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5600" windowHeight="11640" activeTab="3"/>
  </bookViews>
  <sheets>
    <sheet name="форма 1 сады" sheetId="1" r:id="rId1"/>
    <sheet name="форма 2 сады" sheetId="4" r:id="rId2"/>
    <sheet name="форма 3 сады" sheetId="2" r:id="rId3"/>
    <sheet name="форма 4 сады" sheetId="3" r:id="rId4"/>
  </sheets>
  <externalReferences>
    <externalReference r:id="rId5"/>
  </externalReferences>
  <definedNames>
    <definedName name="_xlnm.Print_Area" localSheetId="0">'форма 1 сады'!$A$1:$F$402</definedName>
    <definedName name="_xlnm.Print_Area" localSheetId="1">'форма 2 сады'!$A$1:$F$18</definedName>
    <definedName name="_xlnm.Print_Area" localSheetId="2">'форма 3 сады'!$A$1:$F$500</definedName>
    <definedName name="_xlnm.Print_Area" localSheetId="3">'форма 4 сады'!$A$1:$M$402</definedName>
  </definedNames>
  <calcPr calcId="125725"/>
</workbook>
</file>

<file path=xl/calcChain.xml><?xml version="1.0" encoding="utf-8"?>
<calcChain xmlns="http://schemas.openxmlformats.org/spreadsheetml/2006/main">
  <c r="E397" i="1"/>
  <c r="E396"/>
  <c r="H221" i="3" l="1"/>
  <c r="K221"/>
  <c r="F221"/>
  <c r="K220"/>
  <c r="H220" s="1"/>
  <c r="F220"/>
  <c r="L397" l="1"/>
  <c r="L396"/>
  <c r="J396"/>
  <c r="I397"/>
  <c r="I396"/>
  <c r="G396"/>
  <c r="D397"/>
  <c r="E396"/>
  <c r="D396"/>
  <c r="K397"/>
  <c r="F397"/>
  <c r="K390"/>
  <c r="H390" s="1"/>
  <c r="G390"/>
  <c r="F390"/>
  <c r="K389"/>
  <c r="H389"/>
  <c r="F389"/>
  <c r="K396" l="1"/>
  <c r="H396" s="1"/>
  <c r="F396"/>
  <c r="C396" s="1"/>
  <c r="H397"/>
  <c r="K383"/>
  <c r="H383"/>
  <c r="F383"/>
  <c r="K382"/>
  <c r="H382" s="1"/>
  <c r="G383"/>
  <c r="F382"/>
  <c r="M396" l="1"/>
  <c r="K376"/>
  <c r="H376" s="1"/>
  <c r="G376"/>
  <c r="F376"/>
  <c r="K375"/>
  <c r="H375"/>
  <c r="F375"/>
  <c r="K369" l="1"/>
  <c r="H369" s="1"/>
  <c r="G369"/>
  <c r="F369"/>
  <c r="K368"/>
  <c r="H368"/>
  <c r="F368"/>
  <c r="K362" l="1"/>
  <c r="H362" s="1"/>
  <c r="G362"/>
  <c r="F362"/>
  <c r="K361"/>
  <c r="H361"/>
  <c r="F361"/>
  <c r="K355" l="1"/>
  <c r="H355" s="1"/>
  <c r="F355"/>
  <c r="K354"/>
  <c r="H354"/>
  <c r="G355"/>
  <c r="F354"/>
  <c r="K348" l="1"/>
  <c r="H348" s="1"/>
  <c r="G348"/>
  <c r="F348"/>
  <c r="K347"/>
  <c r="H347"/>
  <c r="F347"/>
  <c r="K341" l="1"/>
  <c r="H341"/>
  <c r="G341"/>
  <c r="F341"/>
  <c r="K340"/>
  <c r="H340" s="1"/>
  <c r="F340"/>
  <c r="K334" l="1"/>
  <c r="H334" s="1"/>
  <c r="G334"/>
  <c r="F334"/>
  <c r="K333"/>
  <c r="H333"/>
  <c r="F333"/>
  <c r="K327" l="1"/>
  <c r="H327" s="1"/>
  <c r="G327"/>
  <c r="F327"/>
  <c r="K326"/>
  <c r="H326"/>
  <c r="F326"/>
  <c r="H313" l="1"/>
  <c r="K313"/>
  <c r="F313"/>
  <c r="K312"/>
  <c r="H312" s="1"/>
  <c r="G313"/>
  <c r="F312"/>
  <c r="K306" l="1"/>
  <c r="H306" s="1"/>
  <c r="G306"/>
  <c r="F306"/>
  <c r="K305"/>
  <c r="H305"/>
  <c r="F305"/>
  <c r="K292" l="1"/>
  <c r="H292"/>
  <c r="F292"/>
  <c r="K291"/>
  <c r="H291" s="1"/>
  <c r="G292"/>
  <c r="F291"/>
  <c r="K284" l="1"/>
  <c r="H284" s="1"/>
  <c r="G284"/>
  <c r="F284"/>
  <c r="K283"/>
  <c r="H283" s="1"/>
  <c r="F283"/>
  <c r="K277" l="1"/>
  <c r="H277"/>
  <c r="F277"/>
  <c r="K276"/>
  <c r="H276" s="1"/>
  <c r="G277"/>
  <c r="F276"/>
  <c r="K270"/>
  <c r="H270" s="1"/>
  <c r="F270"/>
  <c r="I269"/>
  <c r="K269" s="1"/>
  <c r="H269" s="1"/>
  <c r="G270"/>
  <c r="F269"/>
  <c r="K263" l="1"/>
  <c r="H263"/>
  <c r="F263"/>
  <c r="K262"/>
  <c r="H262" s="1"/>
  <c r="G263"/>
  <c r="F262"/>
  <c r="K256" l="1"/>
  <c r="H256" s="1"/>
  <c r="G256"/>
  <c r="F256"/>
  <c r="K255"/>
  <c r="H255"/>
  <c r="F255"/>
  <c r="K249" l="1"/>
  <c r="H249"/>
  <c r="F249"/>
  <c r="K248"/>
  <c r="H248" s="1"/>
  <c r="G249"/>
  <c r="F248"/>
  <c r="K242" l="1"/>
  <c r="H242" s="1"/>
  <c r="G242"/>
  <c r="F242"/>
  <c r="K241"/>
  <c r="H241"/>
  <c r="F241"/>
  <c r="K320" l="1"/>
  <c r="H320" s="1"/>
  <c r="G320"/>
  <c r="F320"/>
  <c r="K319"/>
  <c r="H319"/>
  <c r="F319"/>
  <c r="K235" l="1"/>
  <c r="H235"/>
  <c r="F235"/>
  <c r="K234"/>
  <c r="H234" s="1"/>
  <c r="G235"/>
  <c r="F234"/>
  <c r="K228" l="1"/>
  <c r="H228" s="1"/>
  <c r="G228"/>
  <c r="F228"/>
  <c r="K227"/>
  <c r="H227"/>
  <c r="F227"/>
  <c r="K214" l="1"/>
  <c r="H214" s="1"/>
  <c r="G214"/>
  <c r="G397" s="1"/>
  <c r="C397" s="1"/>
  <c r="M397" s="1"/>
  <c r="F214"/>
  <c r="K213"/>
  <c r="H213" s="1"/>
  <c r="F213"/>
  <c r="K207" l="1"/>
  <c r="H207" s="1"/>
  <c r="G207"/>
  <c r="F207"/>
  <c r="K206"/>
  <c r="H206"/>
  <c r="F206"/>
  <c r="K200" l="1"/>
  <c r="H200" s="1"/>
  <c r="G200"/>
  <c r="F200"/>
  <c r="K199"/>
  <c r="H199"/>
  <c r="F199"/>
  <c r="K193" l="1"/>
  <c r="H193"/>
  <c r="F193"/>
  <c r="K192"/>
  <c r="H192" s="1"/>
  <c r="G193"/>
  <c r="F192"/>
  <c r="K179" l="1"/>
  <c r="H179" s="1"/>
  <c r="G179"/>
  <c r="F179"/>
  <c r="K178"/>
  <c r="H178"/>
  <c r="F178"/>
  <c r="K172" l="1"/>
  <c r="H172" s="1"/>
  <c r="G172"/>
  <c r="F172"/>
  <c r="K171"/>
  <c r="H171"/>
  <c r="F171"/>
  <c r="K165" l="1"/>
  <c r="H165" s="1"/>
  <c r="F165"/>
  <c r="K164"/>
  <c r="H164"/>
  <c r="F164"/>
  <c r="K158" l="1"/>
  <c r="H158" s="1"/>
  <c r="F158"/>
  <c r="H157"/>
  <c r="K157"/>
  <c r="G158"/>
  <c r="F157"/>
  <c r="K151" l="1"/>
  <c r="H151"/>
  <c r="F151"/>
  <c r="K150"/>
  <c r="H150" s="1"/>
  <c r="G151"/>
  <c r="F150"/>
  <c r="K144" l="1"/>
  <c r="I144"/>
  <c r="H144"/>
  <c r="F144"/>
  <c r="D144"/>
  <c r="I143"/>
  <c r="K143" s="1"/>
  <c r="H143" s="1"/>
  <c r="G144"/>
  <c r="D143"/>
  <c r="F143" s="1"/>
  <c r="K137" l="1"/>
  <c r="H137"/>
  <c r="F137"/>
  <c r="K136"/>
  <c r="H136" s="1"/>
  <c r="G137"/>
  <c r="F136"/>
  <c r="K123" l="1"/>
  <c r="H123" s="1"/>
  <c r="G123"/>
  <c r="D123"/>
  <c r="F123" s="1"/>
  <c r="K122"/>
  <c r="I122"/>
  <c r="H122"/>
  <c r="F122"/>
  <c r="D122"/>
  <c r="K116" l="1"/>
  <c r="H116" s="1"/>
  <c r="G116"/>
  <c r="F116"/>
  <c r="K115"/>
  <c r="I115"/>
  <c r="H115"/>
  <c r="D115"/>
  <c r="F115" s="1"/>
  <c r="K109" l="1"/>
  <c r="H109"/>
  <c r="G109"/>
  <c r="F109"/>
  <c r="K108"/>
  <c r="H108"/>
  <c r="F108"/>
  <c r="K88" l="1"/>
  <c r="H88" s="1"/>
  <c r="G88"/>
  <c r="F88"/>
  <c r="K87"/>
  <c r="H87"/>
  <c r="F87"/>
  <c r="K81" l="1"/>
  <c r="H81"/>
  <c r="F81"/>
  <c r="K80"/>
  <c r="H80" s="1"/>
  <c r="G81"/>
  <c r="F80"/>
  <c r="K102"/>
  <c r="H102" s="1"/>
  <c r="G102"/>
  <c r="F102"/>
  <c r="K101"/>
  <c r="H101"/>
  <c r="F101"/>
  <c r="K130" l="1"/>
  <c r="H130"/>
  <c r="F130"/>
  <c r="K129"/>
  <c r="H129" s="1"/>
  <c r="G130"/>
  <c r="F129"/>
  <c r="K186" l="1"/>
  <c r="H186" s="1"/>
  <c r="G186"/>
  <c r="F186"/>
  <c r="K185"/>
  <c r="H185"/>
  <c r="F185"/>
  <c r="K95" l="1"/>
  <c r="H95"/>
  <c r="F95"/>
  <c r="K94"/>
  <c r="H94" s="1"/>
  <c r="G95"/>
  <c r="F94"/>
  <c r="K74" l="1"/>
  <c r="H74" s="1"/>
  <c r="G74"/>
  <c r="F74"/>
  <c r="K73"/>
  <c r="H73"/>
  <c r="F73"/>
  <c r="K67" l="1"/>
  <c r="H67"/>
  <c r="F67"/>
  <c r="K66"/>
  <c r="I66"/>
  <c r="H66"/>
  <c r="G67"/>
  <c r="F66"/>
  <c r="D66"/>
  <c r="K60" l="1"/>
  <c r="H60"/>
  <c r="F60"/>
  <c r="K59"/>
  <c r="I59"/>
  <c r="H59"/>
  <c r="G60"/>
  <c r="F59"/>
  <c r="K53" l="1"/>
  <c r="H53"/>
  <c r="F53"/>
  <c r="K52"/>
  <c r="H52" s="1"/>
  <c r="G53"/>
  <c r="D52"/>
  <c r="F52" s="1"/>
  <c r="K46" l="1"/>
  <c r="H46" s="1"/>
  <c r="G46"/>
  <c r="F46"/>
  <c r="K45"/>
  <c r="H45"/>
  <c r="F45"/>
  <c r="K39" l="1"/>
  <c r="I39"/>
  <c r="H39"/>
  <c r="F39"/>
  <c r="D39"/>
  <c r="I38"/>
  <c r="K38" s="1"/>
  <c r="H38" s="1"/>
  <c r="G39"/>
  <c r="D38"/>
  <c r="F38" s="1"/>
  <c r="K32" l="1"/>
  <c r="H32"/>
  <c r="G32"/>
  <c r="F32"/>
  <c r="K31"/>
  <c r="H31"/>
  <c r="F31"/>
  <c r="H25" l="1"/>
  <c r="K25"/>
  <c r="F25"/>
  <c r="K24"/>
  <c r="H24"/>
  <c r="G25"/>
  <c r="F24"/>
  <c r="H18"/>
  <c r="K18"/>
  <c r="F18"/>
  <c r="K17"/>
  <c r="H17" s="1"/>
  <c r="G18"/>
  <c r="F17"/>
  <c r="L11" l="1"/>
  <c r="K11"/>
  <c r="H11" s="1"/>
  <c r="G11"/>
  <c r="F11"/>
  <c r="L10"/>
  <c r="H10"/>
  <c r="G10"/>
  <c r="F10"/>
  <c r="C327" l="1"/>
  <c r="C326"/>
  <c r="M326" s="1"/>
  <c r="C11"/>
  <c r="M11" s="1"/>
  <c r="C10"/>
  <c r="M10" s="1"/>
  <c r="F427" i="2"/>
  <c r="F426"/>
  <c r="F425"/>
  <c r="F424"/>
  <c r="F418"/>
  <c r="F417"/>
  <c r="F416"/>
  <c r="F415"/>
  <c r="F13"/>
  <c r="F12"/>
  <c r="F11"/>
  <c r="F10"/>
  <c r="M327" i="3" l="1"/>
  <c r="D396" i="1" l="1"/>
  <c r="D362"/>
  <c r="E327"/>
  <c r="F327" s="1"/>
  <c r="D327"/>
  <c r="F326"/>
  <c r="E11" l="1"/>
  <c r="D11"/>
  <c r="F11" s="1"/>
  <c r="F10"/>
  <c r="C376" i="3" l="1"/>
  <c r="C375"/>
  <c r="M375" l="1"/>
  <c r="M376"/>
  <c r="D53" i="1" l="1"/>
  <c r="C390" i="3" l="1"/>
  <c r="C389"/>
  <c r="F500" i="2"/>
  <c r="F499"/>
  <c r="F498"/>
  <c r="F497"/>
  <c r="E390" i="1"/>
  <c r="F390" s="1"/>
  <c r="D390"/>
  <c r="F389"/>
  <c r="M389" i="3" l="1"/>
  <c r="F396" i="1"/>
  <c r="D397"/>
  <c r="F397" s="1"/>
  <c r="M390" i="3"/>
  <c r="C383" l="1"/>
  <c r="C382"/>
  <c r="F491" i="2"/>
  <c r="F490"/>
  <c r="F489"/>
  <c r="F488"/>
  <c r="E383" i="1"/>
  <c r="D383"/>
  <c r="F383" s="1"/>
  <c r="F382"/>
  <c r="M383" i="3" l="1"/>
  <c r="M382"/>
  <c r="F482" i="2" l="1"/>
  <c r="F481"/>
  <c r="F480"/>
  <c r="F479"/>
  <c r="E376" i="1"/>
  <c r="D376"/>
  <c r="F376" s="1"/>
  <c r="F375"/>
  <c r="C369" i="3" l="1"/>
  <c r="C368"/>
  <c r="F473" i="2"/>
  <c r="F472"/>
  <c r="F471"/>
  <c r="F470"/>
  <c r="E369" i="1"/>
  <c r="D369"/>
  <c r="F368"/>
  <c r="F369" l="1"/>
  <c r="M368" i="3"/>
  <c r="M369"/>
  <c r="C362"/>
  <c r="C361"/>
  <c r="F464" i="2"/>
  <c r="F463"/>
  <c r="F462"/>
  <c r="F461"/>
  <c r="F362" i="1"/>
  <c r="F361"/>
  <c r="M361" i="3" l="1"/>
  <c r="M362"/>
  <c r="C355" l="1"/>
  <c r="C354"/>
  <c r="F455" i="2"/>
  <c r="F454"/>
  <c r="F453"/>
  <c r="F452"/>
  <c r="E355" i="1"/>
  <c r="D355"/>
  <c r="F354"/>
  <c r="M354" i="3" l="1"/>
  <c r="F355" i="1"/>
  <c r="M355" i="3"/>
  <c r="C348" l="1"/>
  <c r="C347"/>
  <c r="F446" i="2"/>
  <c r="F445"/>
  <c r="F444"/>
  <c r="F443"/>
  <c r="E348" i="1"/>
  <c r="D348"/>
  <c r="F347"/>
  <c r="M348" i="3" l="1"/>
  <c r="M347"/>
  <c r="F348" i="1"/>
  <c r="C341" i="3"/>
  <c r="C340"/>
  <c r="F437" i="2"/>
  <c r="F436"/>
  <c r="F435"/>
  <c r="F434"/>
  <c r="E341" i="1"/>
  <c r="D341"/>
  <c r="F340"/>
  <c r="F341" l="1"/>
  <c r="M340" i="3"/>
  <c r="M341"/>
  <c r="C334" l="1"/>
  <c r="C333"/>
  <c r="E334" i="1"/>
  <c r="D334"/>
  <c r="F333"/>
  <c r="M333" i="3" l="1"/>
  <c r="F334" i="1"/>
  <c r="M334" i="3"/>
  <c r="C320" l="1"/>
  <c r="C319"/>
  <c r="F409" i="2"/>
  <c r="F408"/>
  <c r="F407"/>
  <c r="F406"/>
  <c r="E320" i="1"/>
  <c r="D320"/>
  <c r="F319"/>
  <c r="M319" i="3" l="1"/>
  <c r="F320" i="1"/>
  <c r="M320" i="3"/>
  <c r="C313" l="1"/>
  <c r="C312"/>
  <c r="F400" i="2"/>
  <c r="F399"/>
  <c r="F398"/>
  <c r="F397"/>
  <c r="E313" i="1"/>
  <c r="D313"/>
  <c r="F312"/>
  <c r="M312" i="3" l="1"/>
  <c r="M313"/>
  <c r="F313" i="1"/>
  <c r="C306" i="3"/>
  <c r="C305"/>
  <c r="F391" i="2"/>
  <c r="F390"/>
  <c r="F389"/>
  <c r="F388"/>
  <c r="E306" i="1"/>
  <c r="D306"/>
  <c r="F305"/>
  <c r="K299" i="3"/>
  <c r="H299" s="1"/>
  <c r="F299"/>
  <c r="C299" s="1"/>
  <c r="K298"/>
  <c r="H298" s="1"/>
  <c r="F298"/>
  <c r="C298" s="1"/>
  <c r="F382" i="2"/>
  <c r="F381"/>
  <c r="F380"/>
  <c r="F379"/>
  <c r="E299" i="1"/>
  <c r="D299"/>
  <c r="F298"/>
  <c r="C292" i="3"/>
  <c r="C291"/>
  <c r="F373" i="2"/>
  <c r="F372"/>
  <c r="F371"/>
  <c r="F370"/>
  <c r="E292" i="1"/>
  <c r="D292"/>
  <c r="F291"/>
  <c r="F292" l="1"/>
  <c r="M298" i="3"/>
  <c r="M292"/>
  <c r="F306" i="1"/>
  <c r="M306" i="3"/>
  <c r="F299" i="1"/>
  <c r="M305" i="3"/>
  <c r="M299"/>
  <c r="M291"/>
  <c r="C284" l="1"/>
  <c r="C283"/>
  <c r="F364" i="2"/>
  <c r="F363"/>
  <c r="F362"/>
  <c r="F361"/>
  <c r="E284" i="1"/>
  <c r="D284"/>
  <c r="F283"/>
  <c r="M284" i="3" l="1"/>
  <c r="F284" i="1"/>
  <c r="M283" i="3"/>
  <c r="C277" l="1"/>
  <c r="C276"/>
  <c r="F355" i="2"/>
  <c r="F354"/>
  <c r="F353"/>
  <c r="F352"/>
  <c r="E277" i="1"/>
  <c r="D277"/>
  <c r="F276"/>
  <c r="M276" i="3" l="1"/>
  <c r="F277" i="1"/>
  <c r="M277" i="3"/>
  <c r="C270" l="1"/>
  <c r="C269"/>
  <c r="F346" i="2"/>
  <c r="F345"/>
  <c r="F344"/>
  <c r="F343"/>
  <c r="D270" i="1"/>
  <c r="F270" s="1"/>
  <c r="F269"/>
  <c r="M270" i="3" l="1"/>
  <c r="M269"/>
  <c r="C263" l="1"/>
  <c r="C262"/>
  <c r="F337" i="2"/>
  <c r="F336"/>
  <c r="F335"/>
  <c r="F334"/>
  <c r="E263" i="1"/>
  <c r="D263"/>
  <c r="F262"/>
  <c r="C256" i="3"/>
  <c r="C255"/>
  <c r="F328" i="2"/>
  <c r="F327"/>
  <c r="F326"/>
  <c r="F325"/>
  <c r="E256" i="1"/>
  <c r="D256"/>
  <c r="F255"/>
  <c r="M255" i="3" l="1"/>
  <c r="F256" i="1"/>
  <c r="M263" i="3"/>
  <c r="M262"/>
  <c r="F263" i="1"/>
  <c r="M256" i="3"/>
  <c r="C249" l="1"/>
  <c r="C248"/>
  <c r="F319" i="2"/>
  <c r="F318"/>
  <c r="F317"/>
  <c r="F316"/>
  <c r="E249" i="1"/>
  <c r="D249"/>
  <c r="F248"/>
  <c r="F249" l="1"/>
  <c r="M248" i="3"/>
  <c r="M249"/>
  <c r="C242" l="1"/>
  <c r="C241"/>
  <c r="F310" i="2"/>
  <c r="F309"/>
  <c r="F308"/>
  <c r="F307"/>
  <c r="E242" i="1"/>
  <c r="D242"/>
  <c r="F241"/>
  <c r="M241" i="3" l="1"/>
  <c r="F242" i="1"/>
  <c r="M242" i="3"/>
  <c r="C235" l="1"/>
  <c r="C234"/>
  <c r="F301" i="2"/>
  <c r="F300"/>
  <c r="F299"/>
  <c r="F298"/>
  <c r="E235" i="1"/>
  <c r="D235"/>
  <c r="F234"/>
  <c r="M234" i="3" l="1"/>
  <c r="F235" i="1"/>
  <c r="M235" i="3"/>
  <c r="C228" l="1"/>
  <c r="C227"/>
  <c r="F292" i="2"/>
  <c r="F291"/>
  <c r="F290"/>
  <c r="F289"/>
  <c r="E228" i="1"/>
  <c r="D228"/>
  <c r="F227"/>
  <c r="M227" i="3" l="1"/>
  <c r="M228"/>
  <c r="F228" i="1"/>
  <c r="C221" i="3"/>
  <c r="C220"/>
  <c r="F283" i="2"/>
  <c r="F282"/>
  <c r="F281"/>
  <c r="F280"/>
  <c r="E221" i="1"/>
  <c r="F221" s="1"/>
  <c r="D221"/>
  <c r="F220"/>
  <c r="M220" i="3" l="1"/>
  <c r="M221"/>
  <c r="C214"/>
  <c r="C213"/>
  <c r="F274" i="2"/>
  <c r="F273"/>
  <c r="F272"/>
  <c r="F271"/>
  <c r="E214" i="1"/>
  <c r="D214"/>
  <c r="F213"/>
  <c r="M213" i="3" l="1"/>
  <c r="F214" i="1"/>
  <c r="M214" i="3"/>
  <c r="C207" l="1"/>
  <c r="C206"/>
  <c r="F265" i="2"/>
  <c r="F264"/>
  <c r="F263"/>
  <c r="F262"/>
  <c r="E207" i="1"/>
  <c r="F207" s="1"/>
  <c r="F206"/>
  <c r="M206" i="3" l="1"/>
  <c r="M207"/>
  <c r="C200" l="1"/>
  <c r="C199"/>
  <c r="F256" i="2"/>
  <c r="F255"/>
  <c r="F254"/>
  <c r="F253"/>
  <c r="E200" i="1"/>
  <c r="D200"/>
  <c r="F199"/>
  <c r="M200" i="3" l="1"/>
  <c r="F200" i="1"/>
  <c r="M199" i="3"/>
  <c r="C193" l="1"/>
  <c r="C192"/>
  <c r="F247" i="2"/>
  <c r="F246"/>
  <c r="F245"/>
  <c r="F244"/>
  <c r="E193" i="1"/>
  <c r="D193"/>
  <c r="F192"/>
  <c r="C186" i="3"/>
  <c r="C185"/>
  <c r="F238" i="2"/>
  <c r="F237"/>
  <c r="F236"/>
  <c r="F235"/>
  <c r="E186" i="1"/>
  <c r="D186"/>
  <c r="F185"/>
  <c r="M185" i="3" l="1"/>
  <c r="M193"/>
  <c r="F193" i="1"/>
  <c r="F186"/>
  <c r="M192" i="3"/>
  <c r="M186"/>
  <c r="C179" l="1"/>
  <c r="M179" s="1"/>
  <c r="C178"/>
  <c r="F229" i="2"/>
  <c r="F228"/>
  <c r="F227"/>
  <c r="F226"/>
  <c r="E179" i="1"/>
  <c r="D179"/>
  <c r="F178"/>
  <c r="F179" l="1"/>
  <c r="M178" i="3"/>
  <c r="C172" l="1"/>
  <c r="C171"/>
  <c r="F220" i="2"/>
  <c r="F219"/>
  <c r="F218"/>
  <c r="F217"/>
  <c r="M171" i="3" l="1"/>
  <c r="M172"/>
  <c r="E172" i="1"/>
  <c r="D172"/>
  <c r="F172" s="1"/>
  <c r="F171"/>
  <c r="C165" i="3" l="1"/>
  <c r="C164"/>
  <c r="F211" i="2"/>
  <c r="F210"/>
  <c r="F209"/>
  <c r="F208"/>
  <c r="E165" i="1"/>
  <c r="D165"/>
  <c r="F164"/>
  <c r="M165" i="3" l="1"/>
  <c r="M164"/>
  <c r="F165" i="1"/>
  <c r="C158" i="3"/>
  <c r="C157"/>
  <c r="F202" i="2"/>
  <c r="F201"/>
  <c r="F200"/>
  <c r="F199"/>
  <c r="E158" i="1"/>
  <c r="D158"/>
  <c r="F157"/>
  <c r="M158" i="3" l="1"/>
  <c r="F158" i="1"/>
  <c r="M157" i="3"/>
  <c r="C151" l="1"/>
  <c r="C150"/>
  <c r="F193" i="2"/>
  <c r="F192"/>
  <c r="F191"/>
  <c r="F190"/>
  <c r="E151" i="1"/>
  <c r="D151"/>
  <c r="F151" s="1"/>
  <c r="F150"/>
  <c r="M150" i="3" l="1"/>
  <c r="M151"/>
  <c r="C144" l="1"/>
  <c r="C143"/>
  <c r="F184" i="2"/>
  <c r="F183"/>
  <c r="F182"/>
  <c r="F181"/>
  <c r="E144" i="1"/>
  <c r="D144"/>
  <c r="F143"/>
  <c r="M144" i="3" l="1"/>
  <c r="M143"/>
  <c r="F144" i="1"/>
  <c r="C137" i="3"/>
  <c r="C136"/>
  <c r="M136" s="1"/>
  <c r="F175" i="2"/>
  <c r="F174"/>
  <c r="F173"/>
  <c r="F172"/>
  <c r="E137" i="1"/>
  <c r="D137"/>
  <c r="F136"/>
  <c r="F137" l="1"/>
  <c r="M137" i="3"/>
  <c r="C130" l="1"/>
  <c r="C129"/>
  <c r="F166" i="2"/>
  <c r="F165"/>
  <c r="F164"/>
  <c r="F163"/>
  <c r="E130" i="1"/>
  <c r="D130"/>
  <c r="F129"/>
  <c r="M129" i="3" l="1"/>
  <c r="M130"/>
  <c r="F130" i="1"/>
  <c r="C116" i="3"/>
  <c r="C115"/>
  <c r="F148" i="2"/>
  <c r="F147"/>
  <c r="F146"/>
  <c r="F145"/>
  <c r="E116" i="1"/>
  <c r="D116"/>
  <c r="F115"/>
  <c r="C67" i="3"/>
  <c r="F116" i="1" l="1"/>
  <c r="M67" i="3"/>
  <c r="C66"/>
  <c r="M115"/>
  <c r="M116"/>
  <c r="M66" l="1"/>
  <c r="F85" i="2"/>
  <c r="F84"/>
  <c r="F83"/>
  <c r="F82"/>
  <c r="E67" i="1"/>
  <c r="F66"/>
  <c r="D67" l="1"/>
  <c r="F67" s="1"/>
  <c r="C123" i="3" l="1"/>
  <c r="C122"/>
  <c r="F157" i="2"/>
  <c r="F156"/>
  <c r="F155"/>
  <c r="F154"/>
  <c r="E123" i="1"/>
  <c r="D123"/>
  <c r="F122"/>
  <c r="F123" l="1"/>
  <c r="M122" i="3"/>
  <c r="M123"/>
  <c r="C109"/>
  <c r="C108"/>
  <c r="F139" i="2"/>
  <c r="F138"/>
  <c r="F137"/>
  <c r="F136"/>
  <c r="E109" i="1"/>
  <c r="D109"/>
  <c r="F108"/>
  <c r="C102" i="3"/>
  <c r="C101"/>
  <c r="M101" s="1"/>
  <c r="F130" i="2"/>
  <c r="F129"/>
  <c r="F128"/>
  <c r="F127"/>
  <c r="E102" i="1"/>
  <c r="D102"/>
  <c r="F101"/>
  <c r="F102" l="1"/>
  <c r="F109"/>
  <c r="M109" i="3"/>
  <c r="M108"/>
  <c r="M102"/>
  <c r="C95"/>
  <c r="C94"/>
  <c r="F121" i="2"/>
  <c r="F120"/>
  <c r="F119"/>
  <c r="F118"/>
  <c r="E95" i="1"/>
  <c r="D95"/>
  <c r="F94"/>
  <c r="M94" i="3" l="1"/>
  <c r="M95"/>
  <c r="F95" i="1"/>
  <c r="C88" i="3"/>
  <c r="C87"/>
  <c r="F112" i="2"/>
  <c r="F111"/>
  <c r="F110"/>
  <c r="F109"/>
  <c r="E88" i="1"/>
  <c r="D88"/>
  <c r="F87"/>
  <c r="F88" l="1"/>
  <c r="M88" i="3"/>
  <c r="M87"/>
  <c r="C81"/>
  <c r="M81" s="1"/>
  <c r="C80"/>
  <c r="F103" i="2"/>
  <c r="F102"/>
  <c r="F101"/>
  <c r="F100"/>
  <c r="E81" i="1"/>
  <c r="F81" s="1"/>
  <c r="D81"/>
  <c r="F80"/>
  <c r="C74" i="3"/>
  <c r="C73"/>
  <c r="F94" i="2"/>
  <c r="F93"/>
  <c r="F92"/>
  <c r="F91"/>
  <c r="E74" i="1"/>
  <c r="D74"/>
  <c r="F73"/>
  <c r="F74" l="1"/>
  <c r="M73" i="3"/>
  <c r="M80"/>
  <c r="C60" l="1"/>
  <c r="C59"/>
  <c r="F76" i="2"/>
  <c r="F75"/>
  <c r="F74"/>
  <c r="F73"/>
  <c r="E60" i="1"/>
  <c r="D60"/>
  <c r="F59"/>
  <c r="F60" l="1"/>
  <c r="M59" i="3"/>
  <c r="M60"/>
  <c r="C53"/>
  <c r="C52"/>
  <c r="F67" i="2"/>
  <c r="F66"/>
  <c r="F65"/>
  <c r="F64"/>
  <c r="E53" i="1"/>
  <c r="F52"/>
  <c r="F53" l="1"/>
  <c r="M53" i="3"/>
  <c r="M52"/>
  <c r="C46"/>
  <c r="C45"/>
  <c r="M46" l="1"/>
  <c r="M45"/>
  <c r="F58" i="2" l="1"/>
  <c r="F57"/>
  <c r="F56"/>
  <c r="F55"/>
  <c r="E46" i="1"/>
  <c r="D46"/>
  <c r="F45"/>
  <c r="F46" l="1"/>
  <c r="C39" i="3"/>
  <c r="C38"/>
  <c r="F49" i="2"/>
  <c r="F48"/>
  <c r="F47"/>
  <c r="F46"/>
  <c r="E39" i="1"/>
  <c r="D39"/>
  <c r="F38"/>
  <c r="F39" l="1"/>
  <c r="M39" i="3"/>
  <c r="M38"/>
  <c r="C32" l="1"/>
  <c r="C31"/>
  <c r="F40" i="2"/>
  <c r="F39"/>
  <c r="F38"/>
  <c r="F37"/>
  <c r="E32" i="1"/>
  <c r="D32"/>
  <c r="F31"/>
  <c r="C25" i="3"/>
  <c r="M25" s="1"/>
  <c r="C24"/>
  <c r="M24" s="1"/>
  <c r="F31" i="2"/>
  <c r="F30"/>
  <c r="F29"/>
  <c r="F28"/>
  <c r="F32" i="1" l="1"/>
  <c r="M32" i="3"/>
  <c r="M31"/>
  <c r="E25" i="1"/>
  <c r="D25"/>
  <c r="F24"/>
  <c r="F25" l="1"/>
  <c r="E18" l="1"/>
  <c r="D18"/>
  <c r="F18" l="1"/>
  <c r="C18" i="3"/>
  <c r="M18" s="1"/>
  <c r="C17"/>
  <c r="M17" s="1"/>
  <c r="F22" i="2"/>
  <c r="F21"/>
  <c r="F20"/>
  <c r="F19"/>
  <c r="F17" i="1"/>
</calcChain>
</file>

<file path=xl/sharedStrings.xml><?xml version="1.0" encoding="utf-8"?>
<sst xmlns="http://schemas.openxmlformats.org/spreadsheetml/2006/main" count="3057" uniqueCount="131">
  <si>
    <t>Форма № 1</t>
  </si>
  <si>
    <t>СООТВЕТСТВИЕ</t>
  </si>
  <si>
    <t xml:space="preserve">объема предоставленных муниципальных услуг </t>
  </si>
  <si>
    <t>параметрам муниципального задания</t>
  </si>
  <si>
    <t>Наименование муниципального учреждения</t>
  </si>
  <si>
    <t>№ п/п</t>
  </si>
  <si>
    <t>Уникальный номер реестровой записи, наименование услуги</t>
  </si>
  <si>
    <t>Единица измерения</t>
  </si>
  <si>
    <t>Объем муниципальной услуги за отчетный период, установленный муниципальным заданием</t>
  </si>
  <si>
    <t>Фактический объем оказанной муниципальной услуги</t>
  </si>
  <si>
    <t>Отклонение</t>
  </si>
  <si>
    <t>6=(5/4)*100%</t>
  </si>
  <si>
    <t>человек</t>
  </si>
  <si>
    <t>Форма № 3</t>
  </si>
  <si>
    <t>Наименование показателя качества муниципальной услуги</t>
  </si>
  <si>
    <t>Значение показателя качества, установленного муниципальным заданием</t>
  </si>
  <si>
    <t>Фактическое значение показателя качества, достигнутого в отчетном периоде</t>
  </si>
  <si>
    <t xml:space="preserve">доля родителей (законных представителей), удовлетворенных условиями и качеством предоставляемой образовательной услуги </t>
  </si>
  <si>
    <t>доля своевременно устраненных образовательным учреждением нарушений, выявленных в результате проверок органами исполнительной власти субъектов Российской Федерации, осуществляющими функции по контролю и надзору в сфере образования</t>
  </si>
  <si>
    <t xml:space="preserve">доля родителей (законных представителей), удовлетворенных условиями и качеством предоставляемой услуги </t>
  </si>
  <si>
    <t>Форма № 4</t>
  </si>
  <si>
    <t xml:space="preserve">фактической стоимости </t>
  </si>
  <si>
    <t>оказания единицы муниципальной услуги нормативной</t>
  </si>
  <si>
    <t>Нормативная стоимость, руб.</t>
  </si>
  <si>
    <t>Фактическая стоимость, руб.</t>
  </si>
  <si>
    <r>
      <t xml:space="preserve">Профинансировано расходов за отчетный период, руб. </t>
    </r>
    <r>
      <rPr>
        <b/>
        <sz val="14"/>
        <color theme="1"/>
        <rFont val="Times New Roman"/>
        <family val="1"/>
        <charset val="204"/>
      </rPr>
      <t>(местный бюджет)</t>
    </r>
  </si>
  <si>
    <r>
      <t xml:space="preserve">Профинансировано расходов за отчетный период, руб. </t>
    </r>
    <r>
      <rPr>
        <b/>
        <sz val="14"/>
        <color theme="1"/>
        <rFont val="Times New Roman"/>
        <family val="1"/>
        <charset val="204"/>
      </rPr>
      <t>(областной бюджет)</t>
    </r>
  </si>
  <si>
    <t>Итого профинансировано расходов за отчетный период, руб.</t>
  </si>
  <si>
    <t>3а</t>
  </si>
  <si>
    <t>3б</t>
  </si>
  <si>
    <t>3г</t>
  </si>
  <si>
    <t>3д</t>
  </si>
  <si>
    <t>4а</t>
  </si>
  <si>
    <t>4б</t>
  </si>
  <si>
    <t>4г</t>
  </si>
  <si>
    <t>4д</t>
  </si>
  <si>
    <t>5=(4/3)*100%</t>
  </si>
  <si>
    <t>Заведующий</t>
  </si>
  <si>
    <t>исполнитель</t>
  </si>
  <si>
    <t xml:space="preserve">853211О.99.0.БВ19АБ10000, 853211О.99.0.БВ19АА26000,853211О.99.0.БВ19АГ20000, 853211О.99.0.БВ19АА68000, 853211О.99.0.БВ19АА14000, 853211О.99.0.БВ19АБ40000, 853211О.99.0.БВ19АГ08000, 853211О.99.0.БВ19АА56000, 853211О.99.0.БВ19АА98000                                          присмотр и уход </t>
  </si>
  <si>
    <t>801011О.99.0.БВ24ДП02000,               801011О.99.0.БВ24АГ62000,            801011О.99.0.БВ24АВ42000,     801011О.99.0.БВ24ДН82000,                                    реализация основных общеобразовательных программ дошкольного образования</t>
  </si>
  <si>
    <t>содержания выполненных  муниципальных работ</t>
  </si>
  <si>
    <t>Форма № 2</t>
  </si>
  <si>
    <t>Уникальный номер реестровой записи, наименование работы</t>
  </si>
  <si>
    <t>Результат, запланированный на отчетный финансовый год</t>
  </si>
  <si>
    <t>Наименование показателя результата</t>
  </si>
  <si>
    <t>Значение показателя результата</t>
  </si>
  <si>
    <t>Фактические результаты, достигнутые  в отчетном финансовом году</t>
  </si>
  <si>
    <t>Характеристика  причин отклонения от запланированных значений</t>
  </si>
  <si>
    <t>-</t>
  </si>
  <si>
    <t>качества предоставленных услуг (выполненных работ)</t>
  </si>
  <si>
    <t>853211О.99.0.БВ19АБ10000, 853211О.99.0.БВ19АА26000, 853211О.99.0.БВ19АГ20000, 853211О.99.0.БВ19АА68000, 853211О.99.0.БВ19АА14000, 853211О.99.0.БВ19АБ40000, 853211О.99.0.БВ19АГ08000, 853211О.99.0.БВ19АА56000, 853211О.99.0.БВ19АА98000    присмотр и уход</t>
  </si>
  <si>
    <t>муниципальное бюджетное дошкольное образовательное учреждение "Детский сад № 2"</t>
  </si>
  <si>
    <t>муниципальное бюджетное дошкольное образовательное учреждение "Детский сад № 3"</t>
  </si>
  <si>
    <t>муниципальное бюджетное дошкольное образовательное учреждение "Детский сад № 5"</t>
  </si>
  <si>
    <r>
      <t xml:space="preserve">Профинансировано расходов за отчетный период, руб. </t>
    </r>
    <r>
      <rPr>
        <b/>
        <sz val="14"/>
        <color indexed="8"/>
        <rFont val="Times New Roman"/>
        <family val="1"/>
        <charset val="204"/>
      </rPr>
      <t>(местный бюджет)</t>
    </r>
  </si>
  <si>
    <r>
      <t xml:space="preserve">Профинансировано расходов за отчетный период, руб. </t>
    </r>
    <r>
      <rPr>
        <b/>
        <sz val="14"/>
        <color indexed="8"/>
        <rFont val="Times New Roman"/>
        <family val="1"/>
        <charset val="204"/>
      </rPr>
      <t>(областной бюджет)</t>
    </r>
  </si>
  <si>
    <t>муниципальное автономное дошкольное образовательное учреждение "Детский сад № 7"</t>
  </si>
  <si>
    <r>
      <rPr>
        <sz val="14"/>
        <color rgb="FF000000"/>
        <rFont val="Times New Roman"/>
        <family val="1"/>
        <charset val="204"/>
      </rPr>
      <t>Профинансировано расходов за отчетный период, руб.</t>
    </r>
    <r>
      <rPr>
        <b/>
        <sz val="14"/>
        <color rgb="FF000000"/>
        <rFont val="Times New Roman"/>
        <family val="1"/>
        <charset val="204"/>
      </rPr>
      <t>(местный бюджет)</t>
    </r>
  </si>
  <si>
    <r>
      <rPr>
        <sz val="14"/>
        <color rgb="FF000000"/>
        <rFont val="Times New Roman"/>
        <family val="1"/>
        <charset val="204"/>
      </rPr>
      <t>Профинансировано расходов за отчетный период, руб.</t>
    </r>
    <r>
      <rPr>
        <b/>
        <sz val="14"/>
        <color rgb="FF000000"/>
        <rFont val="Times New Roman"/>
        <family val="1"/>
        <charset val="204"/>
      </rPr>
      <t>(областной бюджет)</t>
    </r>
  </si>
  <si>
    <t>муниципальное бюджетное дошкольное образовательное учреждение  "Детский сад № 44 "Тополек"</t>
  </si>
  <si>
    <t>Муниципальное бюджетное дошкольное образовательное учреждение "Детский сад № 62 "Журавушка"</t>
  </si>
  <si>
    <t>Муниципальное бюджетное дошкольное образовательное учреждение "Детский сад № 65 "Буратино"</t>
  </si>
  <si>
    <t>Муниципальное бюджетное дошкольное образовательное учреждение "Детский сад № 71"</t>
  </si>
  <si>
    <t>муниципальное бюджетное дошкольное образовательное учреждение "Детский сад № 76"</t>
  </si>
  <si>
    <t>муниципальное бюджетное дошкольное образовательное учреждение "Детский сад № 93"</t>
  </si>
  <si>
    <t>муниципальное бюджетное дошкольное учреждение "Детский сад № 93"</t>
  </si>
  <si>
    <t>муниципальное бюджетное дошкольное образовательное учреждение "Детский сад № 102"</t>
  </si>
  <si>
    <t>Отчетный период:  5 месяцев 2020 года</t>
  </si>
  <si>
    <t>муниципальное автономное дошкольное образовательное учреждение "Детский сад № 1"</t>
  </si>
  <si>
    <t>Отчетный период: 5 месяцев  2020 года</t>
  </si>
  <si>
    <t>Плановые ассигнования на 2020 год с учетом изменений на конец отчетного периода, руб.  (местный бюджет)</t>
  </si>
  <si>
    <t>Плановые ассигнования на 2020 год с учетом изменений на конец отчетного периода, руб.  (областной бюджет)</t>
  </si>
  <si>
    <t xml:space="preserve">Итого Плановые ассигнования на 2020 год с учетом изменений на конец отчетного периода, руб. </t>
  </si>
  <si>
    <t>Плановые ассигнования на 2020 год с учетом изменений на конец отчетного периода, руб.(местный бюджет)</t>
  </si>
  <si>
    <t>Плановые ассигнования на 2020 год с учетом изменений на конец отчетного периода, руб.(областной бюджет)</t>
  </si>
  <si>
    <t>муниципальное бюджетное дошкольное образовательное учреждение "Детский сад № 9"</t>
  </si>
  <si>
    <t>муниципальное бюджетное дошкольное образовательное учреждение "Детский сад № 10"</t>
  </si>
  <si>
    <t>муниципальное бюджетное дошкольное образовательное учреждение "Детский сад № 12 "Зоренька"</t>
  </si>
  <si>
    <t>муниципальное бюджетное дошкольное образовательное учреждение "Детский сад № 15 "Радуга"</t>
  </si>
  <si>
    <t>муниципальное бюджетное дошкольное образовательное учреждение "Детский сад № 17"</t>
  </si>
  <si>
    <t>муниципальное бюджетное дошкольное образовательное учреждение "Детский сад № 20 "Красная Шапочка"</t>
  </si>
  <si>
    <t>муниципальное бюджетное дошкольное образовательное учреждение "Детский сад № 24"</t>
  </si>
  <si>
    <t>муниципальное бюджетное дошкольное образовательное учреждение "Детский сад № 25"</t>
  </si>
  <si>
    <t>муниципальное бюджетное дошкольное образовательное учреждение "Детский сад № 29 "Маячок"</t>
  </si>
  <si>
    <t>муниципальное бюджетное дошкольное образовательное учреждение "Детский сад № 31"</t>
  </si>
  <si>
    <t>муниципальное бюджетное дошкольное образовательное учреждение "Детский сад № 32"</t>
  </si>
  <si>
    <t>муниципальное бюджетное дошкольное образовательное учреждение "Детский сад № 36"</t>
  </si>
  <si>
    <t>муниципальное бюджетное дошкольное образовательное учреждение "Детский сад № 37"</t>
  </si>
  <si>
    <t>муниципальное бюджетное дошкольное образовательное учреждение "Детский сад № 13/38"</t>
  </si>
  <si>
    <t>муниципальное бюджетное дошкольное образовательное учреждение "Детский сад № 39"</t>
  </si>
  <si>
    <t>муниципальное бюджетное дошкольное образовательное учреждение "Детский сад № 41"</t>
  </si>
  <si>
    <t>муниципальное бюджетное дошкольное образовательное учреждение "Детский сад № 43"</t>
  </si>
  <si>
    <t>муниципальное бюджетное дошкольное образовательное учреждение "Центр развития ребенка - детский сад  "Ромашка"</t>
  </si>
  <si>
    <t>муниципальное бюджетное дошкольное образовательное учреждение "Детский сад № 46 "Светлячок"</t>
  </si>
  <si>
    <t>муниципальное бюджетное дошкольное образовательное учреждение "Детский сад № 48"</t>
  </si>
  <si>
    <t>муниципальное бюджетное дошкольное образовательное учреждение "Детский сад № 51"</t>
  </si>
  <si>
    <t>муниципальное бюджетное дошкольное образовательное учреждение "Детский сад № 52"</t>
  </si>
  <si>
    <t>муниципальное бюджетное дошкольное образовательное учреждение "Детский сад № 55"</t>
  </si>
  <si>
    <t>муниципальное бюджетное дошкольное образовательное учреждение "Детский сад № 59"</t>
  </si>
  <si>
    <t>муниципальное бюджетное дошкольное образовательное учреждение "Детский сад № 63"</t>
  </si>
  <si>
    <t>муниципальное бюджетное дошкольное образовательное учреждение "Детский сад №64"</t>
  </si>
  <si>
    <t>муниципальное автономное  дошкольное образовательное учреждение "Детский сад № 66 "Теремок"</t>
  </si>
  <si>
    <t>муниципальное бюджетное дошкольное образовательное учреждение "Детский сад № 67"</t>
  </si>
  <si>
    <t>муниципальное автономное дошкольное образовательное учреждение "Детский сад № 68 "Светлячок"</t>
  </si>
  <si>
    <t>муниципальное бюджетное дошкольное образовательное учреждение "Детский сад № 73"</t>
  </si>
  <si>
    <t>муниципальное бюджетное дошкольное образовательное учреждение "Детский сад № 78"</t>
  </si>
  <si>
    <t>муниципальное бюджетное дошкольное образовательное учреждение "Детский сад № 80"</t>
  </si>
  <si>
    <t>муниципальное бюджетное дошкольное образовательное учреждение "Детский сад № 83"</t>
  </si>
  <si>
    <t>муниципальное бюджетное дошкольное образовательное учреждение "Детский сад № 84"</t>
  </si>
  <si>
    <t>муниципальное бюджетное дошкольное образовательное учреждение "Детский сад "Здоровый ребенок"</t>
  </si>
  <si>
    <t>муниципальное бюджетное дошкольное образовательное учреждение "Детский сад № 91 "Паровозик"</t>
  </si>
  <si>
    <t>муниципальное бюджетное дошкольное образовательное учреждение "Детский сад № 92"</t>
  </si>
  <si>
    <t>муниципальное бюджетное дошкольное образовательное учреждение "Детский сад № 94"</t>
  </si>
  <si>
    <t>муниципальное бюджетное дошкольное образовательное учреждение "Детский сад № 95 "Калинка"</t>
  </si>
  <si>
    <t>муниципальное бюджетное дошкольное образовательное учреждение "Детский сад № 97"</t>
  </si>
  <si>
    <t>муниципальное бюджетное дошкольное образовательное учреждение "Детский сад № 99"</t>
  </si>
  <si>
    <t>муниципальное бюджетное дошкольное образовательное учреждение "Детский сад № 100 "Рябинушка"</t>
  </si>
  <si>
    <t>муниципальное бюджетное дошкольное образовательное учреждение "Детский сад № 101"</t>
  </si>
  <si>
    <t>Муниципальное бюджетное дошкольное образовательное учреждение "Детский сад  № 65 "Буратино"</t>
  </si>
  <si>
    <t xml:space="preserve">муниципальное бюджетное дошкольное образовательное учреждение "Детский сад № 76" </t>
  </si>
  <si>
    <r>
      <t xml:space="preserve">Профинансировано расходов за отчетный период, руб. </t>
    </r>
    <r>
      <rPr>
        <b/>
        <sz val="14"/>
        <color rgb="FF000000"/>
        <rFont val="Times New Roman"/>
        <family val="1"/>
        <charset val="204"/>
      </rPr>
      <t>(местный бюджет)</t>
    </r>
  </si>
  <si>
    <r>
      <t xml:space="preserve">Профинансировано расходов за отчетный период, руб. </t>
    </r>
    <r>
      <rPr>
        <b/>
        <sz val="14"/>
        <color rgb="FF000000"/>
        <rFont val="Times New Roman"/>
        <family val="1"/>
        <charset val="204"/>
      </rPr>
      <t>(областной бюджет)</t>
    </r>
  </si>
  <si>
    <t>свод по дошкольным учреждениям</t>
  </si>
  <si>
    <t>853211О.99.0.БВ19АБ10000, 853211О.99.0.БВ19АА26000,853211О.99.0.БВ19АГ20000, 853211О.99.0.БВ19АА68000, 853211О.99.0.БВ19АА14000, 853211О.99.0.БВ19АБ40000, 853211О.99.0.БВ19АГ08000, 853211О.99.0.БВ19АА56000, 853211О.99.0.БВ19АА98000                                                 присмотр и уход</t>
  </si>
  <si>
    <r>
      <rPr>
        <sz val="14"/>
        <rFont val="Times New Roman"/>
        <family val="1"/>
        <charset val="204"/>
      </rPr>
      <t>801011О.99.0.БВ24ДП02000,               801011О.99.0.БВ24АГ62000,            801011О.99.0.БВ24АВ42000,     801011О.99.0.БВ24ДН82000,реализация основных общеобразовательных программ дошкольного образования</t>
    </r>
  </si>
  <si>
    <r>
      <rPr>
        <sz val="14"/>
        <rFont val="Times New Roman"/>
        <family val="1"/>
        <charset val="204"/>
      </rPr>
      <t>853211О.99.0.БВ19АБ10000, 853211О.99.0.БВ19АА26000,853211О.99.0.БВ19АГ20000, 853211О.99.0.БВ19АА68000, 853211О.99.0.БВ19АА14000, 853211О.99.0.БВ19АБ40000, 853211О.99.0.БВ19АГ08000, 853211О.99.0.БВ19АА56000, 853211О.99.0.БВ19АА98000присмотр и уход</t>
    </r>
  </si>
  <si>
    <t>Начальник Управления образования г. Таганрога</t>
  </si>
  <si>
    <t>О.Л. Морозова</t>
  </si>
  <si>
    <t>Главный бухгалтер</t>
  </si>
  <si>
    <t>О.В. Хмарина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</si>
</sst>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13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22"/>
      <color theme="1"/>
      <name val="Calibri"/>
      <family val="2"/>
      <charset val="204"/>
      <scheme val="minor"/>
    </font>
    <font>
      <b/>
      <sz val="14"/>
      <color indexed="8"/>
      <name val="Times New Roman"/>
      <family val="1"/>
      <charset val="204"/>
    </font>
    <font>
      <i/>
      <sz val="11"/>
      <color rgb="FF7F7F7F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6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8" fillId="0" borderId="0" applyNumberFormat="0" applyFill="0" applyBorder="0" applyAlignment="0" applyProtection="0"/>
  </cellStyleXfs>
  <cellXfs count="107">
    <xf numFmtId="0" fontId="0" fillId="0" borderId="0" xfId="0"/>
    <xf numFmtId="0" fontId="1" fillId="0" borderId="0" xfId="0" applyFont="1"/>
    <xf numFmtId="0" fontId="1" fillId="0" borderId="4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center" vertical="top"/>
    </xf>
    <xf numFmtId="0" fontId="4" fillId="0" borderId="4" xfId="1" applyFont="1" applyFill="1" applyBorder="1" applyAlignment="1">
      <alignment vertical="top" wrapText="1"/>
    </xf>
    <xf numFmtId="49" fontId="3" fillId="0" borderId="0" xfId="1" applyNumberFormat="1" applyFont="1" applyFill="1" applyBorder="1" applyAlignment="1">
      <alignment horizontal="center" vertical="top" wrapText="1"/>
    </xf>
    <xf numFmtId="0" fontId="4" fillId="0" borderId="0" xfId="1" applyFont="1" applyFill="1" applyBorder="1" applyAlignment="1">
      <alignment vertical="top" wrapText="1"/>
    </xf>
    <xf numFmtId="49" fontId="3" fillId="0" borderId="0" xfId="1" applyNumberFormat="1" applyFont="1" applyFill="1" applyBorder="1" applyAlignment="1">
      <alignment vertical="top" wrapText="1"/>
    </xf>
    <xf numFmtId="2" fontId="1" fillId="0" borderId="0" xfId="0" applyNumberFormat="1" applyFont="1" applyFill="1" applyBorder="1" applyAlignment="1">
      <alignment horizontal="center" vertical="top"/>
    </xf>
    <xf numFmtId="1" fontId="1" fillId="0" borderId="0" xfId="0" applyNumberFormat="1" applyFont="1" applyFill="1" applyBorder="1" applyAlignment="1">
      <alignment horizontal="center" vertical="top"/>
    </xf>
    <xf numFmtId="0" fontId="6" fillId="0" borderId="0" xfId="0" applyFont="1"/>
    <xf numFmtId="0" fontId="1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 vertical="top" wrapText="1"/>
    </xf>
    <xf numFmtId="49" fontId="4" fillId="0" borderId="4" xfId="1" applyNumberFormat="1" applyFont="1" applyFill="1" applyBorder="1" applyAlignment="1">
      <alignment horizontal="center" vertical="top" wrapText="1"/>
    </xf>
    <xf numFmtId="2" fontId="3" fillId="0" borderId="4" xfId="1" applyNumberFormat="1" applyFont="1" applyFill="1" applyBorder="1" applyAlignment="1">
      <alignment vertical="top" wrapText="1"/>
    </xf>
    <xf numFmtId="0" fontId="3" fillId="0" borderId="4" xfId="1" applyNumberFormat="1" applyFont="1" applyFill="1" applyBorder="1" applyAlignment="1">
      <alignment vertical="top" wrapText="1"/>
    </xf>
    <xf numFmtId="2" fontId="3" fillId="0" borderId="0" xfId="1" applyNumberFormat="1" applyFont="1" applyFill="1" applyBorder="1" applyAlignment="1">
      <alignment vertical="top" wrapText="1"/>
    </xf>
    <xf numFmtId="0" fontId="3" fillId="0" borderId="2" xfId="1" applyNumberFormat="1" applyFont="1" applyFill="1" applyBorder="1" applyAlignment="1">
      <alignment vertical="top" wrapText="1"/>
    </xf>
    <xf numFmtId="3" fontId="1" fillId="0" borderId="4" xfId="0" applyNumberFormat="1" applyFont="1" applyFill="1" applyBorder="1" applyAlignment="1">
      <alignment horizontal="center" vertical="top"/>
    </xf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4" xfId="0" applyFont="1" applyFill="1" applyBorder="1" applyAlignment="1">
      <alignment horizontal="left" vertical="top"/>
    </xf>
    <xf numFmtId="0" fontId="1" fillId="0" borderId="4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 vertical="top"/>
    </xf>
    <xf numFmtId="1" fontId="1" fillId="0" borderId="4" xfId="0" applyNumberFormat="1" applyFont="1" applyFill="1" applyBorder="1" applyAlignment="1">
      <alignment horizontal="center" vertical="top"/>
    </xf>
    <xf numFmtId="164" fontId="1" fillId="0" borderId="4" xfId="0" applyNumberFormat="1" applyFont="1" applyFill="1" applyBorder="1" applyAlignment="1">
      <alignment horizontal="center" vertical="top"/>
    </xf>
    <xf numFmtId="0" fontId="9" fillId="0" borderId="4" xfId="0" applyFont="1" applyFill="1" applyBorder="1" applyAlignment="1">
      <alignment horizontal="left" vertical="top"/>
    </xf>
    <xf numFmtId="0" fontId="9" fillId="0" borderId="4" xfId="0" applyFont="1" applyFill="1" applyBorder="1" applyAlignment="1">
      <alignment horizontal="left" vertical="top" wrapText="1"/>
    </xf>
    <xf numFmtId="0" fontId="9" fillId="0" borderId="4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center" vertical="top"/>
    </xf>
    <xf numFmtId="1" fontId="9" fillId="0" borderId="4" xfId="0" applyNumberFormat="1" applyFont="1" applyFill="1" applyBorder="1" applyAlignment="1">
      <alignment horizontal="center" vertical="top"/>
    </xf>
    <xf numFmtId="164" fontId="9" fillId="0" borderId="4" xfId="0" applyNumberFormat="1" applyFont="1" applyFill="1" applyBorder="1" applyAlignment="1">
      <alignment horizontal="center" vertical="top"/>
    </xf>
    <xf numFmtId="0" fontId="4" fillId="0" borderId="4" xfId="2" applyFont="1" applyFill="1" applyBorder="1" applyAlignment="1">
      <alignment vertical="top" wrapText="1"/>
    </xf>
    <xf numFmtId="0" fontId="11" fillId="0" borderId="4" xfId="0" applyFont="1" applyFill="1" applyBorder="1" applyAlignment="1">
      <alignment horizontal="left" vertical="top"/>
    </xf>
    <xf numFmtId="0" fontId="11" fillId="0" borderId="4" xfId="0" applyFont="1" applyFill="1" applyBorder="1" applyAlignment="1">
      <alignment horizontal="left" vertical="top" wrapText="1"/>
    </xf>
    <xf numFmtId="0" fontId="11" fillId="0" borderId="4" xfId="0" applyFont="1" applyFill="1" applyBorder="1" applyAlignment="1">
      <alignment horizontal="center"/>
    </xf>
    <xf numFmtId="0" fontId="11" fillId="0" borderId="4" xfId="0" applyFont="1" applyFill="1" applyBorder="1" applyAlignment="1">
      <alignment horizontal="center" vertical="top"/>
    </xf>
    <xf numFmtId="1" fontId="11" fillId="0" borderId="4" xfId="0" applyNumberFormat="1" applyFont="1" applyFill="1" applyBorder="1" applyAlignment="1">
      <alignment horizontal="center" vertical="top"/>
    </xf>
    <xf numFmtId="164" fontId="11" fillId="0" borderId="4" xfId="0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/>
    </xf>
    <xf numFmtId="0" fontId="1" fillId="0" borderId="2" xfId="0" applyFont="1" applyFill="1" applyBorder="1" applyAlignment="1">
      <alignment horizontal="center" vertical="top"/>
    </xf>
    <xf numFmtId="1" fontId="1" fillId="0" borderId="2" xfId="0" applyNumberFormat="1" applyFont="1" applyFill="1" applyBorder="1" applyAlignment="1">
      <alignment horizontal="center" vertical="top"/>
    </xf>
    <xf numFmtId="164" fontId="1" fillId="0" borderId="3" xfId="0" applyNumberFormat="1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top"/>
    </xf>
    <xf numFmtId="0" fontId="1" fillId="0" borderId="0" xfId="0" applyFont="1" applyFill="1" applyBorder="1"/>
    <xf numFmtId="164" fontId="1" fillId="0" borderId="0" xfId="0" applyNumberFormat="1" applyFont="1" applyFill="1" applyBorder="1" applyAlignment="1">
      <alignment horizontal="center" vertical="top"/>
    </xf>
    <xf numFmtId="0" fontId="9" fillId="0" borderId="4" xfId="0" applyFont="1" applyFill="1" applyBorder="1" applyAlignment="1">
      <alignment horizontal="center" vertical="top"/>
    </xf>
    <xf numFmtId="4" fontId="1" fillId="0" borderId="4" xfId="0" applyNumberFormat="1" applyFont="1" applyFill="1" applyBorder="1" applyAlignment="1">
      <alignment horizontal="center" vertical="top"/>
    </xf>
    <xf numFmtId="165" fontId="1" fillId="0" borderId="4" xfId="0" applyNumberFormat="1" applyFont="1" applyFill="1" applyBorder="1" applyAlignment="1">
      <alignment horizontal="center" vertical="top"/>
    </xf>
    <xf numFmtId="2" fontId="3" fillId="0" borderId="4" xfId="2" applyNumberFormat="1" applyFont="1" applyFill="1" applyBorder="1" applyAlignment="1">
      <alignment vertical="top" wrapText="1"/>
    </xf>
    <xf numFmtId="165" fontId="9" fillId="0" borderId="4" xfId="0" applyNumberFormat="1" applyFont="1" applyFill="1" applyBorder="1" applyAlignment="1">
      <alignment horizontal="center" vertical="top"/>
    </xf>
    <xf numFmtId="0" fontId="3" fillId="0" borderId="4" xfId="2" applyFont="1" applyFill="1" applyBorder="1" applyAlignment="1">
      <alignment vertical="top" wrapText="1"/>
    </xf>
    <xf numFmtId="4" fontId="9" fillId="0" borderId="4" xfId="0" applyNumberFormat="1" applyFont="1" applyFill="1" applyBorder="1" applyAlignment="1">
      <alignment horizontal="center" vertical="top"/>
    </xf>
    <xf numFmtId="3" fontId="9" fillId="0" borderId="4" xfId="0" applyNumberFormat="1" applyFont="1" applyFill="1" applyBorder="1" applyAlignment="1">
      <alignment horizontal="center" vertical="top"/>
    </xf>
    <xf numFmtId="165" fontId="11" fillId="0" borderId="4" xfId="0" applyNumberFormat="1" applyFont="1" applyFill="1" applyBorder="1" applyAlignment="1">
      <alignment horizontal="center" vertical="top"/>
    </xf>
    <xf numFmtId="4" fontId="11" fillId="0" borderId="4" xfId="0" applyNumberFormat="1" applyFont="1" applyFill="1" applyBorder="1" applyAlignment="1">
      <alignment horizontal="center" vertical="top"/>
    </xf>
    <xf numFmtId="3" fontId="11" fillId="0" borderId="4" xfId="0" applyNumberFormat="1" applyFont="1" applyFill="1" applyBorder="1" applyAlignment="1">
      <alignment horizontal="center" vertical="top"/>
    </xf>
    <xf numFmtId="0" fontId="3" fillId="0" borderId="4" xfId="1" applyFont="1" applyFill="1" applyBorder="1" applyAlignment="1">
      <alignment vertical="top" wrapText="1"/>
    </xf>
    <xf numFmtId="2" fontId="1" fillId="0" borderId="2" xfId="0" applyNumberFormat="1" applyFont="1" applyFill="1" applyBorder="1" applyAlignment="1">
      <alignment horizontal="center" vertical="top"/>
    </xf>
    <xf numFmtId="4" fontId="1" fillId="0" borderId="2" xfId="0" applyNumberFormat="1" applyFont="1" applyFill="1" applyBorder="1" applyAlignment="1">
      <alignment horizontal="center" vertical="top"/>
    </xf>
    <xf numFmtId="3" fontId="1" fillId="0" borderId="2" xfId="0" applyNumberFormat="1" applyFont="1" applyFill="1" applyBorder="1" applyAlignment="1">
      <alignment horizontal="center" vertical="top"/>
    </xf>
    <xf numFmtId="165" fontId="1" fillId="0" borderId="3" xfId="0" applyNumberFormat="1" applyFont="1" applyFill="1" applyBorder="1" applyAlignment="1">
      <alignment horizontal="center" vertical="top"/>
    </xf>
    <xf numFmtId="0" fontId="11" fillId="0" borderId="0" xfId="0" applyFont="1" applyBorder="1" applyAlignment="1"/>
    <xf numFmtId="0" fontId="1" fillId="0" borderId="0" xfId="0" applyFont="1" applyFill="1" applyAlignment="1">
      <alignment vertical="top" wrapText="1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/>
    </xf>
    <xf numFmtId="0" fontId="11" fillId="0" borderId="3" xfId="0" applyFont="1" applyFill="1" applyBorder="1" applyAlignment="1">
      <alignment horizontal="center"/>
    </xf>
    <xf numFmtId="0" fontId="11" fillId="0" borderId="4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2" fontId="3" fillId="0" borderId="7" xfId="1" applyNumberFormat="1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Fill="1" applyBorder="1" applyAlignment="1">
      <alignment horizontal="center" vertical="top"/>
    </xf>
    <xf numFmtId="0" fontId="1" fillId="0" borderId="6" xfId="0" applyFont="1" applyFill="1" applyBorder="1" applyAlignment="1">
      <alignment horizontal="center" vertical="top"/>
    </xf>
    <xf numFmtId="2" fontId="4" fillId="0" borderId="5" xfId="1" applyNumberFormat="1" applyFont="1" applyFill="1" applyBorder="1" applyAlignment="1">
      <alignment horizontal="left" vertical="top" wrapText="1"/>
    </xf>
    <xf numFmtId="2" fontId="3" fillId="0" borderId="6" xfId="1" applyNumberFormat="1" applyFont="1" applyFill="1" applyBorder="1" applyAlignment="1">
      <alignment horizontal="left" vertical="top" wrapText="1"/>
    </xf>
    <xf numFmtId="0" fontId="4" fillId="0" borderId="5" xfId="1" applyNumberFormat="1" applyFont="1" applyFill="1" applyBorder="1" applyAlignment="1">
      <alignment horizontal="left" vertical="top" wrapText="1"/>
    </xf>
    <xf numFmtId="0" fontId="4" fillId="0" borderId="6" xfId="1" applyNumberFormat="1" applyFont="1" applyFill="1" applyBorder="1" applyAlignment="1">
      <alignment horizontal="left" vertical="top" wrapText="1"/>
    </xf>
    <xf numFmtId="0" fontId="9" fillId="0" borderId="4" xfId="0" applyFont="1" applyFill="1" applyBorder="1" applyAlignment="1">
      <alignment horizontal="center" vertical="top"/>
    </xf>
    <xf numFmtId="2" fontId="4" fillId="0" borderId="4" xfId="2" applyNumberFormat="1" applyFont="1" applyFill="1" applyBorder="1" applyAlignment="1">
      <alignment horizontal="left" vertical="top" wrapText="1"/>
    </xf>
    <xf numFmtId="0" fontId="4" fillId="0" borderId="4" xfId="2" applyFont="1" applyFill="1" applyBorder="1" applyAlignment="1">
      <alignment horizontal="left" vertical="top" wrapText="1"/>
    </xf>
    <xf numFmtId="2" fontId="4" fillId="0" borderId="4" xfId="1" applyNumberFormat="1" applyFont="1" applyFill="1" applyBorder="1" applyAlignment="1">
      <alignment horizontal="left" vertical="top" wrapText="1"/>
    </xf>
    <xf numFmtId="0" fontId="4" fillId="0" borderId="4" xfId="1" applyFont="1" applyFill="1" applyBorder="1" applyAlignment="1">
      <alignment horizontal="left" vertical="top" wrapText="1"/>
    </xf>
    <xf numFmtId="0" fontId="12" fillId="0" borderId="1" xfId="0" applyFont="1" applyFill="1" applyBorder="1" applyAlignment="1">
      <alignment horizontal="center"/>
    </xf>
    <xf numFmtId="0" fontId="11" fillId="0" borderId="5" xfId="0" applyFont="1" applyFill="1" applyBorder="1" applyAlignment="1">
      <alignment horizontal="center" vertical="top"/>
    </xf>
    <xf numFmtId="0" fontId="11" fillId="0" borderId="6" xfId="0" applyFont="1" applyFill="1" applyBorder="1" applyAlignment="1">
      <alignment horizontal="center" vertical="top"/>
    </xf>
    <xf numFmtId="0" fontId="11" fillId="0" borderId="4" xfId="0" applyFont="1" applyBorder="1" applyAlignment="1">
      <alignment horizontal="center"/>
    </xf>
    <xf numFmtId="0" fontId="3" fillId="0" borderId="0" xfId="0" applyFont="1" applyFill="1" applyAlignment="1">
      <alignment horizontal="left" vertical="top" wrapText="1"/>
    </xf>
    <xf numFmtId="0" fontId="1" fillId="0" borderId="0" xfId="0" applyFont="1" applyFill="1" applyAlignment="1">
      <alignment horizontal="left"/>
    </xf>
    <xf numFmtId="0" fontId="1" fillId="0" borderId="4" xfId="0" applyFont="1" applyFill="1" applyBorder="1" applyAlignment="1">
      <alignment horizontal="center" vertical="top"/>
    </xf>
    <xf numFmtId="0" fontId="11" fillId="0" borderId="4" xfId="0" applyFont="1" applyFill="1" applyBorder="1" applyAlignment="1">
      <alignment horizontal="center" vertical="top"/>
    </xf>
  </cellXfs>
  <cellStyles count="3">
    <cellStyle name="Обычный" xfId="0" builtinId="0"/>
    <cellStyle name="Обычный 2" xfId="1"/>
    <cellStyle name="Пояснение" xfId="2" builtinId="5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9;&#1072;&#1076;&#1099;/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форма 1 сады"/>
      <sheetName val="форма 2 сады"/>
      <sheetName val="форма 3 сады"/>
      <sheetName val="форма 4 сады"/>
    </sheetNames>
    <sheetDataSet>
      <sheetData sheetId="0">
        <row r="10">
          <cell r="D10">
            <v>223</v>
          </cell>
          <cell r="E10">
            <v>255</v>
          </cell>
        </row>
        <row r="11">
          <cell r="E11">
            <v>255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01"/>
  <sheetViews>
    <sheetView view="pageBreakPreview" topLeftCell="A391" zoomScale="90" zoomScaleSheetLayoutView="90" workbookViewId="0">
      <selection activeCell="E399" sqref="E399:E401"/>
    </sheetView>
  </sheetViews>
  <sheetFormatPr defaultRowHeight="18.75"/>
  <cols>
    <col min="1" max="1" width="7.7109375" style="20" customWidth="1"/>
    <col min="2" max="2" width="58.140625" style="20" customWidth="1"/>
    <col min="3" max="3" width="16.5703125" style="20" customWidth="1"/>
    <col min="4" max="4" width="19" style="20" customWidth="1"/>
    <col min="5" max="6" width="18.5703125" style="20" customWidth="1"/>
  </cols>
  <sheetData>
    <row r="1" spans="1:6">
      <c r="F1" s="20" t="s">
        <v>0</v>
      </c>
    </row>
    <row r="2" spans="1:6">
      <c r="A2" s="80" t="s">
        <v>1</v>
      </c>
      <c r="B2" s="80"/>
      <c r="C2" s="80"/>
      <c r="D2" s="80"/>
      <c r="E2" s="80"/>
      <c r="F2" s="80"/>
    </row>
    <row r="3" spans="1:6">
      <c r="A3" s="80" t="s">
        <v>2</v>
      </c>
      <c r="B3" s="80"/>
      <c r="C3" s="80"/>
      <c r="D3" s="80"/>
      <c r="E3" s="80"/>
      <c r="F3" s="80"/>
    </row>
    <row r="4" spans="1:6">
      <c r="A4" s="80" t="s">
        <v>3</v>
      </c>
      <c r="B4" s="80"/>
      <c r="C4" s="80"/>
      <c r="D4" s="80"/>
      <c r="E4" s="80"/>
      <c r="F4" s="80"/>
    </row>
    <row r="5" spans="1:6">
      <c r="A5" s="21"/>
      <c r="B5" s="21"/>
      <c r="C5" s="21"/>
      <c r="D5" s="21"/>
      <c r="E5" s="21"/>
      <c r="F5" s="21"/>
    </row>
    <row r="6" spans="1:6">
      <c r="A6" s="66" t="s">
        <v>69</v>
      </c>
      <c r="B6" s="67"/>
      <c r="C6" s="67"/>
      <c r="D6" s="67"/>
      <c r="E6" s="67"/>
      <c r="F6" s="68"/>
    </row>
    <row r="7" spans="1:6">
      <c r="A7" s="69" t="s">
        <v>68</v>
      </c>
      <c r="B7" s="69"/>
      <c r="C7" s="69"/>
      <c r="D7" s="69"/>
      <c r="E7" s="69"/>
      <c r="F7" s="69"/>
    </row>
    <row r="8" spans="1:6" ht="157.5" customHeight="1">
      <c r="A8" s="22" t="s">
        <v>5</v>
      </c>
      <c r="B8" s="23" t="s">
        <v>6</v>
      </c>
      <c r="C8" s="23" t="s">
        <v>7</v>
      </c>
      <c r="D8" s="23" t="s">
        <v>8</v>
      </c>
      <c r="E8" s="23" t="s">
        <v>9</v>
      </c>
      <c r="F8" s="23" t="s">
        <v>10</v>
      </c>
    </row>
    <row r="9" spans="1:6">
      <c r="A9" s="24">
        <v>1</v>
      </c>
      <c r="B9" s="24">
        <v>2</v>
      </c>
      <c r="C9" s="24">
        <v>3</v>
      </c>
      <c r="D9" s="24">
        <v>4</v>
      </c>
      <c r="E9" s="24">
        <v>5</v>
      </c>
      <c r="F9" s="24" t="s">
        <v>11</v>
      </c>
    </row>
    <row r="10" spans="1:6" ht="117.75" customHeight="1">
      <c r="A10" s="25">
        <v>1</v>
      </c>
      <c r="B10" s="15" t="s">
        <v>40</v>
      </c>
      <c r="C10" s="25" t="s">
        <v>12</v>
      </c>
      <c r="D10" s="26">
        <v>223</v>
      </c>
      <c r="E10" s="26">
        <v>255</v>
      </c>
      <c r="F10" s="27">
        <f>E10/D10*100</f>
        <v>114.34977578475336</v>
      </c>
    </row>
    <row r="11" spans="1:6" ht="168.75">
      <c r="A11" s="25">
        <v>2</v>
      </c>
      <c r="B11" s="16" t="s">
        <v>124</v>
      </c>
      <c r="C11" s="25" t="s">
        <v>12</v>
      </c>
      <c r="D11" s="26">
        <f>D10</f>
        <v>223</v>
      </c>
      <c r="E11" s="26">
        <f>E10</f>
        <v>255</v>
      </c>
      <c r="F11" s="27">
        <f>E11/D11*100</f>
        <v>114.34977578475336</v>
      </c>
    </row>
    <row r="13" spans="1:6">
      <c r="A13" s="66" t="s">
        <v>52</v>
      </c>
      <c r="B13" s="67"/>
      <c r="C13" s="67"/>
      <c r="D13" s="67"/>
      <c r="E13" s="67"/>
      <c r="F13" s="68"/>
    </row>
    <row r="14" spans="1:6">
      <c r="A14" s="69" t="s">
        <v>68</v>
      </c>
      <c r="B14" s="69"/>
      <c r="C14" s="69"/>
      <c r="D14" s="69"/>
      <c r="E14" s="69"/>
      <c r="F14" s="69"/>
    </row>
    <row r="15" spans="1:6" ht="157.5" customHeight="1">
      <c r="A15" s="22" t="s">
        <v>5</v>
      </c>
      <c r="B15" s="23" t="s">
        <v>6</v>
      </c>
      <c r="C15" s="23" t="s">
        <v>7</v>
      </c>
      <c r="D15" s="23" t="s">
        <v>8</v>
      </c>
      <c r="E15" s="23" t="s">
        <v>9</v>
      </c>
      <c r="F15" s="23" t="s">
        <v>10</v>
      </c>
    </row>
    <row r="16" spans="1:6">
      <c r="A16" s="24">
        <v>1</v>
      </c>
      <c r="B16" s="24">
        <v>2</v>
      </c>
      <c r="C16" s="24">
        <v>3</v>
      </c>
      <c r="D16" s="24">
        <v>4</v>
      </c>
      <c r="E16" s="24">
        <v>5</v>
      </c>
      <c r="F16" s="24" t="s">
        <v>11</v>
      </c>
    </row>
    <row r="17" spans="1:6" ht="108" customHeight="1">
      <c r="A17" s="25">
        <v>1</v>
      </c>
      <c r="B17" s="15" t="s">
        <v>40</v>
      </c>
      <c r="C17" s="25" t="s">
        <v>12</v>
      </c>
      <c r="D17" s="26">
        <v>446</v>
      </c>
      <c r="E17" s="26">
        <v>471</v>
      </c>
      <c r="F17" s="27">
        <f>E17/D17*100</f>
        <v>105.60538116591928</v>
      </c>
    </row>
    <row r="18" spans="1:6" ht="168.75">
      <c r="A18" s="25">
        <v>2</v>
      </c>
      <c r="B18" s="16" t="s">
        <v>124</v>
      </c>
      <c r="C18" s="25" t="s">
        <v>12</v>
      </c>
      <c r="D18" s="26">
        <f>D17</f>
        <v>446</v>
      </c>
      <c r="E18" s="26">
        <f>E17</f>
        <v>471</v>
      </c>
      <c r="F18" s="27">
        <f>E18/D18*100</f>
        <v>105.60538116591928</v>
      </c>
    </row>
    <row r="20" spans="1:6">
      <c r="A20" s="66" t="s">
        <v>53</v>
      </c>
      <c r="B20" s="67"/>
      <c r="C20" s="67"/>
      <c r="D20" s="67"/>
      <c r="E20" s="67"/>
      <c r="F20" s="68"/>
    </row>
    <row r="21" spans="1:6">
      <c r="A21" s="69" t="s">
        <v>68</v>
      </c>
      <c r="B21" s="69"/>
      <c r="C21" s="69"/>
      <c r="D21" s="69"/>
      <c r="E21" s="69"/>
      <c r="F21" s="69"/>
    </row>
    <row r="22" spans="1:6" ht="157.5" customHeight="1">
      <c r="A22" s="22" t="s">
        <v>5</v>
      </c>
      <c r="B22" s="23" t="s">
        <v>6</v>
      </c>
      <c r="C22" s="23" t="s">
        <v>7</v>
      </c>
      <c r="D22" s="23" t="s">
        <v>8</v>
      </c>
      <c r="E22" s="23" t="s">
        <v>9</v>
      </c>
      <c r="F22" s="23" t="s">
        <v>10</v>
      </c>
    </row>
    <row r="23" spans="1:6">
      <c r="A23" s="24">
        <v>1</v>
      </c>
      <c r="B23" s="24">
        <v>2</v>
      </c>
      <c r="C23" s="24">
        <v>3</v>
      </c>
      <c r="D23" s="24">
        <v>4</v>
      </c>
      <c r="E23" s="24">
        <v>5</v>
      </c>
      <c r="F23" s="24" t="s">
        <v>11</v>
      </c>
    </row>
    <row r="24" spans="1:6" ht="108" customHeight="1">
      <c r="A24" s="25">
        <v>1</v>
      </c>
      <c r="B24" s="15" t="s">
        <v>40</v>
      </c>
      <c r="C24" s="25" t="s">
        <v>12</v>
      </c>
      <c r="D24" s="26">
        <v>276</v>
      </c>
      <c r="E24" s="26">
        <v>285</v>
      </c>
      <c r="F24" s="27">
        <f>E24/D24*100</f>
        <v>103.26086956521738</v>
      </c>
    </row>
    <row r="25" spans="1:6" ht="168.75">
      <c r="A25" s="25">
        <v>2</v>
      </c>
      <c r="B25" s="16" t="s">
        <v>124</v>
      </c>
      <c r="C25" s="25" t="s">
        <v>12</v>
      </c>
      <c r="D25" s="26">
        <f>D24</f>
        <v>276</v>
      </c>
      <c r="E25" s="26">
        <f>E24</f>
        <v>285</v>
      </c>
      <c r="F25" s="27">
        <f>E25/D25*100</f>
        <v>103.26086956521738</v>
      </c>
    </row>
    <row r="27" spans="1:6">
      <c r="A27" s="66" t="s">
        <v>54</v>
      </c>
      <c r="B27" s="67"/>
      <c r="C27" s="67"/>
      <c r="D27" s="67"/>
      <c r="E27" s="67"/>
      <c r="F27" s="68"/>
    </row>
    <row r="28" spans="1:6">
      <c r="A28" s="69" t="s">
        <v>68</v>
      </c>
      <c r="B28" s="69"/>
      <c r="C28" s="69"/>
      <c r="D28" s="69"/>
      <c r="E28" s="69"/>
      <c r="F28" s="69"/>
    </row>
    <row r="29" spans="1:6" ht="157.5" customHeight="1">
      <c r="A29" s="22" t="s">
        <v>5</v>
      </c>
      <c r="B29" s="23" t="s">
        <v>6</v>
      </c>
      <c r="C29" s="23" t="s">
        <v>7</v>
      </c>
      <c r="D29" s="23" t="s">
        <v>8</v>
      </c>
      <c r="E29" s="23" t="s">
        <v>9</v>
      </c>
      <c r="F29" s="23" t="s">
        <v>10</v>
      </c>
    </row>
    <row r="30" spans="1:6">
      <c r="A30" s="24">
        <v>1</v>
      </c>
      <c r="B30" s="24">
        <v>2</v>
      </c>
      <c r="C30" s="24">
        <v>3</v>
      </c>
      <c r="D30" s="24">
        <v>4</v>
      </c>
      <c r="E30" s="24">
        <v>5</v>
      </c>
      <c r="F30" s="24" t="s">
        <v>11</v>
      </c>
    </row>
    <row r="31" spans="1:6" ht="108" customHeight="1">
      <c r="A31" s="25">
        <v>1</v>
      </c>
      <c r="B31" s="15" t="s">
        <v>40</v>
      </c>
      <c r="C31" s="25" t="s">
        <v>12</v>
      </c>
      <c r="D31" s="26">
        <v>131</v>
      </c>
      <c r="E31" s="26">
        <v>140</v>
      </c>
      <c r="F31" s="27">
        <f>E31/D31*100</f>
        <v>106.87022900763358</v>
      </c>
    </row>
    <row r="32" spans="1:6" ht="168.75">
      <c r="A32" s="25">
        <v>2</v>
      </c>
      <c r="B32" s="16" t="s">
        <v>124</v>
      </c>
      <c r="C32" s="25" t="s">
        <v>12</v>
      </c>
      <c r="D32" s="26">
        <f>D31</f>
        <v>131</v>
      </c>
      <c r="E32" s="26">
        <f>E31</f>
        <v>140</v>
      </c>
      <c r="F32" s="27">
        <f>E32/D32*100</f>
        <v>106.87022900763358</v>
      </c>
    </row>
    <row r="34" spans="1:10" ht="18.75" customHeight="1">
      <c r="A34" s="77" t="s">
        <v>57</v>
      </c>
      <c r="B34" s="77"/>
      <c r="C34" s="77"/>
      <c r="D34" s="77"/>
      <c r="E34" s="77"/>
      <c r="F34" s="77"/>
      <c r="G34" s="17"/>
      <c r="H34" s="17"/>
      <c r="I34" s="17"/>
      <c r="J34" s="17"/>
    </row>
    <row r="35" spans="1:10">
      <c r="A35" s="69" t="s">
        <v>68</v>
      </c>
      <c r="B35" s="69"/>
      <c r="C35" s="69"/>
      <c r="D35" s="69"/>
      <c r="E35" s="69"/>
      <c r="F35" s="69"/>
    </row>
    <row r="36" spans="1:10" ht="157.5" customHeight="1">
      <c r="A36" s="22" t="s">
        <v>5</v>
      </c>
      <c r="B36" s="23" t="s">
        <v>6</v>
      </c>
      <c r="C36" s="23" t="s">
        <v>7</v>
      </c>
      <c r="D36" s="23" t="s">
        <v>8</v>
      </c>
      <c r="E36" s="23" t="s">
        <v>9</v>
      </c>
      <c r="F36" s="23" t="s">
        <v>10</v>
      </c>
    </row>
    <row r="37" spans="1:10">
      <c r="A37" s="24">
        <v>1</v>
      </c>
      <c r="B37" s="24">
        <v>2</v>
      </c>
      <c r="C37" s="24">
        <v>3</v>
      </c>
      <c r="D37" s="24">
        <v>4</v>
      </c>
      <c r="E37" s="24">
        <v>5</v>
      </c>
      <c r="F37" s="24" t="s">
        <v>11</v>
      </c>
    </row>
    <row r="38" spans="1:10" ht="108" customHeight="1">
      <c r="A38" s="25">
        <v>1</v>
      </c>
      <c r="B38" s="15" t="s">
        <v>40</v>
      </c>
      <c r="C38" s="25" t="s">
        <v>12</v>
      </c>
      <c r="D38" s="26">
        <v>151</v>
      </c>
      <c r="E38" s="26">
        <v>162</v>
      </c>
      <c r="F38" s="27">
        <f>E38/D38*100</f>
        <v>107.28476821192052</v>
      </c>
    </row>
    <row r="39" spans="1:10" ht="168.75">
      <c r="A39" s="25">
        <v>2</v>
      </c>
      <c r="B39" s="16" t="s">
        <v>124</v>
      </c>
      <c r="C39" s="25" t="s">
        <v>12</v>
      </c>
      <c r="D39" s="26">
        <f>D38</f>
        <v>151</v>
      </c>
      <c r="E39" s="26">
        <f>E38</f>
        <v>162</v>
      </c>
      <c r="F39" s="27">
        <f>E39/D39*100</f>
        <v>107.28476821192052</v>
      </c>
    </row>
    <row r="41" spans="1:10">
      <c r="A41" s="66" t="s">
        <v>76</v>
      </c>
      <c r="B41" s="67"/>
      <c r="C41" s="67"/>
      <c r="D41" s="67"/>
      <c r="E41" s="67"/>
      <c r="F41" s="68"/>
    </row>
    <row r="42" spans="1:10">
      <c r="A42" s="69" t="s">
        <v>68</v>
      </c>
      <c r="B42" s="69"/>
      <c r="C42" s="69"/>
      <c r="D42" s="69"/>
      <c r="E42" s="69"/>
      <c r="F42" s="69"/>
    </row>
    <row r="43" spans="1:10" ht="157.5" customHeight="1">
      <c r="A43" s="22" t="s">
        <v>5</v>
      </c>
      <c r="B43" s="23" t="s">
        <v>6</v>
      </c>
      <c r="C43" s="23" t="s">
        <v>7</v>
      </c>
      <c r="D43" s="23" t="s">
        <v>8</v>
      </c>
      <c r="E43" s="23" t="s">
        <v>9</v>
      </c>
      <c r="F43" s="23" t="s">
        <v>10</v>
      </c>
    </row>
    <row r="44" spans="1:10">
      <c r="A44" s="24">
        <v>1</v>
      </c>
      <c r="B44" s="24">
        <v>2</v>
      </c>
      <c r="C44" s="24">
        <v>3</v>
      </c>
      <c r="D44" s="24">
        <v>4</v>
      </c>
      <c r="E44" s="24">
        <v>5</v>
      </c>
      <c r="F44" s="24" t="s">
        <v>11</v>
      </c>
    </row>
    <row r="45" spans="1:10" ht="108" customHeight="1">
      <c r="A45" s="25">
        <v>1</v>
      </c>
      <c r="B45" s="15" t="s">
        <v>40</v>
      </c>
      <c r="C45" s="25" t="s">
        <v>12</v>
      </c>
      <c r="D45" s="26">
        <v>50</v>
      </c>
      <c r="E45" s="26">
        <v>50</v>
      </c>
      <c r="F45" s="27">
        <f>E45/D45*100</f>
        <v>100</v>
      </c>
    </row>
    <row r="46" spans="1:10" ht="168.75">
      <c r="A46" s="25">
        <v>2</v>
      </c>
      <c r="B46" s="16" t="s">
        <v>124</v>
      </c>
      <c r="C46" s="25" t="s">
        <v>12</v>
      </c>
      <c r="D46" s="26">
        <f>D45</f>
        <v>50</v>
      </c>
      <c r="E46" s="26">
        <f>E45</f>
        <v>50</v>
      </c>
      <c r="F46" s="27">
        <f>E46/D46*100</f>
        <v>100</v>
      </c>
    </row>
    <row r="48" spans="1:10">
      <c r="A48" s="66" t="s">
        <v>77</v>
      </c>
      <c r="B48" s="67"/>
      <c r="C48" s="67"/>
      <c r="D48" s="67"/>
      <c r="E48" s="67"/>
      <c r="F48" s="68"/>
    </row>
    <row r="49" spans="1:6">
      <c r="A49" s="70" t="s">
        <v>68</v>
      </c>
      <c r="B49" s="70"/>
      <c r="C49" s="70"/>
      <c r="D49" s="70"/>
      <c r="E49" s="70"/>
      <c r="F49" s="70"/>
    </row>
    <row r="50" spans="1:6" ht="157.5" customHeight="1">
      <c r="A50" s="28" t="s">
        <v>5</v>
      </c>
      <c r="B50" s="29" t="s">
        <v>6</v>
      </c>
      <c r="C50" s="29" t="s">
        <v>7</v>
      </c>
      <c r="D50" s="29" t="s">
        <v>8</v>
      </c>
      <c r="E50" s="29" t="s">
        <v>9</v>
      </c>
      <c r="F50" s="29" t="s">
        <v>10</v>
      </c>
    </row>
    <row r="51" spans="1:6">
      <c r="A51" s="30">
        <v>1</v>
      </c>
      <c r="B51" s="30">
        <v>2</v>
      </c>
      <c r="C51" s="30">
        <v>3</v>
      </c>
      <c r="D51" s="30">
        <v>4</v>
      </c>
      <c r="E51" s="30">
        <v>5</v>
      </c>
      <c r="F51" s="30" t="s">
        <v>11</v>
      </c>
    </row>
    <row r="52" spans="1:6" ht="108" customHeight="1">
      <c r="A52" s="31">
        <v>1</v>
      </c>
      <c r="B52" s="51" t="s">
        <v>40</v>
      </c>
      <c r="C52" s="31" t="s">
        <v>12</v>
      </c>
      <c r="D52" s="32">
        <v>167</v>
      </c>
      <c r="E52" s="32">
        <v>157</v>
      </c>
      <c r="F52" s="33">
        <f>E52/D52*100</f>
        <v>94.011976047904184</v>
      </c>
    </row>
    <row r="53" spans="1:6" ht="168.75">
      <c r="A53" s="31">
        <v>2</v>
      </c>
      <c r="B53" s="53" t="s">
        <v>124</v>
      </c>
      <c r="C53" s="31" t="s">
        <v>12</v>
      </c>
      <c r="D53" s="32">
        <f>D52</f>
        <v>167</v>
      </c>
      <c r="E53" s="32">
        <f>E52</f>
        <v>157</v>
      </c>
      <c r="F53" s="33">
        <f>E53/D53*100</f>
        <v>94.011976047904184</v>
      </c>
    </row>
    <row r="55" spans="1:6">
      <c r="A55" s="66" t="s">
        <v>78</v>
      </c>
      <c r="B55" s="67"/>
      <c r="C55" s="67"/>
      <c r="D55" s="67"/>
      <c r="E55" s="67"/>
      <c r="F55" s="68"/>
    </row>
    <row r="56" spans="1:6">
      <c r="A56" s="69" t="s">
        <v>68</v>
      </c>
      <c r="B56" s="69"/>
      <c r="C56" s="69"/>
      <c r="D56" s="69"/>
      <c r="E56" s="69"/>
      <c r="F56" s="69"/>
    </row>
    <row r="57" spans="1:6" ht="157.5" customHeight="1">
      <c r="A57" s="22" t="s">
        <v>5</v>
      </c>
      <c r="B57" s="23" t="s">
        <v>6</v>
      </c>
      <c r="C57" s="23" t="s">
        <v>7</v>
      </c>
      <c r="D57" s="23" t="s">
        <v>8</v>
      </c>
      <c r="E57" s="23" t="s">
        <v>9</v>
      </c>
      <c r="F57" s="23" t="s">
        <v>10</v>
      </c>
    </row>
    <row r="58" spans="1:6">
      <c r="A58" s="24">
        <v>1</v>
      </c>
      <c r="B58" s="24">
        <v>2</v>
      </c>
      <c r="C58" s="24">
        <v>3</v>
      </c>
      <c r="D58" s="24">
        <v>4</v>
      </c>
      <c r="E58" s="24">
        <v>5</v>
      </c>
      <c r="F58" s="24" t="s">
        <v>11</v>
      </c>
    </row>
    <row r="59" spans="1:6" ht="108" customHeight="1">
      <c r="A59" s="25">
        <v>1</v>
      </c>
      <c r="B59" s="15" t="s">
        <v>40</v>
      </c>
      <c r="C59" s="25" t="s">
        <v>12</v>
      </c>
      <c r="D59" s="26">
        <v>121</v>
      </c>
      <c r="E59" s="26">
        <v>132</v>
      </c>
      <c r="F59" s="27">
        <f>E59/D59*100</f>
        <v>109.09090909090908</v>
      </c>
    </row>
    <row r="60" spans="1:6" ht="168.75">
      <c r="A60" s="25">
        <v>2</v>
      </c>
      <c r="B60" s="16" t="s">
        <v>124</v>
      </c>
      <c r="C60" s="25" t="s">
        <v>12</v>
      </c>
      <c r="D60" s="26">
        <f>D59</f>
        <v>121</v>
      </c>
      <c r="E60" s="26">
        <f>E59</f>
        <v>132</v>
      </c>
      <c r="F60" s="27">
        <f>E60/D60*100</f>
        <v>109.09090909090908</v>
      </c>
    </row>
    <row r="62" spans="1:6">
      <c r="A62" s="66" t="s">
        <v>79</v>
      </c>
      <c r="B62" s="67"/>
      <c r="C62" s="67"/>
      <c r="D62" s="67"/>
      <c r="E62" s="67"/>
      <c r="F62" s="68"/>
    </row>
    <row r="63" spans="1:6">
      <c r="A63" s="69" t="s">
        <v>68</v>
      </c>
      <c r="B63" s="69"/>
      <c r="C63" s="69"/>
      <c r="D63" s="69"/>
      <c r="E63" s="69"/>
      <c r="F63" s="69"/>
    </row>
    <row r="64" spans="1:6" ht="157.5" customHeight="1">
      <c r="A64" s="22" t="s">
        <v>5</v>
      </c>
      <c r="B64" s="23" t="s">
        <v>6</v>
      </c>
      <c r="C64" s="23" t="s">
        <v>7</v>
      </c>
      <c r="D64" s="23" t="s">
        <v>8</v>
      </c>
      <c r="E64" s="23" t="s">
        <v>9</v>
      </c>
      <c r="F64" s="23" t="s">
        <v>10</v>
      </c>
    </row>
    <row r="65" spans="1:6">
      <c r="A65" s="24">
        <v>1</v>
      </c>
      <c r="B65" s="24">
        <v>2</v>
      </c>
      <c r="C65" s="24">
        <v>3</v>
      </c>
      <c r="D65" s="24">
        <v>4</v>
      </c>
      <c r="E65" s="24">
        <v>5</v>
      </c>
      <c r="F65" s="24" t="s">
        <v>11</v>
      </c>
    </row>
    <row r="66" spans="1:6" ht="108" customHeight="1">
      <c r="A66" s="25">
        <v>1</v>
      </c>
      <c r="B66" s="15" t="s">
        <v>40</v>
      </c>
      <c r="C66" s="25" t="s">
        <v>12</v>
      </c>
      <c r="D66" s="26">
        <v>338</v>
      </c>
      <c r="E66" s="26">
        <v>313</v>
      </c>
      <c r="F66" s="27">
        <f>E66/D66*100</f>
        <v>92.603550295857985</v>
      </c>
    </row>
    <row r="67" spans="1:6" ht="168.75">
      <c r="A67" s="25">
        <v>2</v>
      </c>
      <c r="B67" s="16" t="s">
        <v>124</v>
      </c>
      <c r="C67" s="25" t="s">
        <v>12</v>
      </c>
      <c r="D67" s="26">
        <f>D66</f>
        <v>338</v>
      </c>
      <c r="E67" s="26">
        <f>E66</f>
        <v>313</v>
      </c>
      <c r="F67" s="27">
        <f>E67/D67*100</f>
        <v>92.603550295857985</v>
      </c>
    </row>
    <row r="69" spans="1:6">
      <c r="A69" s="66" t="s">
        <v>80</v>
      </c>
      <c r="B69" s="67"/>
      <c r="C69" s="67"/>
      <c r="D69" s="67"/>
      <c r="E69" s="67"/>
      <c r="F69" s="68"/>
    </row>
    <row r="70" spans="1:6">
      <c r="A70" s="69" t="s">
        <v>68</v>
      </c>
      <c r="B70" s="69"/>
      <c r="C70" s="69"/>
      <c r="D70" s="69"/>
      <c r="E70" s="69"/>
      <c r="F70" s="69"/>
    </row>
    <row r="71" spans="1:6" ht="157.5" customHeight="1">
      <c r="A71" s="22" t="s">
        <v>5</v>
      </c>
      <c r="B71" s="23" t="s">
        <v>6</v>
      </c>
      <c r="C71" s="23" t="s">
        <v>7</v>
      </c>
      <c r="D71" s="23" t="s">
        <v>8</v>
      </c>
      <c r="E71" s="23" t="s">
        <v>9</v>
      </c>
      <c r="F71" s="23" t="s">
        <v>10</v>
      </c>
    </row>
    <row r="72" spans="1:6">
      <c r="A72" s="24">
        <v>1</v>
      </c>
      <c r="B72" s="24">
        <v>2</v>
      </c>
      <c r="C72" s="24">
        <v>3</v>
      </c>
      <c r="D72" s="24">
        <v>4</v>
      </c>
      <c r="E72" s="24">
        <v>5</v>
      </c>
      <c r="F72" s="24" t="s">
        <v>11</v>
      </c>
    </row>
    <row r="73" spans="1:6" ht="108" customHeight="1">
      <c r="A73" s="25">
        <v>1</v>
      </c>
      <c r="B73" s="15" t="s">
        <v>40</v>
      </c>
      <c r="C73" s="25" t="s">
        <v>12</v>
      </c>
      <c r="D73" s="26">
        <v>170</v>
      </c>
      <c r="E73" s="26">
        <v>171</v>
      </c>
      <c r="F73" s="27">
        <f>E73/D73*100</f>
        <v>100.58823529411765</v>
      </c>
    </row>
    <row r="74" spans="1:6" ht="168.75">
      <c r="A74" s="25">
        <v>2</v>
      </c>
      <c r="B74" s="16" t="s">
        <v>124</v>
      </c>
      <c r="C74" s="25" t="s">
        <v>12</v>
      </c>
      <c r="D74" s="26">
        <f>D73</f>
        <v>170</v>
      </c>
      <c r="E74" s="26">
        <f>E73</f>
        <v>171</v>
      </c>
      <c r="F74" s="27">
        <f>E74/D74*100</f>
        <v>100.58823529411765</v>
      </c>
    </row>
    <row r="76" spans="1:6">
      <c r="A76" s="70" t="s">
        <v>81</v>
      </c>
      <c r="B76" s="70"/>
      <c r="C76" s="70"/>
      <c r="D76" s="70"/>
      <c r="E76" s="70"/>
      <c r="F76" s="70"/>
    </row>
    <row r="77" spans="1:6">
      <c r="A77" s="70" t="s">
        <v>68</v>
      </c>
      <c r="B77" s="70"/>
      <c r="C77" s="70"/>
      <c r="D77" s="70"/>
      <c r="E77" s="70"/>
      <c r="F77" s="70"/>
    </row>
    <row r="78" spans="1:6" ht="157.5" customHeight="1">
      <c r="A78" s="28" t="s">
        <v>5</v>
      </c>
      <c r="B78" s="29" t="s">
        <v>6</v>
      </c>
      <c r="C78" s="29" t="s">
        <v>7</v>
      </c>
      <c r="D78" s="29" t="s">
        <v>8</v>
      </c>
      <c r="E78" s="29" t="s">
        <v>9</v>
      </c>
      <c r="F78" s="29" t="s">
        <v>10</v>
      </c>
    </row>
    <row r="79" spans="1:6">
      <c r="A79" s="30">
        <v>1</v>
      </c>
      <c r="B79" s="30">
        <v>2</v>
      </c>
      <c r="C79" s="30">
        <v>3</v>
      </c>
      <c r="D79" s="30">
        <v>4</v>
      </c>
      <c r="E79" s="30">
        <v>5</v>
      </c>
      <c r="F79" s="30" t="s">
        <v>11</v>
      </c>
    </row>
    <row r="80" spans="1:6" ht="108" customHeight="1">
      <c r="A80" s="31">
        <v>1</v>
      </c>
      <c r="B80" s="51" t="s">
        <v>40</v>
      </c>
      <c r="C80" s="31" t="s">
        <v>12</v>
      </c>
      <c r="D80" s="32">
        <v>53</v>
      </c>
      <c r="E80" s="32">
        <v>50</v>
      </c>
      <c r="F80" s="33">
        <f>E80/D80*100</f>
        <v>94.339622641509436</v>
      </c>
    </row>
    <row r="81" spans="1:6" ht="168.75">
      <c r="A81" s="31">
        <v>2</v>
      </c>
      <c r="B81" s="53" t="s">
        <v>124</v>
      </c>
      <c r="C81" s="31" t="s">
        <v>12</v>
      </c>
      <c r="D81" s="32">
        <f>D80</f>
        <v>53</v>
      </c>
      <c r="E81" s="32">
        <f>E80</f>
        <v>50</v>
      </c>
      <c r="F81" s="33">
        <f>E81/D81*100</f>
        <v>94.339622641509436</v>
      </c>
    </row>
    <row r="83" spans="1:6">
      <c r="A83" s="66" t="s">
        <v>82</v>
      </c>
      <c r="B83" s="67"/>
      <c r="C83" s="67"/>
      <c r="D83" s="67"/>
      <c r="E83" s="67"/>
      <c r="F83" s="68"/>
    </row>
    <row r="84" spans="1:6">
      <c r="A84" s="69" t="s">
        <v>68</v>
      </c>
      <c r="B84" s="69"/>
      <c r="C84" s="69"/>
      <c r="D84" s="69"/>
      <c r="E84" s="69"/>
      <c r="F84" s="69"/>
    </row>
    <row r="85" spans="1:6" ht="157.5" customHeight="1">
      <c r="A85" s="22" t="s">
        <v>5</v>
      </c>
      <c r="B85" s="23" t="s">
        <v>6</v>
      </c>
      <c r="C85" s="23" t="s">
        <v>7</v>
      </c>
      <c r="D85" s="23" t="s">
        <v>8</v>
      </c>
      <c r="E85" s="23" t="s">
        <v>9</v>
      </c>
      <c r="F85" s="23" t="s">
        <v>10</v>
      </c>
    </row>
    <row r="86" spans="1:6">
      <c r="A86" s="24">
        <v>1</v>
      </c>
      <c r="B86" s="24">
        <v>2</v>
      </c>
      <c r="C86" s="24">
        <v>3</v>
      </c>
      <c r="D86" s="24">
        <v>4</v>
      </c>
      <c r="E86" s="24">
        <v>5</v>
      </c>
      <c r="F86" s="24" t="s">
        <v>11</v>
      </c>
    </row>
    <row r="87" spans="1:6" ht="108" customHeight="1">
      <c r="A87" s="25">
        <v>1</v>
      </c>
      <c r="B87" s="15" t="s">
        <v>40</v>
      </c>
      <c r="C87" s="25" t="s">
        <v>12</v>
      </c>
      <c r="D87" s="26">
        <v>239</v>
      </c>
      <c r="E87" s="26">
        <v>227</v>
      </c>
      <c r="F87" s="27">
        <f>E87/D87*100</f>
        <v>94.979079497907946</v>
      </c>
    </row>
    <row r="88" spans="1:6" ht="168.75">
      <c r="A88" s="25">
        <v>2</v>
      </c>
      <c r="B88" s="16" t="s">
        <v>124</v>
      </c>
      <c r="C88" s="25" t="s">
        <v>12</v>
      </c>
      <c r="D88" s="26">
        <f>D87</f>
        <v>239</v>
      </c>
      <c r="E88" s="26">
        <f>E87</f>
        <v>227</v>
      </c>
      <c r="F88" s="27">
        <f>E88/D88*100</f>
        <v>94.979079497907946</v>
      </c>
    </row>
    <row r="90" spans="1:6">
      <c r="A90" s="66" t="s">
        <v>83</v>
      </c>
      <c r="B90" s="67"/>
      <c r="C90" s="67"/>
      <c r="D90" s="67"/>
      <c r="E90" s="67"/>
      <c r="F90" s="68"/>
    </row>
    <row r="91" spans="1:6">
      <c r="A91" s="69" t="s">
        <v>68</v>
      </c>
      <c r="B91" s="69"/>
      <c r="C91" s="69"/>
      <c r="D91" s="69"/>
      <c r="E91" s="69"/>
      <c r="F91" s="69"/>
    </row>
    <row r="92" spans="1:6" ht="157.5" customHeight="1">
      <c r="A92" s="22" t="s">
        <v>5</v>
      </c>
      <c r="B92" s="23" t="s">
        <v>6</v>
      </c>
      <c r="C92" s="23" t="s">
        <v>7</v>
      </c>
      <c r="D92" s="23" t="s">
        <v>8</v>
      </c>
      <c r="E92" s="23" t="s">
        <v>9</v>
      </c>
      <c r="F92" s="23" t="s">
        <v>10</v>
      </c>
    </row>
    <row r="93" spans="1:6">
      <c r="A93" s="24">
        <v>1</v>
      </c>
      <c r="B93" s="24">
        <v>2</v>
      </c>
      <c r="C93" s="24">
        <v>3</v>
      </c>
      <c r="D93" s="24">
        <v>4</v>
      </c>
      <c r="E93" s="24">
        <v>5</v>
      </c>
      <c r="F93" s="24" t="s">
        <v>11</v>
      </c>
    </row>
    <row r="94" spans="1:6" ht="108" customHeight="1">
      <c r="A94" s="25">
        <v>1</v>
      </c>
      <c r="B94" s="15" t="s">
        <v>40</v>
      </c>
      <c r="C94" s="25" t="s">
        <v>12</v>
      </c>
      <c r="D94" s="26">
        <v>318</v>
      </c>
      <c r="E94" s="26">
        <v>303</v>
      </c>
      <c r="F94" s="27">
        <f>E94/D94*100</f>
        <v>95.283018867924525</v>
      </c>
    </row>
    <row r="95" spans="1:6" ht="168.75">
      <c r="A95" s="25">
        <v>2</v>
      </c>
      <c r="B95" s="16" t="s">
        <v>124</v>
      </c>
      <c r="C95" s="25" t="s">
        <v>12</v>
      </c>
      <c r="D95" s="26">
        <f>D94</f>
        <v>318</v>
      </c>
      <c r="E95" s="26">
        <f>E94</f>
        <v>303</v>
      </c>
      <c r="F95" s="27">
        <f>E95/D95*100</f>
        <v>95.283018867924525</v>
      </c>
    </row>
    <row r="97" spans="1:6">
      <c r="A97" s="70" t="s">
        <v>84</v>
      </c>
      <c r="B97" s="70"/>
      <c r="C97" s="70"/>
      <c r="D97" s="70"/>
      <c r="E97" s="70"/>
      <c r="F97" s="70"/>
    </row>
    <row r="98" spans="1:6">
      <c r="A98" s="70" t="s">
        <v>68</v>
      </c>
      <c r="B98" s="70"/>
      <c r="C98" s="70"/>
      <c r="D98" s="70"/>
      <c r="E98" s="70"/>
      <c r="F98" s="70"/>
    </row>
    <row r="99" spans="1:6" ht="157.5" customHeight="1">
      <c r="A99" s="28" t="s">
        <v>5</v>
      </c>
      <c r="B99" s="29" t="s">
        <v>6</v>
      </c>
      <c r="C99" s="29" t="s">
        <v>7</v>
      </c>
      <c r="D99" s="29" t="s">
        <v>8</v>
      </c>
      <c r="E99" s="29" t="s">
        <v>9</v>
      </c>
      <c r="F99" s="29" t="s">
        <v>10</v>
      </c>
    </row>
    <row r="100" spans="1:6">
      <c r="A100" s="30">
        <v>1</v>
      </c>
      <c r="B100" s="30">
        <v>2</v>
      </c>
      <c r="C100" s="30">
        <v>3</v>
      </c>
      <c r="D100" s="30">
        <v>4</v>
      </c>
      <c r="E100" s="30">
        <v>5</v>
      </c>
      <c r="F100" s="30" t="s">
        <v>11</v>
      </c>
    </row>
    <row r="101" spans="1:6" ht="108" customHeight="1">
      <c r="A101" s="31">
        <v>1</v>
      </c>
      <c r="B101" s="51" t="s">
        <v>40</v>
      </c>
      <c r="C101" s="31" t="s">
        <v>12</v>
      </c>
      <c r="D101" s="32">
        <v>107</v>
      </c>
      <c r="E101" s="32">
        <v>107</v>
      </c>
      <c r="F101" s="33">
        <f>E101/D101*100</f>
        <v>100</v>
      </c>
    </row>
    <row r="102" spans="1:6" ht="168.75">
      <c r="A102" s="31">
        <v>2</v>
      </c>
      <c r="B102" s="53" t="s">
        <v>124</v>
      </c>
      <c r="C102" s="31" t="s">
        <v>12</v>
      </c>
      <c r="D102" s="32">
        <f>D101</f>
        <v>107</v>
      </c>
      <c r="E102" s="32">
        <f>E101</f>
        <v>107</v>
      </c>
      <c r="F102" s="33">
        <f>E102/D102*100</f>
        <v>100</v>
      </c>
    </row>
    <row r="104" spans="1:6">
      <c r="A104" s="70" t="s">
        <v>85</v>
      </c>
      <c r="B104" s="70"/>
      <c r="C104" s="70"/>
      <c r="D104" s="70"/>
      <c r="E104" s="70"/>
      <c r="F104" s="70"/>
    </row>
    <row r="105" spans="1:6">
      <c r="A105" s="70" t="s">
        <v>68</v>
      </c>
      <c r="B105" s="70"/>
      <c r="C105" s="70"/>
      <c r="D105" s="70"/>
      <c r="E105" s="70"/>
      <c r="F105" s="70"/>
    </row>
    <row r="106" spans="1:6" ht="157.5" customHeight="1">
      <c r="A106" s="28" t="s">
        <v>5</v>
      </c>
      <c r="B106" s="29" t="s">
        <v>6</v>
      </c>
      <c r="C106" s="29" t="s">
        <v>7</v>
      </c>
      <c r="D106" s="29" t="s">
        <v>8</v>
      </c>
      <c r="E106" s="29" t="s">
        <v>9</v>
      </c>
      <c r="F106" s="29" t="s">
        <v>10</v>
      </c>
    </row>
    <row r="107" spans="1:6">
      <c r="A107" s="30">
        <v>1</v>
      </c>
      <c r="B107" s="30">
        <v>2</v>
      </c>
      <c r="C107" s="30">
        <v>3</v>
      </c>
      <c r="D107" s="30">
        <v>4</v>
      </c>
      <c r="E107" s="30">
        <v>5</v>
      </c>
      <c r="F107" s="30" t="s">
        <v>11</v>
      </c>
    </row>
    <row r="108" spans="1:6" ht="108" customHeight="1">
      <c r="A108" s="31">
        <v>1</v>
      </c>
      <c r="B108" s="65" t="s">
        <v>125</v>
      </c>
      <c r="C108" s="31" t="s">
        <v>12</v>
      </c>
      <c r="D108" s="32">
        <v>179</v>
      </c>
      <c r="E108" s="32">
        <v>182.4</v>
      </c>
      <c r="F108" s="33">
        <f>E108/D108*100</f>
        <v>101.89944134078213</v>
      </c>
    </row>
    <row r="109" spans="1:6" ht="51" customHeight="1">
      <c r="A109" s="31">
        <v>2</v>
      </c>
      <c r="B109" s="65" t="s">
        <v>126</v>
      </c>
      <c r="C109" s="31" t="s">
        <v>12</v>
      </c>
      <c r="D109" s="32">
        <f>D108</f>
        <v>179</v>
      </c>
      <c r="E109" s="32">
        <f>E108</f>
        <v>182.4</v>
      </c>
      <c r="F109" s="33">
        <f>E109/D109*100</f>
        <v>101.89944134078213</v>
      </c>
    </row>
    <row r="111" spans="1:6">
      <c r="A111" s="66" t="s">
        <v>86</v>
      </c>
      <c r="B111" s="75"/>
      <c r="C111" s="75"/>
      <c r="D111" s="75"/>
      <c r="E111" s="75"/>
      <c r="F111" s="76"/>
    </row>
    <row r="112" spans="1:6">
      <c r="A112" s="69" t="s">
        <v>68</v>
      </c>
      <c r="B112" s="69"/>
      <c r="C112" s="69"/>
      <c r="D112" s="69"/>
      <c r="E112" s="69"/>
      <c r="F112" s="69"/>
    </row>
    <row r="113" spans="1:6" ht="157.5" customHeight="1">
      <c r="A113" s="22" t="s">
        <v>5</v>
      </c>
      <c r="B113" s="23" t="s">
        <v>6</v>
      </c>
      <c r="C113" s="23" t="s">
        <v>7</v>
      </c>
      <c r="D113" s="23" t="s">
        <v>8</v>
      </c>
      <c r="E113" s="23" t="s">
        <v>9</v>
      </c>
      <c r="F113" s="23" t="s">
        <v>10</v>
      </c>
    </row>
    <row r="114" spans="1:6">
      <c r="A114" s="24">
        <v>1</v>
      </c>
      <c r="B114" s="24">
        <v>2</v>
      </c>
      <c r="C114" s="24">
        <v>3</v>
      </c>
      <c r="D114" s="24">
        <v>4</v>
      </c>
      <c r="E114" s="24">
        <v>5</v>
      </c>
      <c r="F114" s="24" t="s">
        <v>11</v>
      </c>
    </row>
    <row r="115" spans="1:6" ht="108" customHeight="1">
      <c r="A115" s="25">
        <v>1</v>
      </c>
      <c r="B115" s="15" t="s">
        <v>40</v>
      </c>
      <c r="C115" s="25" t="s">
        <v>12</v>
      </c>
      <c r="D115" s="26">
        <v>298</v>
      </c>
      <c r="E115" s="26">
        <v>304</v>
      </c>
      <c r="F115" s="27">
        <f>E115/D115*100</f>
        <v>102.01342281879195</v>
      </c>
    </row>
    <row r="116" spans="1:6" ht="168.75">
      <c r="A116" s="25">
        <v>2</v>
      </c>
      <c r="B116" s="16" t="s">
        <v>124</v>
      </c>
      <c r="C116" s="25" t="s">
        <v>12</v>
      </c>
      <c r="D116" s="26">
        <f>D115</f>
        <v>298</v>
      </c>
      <c r="E116" s="26">
        <f>E115</f>
        <v>304</v>
      </c>
      <c r="F116" s="27">
        <f>E116/D116*100</f>
        <v>102.01342281879195</v>
      </c>
    </row>
    <row r="118" spans="1:6">
      <c r="A118" s="70" t="s">
        <v>87</v>
      </c>
      <c r="B118" s="70"/>
      <c r="C118" s="70"/>
      <c r="D118" s="70"/>
      <c r="E118" s="70"/>
      <c r="F118" s="70"/>
    </row>
    <row r="119" spans="1:6">
      <c r="A119" s="70" t="s">
        <v>68</v>
      </c>
      <c r="B119" s="70"/>
      <c r="C119" s="70"/>
      <c r="D119" s="70"/>
      <c r="E119" s="70"/>
      <c r="F119" s="70"/>
    </row>
    <row r="120" spans="1:6" ht="157.5" customHeight="1">
      <c r="A120" s="28" t="s">
        <v>5</v>
      </c>
      <c r="B120" s="29" t="s">
        <v>6</v>
      </c>
      <c r="C120" s="29" t="s">
        <v>7</v>
      </c>
      <c r="D120" s="29" t="s">
        <v>8</v>
      </c>
      <c r="E120" s="29" t="s">
        <v>9</v>
      </c>
      <c r="F120" s="29" t="s">
        <v>10</v>
      </c>
    </row>
    <row r="121" spans="1:6">
      <c r="A121" s="30">
        <v>1</v>
      </c>
      <c r="B121" s="30">
        <v>2</v>
      </c>
      <c r="C121" s="30">
        <v>3</v>
      </c>
      <c r="D121" s="30">
        <v>4</v>
      </c>
      <c r="E121" s="30">
        <v>5</v>
      </c>
      <c r="F121" s="30" t="s">
        <v>11</v>
      </c>
    </row>
    <row r="122" spans="1:6" ht="108" customHeight="1">
      <c r="A122" s="31">
        <v>1</v>
      </c>
      <c r="B122" s="51" t="s">
        <v>40</v>
      </c>
      <c r="C122" s="31" t="s">
        <v>12</v>
      </c>
      <c r="D122" s="32">
        <v>153</v>
      </c>
      <c r="E122" s="32">
        <v>159</v>
      </c>
      <c r="F122" s="33">
        <f>E122/D122*100</f>
        <v>103.92156862745099</v>
      </c>
    </row>
    <row r="123" spans="1:6" ht="168.75">
      <c r="A123" s="31">
        <v>2</v>
      </c>
      <c r="B123" s="53" t="s">
        <v>124</v>
      </c>
      <c r="C123" s="31" t="s">
        <v>12</v>
      </c>
      <c r="D123" s="32">
        <f>D122</f>
        <v>153</v>
      </c>
      <c r="E123" s="32">
        <f>E122</f>
        <v>159</v>
      </c>
      <c r="F123" s="33">
        <f>E123/D123*100</f>
        <v>103.92156862745099</v>
      </c>
    </row>
    <row r="125" spans="1:6">
      <c r="A125" s="66" t="s">
        <v>88</v>
      </c>
      <c r="B125" s="67"/>
      <c r="C125" s="67"/>
      <c r="D125" s="67"/>
      <c r="E125" s="67"/>
      <c r="F125" s="68"/>
    </row>
    <row r="126" spans="1:6">
      <c r="A126" s="69" t="s">
        <v>68</v>
      </c>
      <c r="B126" s="69"/>
      <c r="C126" s="69"/>
      <c r="D126" s="69"/>
      <c r="E126" s="69"/>
      <c r="F126" s="69"/>
    </row>
    <row r="127" spans="1:6" ht="157.5" customHeight="1">
      <c r="A127" s="22" t="s">
        <v>5</v>
      </c>
      <c r="B127" s="23" t="s">
        <v>6</v>
      </c>
      <c r="C127" s="23" t="s">
        <v>7</v>
      </c>
      <c r="D127" s="23" t="s">
        <v>8</v>
      </c>
      <c r="E127" s="23" t="s">
        <v>9</v>
      </c>
      <c r="F127" s="23" t="s">
        <v>10</v>
      </c>
    </row>
    <row r="128" spans="1:6">
      <c r="A128" s="24">
        <v>1</v>
      </c>
      <c r="B128" s="24">
        <v>2</v>
      </c>
      <c r="C128" s="24">
        <v>3</v>
      </c>
      <c r="D128" s="24">
        <v>4</v>
      </c>
      <c r="E128" s="24">
        <v>5</v>
      </c>
      <c r="F128" s="24" t="s">
        <v>11</v>
      </c>
    </row>
    <row r="129" spans="1:6" ht="108" customHeight="1">
      <c r="A129" s="25">
        <v>1</v>
      </c>
      <c r="B129" s="15" t="s">
        <v>40</v>
      </c>
      <c r="C129" s="25" t="s">
        <v>12</v>
      </c>
      <c r="D129" s="26">
        <v>95</v>
      </c>
      <c r="E129" s="26">
        <v>94</v>
      </c>
      <c r="F129" s="27">
        <f>E129/D129*100</f>
        <v>98.94736842105263</v>
      </c>
    </row>
    <row r="130" spans="1:6" ht="168.75">
      <c r="A130" s="25">
        <v>2</v>
      </c>
      <c r="B130" s="16" t="s">
        <v>124</v>
      </c>
      <c r="C130" s="25" t="s">
        <v>12</v>
      </c>
      <c r="D130" s="26">
        <f>D129</f>
        <v>95</v>
      </c>
      <c r="E130" s="26">
        <f>E129</f>
        <v>94</v>
      </c>
      <c r="F130" s="27">
        <f>E130/D130*100</f>
        <v>98.94736842105263</v>
      </c>
    </row>
    <row r="132" spans="1:6">
      <c r="A132" s="66" t="s">
        <v>89</v>
      </c>
      <c r="B132" s="67"/>
      <c r="C132" s="67"/>
      <c r="D132" s="67"/>
      <c r="E132" s="67"/>
      <c r="F132" s="68"/>
    </row>
    <row r="133" spans="1:6">
      <c r="A133" s="69" t="s">
        <v>68</v>
      </c>
      <c r="B133" s="69"/>
      <c r="C133" s="69"/>
      <c r="D133" s="69"/>
      <c r="E133" s="69"/>
      <c r="F133" s="69"/>
    </row>
    <row r="134" spans="1:6" ht="157.5" customHeight="1">
      <c r="A134" s="22" t="s">
        <v>5</v>
      </c>
      <c r="B134" s="23" t="s">
        <v>6</v>
      </c>
      <c r="C134" s="23" t="s">
        <v>7</v>
      </c>
      <c r="D134" s="23" t="s">
        <v>8</v>
      </c>
      <c r="E134" s="23" t="s">
        <v>9</v>
      </c>
      <c r="F134" s="23" t="s">
        <v>10</v>
      </c>
    </row>
    <row r="135" spans="1:6">
      <c r="A135" s="24">
        <v>1</v>
      </c>
      <c r="B135" s="24">
        <v>2</v>
      </c>
      <c r="C135" s="24">
        <v>3</v>
      </c>
      <c r="D135" s="24">
        <v>4</v>
      </c>
      <c r="E135" s="24">
        <v>5</v>
      </c>
      <c r="F135" s="24" t="s">
        <v>11</v>
      </c>
    </row>
    <row r="136" spans="1:6" ht="108" customHeight="1">
      <c r="A136" s="25">
        <v>1</v>
      </c>
      <c r="B136" s="15" t="s">
        <v>40</v>
      </c>
      <c r="C136" s="25" t="s">
        <v>12</v>
      </c>
      <c r="D136" s="26">
        <v>208</v>
      </c>
      <c r="E136" s="26">
        <v>207</v>
      </c>
      <c r="F136" s="27">
        <f>E136/D136*100</f>
        <v>99.519230769230774</v>
      </c>
    </row>
    <row r="137" spans="1:6" ht="168.75">
      <c r="A137" s="25">
        <v>2</v>
      </c>
      <c r="B137" s="16" t="s">
        <v>124</v>
      </c>
      <c r="C137" s="25" t="s">
        <v>12</v>
      </c>
      <c r="D137" s="26">
        <f>D136</f>
        <v>208</v>
      </c>
      <c r="E137" s="26">
        <f>E136</f>
        <v>207</v>
      </c>
      <c r="F137" s="27">
        <f>E137/D137*100</f>
        <v>99.519230769230774</v>
      </c>
    </row>
    <row r="139" spans="1:6">
      <c r="A139" s="66" t="s">
        <v>90</v>
      </c>
      <c r="B139" s="67"/>
      <c r="C139" s="67"/>
      <c r="D139" s="67"/>
      <c r="E139" s="67"/>
      <c r="F139" s="68"/>
    </row>
    <row r="140" spans="1:6">
      <c r="A140" s="69" t="s">
        <v>68</v>
      </c>
      <c r="B140" s="69"/>
      <c r="C140" s="69"/>
      <c r="D140" s="69"/>
      <c r="E140" s="69"/>
      <c r="F140" s="69"/>
    </row>
    <row r="141" spans="1:6" ht="157.5" customHeight="1">
      <c r="A141" s="22" t="s">
        <v>5</v>
      </c>
      <c r="B141" s="23" t="s">
        <v>6</v>
      </c>
      <c r="C141" s="23" t="s">
        <v>7</v>
      </c>
      <c r="D141" s="23" t="s">
        <v>8</v>
      </c>
      <c r="E141" s="23" t="s">
        <v>9</v>
      </c>
      <c r="F141" s="23" t="s">
        <v>10</v>
      </c>
    </row>
    <row r="142" spans="1:6">
      <c r="A142" s="24">
        <v>1</v>
      </c>
      <c r="B142" s="24">
        <v>2</v>
      </c>
      <c r="C142" s="24">
        <v>3</v>
      </c>
      <c r="D142" s="24">
        <v>4</v>
      </c>
      <c r="E142" s="24">
        <v>5</v>
      </c>
      <c r="F142" s="24" t="s">
        <v>11</v>
      </c>
    </row>
    <row r="143" spans="1:6" ht="108" customHeight="1">
      <c r="A143" s="25">
        <v>1</v>
      </c>
      <c r="B143" s="15" t="s">
        <v>40</v>
      </c>
      <c r="C143" s="25" t="s">
        <v>12</v>
      </c>
      <c r="D143" s="26">
        <v>277</v>
      </c>
      <c r="E143" s="26">
        <v>281</v>
      </c>
      <c r="F143" s="27">
        <f>E143/D143*100</f>
        <v>101.44404332129963</v>
      </c>
    </row>
    <row r="144" spans="1:6" ht="168.75">
      <c r="A144" s="25">
        <v>2</v>
      </c>
      <c r="B144" s="16" t="s">
        <v>124</v>
      </c>
      <c r="C144" s="25" t="s">
        <v>12</v>
      </c>
      <c r="D144" s="26">
        <f>D143</f>
        <v>277</v>
      </c>
      <c r="E144" s="26">
        <f>E143</f>
        <v>281</v>
      </c>
      <c r="F144" s="27">
        <f>E144/D144*100</f>
        <v>101.44404332129963</v>
      </c>
    </row>
    <row r="146" spans="1:6">
      <c r="A146" s="66" t="s">
        <v>91</v>
      </c>
      <c r="B146" s="67"/>
      <c r="C146" s="67"/>
      <c r="D146" s="67"/>
      <c r="E146" s="67"/>
      <c r="F146" s="68"/>
    </row>
    <row r="147" spans="1:6">
      <c r="A147" s="69" t="s">
        <v>68</v>
      </c>
      <c r="B147" s="69"/>
      <c r="C147" s="69"/>
      <c r="D147" s="69"/>
      <c r="E147" s="69"/>
      <c r="F147" s="69"/>
    </row>
    <row r="148" spans="1:6" ht="157.5" customHeight="1">
      <c r="A148" s="22" t="s">
        <v>5</v>
      </c>
      <c r="B148" s="23" t="s">
        <v>6</v>
      </c>
      <c r="C148" s="23" t="s">
        <v>7</v>
      </c>
      <c r="D148" s="23" t="s">
        <v>8</v>
      </c>
      <c r="E148" s="23" t="s">
        <v>9</v>
      </c>
      <c r="F148" s="23" t="s">
        <v>10</v>
      </c>
    </row>
    <row r="149" spans="1:6">
      <c r="A149" s="24">
        <v>1</v>
      </c>
      <c r="B149" s="24">
        <v>2</v>
      </c>
      <c r="C149" s="24">
        <v>3</v>
      </c>
      <c r="D149" s="24">
        <v>4</v>
      </c>
      <c r="E149" s="24">
        <v>5</v>
      </c>
      <c r="F149" s="24" t="s">
        <v>11</v>
      </c>
    </row>
    <row r="150" spans="1:6" ht="108" customHeight="1">
      <c r="A150" s="25">
        <v>1</v>
      </c>
      <c r="B150" s="15" t="s">
        <v>40</v>
      </c>
      <c r="C150" s="25" t="s">
        <v>12</v>
      </c>
      <c r="D150" s="26">
        <v>429</v>
      </c>
      <c r="E150" s="26">
        <v>461</v>
      </c>
      <c r="F150" s="27">
        <f>E150/D150*100</f>
        <v>107.45920745920745</v>
      </c>
    </row>
    <row r="151" spans="1:6" ht="168.75">
      <c r="A151" s="25">
        <v>2</v>
      </c>
      <c r="B151" s="16" t="s">
        <v>124</v>
      </c>
      <c r="C151" s="25" t="s">
        <v>12</v>
      </c>
      <c r="D151" s="26">
        <f>D150</f>
        <v>429</v>
      </c>
      <c r="E151" s="26">
        <f>E150</f>
        <v>461</v>
      </c>
      <c r="F151" s="27">
        <f>E151/D151*100</f>
        <v>107.45920745920745</v>
      </c>
    </row>
    <row r="153" spans="1:6">
      <c r="A153" s="66" t="s">
        <v>92</v>
      </c>
      <c r="B153" s="67"/>
      <c r="C153" s="67"/>
      <c r="D153" s="67"/>
      <c r="E153" s="67"/>
      <c r="F153" s="68"/>
    </row>
    <row r="154" spans="1:6">
      <c r="A154" s="69" t="s">
        <v>68</v>
      </c>
      <c r="B154" s="69"/>
      <c r="C154" s="69"/>
      <c r="D154" s="69"/>
      <c r="E154" s="69"/>
      <c r="F154" s="69"/>
    </row>
    <row r="155" spans="1:6" ht="157.5" customHeight="1">
      <c r="A155" s="22" t="s">
        <v>5</v>
      </c>
      <c r="B155" s="23" t="s">
        <v>6</v>
      </c>
      <c r="C155" s="23" t="s">
        <v>7</v>
      </c>
      <c r="D155" s="23" t="s">
        <v>8</v>
      </c>
      <c r="E155" s="23" t="s">
        <v>9</v>
      </c>
      <c r="F155" s="23" t="s">
        <v>10</v>
      </c>
    </row>
    <row r="156" spans="1:6">
      <c r="A156" s="24">
        <v>1</v>
      </c>
      <c r="B156" s="24">
        <v>2</v>
      </c>
      <c r="C156" s="24">
        <v>3</v>
      </c>
      <c r="D156" s="24">
        <v>4</v>
      </c>
      <c r="E156" s="24">
        <v>5</v>
      </c>
      <c r="F156" s="24" t="s">
        <v>11</v>
      </c>
    </row>
    <row r="157" spans="1:6" ht="108" customHeight="1">
      <c r="A157" s="25">
        <v>1</v>
      </c>
      <c r="B157" s="15" t="s">
        <v>40</v>
      </c>
      <c r="C157" s="25" t="s">
        <v>12</v>
      </c>
      <c r="D157" s="26">
        <v>176</v>
      </c>
      <c r="E157" s="26">
        <v>180</v>
      </c>
      <c r="F157" s="27">
        <f>E157/D157*100</f>
        <v>102.27272727272727</v>
      </c>
    </row>
    <row r="158" spans="1:6" ht="168.75">
      <c r="A158" s="25">
        <v>2</v>
      </c>
      <c r="B158" s="16" t="s">
        <v>124</v>
      </c>
      <c r="C158" s="25" t="s">
        <v>12</v>
      </c>
      <c r="D158" s="26">
        <f>D157</f>
        <v>176</v>
      </c>
      <c r="E158" s="26">
        <f>E157</f>
        <v>180</v>
      </c>
      <c r="F158" s="27">
        <f>E158/D158*100</f>
        <v>102.27272727272727</v>
      </c>
    </row>
    <row r="160" spans="1:6">
      <c r="A160" s="66" t="s">
        <v>60</v>
      </c>
      <c r="B160" s="67"/>
      <c r="C160" s="67"/>
      <c r="D160" s="67"/>
      <c r="E160" s="67"/>
      <c r="F160" s="68"/>
    </row>
    <row r="161" spans="1:6">
      <c r="A161" s="69" t="s">
        <v>68</v>
      </c>
      <c r="B161" s="69"/>
      <c r="C161" s="69"/>
      <c r="D161" s="69"/>
      <c r="E161" s="69"/>
      <c r="F161" s="69"/>
    </row>
    <row r="162" spans="1:6" ht="157.5" customHeight="1">
      <c r="A162" s="22" t="s">
        <v>5</v>
      </c>
      <c r="B162" s="23" t="s">
        <v>6</v>
      </c>
      <c r="C162" s="23" t="s">
        <v>7</v>
      </c>
      <c r="D162" s="23" t="s">
        <v>8</v>
      </c>
      <c r="E162" s="23" t="s">
        <v>9</v>
      </c>
      <c r="F162" s="23" t="s">
        <v>10</v>
      </c>
    </row>
    <row r="163" spans="1:6">
      <c r="A163" s="24">
        <v>1</v>
      </c>
      <c r="B163" s="24">
        <v>2</v>
      </c>
      <c r="C163" s="24">
        <v>3</v>
      </c>
      <c r="D163" s="24">
        <v>4</v>
      </c>
      <c r="E163" s="24">
        <v>5</v>
      </c>
      <c r="F163" s="24" t="s">
        <v>11</v>
      </c>
    </row>
    <row r="164" spans="1:6" ht="108" customHeight="1">
      <c r="A164" s="25">
        <v>1</v>
      </c>
      <c r="B164" s="15" t="s">
        <v>40</v>
      </c>
      <c r="C164" s="25" t="s">
        <v>12</v>
      </c>
      <c r="D164" s="26">
        <v>118</v>
      </c>
      <c r="E164" s="26">
        <v>114</v>
      </c>
      <c r="F164" s="27">
        <f>E164/D164*100</f>
        <v>96.610169491525426</v>
      </c>
    </row>
    <row r="165" spans="1:6" ht="168.75">
      <c r="A165" s="25">
        <v>2</v>
      </c>
      <c r="B165" s="16" t="s">
        <v>124</v>
      </c>
      <c r="C165" s="25" t="s">
        <v>12</v>
      </c>
      <c r="D165" s="26">
        <f>D164</f>
        <v>118</v>
      </c>
      <c r="E165" s="26">
        <f>E164</f>
        <v>114</v>
      </c>
      <c r="F165" s="27">
        <f>E165/D165*100</f>
        <v>96.610169491525426</v>
      </c>
    </row>
    <row r="167" spans="1:6">
      <c r="A167" s="66" t="s">
        <v>93</v>
      </c>
      <c r="B167" s="67"/>
      <c r="C167" s="67"/>
      <c r="D167" s="67"/>
      <c r="E167" s="67"/>
      <c r="F167" s="68"/>
    </row>
    <row r="168" spans="1:6">
      <c r="A168" s="69" t="s">
        <v>68</v>
      </c>
      <c r="B168" s="69"/>
      <c r="C168" s="69"/>
      <c r="D168" s="69"/>
      <c r="E168" s="69"/>
      <c r="F168" s="69"/>
    </row>
    <row r="169" spans="1:6" ht="157.5" customHeight="1">
      <c r="A169" s="22" t="s">
        <v>5</v>
      </c>
      <c r="B169" s="23" t="s">
        <v>6</v>
      </c>
      <c r="C169" s="23" t="s">
        <v>7</v>
      </c>
      <c r="D169" s="23" t="s">
        <v>8</v>
      </c>
      <c r="E169" s="23" t="s">
        <v>9</v>
      </c>
      <c r="F169" s="23" t="s">
        <v>10</v>
      </c>
    </row>
    <row r="170" spans="1:6">
      <c r="A170" s="24">
        <v>1</v>
      </c>
      <c r="B170" s="24">
        <v>2</v>
      </c>
      <c r="C170" s="24">
        <v>3</v>
      </c>
      <c r="D170" s="24">
        <v>4</v>
      </c>
      <c r="E170" s="24">
        <v>5</v>
      </c>
      <c r="F170" s="24" t="s">
        <v>11</v>
      </c>
    </row>
    <row r="171" spans="1:6" ht="108" customHeight="1">
      <c r="A171" s="25">
        <v>1</v>
      </c>
      <c r="B171" s="15" t="s">
        <v>40</v>
      </c>
      <c r="C171" s="25" t="s">
        <v>12</v>
      </c>
      <c r="D171" s="26">
        <v>316</v>
      </c>
      <c r="E171" s="26">
        <v>294</v>
      </c>
      <c r="F171" s="27">
        <f>E171/D171*100</f>
        <v>93.037974683544306</v>
      </c>
    </row>
    <row r="172" spans="1:6" ht="168.75">
      <c r="A172" s="25">
        <v>2</v>
      </c>
      <c r="B172" s="16" t="s">
        <v>124</v>
      </c>
      <c r="C172" s="25" t="s">
        <v>12</v>
      </c>
      <c r="D172" s="26">
        <f>D171</f>
        <v>316</v>
      </c>
      <c r="E172" s="26">
        <f>E171</f>
        <v>294</v>
      </c>
      <c r="F172" s="27">
        <f>E172/D172*100</f>
        <v>93.037974683544306</v>
      </c>
    </row>
    <row r="174" spans="1:6">
      <c r="A174" s="66" t="s">
        <v>94</v>
      </c>
      <c r="B174" s="67"/>
      <c r="C174" s="67"/>
      <c r="D174" s="67"/>
      <c r="E174" s="67"/>
      <c r="F174" s="68"/>
    </row>
    <row r="175" spans="1:6">
      <c r="A175" s="69" t="s">
        <v>68</v>
      </c>
      <c r="B175" s="69"/>
      <c r="C175" s="69"/>
      <c r="D175" s="69"/>
      <c r="E175" s="69"/>
      <c r="F175" s="69"/>
    </row>
    <row r="176" spans="1:6" ht="157.5" customHeight="1">
      <c r="A176" s="22" t="s">
        <v>5</v>
      </c>
      <c r="B176" s="23" t="s">
        <v>6</v>
      </c>
      <c r="C176" s="23" t="s">
        <v>7</v>
      </c>
      <c r="D176" s="23" t="s">
        <v>8</v>
      </c>
      <c r="E176" s="23" t="s">
        <v>9</v>
      </c>
      <c r="F176" s="23" t="s">
        <v>10</v>
      </c>
    </row>
    <row r="177" spans="1:6">
      <c r="A177" s="24">
        <v>1</v>
      </c>
      <c r="B177" s="24">
        <v>2</v>
      </c>
      <c r="C177" s="24">
        <v>3</v>
      </c>
      <c r="D177" s="24">
        <v>4</v>
      </c>
      <c r="E177" s="24">
        <v>5</v>
      </c>
      <c r="F177" s="24" t="s">
        <v>11</v>
      </c>
    </row>
    <row r="178" spans="1:6" ht="108" customHeight="1">
      <c r="A178" s="25">
        <v>1</v>
      </c>
      <c r="B178" s="15" t="s">
        <v>40</v>
      </c>
      <c r="C178" s="25" t="s">
        <v>12</v>
      </c>
      <c r="D178" s="26">
        <v>321</v>
      </c>
      <c r="E178" s="26">
        <v>310</v>
      </c>
      <c r="F178" s="27">
        <f>E178/D178*100</f>
        <v>96.573208722741427</v>
      </c>
    </row>
    <row r="179" spans="1:6" ht="168.75">
      <c r="A179" s="25">
        <v>2</v>
      </c>
      <c r="B179" s="16" t="s">
        <v>124</v>
      </c>
      <c r="C179" s="25" t="s">
        <v>12</v>
      </c>
      <c r="D179" s="26">
        <f>D178</f>
        <v>321</v>
      </c>
      <c r="E179" s="26">
        <f>E178</f>
        <v>310</v>
      </c>
      <c r="F179" s="27">
        <f>E179/D179*100</f>
        <v>96.573208722741427</v>
      </c>
    </row>
    <row r="181" spans="1:6">
      <c r="A181" s="66" t="s">
        <v>95</v>
      </c>
      <c r="B181" s="67"/>
      <c r="C181" s="67"/>
      <c r="D181" s="67"/>
      <c r="E181" s="67"/>
      <c r="F181" s="68"/>
    </row>
    <row r="182" spans="1:6">
      <c r="A182" s="69" t="s">
        <v>68</v>
      </c>
      <c r="B182" s="69"/>
      <c r="C182" s="69"/>
      <c r="D182" s="69"/>
      <c r="E182" s="69"/>
      <c r="F182" s="69"/>
    </row>
    <row r="183" spans="1:6" ht="157.5" customHeight="1">
      <c r="A183" s="22" t="s">
        <v>5</v>
      </c>
      <c r="B183" s="23" t="s">
        <v>6</v>
      </c>
      <c r="C183" s="23" t="s">
        <v>7</v>
      </c>
      <c r="D183" s="23" t="s">
        <v>8</v>
      </c>
      <c r="E183" s="23" t="s">
        <v>9</v>
      </c>
      <c r="F183" s="23" t="s">
        <v>10</v>
      </c>
    </row>
    <row r="184" spans="1:6">
      <c r="A184" s="24">
        <v>1</v>
      </c>
      <c r="B184" s="24">
        <v>2</v>
      </c>
      <c r="C184" s="24">
        <v>3</v>
      </c>
      <c r="D184" s="24">
        <v>4</v>
      </c>
      <c r="E184" s="24">
        <v>5</v>
      </c>
      <c r="F184" s="24" t="s">
        <v>11</v>
      </c>
    </row>
    <row r="185" spans="1:6" ht="108" customHeight="1">
      <c r="A185" s="25">
        <v>1</v>
      </c>
      <c r="B185" s="15" t="s">
        <v>40</v>
      </c>
      <c r="C185" s="25" t="s">
        <v>12</v>
      </c>
      <c r="D185" s="26">
        <v>176</v>
      </c>
      <c r="E185" s="26">
        <v>180</v>
      </c>
      <c r="F185" s="27">
        <f>E185/D185*100</f>
        <v>102.27272727272727</v>
      </c>
    </row>
    <row r="186" spans="1:6" ht="168.75">
      <c r="A186" s="25">
        <v>2</v>
      </c>
      <c r="B186" s="16" t="s">
        <v>124</v>
      </c>
      <c r="C186" s="25" t="s">
        <v>12</v>
      </c>
      <c r="D186" s="26">
        <f>D185</f>
        <v>176</v>
      </c>
      <c r="E186" s="26">
        <f>E185</f>
        <v>180</v>
      </c>
      <c r="F186" s="27">
        <f>E186/D186*100</f>
        <v>102.27272727272727</v>
      </c>
    </row>
    <row r="188" spans="1:6">
      <c r="A188" s="71" t="s">
        <v>96</v>
      </c>
      <c r="B188" s="72"/>
      <c r="C188" s="72"/>
      <c r="D188" s="72"/>
      <c r="E188" s="72"/>
      <c r="F188" s="73"/>
    </row>
    <row r="189" spans="1:6">
      <c r="A189" s="74" t="s">
        <v>68</v>
      </c>
      <c r="B189" s="74"/>
      <c r="C189" s="74"/>
      <c r="D189" s="74"/>
      <c r="E189" s="74"/>
      <c r="F189" s="74"/>
    </row>
    <row r="190" spans="1:6" ht="157.5" customHeight="1">
      <c r="A190" s="35" t="s">
        <v>5</v>
      </c>
      <c r="B190" s="36" t="s">
        <v>6</v>
      </c>
      <c r="C190" s="36" t="s">
        <v>7</v>
      </c>
      <c r="D190" s="36" t="s">
        <v>8</v>
      </c>
      <c r="E190" s="36" t="s">
        <v>9</v>
      </c>
      <c r="F190" s="36" t="s">
        <v>10</v>
      </c>
    </row>
    <row r="191" spans="1:6">
      <c r="A191" s="37">
        <v>1</v>
      </c>
      <c r="B191" s="37">
        <v>2</v>
      </c>
      <c r="C191" s="37">
        <v>3</v>
      </c>
      <c r="D191" s="37">
        <v>4</v>
      </c>
      <c r="E191" s="37">
        <v>5</v>
      </c>
      <c r="F191" s="37" t="s">
        <v>11</v>
      </c>
    </row>
    <row r="192" spans="1:6" ht="108" customHeight="1">
      <c r="A192" s="38">
        <v>1</v>
      </c>
      <c r="B192" s="15" t="s">
        <v>40</v>
      </c>
      <c r="C192" s="38" t="s">
        <v>12</v>
      </c>
      <c r="D192" s="39">
        <v>363</v>
      </c>
      <c r="E192" s="39">
        <v>363</v>
      </c>
      <c r="F192" s="40">
        <f>E192/D192*100</f>
        <v>100</v>
      </c>
    </row>
    <row r="193" spans="1:6" ht="168.75">
      <c r="A193" s="38">
        <v>2</v>
      </c>
      <c r="B193" s="16" t="s">
        <v>124</v>
      </c>
      <c r="C193" s="38" t="s">
        <v>12</v>
      </c>
      <c r="D193" s="39">
        <f>D192</f>
        <v>363</v>
      </c>
      <c r="E193" s="39">
        <f>E192</f>
        <v>363</v>
      </c>
      <c r="F193" s="40">
        <f>E193/D193*100</f>
        <v>100</v>
      </c>
    </row>
    <row r="195" spans="1:6">
      <c r="A195" s="66" t="s">
        <v>97</v>
      </c>
      <c r="B195" s="67"/>
      <c r="C195" s="67"/>
      <c r="D195" s="67"/>
      <c r="E195" s="67"/>
      <c r="F195" s="68"/>
    </row>
    <row r="196" spans="1:6">
      <c r="A196" s="69" t="s">
        <v>68</v>
      </c>
      <c r="B196" s="69"/>
      <c r="C196" s="69"/>
      <c r="D196" s="69"/>
      <c r="E196" s="69"/>
      <c r="F196" s="69"/>
    </row>
    <row r="197" spans="1:6" ht="157.5" customHeight="1">
      <c r="A197" s="22" t="s">
        <v>5</v>
      </c>
      <c r="B197" s="23" t="s">
        <v>6</v>
      </c>
      <c r="C197" s="23" t="s">
        <v>7</v>
      </c>
      <c r="D197" s="23" t="s">
        <v>8</v>
      </c>
      <c r="E197" s="23" t="s">
        <v>9</v>
      </c>
      <c r="F197" s="23" t="s">
        <v>10</v>
      </c>
    </row>
    <row r="198" spans="1:6">
      <c r="A198" s="24">
        <v>1</v>
      </c>
      <c r="B198" s="24">
        <v>2</v>
      </c>
      <c r="C198" s="24">
        <v>3</v>
      </c>
      <c r="D198" s="24">
        <v>4</v>
      </c>
      <c r="E198" s="24">
        <v>5</v>
      </c>
      <c r="F198" s="24" t="s">
        <v>11</v>
      </c>
    </row>
    <row r="199" spans="1:6" ht="108" customHeight="1">
      <c r="A199" s="25">
        <v>1</v>
      </c>
      <c r="B199" s="15" t="s">
        <v>40</v>
      </c>
      <c r="C199" s="25" t="s">
        <v>12</v>
      </c>
      <c r="D199" s="26">
        <v>310</v>
      </c>
      <c r="E199" s="26">
        <v>312</v>
      </c>
      <c r="F199" s="27">
        <f>E199/D199*100</f>
        <v>100.64516129032258</v>
      </c>
    </row>
    <row r="200" spans="1:6" ht="168.75">
      <c r="A200" s="25">
        <v>2</v>
      </c>
      <c r="B200" s="16" t="s">
        <v>124</v>
      </c>
      <c r="C200" s="25" t="s">
        <v>12</v>
      </c>
      <c r="D200" s="26">
        <f>D199</f>
        <v>310</v>
      </c>
      <c r="E200" s="26">
        <f>E199</f>
        <v>312</v>
      </c>
      <c r="F200" s="27">
        <f>E200/D200*100</f>
        <v>100.64516129032258</v>
      </c>
    </row>
    <row r="202" spans="1:6">
      <c r="A202" s="66" t="s">
        <v>98</v>
      </c>
      <c r="B202" s="67"/>
      <c r="C202" s="67"/>
      <c r="D202" s="67"/>
      <c r="E202" s="67"/>
      <c r="F202" s="68"/>
    </row>
    <row r="203" spans="1:6">
      <c r="A203" s="69" t="s">
        <v>68</v>
      </c>
      <c r="B203" s="69"/>
      <c r="C203" s="69"/>
      <c r="D203" s="69"/>
      <c r="E203" s="69"/>
      <c r="F203" s="69"/>
    </row>
    <row r="204" spans="1:6" ht="157.5" customHeight="1">
      <c r="A204" s="22" t="s">
        <v>5</v>
      </c>
      <c r="B204" s="23" t="s">
        <v>6</v>
      </c>
      <c r="C204" s="23" t="s">
        <v>7</v>
      </c>
      <c r="D204" s="23" t="s">
        <v>8</v>
      </c>
      <c r="E204" s="23" t="s">
        <v>9</v>
      </c>
      <c r="F204" s="23" t="s">
        <v>10</v>
      </c>
    </row>
    <row r="205" spans="1:6">
      <c r="A205" s="24">
        <v>1</v>
      </c>
      <c r="B205" s="24">
        <v>2</v>
      </c>
      <c r="C205" s="24">
        <v>3</v>
      </c>
      <c r="D205" s="24">
        <v>4</v>
      </c>
      <c r="E205" s="24">
        <v>5</v>
      </c>
      <c r="F205" s="24" t="s">
        <v>11</v>
      </c>
    </row>
    <row r="206" spans="1:6" ht="108" customHeight="1">
      <c r="A206" s="25">
        <v>1</v>
      </c>
      <c r="B206" s="15" t="s">
        <v>40</v>
      </c>
      <c r="C206" s="25" t="s">
        <v>12</v>
      </c>
      <c r="D206" s="26">
        <v>238</v>
      </c>
      <c r="E206" s="26">
        <v>230</v>
      </c>
      <c r="F206" s="27">
        <f>E206/D206*100</f>
        <v>96.638655462184872</v>
      </c>
    </row>
    <row r="207" spans="1:6" ht="168.75">
      <c r="A207" s="25">
        <v>2</v>
      </c>
      <c r="B207" s="16" t="s">
        <v>124</v>
      </c>
      <c r="C207" s="25" t="s">
        <v>12</v>
      </c>
      <c r="D207" s="26">
        <v>222</v>
      </c>
      <c r="E207" s="26">
        <f>E206</f>
        <v>230</v>
      </c>
      <c r="F207" s="27">
        <f>E207/D207*100</f>
        <v>103.60360360360362</v>
      </c>
    </row>
    <row r="209" spans="1:6">
      <c r="A209" s="66" t="s">
        <v>99</v>
      </c>
      <c r="B209" s="67"/>
      <c r="C209" s="67"/>
      <c r="D209" s="67"/>
      <c r="E209" s="67"/>
      <c r="F209" s="68"/>
    </row>
    <row r="210" spans="1:6">
      <c r="A210" s="69" t="s">
        <v>68</v>
      </c>
      <c r="B210" s="69"/>
      <c r="C210" s="69"/>
      <c r="D210" s="69"/>
      <c r="E210" s="69"/>
      <c r="F210" s="69"/>
    </row>
    <row r="211" spans="1:6" ht="157.5" customHeight="1">
      <c r="A211" s="22" t="s">
        <v>5</v>
      </c>
      <c r="B211" s="23" t="s">
        <v>6</v>
      </c>
      <c r="C211" s="23" t="s">
        <v>7</v>
      </c>
      <c r="D211" s="23" t="s">
        <v>8</v>
      </c>
      <c r="E211" s="23" t="s">
        <v>9</v>
      </c>
      <c r="F211" s="23" t="s">
        <v>10</v>
      </c>
    </row>
    <row r="212" spans="1:6">
      <c r="A212" s="24">
        <v>1</v>
      </c>
      <c r="B212" s="24">
        <v>2</v>
      </c>
      <c r="C212" s="24">
        <v>3</v>
      </c>
      <c r="D212" s="24">
        <v>4</v>
      </c>
      <c r="E212" s="24">
        <v>5</v>
      </c>
      <c r="F212" s="24" t="s">
        <v>11</v>
      </c>
    </row>
    <row r="213" spans="1:6" ht="108" customHeight="1">
      <c r="A213" s="25">
        <v>1</v>
      </c>
      <c r="B213" s="15" t="s">
        <v>40</v>
      </c>
      <c r="C213" s="25" t="s">
        <v>12</v>
      </c>
      <c r="D213" s="26">
        <v>198</v>
      </c>
      <c r="E213" s="26">
        <v>138</v>
      </c>
      <c r="F213" s="27">
        <f>E213/D213*100</f>
        <v>69.696969696969703</v>
      </c>
    </row>
    <row r="214" spans="1:6" ht="168.75">
      <c r="A214" s="25">
        <v>2</v>
      </c>
      <c r="B214" s="16" t="s">
        <v>124</v>
      </c>
      <c r="C214" s="25" t="s">
        <v>12</v>
      </c>
      <c r="D214" s="26">
        <f>D213</f>
        <v>198</v>
      </c>
      <c r="E214" s="26">
        <f>E213</f>
        <v>138</v>
      </c>
      <c r="F214" s="27">
        <f>E214/D214*100</f>
        <v>69.696969696969703</v>
      </c>
    </row>
    <row r="216" spans="1:6">
      <c r="A216" s="66" t="s">
        <v>61</v>
      </c>
      <c r="B216" s="67"/>
      <c r="C216" s="67"/>
      <c r="D216" s="67"/>
      <c r="E216" s="67"/>
      <c r="F216" s="68"/>
    </row>
    <row r="217" spans="1:6">
      <c r="A217" s="69" t="s">
        <v>68</v>
      </c>
      <c r="B217" s="69"/>
      <c r="C217" s="69"/>
      <c r="D217" s="69"/>
      <c r="E217" s="69"/>
      <c r="F217" s="69"/>
    </row>
    <row r="218" spans="1:6" ht="157.5" customHeight="1">
      <c r="A218" s="22" t="s">
        <v>5</v>
      </c>
      <c r="B218" s="23" t="s">
        <v>6</v>
      </c>
      <c r="C218" s="23" t="s">
        <v>7</v>
      </c>
      <c r="D218" s="23" t="s">
        <v>8</v>
      </c>
      <c r="E218" s="23" t="s">
        <v>9</v>
      </c>
      <c r="F218" s="23" t="s">
        <v>10</v>
      </c>
    </row>
    <row r="219" spans="1:6">
      <c r="A219" s="24">
        <v>1</v>
      </c>
      <c r="B219" s="24">
        <v>2</v>
      </c>
      <c r="C219" s="24">
        <v>3</v>
      </c>
      <c r="D219" s="24">
        <v>4</v>
      </c>
      <c r="E219" s="24">
        <v>5</v>
      </c>
      <c r="F219" s="24" t="s">
        <v>11</v>
      </c>
    </row>
    <row r="220" spans="1:6" ht="108" customHeight="1">
      <c r="A220" s="25">
        <v>1</v>
      </c>
      <c r="B220" s="15" t="s">
        <v>40</v>
      </c>
      <c r="C220" s="25" t="s">
        <v>12</v>
      </c>
      <c r="D220" s="26">
        <v>143</v>
      </c>
      <c r="E220" s="26">
        <v>148</v>
      </c>
      <c r="F220" s="27">
        <f>E220/D220*100</f>
        <v>103.49650349650349</v>
      </c>
    </row>
    <row r="221" spans="1:6" ht="168.75">
      <c r="A221" s="25">
        <v>2</v>
      </c>
      <c r="B221" s="16" t="s">
        <v>124</v>
      </c>
      <c r="C221" s="25" t="s">
        <v>12</v>
      </c>
      <c r="D221" s="26">
        <f>D220</f>
        <v>143</v>
      </c>
      <c r="E221" s="26">
        <f>E220</f>
        <v>148</v>
      </c>
      <c r="F221" s="27">
        <f>E221/D221*100</f>
        <v>103.49650349650349</v>
      </c>
    </row>
    <row r="223" spans="1:6">
      <c r="A223" s="66" t="s">
        <v>100</v>
      </c>
      <c r="B223" s="67"/>
      <c r="C223" s="67"/>
      <c r="D223" s="67"/>
      <c r="E223" s="67"/>
      <c r="F223" s="68"/>
    </row>
    <row r="224" spans="1:6">
      <c r="A224" s="69" t="s">
        <v>68</v>
      </c>
      <c r="B224" s="69"/>
      <c r="C224" s="69"/>
      <c r="D224" s="69"/>
      <c r="E224" s="69"/>
      <c r="F224" s="69"/>
    </row>
    <row r="225" spans="1:6" ht="157.5" customHeight="1">
      <c r="A225" s="22" t="s">
        <v>5</v>
      </c>
      <c r="B225" s="23" t="s">
        <v>6</v>
      </c>
      <c r="C225" s="23" t="s">
        <v>7</v>
      </c>
      <c r="D225" s="23" t="s">
        <v>8</v>
      </c>
      <c r="E225" s="23" t="s">
        <v>9</v>
      </c>
      <c r="F225" s="23" t="s">
        <v>10</v>
      </c>
    </row>
    <row r="226" spans="1:6">
      <c r="A226" s="24">
        <v>1</v>
      </c>
      <c r="B226" s="24">
        <v>2</v>
      </c>
      <c r="C226" s="24">
        <v>3</v>
      </c>
      <c r="D226" s="24">
        <v>4</v>
      </c>
      <c r="E226" s="24">
        <v>5</v>
      </c>
      <c r="F226" s="24" t="s">
        <v>11</v>
      </c>
    </row>
    <row r="227" spans="1:6" ht="108" customHeight="1">
      <c r="A227" s="25">
        <v>1</v>
      </c>
      <c r="B227" s="15" t="s">
        <v>40</v>
      </c>
      <c r="C227" s="25" t="s">
        <v>12</v>
      </c>
      <c r="D227" s="26">
        <v>313</v>
      </c>
      <c r="E227" s="26">
        <v>312</v>
      </c>
      <c r="F227" s="27">
        <f>E227/D227*100</f>
        <v>99.680511182108617</v>
      </c>
    </row>
    <row r="228" spans="1:6" ht="168.75">
      <c r="A228" s="25">
        <v>2</v>
      </c>
      <c r="B228" s="16" t="s">
        <v>124</v>
      </c>
      <c r="C228" s="25" t="s">
        <v>12</v>
      </c>
      <c r="D228" s="26">
        <f>D227</f>
        <v>313</v>
      </c>
      <c r="E228" s="26">
        <f>E227</f>
        <v>312</v>
      </c>
      <c r="F228" s="27">
        <f>E228/D228*100</f>
        <v>99.680511182108617</v>
      </c>
    </row>
    <row r="230" spans="1:6">
      <c r="A230" s="66" t="s">
        <v>101</v>
      </c>
      <c r="B230" s="67"/>
      <c r="C230" s="67"/>
      <c r="D230" s="67"/>
      <c r="E230" s="67"/>
      <c r="F230" s="68"/>
    </row>
    <row r="231" spans="1:6">
      <c r="A231" s="69" t="s">
        <v>68</v>
      </c>
      <c r="B231" s="69"/>
      <c r="C231" s="69"/>
      <c r="D231" s="69"/>
      <c r="E231" s="69"/>
      <c r="F231" s="69"/>
    </row>
    <row r="232" spans="1:6" ht="157.5" customHeight="1">
      <c r="A232" s="22" t="s">
        <v>5</v>
      </c>
      <c r="B232" s="23" t="s">
        <v>6</v>
      </c>
      <c r="C232" s="23" t="s">
        <v>7</v>
      </c>
      <c r="D232" s="23" t="s">
        <v>8</v>
      </c>
      <c r="E232" s="23" t="s">
        <v>9</v>
      </c>
      <c r="F232" s="23" t="s">
        <v>10</v>
      </c>
    </row>
    <row r="233" spans="1:6">
      <c r="A233" s="24">
        <v>1</v>
      </c>
      <c r="B233" s="24">
        <v>2</v>
      </c>
      <c r="C233" s="24">
        <v>3</v>
      </c>
      <c r="D233" s="24">
        <v>4</v>
      </c>
      <c r="E233" s="24">
        <v>5</v>
      </c>
      <c r="F233" s="24" t="s">
        <v>11</v>
      </c>
    </row>
    <row r="234" spans="1:6" ht="108" customHeight="1">
      <c r="A234" s="25">
        <v>1</v>
      </c>
      <c r="B234" s="15" t="s">
        <v>40</v>
      </c>
      <c r="C234" s="25" t="s">
        <v>12</v>
      </c>
      <c r="D234" s="26">
        <v>102</v>
      </c>
      <c r="E234" s="26">
        <v>107</v>
      </c>
      <c r="F234" s="27">
        <f>E234/D234*100</f>
        <v>104.90196078431373</v>
      </c>
    </row>
    <row r="235" spans="1:6" ht="168.75">
      <c r="A235" s="25">
        <v>2</v>
      </c>
      <c r="B235" s="16" t="s">
        <v>124</v>
      </c>
      <c r="C235" s="25" t="s">
        <v>12</v>
      </c>
      <c r="D235" s="26">
        <f>D234</f>
        <v>102</v>
      </c>
      <c r="E235" s="26">
        <f>E234</f>
        <v>107</v>
      </c>
      <c r="F235" s="27">
        <f>E235/D235*100</f>
        <v>104.90196078431373</v>
      </c>
    </row>
    <row r="237" spans="1:6">
      <c r="A237" s="66" t="s">
        <v>62</v>
      </c>
      <c r="B237" s="67"/>
      <c r="C237" s="67"/>
      <c r="D237" s="67"/>
      <c r="E237" s="67"/>
      <c r="F237" s="68"/>
    </row>
    <row r="238" spans="1:6">
      <c r="A238" s="69" t="s">
        <v>68</v>
      </c>
      <c r="B238" s="69"/>
      <c r="C238" s="69"/>
      <c r="D238" s="69"/>
      <c r="E238" s="69"/>
      <c r="F238" s="69"/>
    </row>
    <row r="239" spans="1:6" ht="157.5" customHeight="1">
      <c r="A239" s="22" t="s">
        <v>5</v>
      </c>
      <c r="B239" s="23" t="s">
        <v>6</v>
      </c>
      <c r="C239" s="23" t="s">
        <v>7</v>
      </c>
      <c r="D239" s="23" t="s">
        <v>8</v>
      </c>
      <c r="E239" s="23" t="s">
        <v>9</v>
      </c>
      <c r="F239" s="23" t="s">
        <v>10</v>
      </c>
    </row>
    <row r="240" spans="1:6">
      <c r="A240" s="24">
        <v>1</v>
      </c>
      <c r="B240" s="24">
        <v>2</v>
      </c>
      <c r="C240" s="24">
        <v>3</v>
      </c>
      <c r="D240" s="24">
        <v>4</v>
      </c>
      <c r="E240" s="24">
        <v>5</v>
      </c>
      <c r="F240" s="24" t="s">
        <v>11</v>
      </c>
    </row>
    <row r="241" spans="1:6" ht="108" customHeight="1">
      <c r="A241" s="25">
        <v>1</v>
      </c>
      <c r="B241" s="15" t="s">
        <v>40</v>
      </c>
      <c r="C241" s="25" t="s">
        <v>12</v>
      </c>
      <c r="D241" s="26">
        <v>171</v>
      </c>
      <c r="E241" s="26">
        <v>172</v>
      </c>
      <c r="F241" s="27">
        <f>E241/D241*100</f>
        <v>100.58479532163742</v>
      </c>
    </row>
    <row r="242" spans="1:6" ht="168.75">
      <c r="A242" s="25">
        <v>2</v>
      </c>
      <c r="B242" s="16" t="s">
        <v>124</v>
      </c>
      <c r="C242" s="25" t="s">
        <v>12</v>
      </c>
      <c r="D242" s="26">
        <f>D241</f>
        <v>171</v>
      </c>
      <c r="E242" s="26">
        <f>E241</f>
        <v>172</v>
      </c>
      <c r="F242" s="27">
        <f>E242/D242*100</f>
        <v>100.58479532163742</v>
      </c>
    </row>
    <row r="244" spans="1:6">
      <c r="A244" s="66" t="s">
        <v>102</v>
      </c>
      <c r="B244" s="67"/>
      <c r="C244" s="67"/>
      <c r="D244" s="67"/>
      <c r="E244" s="67"/>
      <c r="F244" s="68"/>
    </row>
    <row r="245" spans="1:6">
      <c r="A245" s="69" t="s">
        <v>68</v>
      </c>
      <c r="B245" s="69"/>
      <c r="C245" s="69"/>
      <c r="D245" s="69"/>
      <c r="E245" s="69"/>
      <c r="F245" s="69"/>
    </row>
    <row r="246" spans="1:6" ht="157.5" customHeight="1">
      <c r="A246" s="22" t="s">
        <v>5</v>
      </c>
      <c r="B246" s="23" t="s">
        <v>6</v>
      </c>
      <c r="C246" s="23" t="s">
        <v>7</v>
      </c>
      <c r="D246" s="23" t="s">
        <v>8</v>
      </c>
      <c r="E246" s="23" t="s">
        <v>9</v>
      </c>
      <c r="F246" s="23" t="s">
        <v>10</v>
      </c>
    </row>
    <row r="247" spans="1:6">
      <c r="A247" s="24">
        <v>1</v>
      </c>
      <c r="B247" s="24">
        <v>2</v>
      </c>
      <c r="C247" s="24">
        <v>3</v>
      </c>
      <c r="D247" s="24">
        <v>4</v>
      </c>
      <c r="E247" s="24">
        <v>5</v>
      </c>
      <c r="F247" s="24" t="s">
        <v>11</v>
      </c>
    </row>
    <row r="248" spans="1:6" ht="108" customHeight="1">
      <c r="A248" s="25">
        <v>1</v>
      </c>
      <c r="B248" s="15" t="s">
        <v>40</v>
      </c>
      <c r="C248" s="25" t="s">
        <v>12</v>
      </c>
      <c r="D248" s="26">
        <v>480</v>
      </c>
      <c r="E248" s="26">
        <v>474</v>
      </c>
      <c r="F248" s="27">
        <f>E248/D248*100</f>
        <v>98.75</v>
      </c>
    </row>
    <row r="249" spans="1:6" ht="168.75">
      <c r="A249" s="25">
        <v>2</v>
      </c>
      <c r="B249" s="16" t="s">
        <v>124</v>
      </c>
      <c r="C249" s="25" t="s">
        <v>12</v>
      </c>
      <c r="D249" s="26">
        <f>D248</f>
        <v>480</v>
      </c>
      <c r="E249" s="26">
        <f>E248</f>
        <v>474</v>
      </c>
      <c r="F249" s="27">
        <f>E249/D249*100</f>
        <v>98.75</v>
      </c>
    </row>
    <row r="251" spans="1:6">
      <c r="A251" s="66" t="s">
        <v>103</v>
      </c>
      <c r="B251" s="67"/>
      <c r="C251" s="67"/>
      <c r="D251" s="67"/>
      <c r="E251" s="67"/>
      <c r="F251" s="68"/>
    </row>
    <row r="252" spans="1:6">
      <c r="A252" s="69" t="s">
        <v>68</v>
      </c>
      <c r="B252" s="69"/>
      <c r="C252" s="69"/>
      <c r="D252" s="69"/>
      <c r="E252" s="69"/>
      <c r="F252" s="69"/>
    </row>
    <row r="253" spans="1:6" ht="157.5" customHeight="1">
      <c r="A253" s="22" t="s">
        <v>5</v>
      </c>
      <c r="B253" s="23" t="s">
        <v>6</v>
      </c>
      <c r="C253" s="23" t="s">
        <v>7</v>
      </c>
      <c r="D253" s="23" t="s">
        <v>8</v>
      </c>
      <c r="E253" s="23" t="s">
        <v>9</v>
      </c>
      <c r="F253" s="23" t="s">
        <v>10</v>
      </c>
    </row>
    <row r="254" spans="1:6">
      <c r="A254" s="24">
        <v>1</v>
      </c>
      <c r="B254" s="24">
        <v>2</v>
      </c>
      <c r="C254" s="24">
        <v>3</v>
      </c>
      <c r="D254" s="24">
        <v>4</v>
      </c>
      <c r="E254" s="24">
        <v>5</v>
      </c>
      <c r="F254" s="24" t="s">
        <v>11</v>
      </c>
    </row>
    <row r="255" spans="1:6" ht="108" customHeight="1">
      <c r="A255" s="25">
        <v>1</v>
      </c>
      <c r="B255" s="15" t="s">
        <v>40</v>
      </c>
      <c r="C255" s="25" t="s">
        <v>12</v>
      </c>
      <c r="D255" s="26">
        <v>150</v>
      </c>
      <c r="E255" s="26">
        <v>165</v>
      </c>
      <c r="F255" s="27">
        <f>E255/D255*100</f>
        <v>110.00000000000001</v>
      </c>
    </row>
    <row r="256" spans="1:6" ht="168.75">
      <c r="A256" s="25">
        <v>2</v>
      </c>
      <c r="B256" s="16" t="s">
        <v>124</v>
      </c>
      <c r="C256" s="25" t="s">
        <v>12</v>
      </c>
      <c r="D256" s="26">
        <f>D255</f>
        <v>150</v>
      </c>
      <c r="E256" s="26">
        <f>E255</f>
        <v>165</v>
      </c>
      <c r="F256" s="27">
        <f>E256/D256*100</f>
        <v>110.00000000000001</v>
      </c>
    </row>
    <row r="258" spans="1:6">
      <c r="A258" s="66" t="s">
        <v>104</v>
      </c>
      <c r="B258" s="67"/>
      <c r="C258" s="67"/>
      <c r="D258" s="67"/>
      <c r="E258" s="67"/>
      <c r="F258" s="68"/>
    </row>
    <row r="259" spans="1:6">
      <c r="A259" s="69" t="s">
        <v>68</v>
      </c>
      <c r="B259" s="69"/>
      <c r="C259" s="69"/>
      <c r="D259" s="69"/>
      <c r="E259" s="69"/>
      <c r="F259" s="69"/>
    </row>
    <row r="260" spans="1:6" ht="157.5" customHeight="1">
      <c r="A260" s="22" t="s">
        <v>5</v>
      </c>
      <c r="B260" s="23" t="s">
        <v>6</v>
      </c>
      <c r="C260" s="23" t="s">
        <v>7</v>
      </c>
      <c r="D260" s="23" t="s">
        <v>8</v>
      </c>
      <c r="E260" s="23" t="s">
        <v>9</v>
      </c>
      <c r="F260" s="23" t="s">
        <v>10</v>
      </c>
    </row>
    <row r="261" spans="1:6">
      <c r="A261" s="24">
        <v>1</v>
      </c>
      <c r="B261" s="24">
        <v>2</v>
      </c>
      <c r="C261" s="24">
        <v>3</v>
      </c>
      <c r="D261" s="24">
        <v>4</v>
      </c>
      <c r="E261" s="24">
        <v>5</v>
      </c>
      <c r="F261" s="24" t="s">
        <v>11</v>
      </c>
    </row>
    <row r="262" spans="1:6" ht="108" customHeight="1">
      <c r="A262" s="25">
        <v>1</v>
      </c>
      <c r="B262" s="15" t="s">
        <v>40</v>
      </c>
      <c r="C262" s="25" t="s">
        <v>12</v>
      </c>
      <c r="D262" s="26">
        <v>141</v>
      </c>
      <c r="E262" s="26">
        <v>141</v>
      </c>
      <c r="F262" s="27">
        <f>E262/D262*100</f>
        <v>100</v>
      </c>
    </row>
    <row r="263" spans="1:6" ht="168.75">
      <c r="A263" s="25">
        <v>2</v>
      </c>
      <c r="B263" s="16" t="s">
        <v>124</v>
      </c>
      <c r="C263" s="25" t="s">
        <v>12</v>
      </c>
      <c r="D263" s="26">
        <f>D262</f>
        <v>141</v>
      </c>
      <c r="E263" s="26">
        <f>E262</f>
        <v>141</v>
      </c>
      <c r="F263" s="27">
        <f>E263/D263*100</f>
        <v>100</v>
      </c>
    </row>
    <row r="265" spans="1:6">
      <c r="A265" s="66" t="s">
        <v>63</v>
      </c>
      <c r="B265" s="67"/>
      <c r="C265" s="67"/>
      <c r="D265" s="67"/>
      <c r="E265" s="67"/>
      <c r="F265" s="68"/>
    </row>
    <row r="266" spans="1:6">
      <c r="A266" s="69" t="s">
        <v>68</v>
      </c>
      <c r="B266" s="69"/>
      <c r="C266" s="69"/>
      <c r="D266" s="69"/>
      <c r="E266" s="69"/>
      <c r="F266" s="69"/>
    </row>
    <row r="267" spans="1:6" ht="157.5" customHeight="1">
      <c r="A267" s="22" t="s">
        <v>5</v>
      </c>
      <c r="B267" s="23" t="s">
        <v>6</v>
      </c>
      <c r="C267" s="23" t="s">
        <v>7</v>
      </c>
      <c r="D267" s="23" t="s">
        <v>8</v>
      </c>
      <c r="E267" s="23" t="s">
        <v>9</v>
      </c>
      <c r="F267" s="23" t="s">
        <v>10</v>
      </c>
    </row>
    <row r="268" spans="1:6">
      <c r="A268" s="24">
        <v>1</v>
      </c>
      <c r="B268" s="24">
        <v>2</v>
      </c>
      <c r="C268" s="24">
        <v>3</v>
      </c>
      <c r="D268" s="24">
        <v>4</v>
      </c>
      <c r="E268" s="24">
        <v>5</v>
      </c>
      <c r="F268" s="24" t="s">
        <v>11</v>
      </c>
    </row>
    <row r="269" spans="1:6" ht="108" customHeight="1">
      <c r="A269" s="25">
        <v>1</v>
      </c>
      <c r="B269" s="15" t="s">
        <v>40</v>
      </c>
      <c r="C269" s="25" t="s">
        <v>12</v>
      </c>
      <c r="D269" s="26">
        <v>229</v>
      </c>
      <c r="E269" s="26">
        <v>226</v>
      </c>
      <c r="F269" s="27">
        <f>E269/D269*100</f>
        <v>98.689956331877724</v>
      </c>
    </row>
    <row r="270" spans="1:6" ht="168.75">
      <c r="A270" s="25">
        <v>2</v>
      </c>
      <c r="B270" s="16" t="s">
        <v>124</v>
      </c>
      <c r="C270" s="25" t="s">
        <v>12</v>
      </c>
      <c r="D270" s="26">
        <f>D269</f>
        <v>229</v>
      </c>
      <c r="E270" s="26">
        <v>226</v>
      </c>
      <c r="F270" s="27">
        <f>E270/D270*100</f>
        <v>98.689956331877724</v>
      </c>
    </row>
    <row r="272" spans="1:6">
      <c r="A272" s="66" t="s">
        <v>105</v>
      </c>
      <c r="B272" s="67"/>
      <c r="C272" s="67"/>
      <c r="D272" s="67"/>
      <c r="E272" s="67"/>
      <c r="F272" s="68"/>
    </row>
    <row r="273" spans="1:6">
      <c r="A273" s="69" t="s">
        <v>68</v>
      </c>
      <c r="B273" s="69"/>
      <c r="C273" s="69"/>
      <c r="D273" s="69"/>
      <c r="E273" s="69"/>
      <c r="F273" s="69"/>
    </row>
    <row r="274" spans="1:6" ht="157.5" customHeight="1">
      <c r="A274" s="22" t="s">
        <v>5</v>
      </c>
      <c r="B274" s="23" t="s">
        <v>6</v>
      </c>
      <c r="C274" s="23" t="s">
        <v>7</v>
      </c>
      <c r="D274" s="23" t="s">
        <v>8</v>
      </c>
      <c r="E274" s="23" t="s">
        <v>9</v>
      </c>
      <c r="F274" s="23" t="s">
        <v>10</v>
      </c>
    </row>
    <row r="275" spans="1:6">
      <c r="A275" s="24">
        <v>1</v>
      </c>
      <c r="B275" s="24">
        <v>2</v>
      </c>
      <c r="C275" s="24">
        <v>3</v>
      </c>
      <c r="D275" s="24">
        <v>4</v>
      </c>
      <c r="E275" s="24">
        <v>5</v>
      </c>
      <c r="F275" s="24" t="s">
        <v>11</v>
      </c>
    </row>
    <row r="276" spans="1:6" ht="108" customHeight="1">
      <c r="A276" s="25">
        <v>1</v>
      </c>
      <c r="B276" s="15" t="s">
        <v>40</v>
      </c>
      <c r="C276" s="25" t="s">
        <v>12</v>
      </c>
      <c r="D276" s="26">
        <v>72</v>
      </c>
      <c r="E276" s="26">
        <v>59</v>
      </c>
      <c r="F276" s="27">
        <f>E276/D276*100</f>
        <v>81.944444444444443</v>
      </c>
    </row>
    <row r="277" spans="1:6" ht="168.75">
      <c r="A277" s="25">
        <v>2</v>
      </c>
      <c r="B277" s="16" t="s">
        <v>124</v>
      </c>
      <c r="C277" s="25" t="s">
        <v>12</v>
      </c>
      <c r="D277" s="26">
        <f>D276</f>
        <v>72</v>
      </c>
      <c r="E277" s="26">
        <f>E276</f>
        <v>59</v>
      </c>
      <c r="F277" s="27">
        <f>E277/D277*100</f>
        <v>81.944444444444443</v>
      </c>
    </row>
    <row r="279" spans="1:6">
      <c r="A279" s="66" t="s">
        <v>64</v>
      </c>
      <c r="B279" s="67"/>
      <c r="C279" s="67"/>
      <c r="D279" s="67"/>
      <c r="E279" s="67"/>
      <c r="F279" s="68"/>
    </row>
    <row r="280" spans="1:6">
      <c r="A280" s="69" t="s">
        <v>68</v>
      </c>
      <c r="B280" s="69"/>
      <c r="C280" s="69"/>
      <c r="D280" s="69"/>
      <c r="E280" s="69"/>
      <c r="F280" s="69"/>
    </row>
    <row r="281" spans="1:6" ht="157.5" customHeight="1">
      <c r="A281" s="22" t="s">
        <v>5</v>
      </c>
      <c r="B281" s="23" t="s">
        <v>6</v>
      </c>
      <c r="C281" s="23" t="s">
        <v>7</v>
      </c>
      <c r="D281" s="23" t="s">
        <v>8</v>
      </c>
      <c r="E281" s="23" t="s">
        <v>9</v>
      </c>
      <c r="F281" s="23" t="s">
        <v>10</v>
      </c>
    </row>
    <row r="282" spans="1:6">
      <c r="A282" s="24">
        <v>1</v>
      </c>
      <c r="B282" s="24">
        <v>2</v>
      </c>
      <c r="C282" s="24">
        <v>3</v>
      </c>
      <c r="D282" s="24">
        <v>4</v>
      </c>
      <c r="E282" s="24">
        <v>5</v>
      </c>
      <c r="F282" s="24" t="s">
        <v>11</v>
      </c>
    </row>
    <row r="283" spans="1:6" ht="108" customHeight="1">
      <c r="A283" s="25">
        <v>1</v>
      </c>
      <c r="B283" s="15" t="s">
        <v>40</v>
      </c>
      <c r="C283" s="25" t="s">
        <v>12</v>
      </c>
      <c r="D283" s="26">
        <v>165</v>
      </c>
      <c r="E283" s="26">
        <v>163</v>
      </c>
      <c r="F283" s="27">
        <f>E283/D283*100</f>
        <v>98.787878787878796</v>
      </c>
    </row>
    <row r="284" spans="1:6" ht="168.75">
      <c r="A284" s="25">
        <v>2</v>
      </c>
      <c r="B284" s="16" t="s">
        <v>124</v>
      </c>
      <c r="C284" s="25" t="s">
        <v>12</v>
      </c>
      <c r="D284" s="26">
        <f>D283</f>
        <v>165</v>
      </c>
      <c r="E284" s="26">
        <f>E283</f>
        <v>163</v>
      </c>
      <c r="F284" s="27">
        <f>E284/D284*100</f>
        <v>98.787878787878796</v>
      </c>
    </row>
    <row r="287" spans="1:6">
      <c r="A287" s="66" t="s">
        <v>106</v>
      </c>
      <c r="B287" s="67"/>
      <c r="C287" s="67"/>
      <c r="D287" s="67"/>
      <c r="E287" s="67"/>
      <c r="F287" s="68"/>
    </row>
    <row r="288" spans="1:6">
      <c r="A288" s="69" t="s">
        <v>68</v>
      </c>
      <c r="B288" s="69"/>
      <c r="C288" s="69"/>
      <c r="D288" s="69"/>
      <c r="E288" s="69"/>
      <c r="F288" s="69"/>
    </row>
    <row r="289" spans="1:6" ht="157.5" customHeight="1">
      <c r="A289" s="22" t="s">
        <v>5</v>
      </c>
      <c r="B289" s="23" t="s">
        <v>6</v>
      </c>
      <c r="C289" s="23" t="s">
        <v>7</v>
      </c>
      <c r="D289" s="23" t="s">
        <v>8</v>
      </c>
      <c r="E289" s="23" t="s">
        <v>9</v>
      </c>
      <c r="F289" s="23" t="s">
        <v>10</v>
      </c>
    </row>
    <row r="290" spans="1:6">
      <c r="A290" s="24">
        <v>1</v>
      </c>
      <c r="B290" s="24">
        <v>2</v>
      </c>
      <c r="C290" s="24">
        <v>3</v>
      </c>
      <c r="D290" s="24">
        <v>4</v>
      </c>
      <c r="E290" s="24">
        <v>5</v>
      </c>
      <c r="F290" s="24" t="s">
        <v>11</v>
      </c>
    </row>
    <row r="291" spans="1:6" ht="108" customHeight="1">
      <c r="A291" s="25">
        <v>1</v>
      </c>
      <c r="B291" s="15" t="s">
        <v>40</v>
      </c>
      <c r="C291" s="25" t="s">
        <v>12</v>
      </c>
      <c r="D291" s="26">
        <v>230</v>
      </c>
      <c r="E291" s="26">
        <v>240</v>
      </c>
      <c r="F291" s="27">
        <f>E291/D291*100</f>
        <v>104.34782608695652</v>
      </c>
    </row>
    <row r="292" spans="1:6" ht="168.75">
      <c r="A292" s="25">
        <v>2</v>
      </c>
      <c r="B292" s="16" t="s">
        <v>124</v>
      </c>
      <c r="C292" s="25" t="s">
        <v>12</v>
      </c>
      <c r="D292" s="26">
        <f>D291</f>
        <v>230</v>
      </c>
      <c r="E292" s="26">
        <f>E291</f>
        <v>240</v>
      </c>
      <c r="F292" s="27">
        <f>E292/D292*100</f>
        <v>104.34782608695652</v>
      </c>
    </row>
    <row r="294" spans="1:6">
      <c r="A294" s="71" t="s">
        <v>107</v>
      </c>
      <c r="B294" s="72"/>
      <c r="C294" s="72"/>
      <c r="D294" s="72"/>
      <c r="E294" s="72"/>
      <c r="F294" s="73"/>
    </row>
    <row r="295" spans="1:6">
      <c r="A295" s="74" t="s">
        <v>68</v>
      </c>
      <c r="B295" s="74"/>
      <c r="C295" s="74"/>
      <c r="D295" s="74"/>
      <c r="E295" s="74"/>
      <c r="F295" s="74"/>
    </row>
    <row r="296" spans="1:6" ht="157.5" customHeight="1">
      <c r="A296" s="35" t="s">
        <v>5</v>
      </c>
      <c r="B296" s="36" t="s">
        <v>6</v>
      </c>
      <c r="C296" s="36" t="s">
        <v>7</v>
      </c>
      <c r="D296" s="36" t="s">
        <v>8</v>
      </c>
      <c r="E296" s="36" t="s">
        <v>9</v>
      </c>
      <c r="F296" s="36" t="s">
        <v>10</v>
      </c>
    </row>
    <row r="297" spans="1:6">
      <c r="A297" s="37">
        <v>1</v>
      </c>
      <c r="B297" s="37">
        <v>2</v>
      </c>
      <c r="C297" s="37">
        <v>3</v>
      </c>
      <c r="D297" s="37">
        <v>4</v>
      </c>
      <c r="E297" s="37">
        <v>5</v>
      </c>
      <c r="F297" s="37" t="s">
        <v>11</v>
      </c>
    </row>
    <row r="298" spans="1:6" ht="108" customHeight="1">
      <c r="A298" s="38">
        <v>1</v>
      </c>
      <c r="B298" s="15" t="s">
        <v>40</v>
      </c>
      <c r="C298" s="38" t="s">
        <v>12</v>
      </c>
      <c r="D298" s="39">
        <v>165</v>
      </c>
      <c r="E298" s="39">
        <v>165</v>
      </c>
      <c r="F298" s="40">
        <f>E298/D298*100</f>
        <v>100</v>
      </c>
    </row>
    <row r="299" spans="1:6" ht="168.75">
      <c r="A299" s="38">
        <v>2</v>
      </c>
      <c r="B299" s="16" t="s">
        <v>124</v>
      </c>
      <c r="C299" s="38" t="s">
        <v>12</v>
      </c>
      <c r="D299" s="39">
        <f>D298</f>
        <v>165</v>
      </c>
      <c r="E299" s="39">
        <f>E298</f>
        <v>165</v>
      </c>
      <c r="F299" s="40">
        <f>E299/D299*100</f>
        <v>100</v>
      </c>
    </row>
    <row r="301" spans="1:6">
      <c r="A301" s="70" t="s">
        <v>108</v>
      </c>
      <c r="B301" s="70"/>
      <c r="C301" s="70"/>
      <c r="D301" s="70"/>
      <c r="E301" s="70"/>
      <c r="F301" s="70"/>
    </row>
    <row r="302" spans="1:6">
      <c r="A302" s="70" t="s">
        <v>68</v>
      </c>
      <c r="B302" s="70"/>
      <c r="C302" s="70"/>
      <c r="D302" s="70"/>
      <c r="E302" s="70"/>
      <c r="F302" s="70"/>
    </row>
    <row r="303" spans="1:6" ht="157.5" customHeight="1">
      <c r="A303" s="28" t="s">
        <v>5</v>
      </c>
      <c r="B303" s="29" t="s">
        <v>6</v>
      </c>
      <c r="C303" s="29" t="s">
        <v>7</v>
      </c>
      <c r="D303" s="29" t="s">
        <v>8</v>
      </c>
      <c r="E303" s="29" t="s">
        <v>9</v>
      </c>
      <c r="F303" s="29" t="s">
        <v>10</v>
      </c>
    </row>
    <row r="304" spans="1:6">
      <c r="A304" s="30">
        <v>1</v>
      </c>
      <c r="B304" s="30">
        <v>2</v>
      </c>
      <c r="C304" s="30">
        <v>3</v>
      </c>
      <c r="D304" s="30">
        <v>4</v>
      </c>
      <c r="E304" s="30">
        <v>5</v>
      </c>
      <c r="F304" s="30" t="s">
        <v>11</v>
      </c>
    </row>
    <row r="305" spans="1:6" ht="108" customHeight="1">
      <c r="A305" s="31">
        <v>1</v>
      </c>
      <c r="B305" s="15" t="s">
        <v>40</v>
      </c>
      <c r="C305" s="31" t="s">
        <v>12</v>
      </c>
      <c r="D305" s="32">
        <v>173</v>
      </c>
      <c r="E305" s="32">
        <v>176</v>
      </c>
      <c r="F305" s="33">
        <f>E305/D305*100</f>
        <v>101.73410404624276</v>
      </c>
    </row>
    <row r="306" spans="1:6" ht="168.75">
      <c r="A306" s="31">
        <v>2</v>
      </c>
      <c r="B306" s="59" t="s">
        <v>124</v>
      </c>
      <c r="C306" s="31" t="s">
        <v>12</v>
      </c>
      <c r="D306" s="32">
        <f>D305</f>
        <v>173</v>
      </c>
      <c r="E306" s="32">
        <f>E305</f>
        <v>176</v>
      </c>
      <c r="F306" s="33">
        <f>E306/D306*100</f>
        <v>101.73410404624276</v>
      </c>
    </row>
    <row r="308" spans="1:6">
      <c r="A308" s="66" t="s">
        <v>109</v>
      </c>
      <c r="B308" s="67"/>
      <c r="C308" s="67"/>
      <c r="D308" s="67"/>
      <c r="E308" s="67"/>
      <c r="F308" s="68"/>
    </row>
    <row r="309" spans="1:6">
      <c r="A309" s="69" t="s">
        <v>68</v>
      </c>
      <c r="B309" s="69"/>
      <c r="C309" s="69"/>
      <c r="D309" s="69"/>
      <c r="E309" s="69"/>
      <c r="F309" s="69"/>
    </row>
    <row r="310" spans="1:6" ht="157.5" customHeight="1">
      <c r="A310" s="22" t="s">
        <v>5</v>
      </c>
      <c r="B310" s="23" t="s">
        <v>6</v>
      </c>
      <c r="C310" s="23" t="s">
        <v>7</v>
      </c>
      <c r="D310" s="23" t="s">
        <v>8</v>
      </c>
      <c r="E310" s="23" t="s">
        <v>9</v>
      </c>
      <c r="F310" s="23" t="s">
        <v>10</v>
      </c>
    </row>
    <row r="311" spans="1:6">
      <c r="A311" s="24">
        <v>1</v>
      </c>
      <c r="B311" s="24">
        <v>2</v>
      </c>
      <c r="C311" s="24">
        <v>3</v>
      </c>
      <c r="D311" s="24">
        <v>4</v>
      </c>
      <c r="E311" s="24">
        <v>5</v>
      </c>
      <c r="F311" s="24" t="s">
        <v>11</v>
      </c>
    </row>
    <row r="312" spans="1:6" ht="108" customHeight="1">
      <c r="A312" s="25">
        <v>1</v>
      </c>
      <c r="B312" s="15" t="s">
        <v>40</v>
      </c>
      <c r="C312" s="25" t="s">
        <v>12</v>
      </c>
      <c r="D312" s="26">
        <v>152</v>
      </c>
      <c r="E312" s="26">
        <v>148</v>
      </c>
      <c r="F312" s="27">
        <f>E312/D312*100</f>
        <v>97.368421052631575</v>
      </c>
    </row>
    <row r="313" spans="1:6" ht="168.75">
      <c r="A313" s="25">
        <v>2</v>
      </c>
      <c r="B313" s="16" t="s">
        <v>124</v>
      </c>
      <c r="C313" s="25" t="s">
        <v>12</v>
      </c>
      <c r="D313" s="26">
        <f>D312</f>
        <v>152</v>
      </c>
      <c r="E313" s="26">
        <f>E312</f>
        <v>148</v>
      </c>
      <c r="F313" s="27">
        <f>E313/D313*100</f>
        <v>97.368421052631575</v>
      </c>
    </row>
    <row r="315" spans="1:6">
      <c r="A315" s="66" t="s">
        <v>110</v>
      </c>
      <c r="B315" s="67"/>
      <c r="C315" s="67"/>
      <c r="D315" s="67"/>
      <c r="E315" s="67"/>
      <c r="F315" s="68"/>
    </row>
    <row r="316" spans="1:6">
      <c r="A316" s="69" t="s">
        <v>68</v>
      </c>
      <c r="B316" s="69"/>
      <c r="C316" s="69"/>
      <c r="D316" s="69"/>
      <c r="E316" s="69"/>
      <c r="F316" s="69"/>
    </row>
    <row r="317" spans="1:6" ht="157.5" customHeight="1">
      <c r="A317" s="22" t="s">
        <v>5</v>
      </c>
      <c r="B317" s="23" t="s">
        <v>6</v>
      </c>
      <c r="C317" s="23" t="s">
        <v>7</v>
      </c>
      <c r="D317" s="23" t="s">
        <v>8</v>
      </c>
      <c r="E317" s="23" t="s">
        <v>9</v>
      </c>
      <c r="F317" s="23" t="s">
        <v>10</v>
      </c>
    </row>
    <row r="318" spans="1:6">
      <c r="A318" s="24">
        <v>1</v>
      </c>
      <c r="B318" s="24">
        <v>2</v>
      </c>
      <c r="C318" s="24">
        <v>3</v>
      </c>
      <c r="D318" s="24">
        <v>4</v>
      </c>
      <c r="E318" s="24">
        <v>5</v>
      </c>
      <c r="F318" s="24" t="s">
        <v>11</v>
      </c>
    </row>
    <row r="319" spans="1:6" ht="108" customHeight="1">
      <c r="A319" s="25">
        <v>1</v>
      </c>
      <c r="B319" s="15" t="s">
        <v>40</v>
      </c>
      <c r="C319" s="25" t="s">
        <v>12</v>
      </c>
      <c r="D319" s="26">
        <v>339</v>
      </c>
      <c r="E319" s="26">
        <v>319</v>
      </c>
      <c r="F319" s="27">
        <f>E319/D319*100</f>
        <v>94.100294985250727</v>
      </c>
    </row>
    <row r="320" spans="1:6" ht="168.75">
      <c r="A320" s="25">
        <v>2</v>
      </c>
      <c r="B320" s="16" t="s">
        <v>124</v>
      </c>
      <c r="C320" s="25" t="s">
        <v>12</v>
      </c>
      <c r="D320" s="26">
        <f>D319</f>
        <v>339</v>
      </c>
      <c r="E320" s="26">
        <f>E319</f>
        <v>319</v>
      </c>
      <c r="F320" s="27">
        <f>E320/D320*100</f>
        <v>94.100294985250727</v>
      </c>
    </row>
    <row r="321" spans="1:6">
      <c r="A321" s="41"/>
      <c r="B321" s="18"/>
      <c r="C321" s="42"/>
      <c r="D321" s="43"/>
      <c r="E321" s="43"/>
      <c r="F321" s="44"/>
    </row>
    <row r="322" spans="1:6">
      <c r="A322" s="66" t="s">
        <v>111</v>
      </c>
      <c r="B322" s="67"/>
      <c r="C322" s="67"/>
      <c r="D322" s="67"/>
      <c r="E322" s="67"/>
      <c r="F322" s="68"/>
    </row>
    <row r="323" spans="1:6">
      <c r="A323" s="69" t="s">
        <v>68</v>
      </c>
      <c r="B323" s="69"/>
      <c r="C323" s="69"/>
      <c r="D323" s="69"/>
      <c r="E323" s="69"/>
      <c r="F323" s="69"/>
    </row>
    <row r="324" spans="1:6" ht="157.5" customHeight="1">
      <c r="A324" s="22" t="s">
        <v>5</v>
      </c>
      <c r="B324" s="23" t="s">
        <v>6</v>
      </c>
      <c r="C324" s="23" t="s">
        <v>7</v>
      </c>
      <c r="D324" s="23" t="s">
        <v>8</v>
      </c>
      <c r="E324" s="23" t="s">
        <v>9</v>
      </c>
      <c r="F324" s="23" t="s">
        <v>10</v>
      </c>
    </row>
    <row r="325" spans="1:6">
      <c r="A325" s="24">
        <v>1</v>
      </c>
      <c r="B325" s="24">
        <v>2</v>
      </c>
      <c r="C325" s="24">
        <v>3</v>
      </c>
      <c r="D325" s="24">
        <v>4</v>
      </c>
      <c r="E325" s="24">
        <v>5</v>
      </c>
      <c r="F325" s="24" t="s">
        <v>11</v>
      </c>
    </row>
    <row r="326" spans="1:6" ht="108" customHeight="1">
      <c r="A326" s="25">
        <v>1</v>
      </c>
      <c r="B326" s="15" t="s">
        <v>40</v>
      </c>
      <c r="C326" s="25" t="s">
        <v>12</v>
      </c>
      <c r="D326" s="26">
        <v>50</v>
      </c>
      <c r="E326" s="26">
        <v>79</v>
      </c>
      <c r="F326" s="27">
        <f>E326/D326*100</f>
        <v>158</v>
      </c>
    </row>
    <row r="327" spans="1:6" ht="168.75">
      <c r="A327" s="25">
        <v>2</v>
      </c>
      <c r="B327" s="16" t="s">
        <v>124</v>
      </c>
      <c r="C327" s="25" t="s">
        <v>12</v>
      </c>
      <c r="D327" s="26">
        <f>D326</f>
        <v>50</v>
      </c>
      <c r="E327" s="26">
        <f>E326</f>
        <v>79</v>
      </c>
      <c r="F327" s="27">
        <f>E327/D327*100</f>
        <v>158</v>
      </c>
    </row>
    <row r="329" spans="1:6">
      <c r="A329" s="66" t="s">
        <v>112</v>
      </c>
      <c r="B329" s="67"/>
      <c r="C329" s="67"/>
      <c r="D329" s="67"/>
      <c r="E329" s="67"/>
      <c r="F329" s="68"/>
    </row>
    <row r="330" spans="1:6">
      <c r="A330" s="69" t="s">
        <v>68</v>
      </c>
      <c r="B330" s="69"/>
      <c r="C330" s="69"/>
      <c r="D330" s="69"/>
      <c r="E330" s="69"/>
      <c r="F330" s="69"/>
    </row>
    <row r="331" spans="1:6" ht="157.5" customHeight="1">
      <c r="A331" s="22" t="s">
        <v>5</v>
      </c>
      <c r="B331" s="23" t="s">
        <v>6</v>
      </c>
      <c r="C331" s="23" t="s">
        <v>7</v>
      </c>
      <c r="D331" s="23" t="s">
        <v>8</v>
      </c>
      <c r="E331" s="23" t="s">
        <v>9</v>
      </c>
      <c r="F331" s="23" t="s">
        <v>10</v>
      </c>
    </row>
    <row r="332" spans="1:6">
      <c r="A332" s="24">
        <v>1</v>
      </c>
      <c r="B332" s="24">
        <v>2</v>
      </c>
      <c r="C332" s="24">
        <v>3</v>
      </c>
      <c r="D332" s="24">
        <v>4</v>
      </c>
      <c r="E332" s="24">
        <v>5</v>
      </c>
      <c r="F332" s="24" t="s">
        <v>11</v>
      </c>
    </row>
    <row r="333" spans="1:6" ht="108" customHeight="1">
      <c r="A333" s="25">
        <v>1</v>
      </c>
      <c r="B333" s="15" t="s">
        <v>40</v>
      </c>
      <c r="C333" s="25" t="s">
        <v>12</v>
      </c>
      <c r="D333" s="26">
        <v>295</v>
      </c>
      <c r="E333" s="26">
        <v>313</v>
      </c>
      <c r="F333" s="27">
        <f>E333/D333*100</f>
        <v>106.10169491525423</v>
      </c>
    </row>
    <row r="334" spans="1:6" ht="168.75">
      <c r="A334" s="25">
        <v>2</v>
      </c>
      <c r="B334" s="16" t="s">
        <v>124</v>
      </c>
      <c r="C334" s="25" t="s">
        <v>12</v>
      </c>
      <c r="D334" s="26">
        <f>D333</f>
        <v>295</v>
      </c>
      <c r="E334" s="26">
        <f>E333</f>
        <v>313</v>
      </c>
      <c r="F334" s="27">
        <f>E334/D334*100</f>
        <v>106.10169491525423</v>
      </c>
    </row>
    <row r="336" spans="1:6">
      <c r="A336" s="66" t="s">
        <v>65</v>
      </c>
      <c r="B336" s="67"/>
      <c r="C336" s="67"/>
      <c r="D336" s="67"/>
      <c r="E336" s="67"/>
      <c r="F336" s="68"/>
    </row>
    <row r="337" spans="1:6">
      <c r="A337" s="66" t="s">
        <v>68</v>
      </c>
      <c r="B337" s="67"/>
      <c r="C337" s="67"/>
      <c r="D337" s="67"/>
      <c r="E337" s="67"/>
      <c r="F337" s="68"/>
    </row>
    <row r="338" spans="1:6" ht="157.5" customHeight="1">
      <c r="A338" s="22" t="s">
        <v>5</v>
      </c>
      <c r="B338" s="23" t="s">
        <v>6</v>
      </c>
      <c r="C338" s="23" t="s">
        <v>7</v>
      </c>
      <c r="D338" s="23" t="s">
        <v>8</v>
      </c>
      <c r="E338" s="23" t="s">
        <v>9</v>
      </c>
      <c r="F338" s="23" t="s">
        <v>10</v>
      </c>
    </row>
    <row r="339" spans="1:6">
      <c r="A339" s="24">
        <v>1</v>
      </c>
      <c r="B339" s="24">
        <v>2</v>
      </c>
      <c r="C339" s="24">
        <v>3</v>
      </c>
      <c r="D339" s="24">
        <v>4</v>
      </c>
      <c r="E339" s="24">
        <v>5</v>
      </c>
      <c r="F339" s="24" t="s">
        <v>11</v>
      </c>
    </row>
    <row r="340" spans="1:6" ht="108" customHeight="1">
      <c r="A340" s="25">
        <v>1</v>
      </c>
      <c r="B340" s="15" t="s">
        <v>40</v>
      </c>
      <c r="C340" s="25" t="s">
        <v>12</v>
      </c>
      <c r="D340" s="26">
        <v>319</v>
      </c>
      <c r="E340" s="26">
        <v>311</v>
      </c>
      <c r="F340" s="27">
        <f>E340/D340*100</f>
        <v>97.492163009404393</v>
      </c>
    </row>
    <row r="341" spans="1:6" ht="168.75">
      <c r="A341" s="25">
        <v>2</v>
      </c>
      <c r="B341" s="16" t="s">
        <v>124</v>
      </c>
      <c r="C341" s="25" t="s">
        <v>12</v>
      </c>
      <c r="D341" s="26">
        <f>D340</f>
        <v>319</v>
      </c>
      <c r="E341" s="26">
        <f>E340</f>
        <v>311</v>
      </c>
      <c r="F341" s="27">
        <f>E341/D341*100</f>
        <v>97.492163009404393</v>
      </c>
    </row>
    <row r="343" spans="1:6">
      <c r="A343" s="70" t="s">
        <v>113</v>
      </c>
      <c r="B343" s="70"/>
      <c r="C343" s="70"/>
      <c r="D343" s="70"/>
      <c r="E343" s="70"/>
      <c r="F343" s="70"/>
    </row>
    <row r="344" spans="1:6">
      <c r="A344" s="70" t="s">
        <v>68</v>
      </c>
      <c r="B344" s="70"/>
      <c r="C344" s="70"/>
      <c r="D344" s="70"/>
      <c r="E344" s="70"/>
      <c r="F344" s="70"/>
    </row>
    <row r="345" spans="1:6" ht="157.5" customHeight="1">
      <c r="A345" s="28" t="s">
        <v>5</v>
      </c>
      <c r="B345" s="29" t="s">
        <v>6</v>
      </c>
      <c r="C345" s="29" t="s">
        <v>7</v>
      </c>
      <c r="D345" s="29" t="s">
        <v>8</v>
      </c>
      <c r="E345" s="29" t="s">
        <v>9</v>
      </c>
      <c r="F345" s="29" t="s">
        <v>10</v>
      </c>
    </row>
    <row r="346" spans="1:6">
      <c r="A346" s="30">
        <v>1</v>
      </c>
      <c r="B346" s="30">
        <v>2</v>
      </c>
      <c r="C346" s="30">
        <v>3</v>
      </c>
      <c r="D346" s="30">
        <v>4</v>
      </c>
      <c r="E346" s="30">
        <v>5</v>
      </c>
      <c r="F346" s="30" t="s">
        <v>11</v>
      </c>
    </row>
    <row r="347" spans="1:6" ht="108" customHeight="1">
      <c r="A347" s="31">
        <v>1</v>
      </c>
      <c r="B347" s="51" t="s">
        <v>40</v>
      </c>
      <c r="C347" s="31" t="s">
        <v>12</v>
      </c>
      <c r="D347" s="32">
        <v>175</v>
      </c>
      <c r="E347" s="32">
        <v>169</v>
      </c>
      <c r="F347" s="33">
        <f>E347/D347*100</f>
        <v>96.571428571428569</v>
      </c>
    </row>
    <row r="348" spans="1:6" ht="168.75">
      <c r="A348" s="31">
        <v>2</v>
      </c>
      <c r="B348" s="53" t="s">
        <v>124</v>
      </c>
      <c r="C348" s="31" t="s">
        <v>12</v>
      </c>
      <c r="D348" s="32">
        <f>D347</f>
        <v>175</v>
      </c>
      <c r="E348" s="32">
        <f>E347</f>
        <v>169</v>
      </c>
      <c r="F348" s="33">
        <f>E348/D348*100</f>
        <v>96.571428571428569</v>
      </c>
    </row>
    <row r="350" spans="1:6">
      <c r="A350" s="66" t="s">
        <v>114</v>
      </c>
      <c r="B350" s="67"/>
      <c r="C350" s="67"/>
      <c r="D350" s="67"/>
      <c r="E350" s="67"/>
      <c r="F350" s="68"/>
    </row>
    <row r="351" spans="1:6">
      <c r="A351" s="69" t="s">
        <v>68</v>
      </c>
      <c r="B351" s="69"/>
      <c r="C351" s="69"/>
      <c r="D351" s="69"/>
      <c r="E351" s="69"/>
      <c r="F351" s="69"/>
    </row>
    <row r="352" spans="1:6" ht="157.5" customHeight="1">
      <c r="A352" s="22" t="s">
        <v>5</v>
      </c>
      <c r="B352" s="23" t="s">
        <v>6</v>
      </c>
      <c r="C352" s="23" t="s">
        <v>7</v>
      </c>
      <c r="D352" s="23" t="s">
        <v>8</v>
      </c>
      <c r="E352" s="23" t="s">
        <v>9</v>
      </c>
      <c r="F352" s="23" t="s">
        <v>10</v>
      </c>
    </row>
    <row r="353" spans="1:6">
      <c r="A353" s="24">
        <v>1</v>
      </c>
      <c r="B353" s="24">
        <v>2</v>
      </c>
      <c r="C353" s="24">
        <v>3</v>
      </c>
      <c r="D353" s="24">
        <v>4</v>
      </c>
      <c r="E353" s="24">
        <v>5</v>
      </c>
      <c r="F353" s="24" t="s">
        <v>11</v>
      </c>
    </row>
    <row r="354" spans="1:6" ht="108" customHeight="1">
      <c r="A354" s="25">
        <v>1</v>
      </c>
      <c r="B354" s="15" t="s">
        <v>40</v>
      </c>
      <c r="C354" s="25" t="s">
        <v>12</v>
      </c>
      <c r="D354" s="26">
        <v>274</v>
      </c>
      <c r="E354" s="26">
        <v>281</v>
      </c>
      <c r="F354" s="27">
        <f>E354/D354*100</f>
        <v>102.55474452554745</v>
      </c>
    </row>
    <row r="355" spans="1:6" ht="168.75">
      <c r="A355" s="25">
        <v>2</v>
      </c>
      <c r="B355" s="16" t="s">
        <v>124</v>
      </c>
      <c r="C355" s="25" t="s">
        <v>12</v>
      </c>
      <c r="D355" s="26">
        <f>D354</f>
        <v>274</v>
      </c>
      <c r="E355" s="26">
        <f>E354</f>
        <v>281</v>
      </c>
      <c r="F355" s="27">
        <f>E355/D355*100</f>
        <v>102.55474452554745</v>
      </c>
    </row>
    <row r="357" spans="1:6">
      <c r="A357" s="66" t="s">
        <v>115</v>
      </c>
      <c r="B357" s="67"/>
      <c r="C357" s="67"/>
      <c r="D357" s="67"/>
      <c r="E357" s="67"/>
      <c r="F357" s="68"/>
    </row>
    <row r="358" spans="1:6">
      <c r="A358" s="69" t="s">
        <v>68</v>
      </c>
      <c r="B358" s="69"/>
      <c r="C358" s="69"/>
      <c r="D358" s="69"/>
      <c r="E358" s="69"/>
      <c r="F358" s="69"/>
    </row>
    <row r="359" spans="1:6" ht="157.5" customHeight="1">
      <c r="A359" s="22" t="s">
        <v>5</v>
      </c>
      <c r="B359" s="23" t="s">
        <v>6</v>
      </c>
      <c r="C359" s="23" t="s">
        <v>7</v>
      </c>
      <c r="D359" s="23" t="s">
        <v>8</v>
      </c>
      <c r="E359" s="23" t="s">
        <v>9</v>
      </c>
      <c r="F359" s="23" t="s">
        <v>10</v>
      </c>
    </row>
    <row r="360" spans="1:6">
      <c r="A360" s="24">
        <v>1</v>
      </c>
      <c r="B360" s="24">
        <v>2</v>
      </c>
      <c r="C360" s="24">
        <v>3</v>
      </c>
      <c r="D360" s="24">
        <v>4</v>
      </c>
      <c r="E360" s="24">
        <v>5</v>
      </c>
      <c r="F360" s="24" t="s">
        <v>11</v>
      </c>
    </row>
    <row r="361" spans="1:6" ht="108" customHeight="1">
      <c r="A361" s="25">
        <v>1</v>
      </c>
      <c r="B361" s="15" t="s">
        <v>40</v>
      </c>
      <c r="C361" s="25" t="s">
        <v>12</v>
      </c>
      <c r="D361" s="26">
        <v>188</v>
      </c>
      <c r="E361" s="26">
        <v>162</v>
      </c>
      <c r="F361" s="27">
        <f>E361/D361*100</f>
        <v>86.170212765957444</v>
      </c>
    </row>
    <row r="362" spans="1:6" ht="168.75">
      <c r="A362" s="25">
        <v>2</v>
      </c>
      <c r="B362" s="16" t="s">
        <v>124</v>
      </c>
      <c r="C362" s="25" t="s">
        <v>12</v>
      </c>
      <c r="D362" s="26">
        <f>D361</f>
        <v>188</v>
      </c>
      <c r="E362" s="26">
        <v>162</v>
      </c>
      <c r="F362" s="27">
        <f>E362/D362*100</f>
        <v>86.170212765957444</v>
      </c>
    </row>
    <row r="364" spans="1:6">
      <c r="A364" s="66" t="s">
        <v>116</v>
      </c>
      <c r="B364" s="67"/>
      <c r="C364" s="67"/>
      <c r="D364" s="67"/>
      <c r="E364" s="67"/>
      <c r="F364" s="68"/>
    </row>
    <row r="365" spans="1:6">
      <c r="A365" s="69" t="s">
        <v>68</v>
      </c>
      <c r="B365" s="69"/>
      <c r="C365" s="69"/>
      <c r="D365" s="69"/>
      <c r="E365" s="69"/>
      <c r="F365" s="69"/>
    </row>
    <row r="366" spans="1:6" ht="157.5" customHeight="1">
      <c r="A366" s="22" t="s">
        <v>5</v>
      </c>
      <c r="B366" s="23" t="s">
        <v>6</v>
      </c>
      <c r="C366" s="23" t="s">
        <v>7</v>
      </c>
      <c r="D366" s="23" t="s">
        <v>8</v>
      </c>
      <c r="E366" s="23" t="s">
        <v>9</v>
      </c>
      <c r="F366" s="23" t="s">
        <v>10</v>
      </c>
    </row>
    <row r="367" spans="1:6">
      <c r="A367" s="24">
        <v>1</v>
      </c>
      <c r="B367" s="24">
        <v>2</v>
      </c>
      <c r="C367" s="24">
        <v>3</v>
      </c>
      <c r="D367" s="24">
        <v>4</v>
      </c>
      <c r="E367" s="24">
        <v>5</v>
      </c>
      <c r="F367" s="24" t="s">
        <v>11</v>
      </c>
    </row>
    <row r="368" spans="1:6" ht="108" customHeight="1">
      <c r="A368" s="25">
        <v>1</v>
      </c>
      <c r="B368" s="15" t="s">
        <v>40</v>
      </c>
      <c r="C368" s="25" t="s">
        <v>12</v>
      </c>
      <c r="D368" s="26">
        <v>349</v>
      </c>
      <c r="E368" s="26">
        <v>351</v>
      </c>
      <c r="F368" s="27">
        <f>E368/D368*100</f>
        <v>100.57306590257879</v>
      </c>
    </row>
    <row r="369" spans="1:6" ht="168.75">
      <c r="A369" s="25">
        <v>2</v>
      </c>
      <c r="B369" s="16" t="s">
        <v>124</v>
      </c>
      <c r="C369" s="25" t="s">
        <v>12</v>
      </c>
      <c r="D369" s="26">
        <f>D368</f>
        <v>349</v>
      </c>
      <c r="E369" s="26">
        <f>E368</f>
        <v>351</v>
      </c>
      <c r="F369" s="27">
        <f>E369/D369*100</f>
        <v>100.57306590257879</v>
      </c>
    </row>
    <row r="371" spans="1:6">
      <c r="A371" s="66" t="s">
        <v>117</v>
      </c>
      <c r="B371" s="67"/>
      <c r="C371" s="67"/>
      <c r="D371" s="67"/>
      <c r="E371" s="67"/>
      <c r="F371" s="68"/>
    </row>
    <row r="372" spans="1:6">
      <c r="A372" s="69" t="s">
        <v>68</v>
      </c>
      <c r="B372" s="69"/>
      <c r="C372" s="69"/>
      <c r="D372" s="69"/>
      <c r="E372" s="69"/>
      <c r="F372" s="69"/>
    </row>
    <row r="373" spans="1:6" ht="157.5" customHeight="1">
      <c r="A373" s="22" t="s">
        <v>5</v>
      </c>
      <c r="B373" s="23" t="s">
        <v>6</v>
      </c>
      <c r="C373" s="23" t="s">
        <v>7</v>
      </c>
      <c r="D373" s="23" t="s">
        <v>8</v>
      </c>
      <c r="E373" s="23" t="s">
        <v>9</v>
      </c>
      <c r="F373" s="23" t="s">
        <v>10</v>
      </c>
    </row>
    <row r="374" spans="1:6">
      <c r="A374" s="24">
        <v>1</v>
      </c>
      <c r="B374" s="24">
        <v>2</v>
      </c>
      <c r="C374" s="24">
        <v>3</v>
      </c>
      <c r="D374" s="24">
        <v>4</v>
      </c>
      <c r="E374" s="24">
        <v>5</v>
      </c>
      <c r="F374" s="24" t="s">
        <v>11</v>
      </c>
    </row>
    <row r="375" spans="1:6" ht="108" customHeight="1">
      <c r="A375" s="25">
        <v>1</v>
      </c>
      <c r="B375" s="15" t="s">
        <v>40</v>
      </c>
      <c r="C375" s="25" t="s">
        <v>12</v>
      </c>
      <c r="D375" s="26">
        <v>322</v>
      </c>
      <c r="E375" s="26">
        <v>327</v>
      </c>
      <c r="F375" s="27">
        <f>E375/D375*100</f>
        <v>101.55279503105589</v>
      </c>
    </row>
    <row r="376" spans="1:6" ht="168.75">
      <c r="A376" s="25">
        <v>2</v>
      </c>
      <c r="B376" s="16" t="s">
        <v>124</v>
      </c>
      <c r="C376" s="25" t="s">
        <v>12</v>
      </c>
      <c r="D376" s="26">
        <f>D375</f>
        <v>322</v>
      </c>
      <c r="E376" s="26">
        <f>E375</f>
        <v>327</v>
      </c>
      <c r="F376" s="27">
        <f>E376/D376*100</f>
        <v>101.55279503105589</v>
      </c>
    </row>
    <row r="378" spans="1:6">
      <c r="A378" s="66" t="s">
        <v>118</v>
      </c>
      <c r="B378" s="67"/>
      <c r="C378" s="67"/>
      <c r="D378" s="67"/>
      <c r="E378" s="67"/>
      <c r="F378" s="68"/>
    </row>
    <row r="379" spans="1:6">
      <c r="A379" s="69" t="s">
        <v>68</v>
      </c>
      <c r="B379" s="69"/>
      <c r="C379" s="69"/>
      <c r="D379" s="69"/>
      <c r="E379" s="69"/>
      <c r="F379" s="69"/>
    </row>
    <row r="380" spans="1:6" ht="157.5" customHeight="1">
      <c r="A380" s="22" t="s">
        <v>5</v>
      </c>
      <c r="B380" s="23" t="s">
        <v>6</v>
      </c>
      <c r="C380" s="23" t="s">
        <v>7</v>
      </c>
      <c r="D380" s="23" t="s">
        <v>8</v>
      </c>
      <c r="E380" s="23" t="s">
        <v>9</v>
      </c>
      <c r="F380" s="23" t="s">
        <v>10</v>
      </c>
    </row>
    <row r="381" spans="1:6">
      <c r="A381" s="24">
        <v>1</v>
      </c>
      <c r="B381" s="24">
        <v>2</v>
      </c>
      <c r="C381" s="24">
        <v>3</v>
      </c>
      <c r="D381" s="24">
        <v>4</v>
      </c>
      <c r="E381" s="24">
        <v>5</v>
      </c>
      <c r="F381" s="24" t="s">
        <v>11</v>
      </c>
    </row>
    <row r="382" spans="1:6" ht="108" customHeight="1">
      <c r="A382" s="25">
        <v>1</v>
      </c>
      <c r="B382" s="15" t="s">
        <v>40</v>
      </c>
      <c r="C382" s="25" t="s">
        <v>12</v>
      </c>
      <c r="D382" s="26">
        <v>566</v>
      </c>
      <c r="E382" s="26">
        <v>558</v>
      </c>
      <c r="F382" s="27">
        <f>E382/D382*100</f>
        <v>98.586572438162548</v>
      </c>
    </row>
    <row r="383" spans="1:6" ht="168.75">
      <c r="A383" s="25">
        <v>2</v>
      </c>
      <c r="B383" s="16" t="s">
        <v>124</v>
      </c>
      <c r="C383" s="25" t="s">
        <v>12</v>
      </c>
      <c r="D383" s="26">
        <f>D382</f>
        <v>566</v>
      </c>
      <c r="E383" s="26">
        <f>E382</f>
        <v>558</v>
      </c>
      <c r="F383" s="27">
        <f>E383/D383*100</f>
        <v>98.586572438162548</v>
      </c>
    </row>
    <row r="385" spans="1:13">
      <c r="A385" s="66" t="s">
        <v>67</v>
      </c>
      <c r="B385" s="67"/>
      <c r="C385" s="67"/>
      <c r="D385" s="67"/>
      <c r="E385" s="67"/>
      <c r="F385" s="68"/>
    </row>
    <row r="386" spans="1:13">
      <c r="A386" s="69" t="s">
        <v>68</v>
      </c>
      <c r="B386" s="69"/>
      <c r="C386" s="69"/>
      <c r="D386" s="69"/>
      <c r="E386" s="69"/>
      <c r="F386" s="69"/>
    </row>
    <row r="387" spans="1:13" ht="157.5" customHeight="1">
      <c r="A387" s="22" t="s">
        <v>5</v>
      </c>
      <c r="B387" s="23" t="s">
        <v>6</v>
      </c>
      <c r="C387" s="23" t="s">
        <v>7</v>
      </c>
      <c r="D387" s="23" t="s">
        <v>8</v>
      </c>
      <c r="E387" s="23" t="s">
        <v>9</v>
      </c>
      <c r="F387" s="23" t="s">
        <v>10</v>
      </c>
    </row>
    <row r="388" spans="1:13">
      <c r="A388" s="24">
        <v>1</v>
      </c>
      <c r="B388" s="24">
        <v>2</v>
      </c>
      <c r="C388" s="24">
        <v>3</v>
      </c>
      <c r="D388" s="24">
        <v>4</v>
      </c>
      <c r="E388" s="24">
        <v>5</v>
      </c>
      <c r="F388" s="24" t="s">
        <v>11</v>
      </c>
    </row>
    <row r="389" spans="1:13" ht="108" customHeight="1">
      <c r="A389" s="25">
        <v>1</v>
      </c>
      <c r="B389" s="15" t="s">
        <v>40</v>
      </c>
      <c r="C389" s="25" t="s">
        <v>12</v>
      </c>
      <c r="D389" s="26">
        <v>357</v>
      </c>
      <c r="E389" s="26">
        <v>360</v>
      </c>
      <c r="F389" s="27">
        <f>E389/D389*100</f>
        <v>100.84033613445378</v>
      </c>
    </row>
    <row r="390" spans="1:13" ht="168.75">
      <c r="A390" s="25">
        <v>2</v>
      </c>
      <c r="B390" s="16" t="s">
        <v>124</v>
      </c>
      <c r="C390" s="25" t="s">
        <v>12</v>
      </c>
      <c r="D390" s="26">
        <f>D389</f>
        <v>357</v>
      </c>
      <c r="E390" s="26">
        <f>E389</f>
        <v>360</v>
      </c>
      <c r="F390" s="27">
        <f>E390/D390*100</f>
        <v>100.84033613445378</v>
      </c>
    </row>
    <row r="392" spans="1:13">
      <c r="A392" s="78" t="s">
        <v>123</v>
      </c>
      <c r="B392" s="75"/>
      <c r="C392" s="75"/>
      <c r="D392" s="75"/>
      <c r="E392" s="75"/>
      <c r="F392" s="76"/>
    </row>
    <row r="393" spans="1:13">
      <c r="A393" s="79" t="s">
        <v>68</v>
      </c>
      <c r="B393" s="79"/>
      <c r="C393" s="79"/>
      <c r="D393" s="79"/>
      <c r="E393" s="79"/>
      <c r="F393" s="79"/>
    </row>
    <row r="394" spans="1:13" ht="168.75">
      <c r="A394" s="22" t="s">
        <v>5</v>
      </c>
      <c r="B394" s="23" t="s">
        <v>6</v>
      </c>
      <c r="C394" s="23" t="s">
        <v>7</v>
      </c>
      <c r="D394" s="23" t="s">
        <v>8</v>
      </c>
      <c r="E394" s="23" t="s">
        <v>9</v>
      </c>
      <c r="F394" s="23" t="s">
        <v>10</v>
      </c>
    </row>
    <row r="395" spans="1:13">
      <c r="A395" s="24">
        <v>1</v>
      </c>
      <c r="B395" s="24">
        <v>2</v>
      </c>
      <c r="C395" s="24">
        <v>3</v>
      </c>
      <c r="D395" s="24">
        <v>4</v>
      </c>
      <c r="E395" s="24">
        <v>5</v>
      </c>
      <c r="F395" s="24" t="s">
        <v>11</v>
      </c>
    </row>
    <row r="396" spans="1:13" ht="112.5">
      <c r="A396" s="25">
        <v>1</v>
      </c>
      <c r="B396" s="15" t="s">
        <v>40</v>
      </c>
      <c r="C396" s="25" t="s">
        <v>12</v>
      </c>
      <c r="D396" s="19">
        <f>D10+D17+D24+D31+D38+D45+D52+D59+D66+D73+D80+D87+D94+D101+D108+D115+D122+D129+D136+D143+D150+D157+D164+D171+D178+D185+D192+D199+D206+D213+D220+D227+D234+D241+D248+D255+D262+D269+D276+D283+D291+D298+D305+D312+D319+D326+D333+D340+D347+D354+D361+D368+D375+D382+D389</f>
        <v>12565</v>
      </c>
      <c r="E396" s="19">
        <f>E10+E17+E24+E31+E38+E45+E52+E59+E66+E73+E80+E87+E94+E101+E108+E115+E122+E129+E136+E143+E150+E157+E164+E171+E178+E185+E192+E199+E206+E213+E220+E227+E234+E241+E248+E255+E262+E269+E276+E283+E291+E298+E305+E312+E319+E326+E333+E340+E347+E354+E361+E368+E375+E382+E389</f>
        <v>12558.4</v>
      </c>
      <c r="F396" s="27">
        <f>E396/D396*100</f>
        <v>99.94747313967369</v>
      </c>
    </row>
    <row r="397" spans="1:13" ht="181.5" customHeight="1">
      <c r="A397" s="25">
        <v>2</v>
      </c>
      <c r="B397" s="16" t="s">
        <v>124</v>
      </c>
      <c r="C397" s="25" t="s">
        <v>12</v>
      </c>
      <c r="D397" s="19">
        <f>D396</f>
        <v>12565</v>
      </c>
      <c r="E397" s="19">
        <f>E396</f>
        <v>12558.4</v>
      </c>
      <c r="F397" s="27">
        <f>E397/D397*100</f>
        <v>99.94747313967369</v>
      </c>
    </row>
    <row r="399" spans="1:13">
      <c r="B399" s="20" t="s">
        <v>127</v>
      </c>
      <c r="E399" s="104" t="s">
        <v>128</v>
      </c>
      <c r="G399" s="20"/>
      <c r="H399" s="20"/>
      <c r="I399" s="104"/>
      <c r="J399" s="20"/>
      <c r="K399" s="20"/>
      <c r="L399" s="20"/>
      <c r="M399" s="104"/>
    </row>
    <row r="400" spans="1:13">
      <c r="E400" s="104"/>
      <c r="G400" s="20"/>
      <c r="H400" s="20"/>
      <c r="I400" s="104"/>
      <c r="J400" s="20"/>
      <c r="K400" s="20"/>
      <c r="L400" s="20"/>
      <c r="M400" s="104"/>
    </row>
    <row r="401" spans="2:13">
      <c r="B401" s="20" t="s">
        <v>129</v>
      </c>
      <c r="E401" s="104" t="s">
        <v>130</v>
      </c>
      <c r="G401" s="20"/>
      <c r="H401" s="20"/>
      <c r="I401" s="104"/>
      <c r="J401" s="20"/>
      <c r="K401" s="20"/>
      <c r="L401" s="20"/>
      <c r="M401" s="104"/>
    </row>
  </sheetData>
  <mergeCells count="115">
    <mergeCell ref="A392:F392"/>
    <mergeCell ref="A393:F393"/>
    <mergeCell ref="A2:F2"/>
    <mergeCell ref="A3:F3"/>
    <mergeCell ref="A4:F4"/>
    <mergeCell ref="A13:F13"/>
    <mergeCell ref="A14:F14"/>
    <mergeCell ref="A84:F84"/>
    <mergeCell ref="A48:F48"/>
    <mergeCell ref="A49:F49"/>
    <mergeCell ref="A55:F55"/>
    <mergeCell ref="A56:F56"/>
    <mergeCell ref="A69:F69"/>
    <mergeCell ref="A62:F62"/>
    <mergeCell ref="A63:F63"/>
    <mergeCell ref="A70:F70"/>
    <mergeCell ref="A76:F76"/>
    <mergeCell ref="A77:F77"/>
    <mergeCell ref="A83:F83"/>
    <mergeCell ref="A125:F125"/>
    <mergeCell ref="A126:F126"/>
    <mergeCell ref="A132:F132"/>
    <mergeCell ref="A133:F133"/>
    <mergeCell ref="A139:F139"/>
    <mergeCell ref="A35:F35"/>
    <mergeCell ref="A41:F41"/>
    <mergeCell ref="A42:F42"/>
    <mergeCell ref="A20:F20"/>
    <mergeCell ref="A21:F21"/>
    <mergeCell ref="A27:F27"/>
    <mergeCell ref="A28:F28"/>
    <mergeCell ref="A34:F34"/>
    <mergeCell ref="A105:F105"/>
    <mergeCell ref="A118:F118"/>
    <mergeCell ref="A119:F119"/>
    <mergeCell ref="A111:F111"/>
    <mergeCell ref="A112:F112"/>
    <mergeCell ref="A90:F90"/>
    <mergeCell ref="A91:F91"/>
    <mergeCell ref="A97:F97"/>
    <mergeCell ref="A98:F98"/>
    <mergeCell ref="A104:F104"/>
    <mergeCell ref="A160:F160"/>
    <mergeCell ref="A161:F161"/>
    <mergeCell ref="A167:F167"/>
    <mergeCell ref="A168:F168"/>
    <mergeCell ref="A174:F174"/>
    <mergeCell ref="A140:F140"/>
    <mergeCell ref="A146:F146"/>
    <mergeCell ref="A147:F147"/>
    <mergeCell ref="A153:F153"/>
    <mergeCell ref="A154:F154"/>
    <mergeCell ref="A195:F195"/>
    <mergeCell ref="A196:F196"/>
    <mergeCell ref="A202:F202"/>
    <mergeCell ref="A203:F203"/>
    <mergeCell ref="A209:F209"/>
    <mergeCell ref="A175:F175"/>
    <mergeCell ref="A181:F181"/>
    <mergeCell ref="A182:F182"/>
    <mergeCell ref="A188:F188"/>
    <mergeCell ref="A189:F189"/>
    <mergeCell ref="A230:F230"/>
    <mergeCell ref="A231:F231"/>
    <mergeCell ref="A237:F237"/>
    <mergeCell ref="A238:F238"/>
    <mergeCell ref="A244:F244"/>
    <mergeCell ref="A210:F210"/>
    <mergeCell ref="A216:F216"/>
    <mergeCell ref="A217:F217"/>
    <mergeCell ref="A223:F223"/>
    <mergeCell ref="A224:F224"/>
    <mergeCell ref="A265:F265"/>
    <mergeCell ref="A266:F266"/>
    <mergeCell ref="A272:F272"/>
    <mergeCell ref="A273:F273"/>
    <mergeCell ref="A279:F279"/>
    <mergeCell ref="A245:F245"/>
    <mergeCell ref="A251:F251"/>
    <mergeCell ref="A252:F252"/>
    <mergeCell ref="A258:F258"/>
    <mergeCell ref="A259:F259"/>
    <mergeCell ref="A330:F330"/>
    <mergeCell ref="A294:F294"/>
    <mergeCell ref="A295:F295"/>
    <mergeCell ref="A301:F301"/>
    <mergeCell ref="A302:F302"/>
    <mergeCell ref="A308:F308"/>
    <mergeCell ref="A280:F280"/>
    <mergeCell ref="A287:F287"/>
    <mergeCell ref="A288:F288"/>
    <mergeCell ref="A6:F6"/>
    <mergeCell ref="A7:F7"/>
    <mergeCell ref="A322:F322"/>
    <mergeCell ref="A323:F323"/>
    <mergeCell ref="A386:F386"/>
    <mergeCell ref="A371:F371"/>
    <mergeCell ref="A372:F372"/>
    <mergeCell ref="A378:F378"/>
    <mergeCell ref="A379:F379"/>
    <mergeCell ref="A385:F385"/>
    <mergeCell ref="A351:F351"/>
    <mergeCell ref="A357:F357"/>
    <mergeCell ref="A358:F358"/>
    <mergeCell ref="A364:F364"/>
    <mergeCell ref="A365:F365"/>
    <mergeCell ref="A336:F336"/>
    <mergeCell ref="A337:F337"/>
    <mergeCell ref="A343:F343"/>
    <mergeCell ref="A344:F344"/>
    <mergeCell ref="A350:F350"/>
    <mergeCell ref="A309:F309"/>
    <mergeCell ref="A315:F315"/>
    <mergeCell ref="A316:F316"/>
    <mergeCell ref="A329:F329"/>
  </mergeCells>
  <pageMargins left="0.39370078740157483" right="0.39370078740157483" top="0.35433070866141736" bottom="0.35433070866141736" header="0.31496062992125984" footer="0.31496062992125984"/>
  <pageSetup paperSize="9" scale="50" orientation="portrait" verticalDpi="0" r:id="rId1"/>
  <rowBreaks count="17" manualBreakCount="17">
    <brk id="40" max="5" man="1"/>
    <brk id="61" max="5" man="1"/>
    <brk id="82" max="5" man="1"/>
    <brk id="96" max="5" man="1"/>
    <brk id="117" max="5" man="1"/>
    <brk id="137" max="5" man="1"/>
    <brk id="158" max="5" man="1"/>
    <brk id="178" max="5" man="1"/>
    <brk id="199" max="5" man="1"/>
    <brk id="220" max="5" man="1"/>
    <brk id="241" max="5" man="1"/>
    <brk id="262" max="5" man="1"/>
    <brk id="283" max="5" man="1"/>
    <brk id="291" max="5" man="1"/>
    <brk id="312" max="5" man="1"/>
    <brk id="375" max="5" man="1"/>
    <brk id="391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A1:F21"/>
  <sheetViews>
    <sheetView view="pageBreakPreview" zoomScale="90" zoomScaleSheetLayoutView="90" workbookViewId="0">
      <selection activeCell="B18" sqref="B18"/>
    </sheetView>
  </sheetViews>
  <sheetFormatPr defaultRowHeight="15"/>
  <cols>
    <col min="1" max="1" width="7.7109375" customWidth="1"/>
    <col min="2" max="2" width="58.140625" customWidth="1"/>
    <col min="3" max="3" width="17.85546875" customWidth="1"/>
    <col min="4" max="4" width="17" customWidth="1"/>
    <col min="5" max="5" width="17.140625" customWidth="1"/>
    <col min="6" max="6" width="21.28515625" customWidth="1"/>
  </cols>
  <sheetData>
    <row r="1" spans="1:6" ht="18.75">
      <c r="A1" s="1"/>
      <c r="B1" s="1"/>
      <c r="C1" s="1"/>
      <c r="D1" s="1"/>
      <c r="E1" s="1"/>
      <c r="F1" s="1" t="s">
        <v>42</v>
      </c>
    </row>
    <row r="2" spans="1:6" ht="18.75">
      <c r="A2" s="83" t="s">
        <v>1</v>
      </c>
      <c r="B2" s="83"/>
      <c r="C2" s="83"/>
      <c r="D2" s="83"/>
      <c r="E2" s="83"/>
      <c r="F2" s="83"/>
    </row>
    <row r="3" spans="1:6" ht="18.75">
      <c r="A3" s="83" t="s">
        <v>41</v>
      </c>
      <c r="B3" s="83"/>
      <c r="C3" s="83"/>
      <c r="D3" s="83"/>
      <c r="E3" s="83"/>
      <c r="F3" s="83"/>
    </row>
    <row r="4" spans="1:6" ht="18.75">
      <c r="A4" s="83" t="s">
        <v>3</v>
      </c>
      <c r="B4" s="83"/>
      <c r="C4" s="83"/>
      <c r="D4" s="83"/>
      <c r="E4" s="83"/>
      <c r="F4" s="83"/>
    </row>
    <row r="5" spans="1:6" ht="18.75">
      <c r="A5" s="1"/>
      <c r="B5" s="1"/>
      <c r="C5" s="1"/>
      <c r="D5" s="1"/>
      <c r="E5" s="1"/>
      <c r="F5" s="1"/>
    </row>
    <row r="6" spans="1:6" ht="18.75">
      <c r="A6" s="84" t="s">
        <v>4</v>
      </c>
      <c r="B6" s="85"/>
      <c r="C6" s="85"/>
      <c r="D6" s="85"/>
      <c r="E6" s="85"/>
      <c r="F6" s="86"/>
    </row>
    <row r="7" spans="1:6" ht="18.75">
      <c r="A7" s="87" t="s">
        <v>68</v>
      </c>
      <c r="B7" s="87"/>
      <c r="C7" s="87"/>
      <c r="D7" s="87"/>
      <c r="E7" s="87"/>
      <c r="F7" s="87"/>
    </row>
    <row r="8" spans="1:6" ht="157.5" customHeight="1">
      <c r="A8" s="2" t="s">
        <v>5</v>
      </c>
      <c r="B8" s="13" t="s">
        <v>43</v>
      </c>
      <c r="C8" s="81" t="s">
        <v>44</v>
      </c>
      <c r="D8" s="82"/>
      <c r="E8" s="13" t="s">
        <v>47</v>
      </c>
      <c r="F8" s="13" t="s">
        <v>48</v>
      </c>
    </row>
    <row r="9" spans="1:6" ht="66" customHeight="1">
      <c r="A9" s="2"/>
      <c r="B9" s="3"/>
      <c r="C9" s="13" t="s">
        <v>45</v>
      </c>
      <c r="D9" s="13" t="s">
        <v>46</v>
      </c>
      <c r="E9" s="3"/>
      <c r="F9" s="3"/>
    </row>
    <row r="10" spans="1:6" ht="18.75">
      <c r="A10" s="12">
        <v>1</v>
      </c>
      <c r="B10" s="12">
        <v>2</v>
      </c>
      <c r="C10" s="12">
        <v>3</v>
      </c>
      <c r="D10" s="12">
        <v>4</v>
      </c>
      <c r="E10" s="12">
        <v>5</v>
      </c>
      <c r="F10" s="12" t="s">
        <v>11</v>
      </c>
    </row>
    <row r="11" spans="1:6" ht="18.75" customHeight="1">
      <c r="A11" s="4"/>
      <c r="B11" s="14" t="s">
        <v>49</v>
      </c>
      <c r="C11" s="14" t="s">
        <v>49</v>
      </c>
      <c r="D11" s="14" t="s">
        <v>49</v>
      </c>
      <c r="E11" s="14" t="s">
        <v>49</v>
      </c>
      <c r="F11" s="14" t="s">
        <v>49</v>
      </c>
    </row>
    <row r="12" spans="1:6" ht="18.75">
      <c r="A12" s="4"/>
      <c r="B12" s="14" t="s">
        <v>49</v>
      </c>
      <c r="C12" s="14" t="s">
        <v>49</v>
      </c>
      <c r="D12" s="14" t="s">
        <v>49</v>
      </c>
      <c r="E12" s="14" t="s">
        <v>49</v>
      </c>
      <c r="F12" s="14" t="s">
        <v>49</v>
      </c>
    </row>
    <row r="14" spans="1:6" s="1" customFormat="1" ht="18.75">
      <c r="B14" s="1" t="s">
        <v>37</v>
      </c>
    </row>
    <row r="15" spans="1:6" s="1" customFormat="1" ht="18.75"/>
    <row r="16" spans="1:6" s="1" customFormat="1" ht="18.75">
      <c r="B16" s="1" t="s">
        <v>38</v>
      </c>
    </row>
    <row r="17" spans="1:1" s="1" customFormat="1" ht="18.75"/>
    <row r="18" spans="1:1" s="1" customFormat="1" ht="18.75"/>
    <row r="20" spans="1:1" ht="18.75">
      <c r="A20" s="1"/>
    </row>
    <row r="21" spans="1:1" ht="18.75">
      <c r="A21" s="1"/>
    </row>
  </sheetData>
  <mergeCells count="6">
    <mergeCell ref="C8:D8"/>
    <mergeCell ref="A2:F2"/>
    <mergeCell ref="A3:F3"/>
    <mergeCell ref="A4:F4"/>
    <mergeCell ref="A6:F6"/>
    <mergeCell ref="A7:F7"/>
  </mergeCells>
  <pageMargins left="0.39370078740157483" right="0.39370078740157483" top="0.35433070866141736" bottom="0.35433070866141736" header="0.31496062992125984" footer="0.31496062992125984"/>
  <pageSetup paperSize="9" scale="62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500"/>
  <sheetViews>
    <sheetView view="pageBreakPreview" topLeftCell="A492" zoomScaleSheetLayoutView="100" workbookViewId="0">
      <selection activeCell="A499" sqref="A499:A500"/>
    </sheetView>
  </sheetViews>
  <sheetFormatPr defaultRowHeight="18.75"/>
  <cols>
    <col min="1" max="1" width="7.7109375" style="20" customWidth="1"/>
    <col min="2" max="2" width="66.5703125" style="20" customWidth="1"/>
    <col min="3" max="3" width="32.7109375" style="20" customWidth="1"/>
    <col min="4" max="4" width="15.7109375" style="20" customWidth="1"/>
    <col min="5" max="5" width="14.140625" style="20" customWidth="1"/>
    <col min="6" max="6" width="18" style="20" customWidth="1"/>
  </cols>
  <sheetData>
    <row r="1" spans="1:6">
      <c r="F1" s="20" t="s">
        <v>13</v>
      </c>
    </row>
    <row r="2" spans="1:6">
      <c r="A2" s="80" t="s">
        <v>1</v>
      </c>
      <c r="B2" s="80"/>
      <c r="C2" s="80"/>
      <c r="D2" s="80"/>
      <c r="E2" s="80"/>
      <c r="F2" s="80"/>
    </row>
    <row r="3" spans="1:6">
      <c r="A3" s="80" t="s">
        <v>50</v>
      </c>
      <c r="B3" s="80"/>
      <c r="C3" s="80"/>
      <c r="D3" s="80"/>
      <c r="E3" s="80"/>
      <c r="F3" s="80"/>
    </row>
    <row r="4" spans="1:6">
      <c r="A4" s="80" t="s">
        <v>3</v>
      </c>
      <c r="B4" s="80"/>
      <c r="C4" s="80"/>
      <c r="D4" s="80"/>
      <c r="E4" s="80"/>
      <c r="F4" s="80"/>
    </row>
    <row r="5" spans="1:6">
      <c r="A5" s="21"/>
      <c r="B5" s="21"/>
      <c r="C5" s="21"/>
      <c r="D5" s="21"/>
      <c r="E5" s="21"/>
      <c r="F5" s="21"/>
    </row>
    <row r="6" spans="1:6">
      <c r="A6" s="66" t="s">
        <v>69</v>
      </c>
      <c r="B6" s="67"/>
      <c r="C6" s="67"/>
      <c r="D6" s="67"/>
      <c r="E6" s="67"/>
      <c r="F6" s="68"/>
    </row>
    <row r="7" spans="1:6">
      <c r="A7" s="69" t="s">
        <v>68</v>
      </c>
      <c r="B7" s="69"/>
      <c r="C7" s="69"/>
      <c r="D7" s="69"/>
      <c r="E7" s="69"/>
      <c r="F7" s="69"/>
    </row>
    <row r="8" spans="1:6" ht="168.75">
      <c r="A8" s="22" t="s">
        <v>5</v>
      </c>
      <c r="B8" s="23" t="s">
        <v>6</v>
      </c>
      <c r="C8" s="23" t="s">
        <v>14</v>
      </c>
      <c r="D8" s="23" t="s">
        <v>15</v>
      </c>
      <c r="E8" s="23" t="s">
        <v>16</v>
      </c>
      <c r="F8" s="23" t="s">
        <v>10</v>
      </c>
    </row>
    <row r="9" spans="1:6">
      <c r="A9" s="24">
        <v>1</v>
      </c>
      <c r="B9" s="24">
        <v>2</v>
      </c>
      <c r="C9" s="24">
        <v>3</v>
      </c>
      <c r="D9" s="24">
        <v>4</v>
      </c>
      <c r="E9" s="24">
        <v>5</v>
      </c>
      <c r="F9" s="24" t="s">
        <v>11</v>
      </c>
    </row>
    <row r="10" spans="1:6" ht="89.25" customHeight="1">
      <c r="A10" s="88">
        <v>1</v>
      </c>
      <c r="B10" s="90" t="s">
        <v>40</v>
      </c>
      <c r="C10" s="5" t="s">
        <v>17</v>
      </c>
      <c r="D10" s="26">
        <v>95</v>
      </c>
      <c r="E10" s="26">
        <v>95</v>
      </c>
      <c r="F10" s="27">
        <f>E10/D10*100</f>
        <v>100</v>
      </c>
    </row>
    <row r="11" spans="1:6" ht="171.75" customHeight="1">
      <c r="A11" s="89"/>
      <c r="B11" s="91"/>
      <c r="C11" s="5" t="s">
        <v>18</v>
      </c>
      <c r="D11" s="26">
        <v>100</v>
      </c>
      <c r="E11" s="26">
        <v>100</v>
      </c>
      <c r="F11" s="27">
        <f t="shared" ref="F11:F13" si="0">E11/D11*100</f>
        <v>100</v>
      </c>
    </row>
    <row r="12" spans="1:6" ht="109.5" customHeight="1">
      <c r="A12" s="105">
        <v>2</v>
      </c>
      <c r="B12" s="92" t="s">
        <v>39</v>
      </c>
      <c r="C12" s="5" t="s">
        <v>19</v>
      </c>
      <c r="D12" s="26">
        <v>95</v>
      </c>
      <c r="E12" s="26">
        <v>95</v>
      </c>
      <c r="F12" s="27">
        <f t="shared" si="0"/>
        <v>100</v>
      </c>
    </row>
    <row r="13" spans="1:6" ht="144.75" customHeight="1">
      <c r="A13" s="105"/>
      <c r="B13" s="93"/>
      <c r="C13" s="5" t="s">
        <v>18</v>
      </c>
      <c r="D13" s="25">
        <v>100</v>
      </c>
      <c r="E13" s="25">
        <v>100</v>
      </c>
      <c r="F13" s="27">
        <f t="shared" si="0"/>
        <v>100</v>
      </c>
    </row>
    <row r="14" spans="1:6" ht="30.75" customHeight="1">
      <c r="A14" s="45"/>
      <c r="B14" s="6"/>
      <c r="C14" s="7"/>
      <c r="D14" s="45"/>
      <c r="E14" s="46"/>
      <c r="F14" s="47"/>
    </row>
    <row r="15" spans="1:6">
      <c r="A15" s="66" t="s">
        <v>52</v>
      </c>
      <c r="B15" s="67"/>
      <c r="C15" s="67"/>
      <c r="D15" s="67"/>
      <c r="E15" s="67"/>
      <c r="F15" s="68"/>
    </row>
    <row r="16" spans="1:6">
      <c r="A16" s="69" t="s">
        <v>68</v>
      </c>
      <c r="B16" s="69"/>
      <c r="C16" s="69"/>
      <c r="D16" s="69"/>
      <c r="E16" s="69"/>
      <c r="F16" s="69"/>
    </row>
    <row r="17" spans="1:6" ht="168.75">
      <c r="A17" s="22" t="s">
        <v>5</v>
      </c>
      <c r="B17" s="23" t="s">
        <v>6</v>
      </c>
      <c r="C17" s="23" t="s">
        <v>14</v>
      </c>
      <c r="D17" s="23" t="s">
        <v>15</v>
      </c>
      <c r="E17" s="23" t="s">
        <v>16</v>
      </c>
      <c r="F17" s="23" t="s">
        <v>10</v>
      </c>
    </row>
    <row r="18" spans="1:6">
      <c r="A18" s="24">
        <v>1</v>
      </c>
      <c r="B18" s="24">
        <v>2</v>
      </c>
      <c r="C18" s="24">
        <v>3</v>
      </c>
      <c r="D18" s="24">
        <v>4</v>
      </c>
      <c r="E18" s="24">
        <v>5</v>
      </c>
      <c r="F18" s="24" t="s">
        <v>11</v>
      </c>
    </row>
    <row r="19" spans="1:6" ht="89.25" customHeight="1">
      <c r="A19" s="88">
        <v>1</v>
      </c>
      <c r="B19" s="90" t="s">
        <v>40</v>
      </c>
      <c r="C19" s="5" t="s">
        <v>17</v>
      </c>
      <c r="D19" s="26">
        <v>95</v>
      </c>
      <c r="E19" s="26">
        <v>95</v>
      </c>
      <c r="F19" s="27">
        <f>E19/D19*100</f>
        <v>100</v>
      </c>
    </row>
    <row r="20" spans="1:6" ht="171.75" customHeight="1">
      <c r="A20" s="89"/>
      <c r="B20" s="91"/>
      <c r="C20" s="5" t="s">
        <v>18</v>
      </c>
      <c r="D20" s="26">
        <v>100</v>
      </c>
      <c r="E20" s="26">
        <v>100</v>
      </c>
      <c r="F20" s="27">
        <f t="shared" ref="F20:F22" si="1">E20/D20*100</f>
        <v>100</v>
      </c>
    </row>
    <row r="21" spans="1:6" ht="109.5" customHeight="1">
      <c r="A21" s="105">
        <v>2</v>
      </c>
      <c r="B21" s="92" t="s">
        <v>39</v>
      </c>
      <c r="C21" s="5" t="s">
        <v>19</v>
      </c>
      <c r="D21" s="26">
        <v>95</v>
      </c>
      <c r="E21" s="26">
        <v>95</v>
      </c>
      <c r="F21" s="27">
        <f t="shared" si="1"/>
        <v>100</v>
      </c>
    </row>
    <row r="22" spans="1:6" ht="144.75" customHeight="1">
      <c r="A22" s="105"/>
      <c r="B22" s="93"/>
      <c r="C22" s="5" t="s">
        <v>18</v>
      </c>
      <c r="D22" s="25">
        <v>100</v>
      </c>
      <c r="E22" s="25">
        <v>100</v>
      </c>
      <c r="F22" s="27">
        <f t="shared" si="1"/>
        <v>100</v>
      </c>
    </row>
    <row r="23" spans="1:6" ht="30.75" customHeight="1">
      <c r="A23" s="45"/>
      <c r="B23" s="6"/>
      <c r="C23" s="7"/>
      <c r="D23" s="45"/>
      <c r="E23" s="46"/>
      <c r="F23" s="47"/>
    </row>
    <row r="24" spans="1:6">
      <c r="A24" s="66" t="s">
        <v>53</v>
      </c>
      <c r="B24" s="67"/>
      <c r="C24" s="67"/>
      <c r="D24" s="67"/>
      <c r="E24" s="67"/>
      <c r="F24" s="68"/>
    </row>
    <row r="25" spans="1:6">
      <c r="A25" s="69" t="s">
        <v>68</v>
      </c>
      <c r="B25" s="69"/>
      <c r="C25" s="69"/>
      <c r="D25" s="69"/>
      <c r="E25" s="69"/>
      <c r="F25" s="69"/>
    </row>
    <row r="26" spans="1:6" ht="168.75">
      <c r="A26" s="22" t="s">
        <v>5</v>
      </c>
      <c r="B26" s="23" t="s">
        <v>6</v>
      </c>
      <c r="C26" s="23" t="s">
        <v>14</v>
      </c>
      <c r="D26" s="23" t="s">
        <v>15</v>
      </c>
      <c r="E26" s="23" t="s">
        <v>16</v>
      </c>
      <c r="F26" s="23" t="s">
        <v>10</v>
      </c>
    </row>
    <row r="27" spans="1:6">
      <c r="A27" s="24">
        <v>1</v>
      </c>
      <c r="B27" s="24">
        <v>2</v>
      </c>
      <c r="C27" s="24">
        <v>3</v>
      </c>
      <c r="D27" s="24">
        <v>4</v>
      </c>
      <c r="E27" s="24">
        <v>5</v>
      </c>
      <c r="F27" s="24" t="s">
        <v>11</v>
      </c>
    </row>
    <row r="28" spans="1:6" ht="89.25" customHeight="1">
      <c r="A28" s="88">
        <v>1</v>
      </c>
      <c r="B28" s="90" t="s">
        <v>40</v>
      </c>
      <c r="C28" s="5" t="s">
        <v>17</v>
      </c>
      <c r="D28" s="26">
        <v>95</v>
      </c>
      <c r="E28" s="26">
        <v>95</v>
      </c>
      <c r="F28" s="27">
        <f>E28/D28*100</f>
        <v>100</v>
      </c>
    </row>
    <row r="29" spans="1:6" ht="171.75" customHeight="1">
      <c r="A29" s="89"/>
      <c r="B29" s="91"/>
      <c r="C29" s="5" t="s">
        <v>18</v>
      </c>
      <c r="D29" s="26">
        <v>100</v>
      </c>
      <c r="E29" s="26">
        <v>100</v>
      </c>
      <c r="F29" s="27">
        <f t="shared" ref="F29:F31" si="2">E29/D29*100</f>
        <v>100</v>
      </c>
    </row>
    <row r="30" spans="1:6" ht="109.5" customHeight="1">
      <c r="A30" s="105">
        <v>2</v>
      </c>
      <c r="B30" s="92" t="s">
        <v>39</v>
      </c>
      <c r="C30" s="5" t="s">
        <v>19</v>
      </c>
      <c r="D30" s="26">
        <v>95</v>
      </c>
      <c r="E30" s="26">
        <v>95</v>
      </c>
      <c r="F30" s="27">
        <f t="shared" si="2"/>
        <v>100</v>
      </c>
    </row>
    <row r="31" spans="1:6" ht="144.75" customHeight="1">
      <c r="A31" s="105"/>
      <c r="B31" s="93"/>
      <c r="C31" s="5" t="s">
        <v>18</v>
      </c>
      <c r="D31" s="25">
        <v>100</v>
      </c>
      <c r="E31" s="25">
        <v>100</v>
      </c>
      <c r="F31" s="27">
        <f t="shared" si="2"/>
        <v>100</v>
      </c>
    </row>
    <row r="33" spans="1:6">
      <c r="A33" s="66" t="s">
        <v>54</v>
      </c>
      <c r="B33" s="67"/>
      <c r="C33" s="67"/>
      <c r="D33" s="67"/>
      <c r="E33" s="67"/>
      <c r="F33" s="68"/>
    </row>
    <row r="34" spans="1:6">
      <c r="A34" s="69" t="s">
        <v>68</v>
      </c>
      <c r="B34" s="69"/>
      <c r="C34" s="69"/>
      <c r="D34" s="69"/>
      <c r="E34" s="69"/>
      <c r="F34" s="69"/>
    </row>
    <row r="35" spans="1:6" ht="168.75">
      <c r="A35" s="22" t="s">
        <v>5</v>
      </c>
      <c r="B35" s="23" t="s">
        <v>6</v>
      </c>
      <c r="C35" s="23" t="s">
        <v>14</v>
      </c>
      <c r="D35" s="23" t="s">
        <v>15</v>
      </c>
      <c r="E35" s="23" t="s">
        <v>16</v>
      </c>
      <c r="F35" s="23" t="s">
        <v>10</v>
      </c>
    </row>
    <row r="36" spans="1:6">
      <c r="A36" s="24">
        <v>1</v>
      </c>
      <c r="B36" s="24">
        <v>2</v>
      </c>
      <c r="C36" s="24">
        <v>3</v>
      </c>
      <c r="D36" s="24">
        <v>4</v>
      </c>
      <c r="E36" s="24">
        <v>5</v>
      </c>
      <c r="F36" s="24" t="s">
        <v>11</v>
      </c>
    </row>
    <row r="37" spans="1:6" ht="89.25" customHeight="1">
      <c r="A37" s="88">
        <v>1</v>
      </c>
      <c r="B37" s="90" t="s">
        <v>40</v>
      </c>
      <c r="C37" s="5" t="s">
        <v>17</v>
      </c>
      <c r="D37" s="26">
        <v>95</v>
      </c>
      <c r="E37" s="26">
        <v>100</v>
      </c>
      <c r="F37" s="27">
        <f>E37/D37*100</f>
        <v>105.26315789473684</v>
      </c>
    </row>
    <row r="38" spans="1:6" ht="171.75" customHeight="1">
      <c r="A38" s="89"/>
      <c r="B38" s="91"/>
      <c r="C38" s="5" t="s">
        <v>18</v>
      </c>
      <c r="D38" s="26">
        <v>100</v>
      </c>
      <c r="E38" s="26">
        <v>100</v>
      </c>
      <c r="F38" s="27">
        <f>E38/D38*100</f>
        <v>100</v>
      </c>
    </row>
    <row r="39" spans="1:6" ht="109.5" customHeight="1">
      <c r="A39" s="105">
        <v>2</v>
      </c>
      <c r="B39" s="92" t="s">
        <v>39</v>
      </c>
      <c r="C39" s="5" t="s">
        <v>19</v>
      </c>
      <c r="D39" s="26">
        <v>95</v>
      </c>
      <c r="E39" s="26">
        <v>100</v>
      </c>
      <c r="F39" s="27">
        <f>E39/D39*100</f>
        <v>105.26315789473684</v>
      </c>
    </row>
    <row r="40" spans="1:6" ht="144.75" customHeight="1">
      <c r="A40" s="105"/>
      <c r="B40" s="93"/>
      <c r="C40" s="5" t="s">
        <v>18</v>
      </c>
      <c r="D40" s="25">
        <v>100</v>
      </c>
      <c r="E40" s="25">
        <v>100</v>
      </c>
      <c r="F40" s="27">
        <f>E40/D40*100</f>
        <v>100</v>
      </c>
    </row>
    <row r="42" spans="1:6">
      <c r="A42" s="77" t="s">
        <v>57</v>
      </c>
      <c r="B42" s="77"/>
      <c r="C42" s="77"/>
      <c r="D42" s="77"/>
      <c r="E42" s="77"/>
      <c r="F42" s="77"/>
    </row>
    <row r="43" spans="1:6">
      <c r="A43" s="69" t="s">
        <v>68</v>
      </c>
      <c r="B43" s="69"/>
      <c r="C43" s="69"/>
      <c r="D43" s="69"/>
      <c r="E43" s="69"/>
      <c r="F43" s="69"/>
    </row>
    <row r="44" spans="1:6" ht="168.75">
      <c r="A44" s="22" t="s">
        <v>5</v>
      </c>
      <c r="B44" s="23" t="s">
        <v>6</v>
      </c>
      <c r="C44" s="23" t="s">
        <v>14</v>
      </c>
      <c r="D44" s="23" t="s">
        <v>15</v>
      </c>
      <c r="E44" s="23" t="s">
        <v>16</v>
      </c>
      <c r="F44" s="23" t="s">
        <v>10</v>
      </c>
    </row>
    <row r="45" spans="1:6">
      <c r="A45" s="24">
        <v>1</v>
      </c>
      <c r="B45" s="24">
        <v>2</v>
      </c>
      <c r="C45" s="24">
        <v>3</v>
      </c>
      <c r="D45" s="24">
        <v>4</v>
      </c>
      <c r="E45" s="24">
        <v>5</v>
      </c>
      <c r="F45" s="24" t="s">
        <v>11</v>
      </c>
    </row>
    <row r="46" spans="1:6" ht="89.25" customHeight="1">
      <c r="A46" s="88">
        <v>1</v>
      </c>
      <c r="B46" s="90" t="s">
        <v>40</v>
      </c>
      <c r="C46" s="5" t="s">
        <v>17</v>
      </c>
      <c r="D46" s="26">
        <v>95</v>
      </c>
      <c r="E46" s="26">
        <v>95</v>
      </c>
      <c r="F46" s="27">
        <f>E46/D46*100</f>
        <v>100</v>
      </c>
    </row>
    <row r="47" spans="1:6" ht="171.75" customHeight="1">
      <c r="A47" s="89"/>
      <c r="B47" s="91"/>
      <c r="C47" s="5" t="s">
        <v>18</v>
      </c>
      <c r="D47" s="26">
        <v>100</v>
      </c>
      <c r="E47" s="26">
        <v>100</v>
      </c>
      <c r="F47" s="27">
        <f t="shared" ref="F47:F49" si="3">E47/D47*100</f>
        <v>100</v>
      </c>
    </row>
    <row r="48" spans="1:6" ht="109.5" customHeight="1">
      <c r="A48" s="105">
        <v>2</v>
      </c>
      <c r="B48" s="92" t="s">
        <v>39</v>
      </c>
      <c r="C48" s="5" t="s">
        <v>19</v>
      </c>
      <c r="D48" s="26">
        <v>95</v>
      </c>
      <c r="E48" s="26">
        <v>95</v>
      </c>
      <c r="F48" s="27">
        <f t="shared" si="3"/>
        <v>100</v>
      </c>
    </row>
    <row r="49" spans="1:6" ht="144.75" customHeight="1">
      <c r="A49" s="105"/>
      <c r="B49" s="93"/>
      <c r="C49" s="5" t="s">
        <v>18</v>
      </c>
      <c r="D49" s="25">
        <v>100</v>
      </c>
      <c r="E49" s="25">
        <v>100</v>
      </c>
      <c r="F49" s="27">
        <f t="shared" si="3"/>
        <v>100</v>
      </c>
    </row>
    <row r="51" spans="1:6">
      <c r="A51" s="66" t="s">
        <v>76</v>
      </c>
      <c r="B51" s="67"/>
      <c r="C51" s="67"/>
      <c r="D51" s="67"/>
      <c r="E51" s="67"/>
      <c r="F51" s="68"/>
    </row>
    <row r="52" spans="1:6">
      <c r="A52" s="69" t="s">
        <v>68</v>
      </c>
      <c r="B52" s="69"/>
      <c r="C52" s="69"/>
      <c r="D52" s="69"/>
      <c r="E52" s="69"/>
      <c r="F52" s="69"/>
    </row>
    <row r="53" spans="1:6" ht="168.75">
      <c r="A53" s="22" t="s">
        <v>5</v>
      </c>
      <c r="B53" s="23" t="s">
        <v>6</v>
      </c>
      <c r="C53" s="23" t="s">
        <v>14</v>
      </c>
      <c r="D53" s="23" t="s">
        <v>15</v>
      </c>
      <c r="E53" s="23" t="s">
        <v>16</v>
      </c>
      <c r="F53" s="23" t="s">
        <v>10</v>
      </c>
    </row>
    <row r="54" spans="1:6">
      <c r="A54" s="24">
        <v>1</v>
      </c>
      <c r="B54" s="24">
        <v>2</v>
      </c>
      <c r="C54" s="24">
        <v>3</v>
      </c>
      <c r="D54" s="24">
        <v>4</v>
      </c>
      <c r="E54" s="24">
        <v>5</v>
      </c>
      <c r="F54" s="24" t="s">
        <v>11</v>
      </c>
    </row>
    <row r="55" spans="1:6" ht="89.25" customHeight="1">
      <c r="A55" s="88">
        <v>1</v>
      </c>
      <c r="B55" s="90" t="s">
        <v>40</v>
      </c>
      <c r="C55" s="5" t="s">
        <v>17</v>
      </c>
      <c r="D55" s="26">
        <v>95</v>
      </c>
      <c r="E55" s="26">
        <v>95</v>
      </c>
      <c r="F55" s="27">
        <f>E55/D55*100</f>
        <v>100</v>
      </c>
    </row>
    <row r="56" spans="1:6" ht="171.75" customHeight="1">
      <c r="A56" s="89"/>
      <c r="B56" s="91"/>
      <c r="C56" s="5" t="s">
        <v>18</v>
      </c>
      <c r="D56" s="26">
        <v>100</v>
      </c>
      <c r="E56" s="26">
        <v>100</v>
      </c>
      <c r="F56" s="27">
        <f t="shared" ref="F56:F58" si="4">E56/D56*100</f>
        <v>100</v>
      </c>
    </row>
    <row r="57" spans="1:6" ht="109.5" customHeight="1">
      <c r="A57" s="105">
        <v>2</v>
      </c>
      <c r="B57" s="92" t="s">
        <v>39</v>
      </c>
      <c r="C57" s="5" t="s">
        <v>19</v>
      </c>
      <c r="D57" s="26">
        <v>95</v>
      </c>
      <c r="E57" s="26">
        <v>95</v>
      </c>
      <c r="F57" s="27">
        <f t="shared" si="4"/>
        <v>100</v>
      </c>
    </row>
    <row r="58" spans="1:6" ht="144.75" customHeight="1">
      <c r="A58" s="105"/>
      <c r="B58" s="93"/>
      <c r="C58" s="5" t="s">
        <v>18</v>
      </c>
      <c r="D58" s="25">
        <v>100</v>
      </c>
      <c r="E58" s="26">
        <v>100</v>
      </c>
      <c r="F58" s="27">
        <f t="shared" si="4"/>
        <v>100</v>
      </c>
    </row>
    <row r="60" spans="1:6">
      <c r="A60" s="66" t="s">
        <v>77</v>
      </c>
      <c r="B60" s="67"/>
      <c r="C60" s="67"/>
      <c r="D60" s="67"/>
      <c r="E60" s="67"/>
      <c r="F60" s="68"/>
    </row>
    <row r="61" spans="1:6">
      <c r="A61" s="70" t="s">
        <v>68</v>
      </c>
      <c r="B61" s="70"/>
      <c r="C61" s="70"/>
      <c r="D61" s="70"/>
      <c r="E61" s="70"/>
      <c r="F61" s="70"/>
    </row>
    <row r="62" spans="1:6" ht="168.75">
      <c r="A62" s="28" t="s">
        <v>5</v>
      </c>
      <c r="B62" s="29" t="s">
        <v>6</v>
      </c>
      <c r="C62" s="29" t="s">
        <v>14</v>
      </c>
      <c r="D62" s="29" t="s">
        <v>15</v>
      </c>
      <c r="E62" s="29" t="s">
        <v>16</v>
      </c>
      <c r="F62" s="29" t="s">
        <v>10</v>
      </c>
    </row>
    <row r="63" spans="1:6">
      <c r="A63" s="30">
        <v>1</v>
      </c>
      <c r="B63" s="30">
        <v>2</v>
      </c>
      <c r="C63" s="30">
        <v>3</v>
      </c>
      <c r="D63" s="30">
        <v>4</v>
      </c>
      <c r="E63" s="30">
        <v>5</v>
      </c>
      <c r="F63" s="30" t="s">
        <v>11</v>
      </c>
    </row>
    <row r="64" spans="1:6" ht="89.25" customHeight="1">
      <c r="A64" s="94">
        <v>1</v>
      </c>
      <c r="B64" s="95" t="s">
        <v>40</v>
      </c>
      <c r="C64" s="34" t="s">
        <v>17</v>
      </c>
      <c r="D64" s="32">
        <v>95</v>
      </c>
      <c r="E64" s="32">
        <v>100</v>
      </c>
      <c r="F64" s="33">
        <f>E64/D64*100</f>
        <v>105.26315789473684</v>
      </c>
    </row>
    <row r="65" spans="1:6" ht="171.75" customHeight="1">
      <c r="A65" s="94"/>
      <c r="B65" s="95"/>
      <c r="C65" s="34" t="s">
        <v>18</v>
      </c>
      <c r="D65" s="32">
        <v>100</v>
      </c>
      <c r="E65" s="32">
        <v>100</v>
      </c>
      <c r="F65" s="33">
        <f>E65/D65*100</f>
        <v>100</v>
      </c>
    </row>
    <row r="66" spans="1:6" ht="109.5" customHeight="1">
      <c r="A66" s="94">
        <v>2</v>
      </c>
      <c r="B66" s="96" t="s">
        <v>39</v>
      </c>
      <c r="C66" s="34" t="s">
        <v>19</v>
      </c>
      <c r="D66" s="32">
        <v>95</v>
      </c>
      <c r="E66" s="32">
        <v>100</v>
      </c>
      <c r="F66" s="33">
        <f>E66/D66*100</f>
        <v>105.26315789473684</v>
      </c>
    </row>
    <row r="67" spans="1:6" ht="144.75" customHeight="1">
      <c r="A67" s="94"/>
      <c r="B67" s="96"/>
      <c r="C67" s="34" t="s">
        <v>18</v>
      </c>
      <c r="D67" s="31">
        <v>100</v>
      </c>
      <c r="E67" s="31">
        <v>100</v>
      </c>
      <c r="F67" s="33">
        <f>E67/D67*100</f>
        <v>100</v>
      </c>
    </row>
    <row r="69" spans="1:6">
      <c r="A69" s="66" t="s">
        <v>78</v>
      </c>
      <c r="B69" s="67"/>
      <c r="C69" s="67"/>
      <c r="D69" s="67"/>
      <c r="E69" s="67"/>
      <c r="F69" s="68"/>
    </row>
    <row r="70" spans="1:6">
      <c r="A70" s="69" t="s">
        <v>68</v>
      </c>
      <c r="B70" s="69"/>
      <c r="C70" s="69"/>
      <c r="D70" s="69"/>
      <c r="E70" s="69"/>
      <c r="F70" s="69"/>
    </row>
    <row r="71" spans="1:6" ht="168.75">
      <c r="A71" s="22" t="s">
        <v>5</v>
      </c>
      <c r="B71" s="23" t="s">
        <v>6</v>
      </c>
      <c r="C71" s="23" t="s">
        <v>14</v>
      </c>
      <c r="D71" s="23" t="s">
        <v>15</v>
      </c>
      <c r="E71" s="23" t="s">
        <v>16</v>
      </c>
      <c r="F71" s="23" t="s">
        <v>10</v>
      </c>
    </row>
    <row r="72" spans="1:6">
      <c r="A72" s="24">
        <v>1</v>
      </c>
      <c r="B72" s="24">
        <v>2</v>
      </c>
      <c r="C72" s="24">
        <v>3</v>
      </c>
      <c r="D72" s="24">
        <v>4</v>
      </c>
      <c r="E72" s="24">
        <v>5</v>
      </c>
      <c r="F72" s="24" t="s">
        <v>11</v>
      </c>
    </row>
    <row r="73" spans="1:6" ht="89.25" customHeight="1">
      <c r="A73" s="88">
        <v>1</v>
      </c>
      <c r="B73" s="90" t="s">
        <v>40</v>
      </c>
      <c r="C73" s="5" t="s">
        <v>17</v>
      </c>
      <c r="D73" s="26">
        <v>95</v>
      </c>
      <c r="E73" s="26">
        <v>95</v>
      </c>
      <c r="F73" s="27">
        <f>E73/D73*100</f>
        <v>100</v>
      </c>
    </row>
    <row r="74" spans="1:6" ht="171.75" customHeight="1">
      <c r="A74" s="89"/>
      <c r="B74" s="91"/>
      <c r="C74" s="5" t="s">
        <v>18</v>
      </c>
      <c r="D74" s="26">
        <v>100</v>
      </c>
      <c r="E74" s="26">
        <v>100</v>
      </c>
      <c r="F74" s="27">
        <f t="shared" ref="F74:F76" si="5">E74/D74*100</f>
        <v>100</v>
      </c>
    </row>
    <row r="75" spans="1:6" ht="109.5" customHeight="1">
      <c r="A75" s="105">
        <v>2</v>
      </c>
      <c r="B75" s="92" t="s">
        <v>39</v>
      </c>
      <c r="C75" s="5" t="s">
        <v>19</v>
      </c>
      <c r="D75" s="26">
        <v>95</v>
      </c>
      <c r="E75" s="26">
        <v>95</v>
      </c>
      <c r="F75" s="27">
        <f t="shared" si="5"/>
        <v>100</v>
      </c>
    </row>
    <row r="76" spans="1:6" ht="144.75" customHeight="1">
      <c r="A76" s="105"/>
      <c r="B76" s="93"/>
      <c r="C76" s="5" t="s">
        <v>18</v>
      </c>
      <c r="D76" s="25">
        <v>100</v>
      </c>
      <c r="E76" s="25">
        <v>100</v>
      </c>
      <c r="F76" s="27">
        <f t="shared" si="5"/>
        <v>100</v>
      </c>
    </row>
    <row r="78" spans="1:6">
      <c r="A78" s="66" t="s">
        <v>79</v>
      </c>
      <c r="B78" s="67"/>
      <c r="C78" s="67"/>
      <c r="D78" s="67"/>
      <c r="E78" s="67"/>
      <c r="F78" s="68"/>
    </row>
    <row r="79" spans="1:6">
      <c r="A79" s="69" t="s">
        <v>68</v>
      </c>
      <c r="B79" s="69"/>
      <c r="C79" s="69"/>
      <c r="D79" s="69"/>
      <c r="E79" s="69"/>
      <c r="F79" s="69"/>
    </row>
    <row r="80" spans="1:6" ht="168.75">
      <c r="A80" s="22" t="s">
        <v>5</v>
      </c>
      <c r="B80" s="23" t="s">
        <v>6</v>
      </c>
      <c r="C80" s="23" t="s">
        <v>14</v>
      </c>
      <c r="D80" s="23" t="s">
        <v>15</v>
      </c>
      <c r="E80" s="23" t="s">
        <v>16</v>
      </c>
      <c r="F80" s="23" t="s">
        <v>10</v>
      </c>
    </row>
    <row r="81" spans="1:6">
      <c r="A81" s="24">
        <v>1</v>
      </c>
      <c r="B81" s="24">
        <v>2</v>
      </c>
      <c r="C81" s="24">
        <v>3</v>
      </c>
      <c r="D81" s="24">
        <v>4</v>
      </c>
      <c r="E81" s="24">
        <v>5</v>
      </c>
      <c r="F81" s="24" t="s">
        <v>11</v>
      </c>
    </row>
    <row r="82" spans="1:6" ht="89.25" customHeight="1">
      <c r="A82" s="88">
        <v>1</v>
      </c>
      <c r="B82" s="90" t="s">
        <v>40</v>
      </c>
      <c r="C82" s="5" t="s">
        <v>17</v>
      </c>
      <c r="D82" s="26">
        <v>95</v>
      </c>
      <c r="E82" s="26">
        <v>95</v>
      </c>
      <c r="F82" s="27">
        <f>E82/D82*100</f>
        <v>100</v>
      </c>
    </row>
    <row r="83" spans="1:6" ht="171.75" customHeight="1">
      <c r="A83" s="89"/>
      <c r="B83" s="91"/>
      <c r="C83" s="5" t="s">
        <v>18</v>
      </c>
      <c r="D83" s="26">
        <v>100</v>
      </c>
      <c r="E83" s="26">
        <v>100</v>
      </c>
      <c r="F83" s="27">
        <f t="shared" ref="F83:F85" si="6">E83/D83*100</f>
        <v>100</v>
      </c>
    </row>
    <row r="84" spans="1:6" ht="109.5" customHeight="1">
      <c r="A84" s="105">
        <v>2</v>
      </c>
      <c r="B84" s="92" t="s">
        <v>39</v>
      </c>
      <c r="C84" s="5" t="s">
        <v>19</v>
      </c>
      <c r="D84" s="26">
        <v>95</v>
      </c>
      <c r="E84" s="26">
        <v>95</v>
      </c>
      <c r="F84" s="27">
        <f t="shared" si="6"/>
        <v>100</v>
      </c>
    </row>
    <row r="85" spans="1:6" ht="144.75" customHeight="1">
      <c r="A85" s="105"/>
      <c r="B85" s="93"/>
      <c r="C85" s="5" t="s">
        <v>18</v>
      </c>
      <c r="D85" s="25">
        <v>100</v>
      </c>
      <c r="E85" s="25">
        <v>100</v>
      </c>
      <c r="F85" s="27">
        <f t="shared" si="6"/>
        <v>100</v>
      </c>
    </row>
    <row r="87" spans="1:6">
      <c r="A87" s="66" t="s">
        <v>80</v>
      </c>
      <c r="B87" s="67"/>
      <c r="C87" s="67"/>
      <c r="D87" s="67"/>
      <c r="E87" s="67"/>
      <c r="F87" s="68"/>
    </row>
    <row r="88" spans="1:6">
      <c r="A88" s="69" t="s">
        <v>68</v>
      </c>
      <c r="B88" s="69"/>
      <c r="C88" s="69"/>
      <c r="D88" s="69"/>
      <c r="E88" s="69"/>
      <c r="F88" s="69"/>
    </row>
    <row r="89" spans="1:6" ht="168.75">
      <c r="A89" s="22" t="s">
        <v>5</v>
      </c>
      <c r="B89" s="23" t="s">
        <v>6</v>
      </c>
      <c r="C89" s="23" t="s">
        <v>14</v>
      </c>
      <c r="D89" s="23" t="s">
        <v>15</v>
      </c>
      <c r="E89" s="23" t="s">
        <v>16</v>
      </c>
      <c r="F89" s="23" t="s">
        <v>10</v>
      </c>
    </row>
    <row r="90" spans="1:6">
      <c r="A90" s="24">
        <v>1</v>
      </c>
      <c r="B90" s="24">
        <v>2</v>
      </c>
      <c r="C90" s="24">
        <v>3</v>
      </c>
      <c r="D90" s="24">
        <v>4</v>
      </c>
      <c r="E90" s="24">
        <v>5</v>
      </c>
      <c r="F90" s="24" t="s">
        <v>11</v>
      </c>
    </row>
    <row r="91" spans="1:6" ht="89.25" customHeight="1">
      <c r="A91" s="88">
        <v>1</v>
      </c>
      <c r="B91" s="90" t="s">
        <v>40</v>
      </c>
      <c r="C91" s="5" t="s">
        <v>17</v>
      </c>
      <c r="D91" s="26">
        <v>95</v>
      </c>
      <c r="E91" s="26">
        <v>95</v>
      </c>
      <c r="F91" s="27">
        <f>E91/D91*100</f>
        <v>100</v>
      </c>
    </row>
    <row r="92" spans="1:6" ht="171.75" customHeight="1">
      <c r="A92" s="89"/>
      <c r="B92" s="91"/>
      <c r="C92" s="5" t="s">
        <v>18</v>
      </c>
      <c r="D92" s="26">
        <v>100</v>
      </c>
      <c r="E92" s="26">
        <v>100</v>
      </c>
      <c r="F92" s="27">
        <f t="shared" ref="F92:F94" si="7">E92/D92*100</f>
        <v>100</v>
      </c>
    </row>
    <row r="93" spans="1:6" ht="109.5" customHeight="1">
      <c r="A93" s="105">
        <v>2</v>
      </c>
      <c r="B93" s="92" t="s">
        <v>39</v>
      </c>
      <c r="C93" s="5" t="s">
        <v>19</v>
      </c>
      <c r="D93" s="26">
        <v>95</v>
      </c>
      <c r="E93" s="26">
        <v>95</v>
      </c>
      <c r="F93" s="27">
        <f t="shared" si="7"/>
        <v>100</v>
      </c>
    </row>
    <row r="94" spans="1:6" ht="144.75" customHeight="1">
      <c r="A94" s="105"/>
      <c r="B94" s="93"/>
      <c r="C94" s="5" t="s">
        <v>18</v>
      </c>
      <c r="D94" s="25">
        <v>100</v>
      </c>
      <c r="E94" s="25">
        <v>100</v>
      </c>
      <c r="F94" s="27">
        <f t="shared" si="7"/>
        <v>100</v>
      </c>
    </row>
    <row r="96" spans="1:6">
      <c r="A96" s="70" t="s">
        <v>81</v>
      </c>
      <c r="B96" s="70"/>
      <c r="C96" s="70"/>
      <c r="D96" s="70"/>
      <c r="E96" s="70"/>
      <c r="F96" s="70"/>
    </row>
    <row r="97" spans="1:6">
      <c r="A97" s="70" t="s">
        <v>68</v>
      </c>
      <c r="B97" s="70"/>
      <c r="C97" s="70"/>
      <c r="D97" s="70"/>
      <c r="E97" s="70"/>
      <c r="F97" s="70"/>
    </row>
    <row r="98" spans="1:6" ht="168.75">
      <c r="A98" s="28" t="s">
        <v>5</v>
      </c>
      <c r="B98" s="29" t="s">
        <v>6</v>
      </c>
      <c r="C98" s="29" t="s">
        <v>14</v>
      </c>
      <c r="D98" s="29" t="s">
        <v>15</v>
      </c>
      <c r="E98" s="29" t="s">
        <v>16</v>
      </c>
      <c r="F98" s="29" t="s">
        <v>10</v>
      </c>
    </row>
    <row r="99" spans="1:6">
      <c r="A99" s="30">
        <v>1</v>
      </c>
      <c r="B99" s="30">
        <v>2</v>
      </c>
      <c r="C99" s="30">
        <v>3</v>
      </c>
      <c r="D99" s="30">
        <v>4</v>
      </c>
      <c r="E99" s="30">
        <v>5</v>
      </c>
      <c r="F99" s="30" t="s">
        <v>11</v>
      </c>
    </row>
    <row r="100" spans="1:6" ht="89.25" customHeight="1">
      <c r="A100" s="94">
        <v>1</v>
      </c>
      <c r="B100" s="95" t="s">
        <v>40</v>
      </c>
      <c r="C100" s="34" t="s">
        <v>17</v>
      </c>
      <c r="D100" s="32">
        <v>95</v>
      </c>
      <c r="E100" s="32">
        <v>95</v>
      </c>
      <c r="F100" s="33">
        <f>E100/D100*100</f>
        <v>100</v>
      </c>
    </row>
    <row r="101" spans="1:6" ht="171.75" customHeight="1">
      <c r="A101" s="94"/>
      <c r="B101" s="95"/>
      <c r="C101" s="34" t="s">
        <v>18</v>
      </c>
      <c r="D101" s="32">
        <v>100</v>
      </c>
      <c r="E101" s="32">
        <v>100</v>
      </c>
      <c r="F101" s="33">
        <f>E101/D101*100</f>
        <v>100</v>
      </c>
    </row>
    <row r="102" spans="1:6" ht="109.5" customHeight="1">
      <c r="A102" s="94">
        <v>2</v>
      </c>
      <c r="B102" s="96" t="s">
        <v>39</v>
      </c>
      <c r="C102" s="34" t="s">
        <v>19</v>
      </c>
      <c r="D102" s="32">
        <v>95</v>
      </c>
      <c r="E102" s="32">
        <v>95</v>
      </c>
      <c r="F102" s="33">
        <f>E102/D102*100</f>
        <v>100</v>
      </c>
    </row>
    <row r="103" spans="1:6" ht="144.75" customHeight="1">
      <c r="A103" s="94"/>
      <c r="B103" s="96"/>
      <c r="C103" s="34" t="s">
        <v>18</v>
      </c>
      <c r="D103" s="31">
        <v>100</v>
      </c>
      <c r="E103" s="48">
        <v>100</v>
      </c>
      <c r="F103" s="33">
        <f>E103/D103*100</f>
        <v>100</v>
      </c>
    </row>
    <row r="105" spans="1:6">
      <c r="A105" s="66" t="s">
        <v>82</v>
      </c>
      <c r="B105" s="67"/>
      <c r="C105" s="67"/>
      <c r="D105" s="67"/>
      <c r="E105" s="67"/>
      <c r="F105" s="68"/>
    </row>
    <row r="106" spans="1:6">
      <c r="A106" s="69" t="s">
        <v>68</v>
      </c>
      <c r="B106" s="69"/>
      <c r="C106" s="69"/>
      <c r="D106" s="69"/>
      <c r="E106" s="69"/>
      <c r="F106" s="69"/>
    </row>
    <row r="107" spans="1:6" ht="168.75">
      <c r="A107" s="22" t="s">
        <v>5</v>
      </c>
      <c r="B107" s="23" t="s">
        <v>6</v>
      </c>
      <c r="C107" s="23" t="s">
        <v>14</v>
      </c>
      <c r="D107" s="23" t="s">
        <v>15</v>
      </c>
      <c r="E107" s="23" t="s">
        <v>16</v>
      </c>
      <c r="F107" s="23" t="s">
        <v>10</v>
      </c>
    </row>
    <row r="108" spans="1:6">
      <c r="A108" s="24">
        <v>1</v>
      </c>
      <c r="B108" s="24">
        <v>2</v>
      </c>
      <c r="C108" s="24">
        <v>3</v>
      </c>
      <c r="D108" s="24">
        <v>4</v>
      </c>
      <c r="E108" s="24">
        <v>5</v>
      </c>
      <c r="F108" s="24" t="s">
        <v>11</v>
      </c>
    </row>
    <row r="109" spans="1:6" ht="89.25" customHeight="1">
      <c r="A109" s="88">
        <v>1</v>
      </c>
      <c r="B109" s="90" t="s">
        <v>40</v>
      </c>
      <c r="C109" s="5" t="s">
        <v>17</v>
      </c>
      <c r="D109" s="26">
        <v>95</v>
      </c>
      <c r="E109" s="26">
        <v>95</v>
      </c>
      <c r="F109" s="27">
        <f>E109/D109*100</f>
        <v>100</v>
      </c>
    </row>
    <row r="110" spans="1:6" ht="171.75" customHeight="1">
      <c r="A110" s="89"/>
      <c r="B110" s="91"/>
      <c r="C110" s="5" t="s">
        <v>18</v>
      </c>
      <c r="D110" s="26">
        <v>100</v>
      </c>
      <c r="E110" s="26">
        <v>100</v>
      </c>
      <c r="F110" s="27">
        <f t="shared" ref="F110:F112" si="8">E110/D110*100</f>
        <v>100</v>
      </c>
    </row>
    <row r="111" spans="1:6" ht="109.5" customHeight="1">
      <c r="A111" s="105">
        <v>2</v>
      </c>
      <c r="B111" s="92" t="s">
        <v>39</v>
      </c>
      <c r="C111" s="5" t="s">
        <v>19</v>
      </c>
      <c r="D111" s="26">
        <v>95</v>
      </c>
      <c r="E111" s="26">
        <v>95</v>
      </c>
      <c r="F111" s="27">
        <f t="shared" si="8"/>
        <v>100</v>
      </c>
    </row>
    <row r="112" spans="1:6" ht="144.75" customHeight="1">
      <c r="A112" s="105"/>
      <c r="B112" s="93"/>
      <c r="C112" s="5" t="s">
        <v>18</v>
      </c>
      <c r="D112" s="25">
        <v>100</v>
      </c>
      <c r="E112" s="25">
        <v>100</v>
      </c>
      <c r="F112" s="27">
        <f t="shared" si="8"/>
        <v>100</v>
      </c>
    </row>
    <row r="114" spans="1:6">
      <c r="A114" s="66" t="s">
        <v>83</v>
      </c>
      <c r="B114" s="67"/>
      <c r="C114" s="67"/>
      <c r="D114" s="67"/>
      <c r="E114" s="67"/>
      <c r="F114" s="68"/>
    </row>
    <row r="115" spans="1:6">
      <c r="A115" s="69" t="s">
        <v>68</v>
      </c>
      <c r="B115" s="69"/>
      <c r="C115" s="69"/>
      <c r="D115" s="69"/>
      <c r="E115" s="69"/>
      <c r="F115" s="69"/>
    </row>
    <row r="116" spans="1:6" ht="168.75">
      <c r="A116" s="22" t="s">
        <v>5</v>
      </c>
      <c r="B116" s="23" t="s">
        <v>6</v>
      </c>
      <c r="C116" s="23" t="s">
        <v>14</v>
      </c>
      <c r="D116" s="23" t="s">
        <v>15</v>
      </c>
      <c r="E116" s="23" t="s">
        <v>16</v>
      </c>
      <c r="F116" s="23" t="s">
        <v>10</v>
      </c>
    </row>
    <row r="117" spans="1:6">
      <c r="A117" s="24">
        <v>1</v>
      </c>
      <c r="B117" s="24">
        <v>2</v>
      </c>
      <c r="C117" s="24">
        <v>3</v>
      </c>
      <c r="D117" s="24">
        <v>4</v>
      </c>
      <c r="E117" s="24">
        <v>5</v>
      </c>
      <c r="F117" s="24" t="s">
        <v>11</v>
      </c>
    </row>
    <row r="118" spans="1:6" ht="89.25" customHeight="1">
      <c r="A118" s="88">
        <v>1</v>
      </c>
      <c r="B118" s="90" t="s">
        <v>40</v>
      </c>
      <c r="C118" s="5" t="s">
        <v>17</v>
      </c>
      <c r="D118" s="26">
        <v>95</v>
      </c>
      <c r="E118" s="26">
        <v>95</v>
      </c>
      <c r="F118" s="27">
        <f>E118/D118*100</f>
        <v>100</v>
      </c>
    </row>
    <row r="119" spans="1:6" ht="171.75" customHeight="1">
      <c r="A119" s="89"/>
      <c r="B119" s="91"/>
      <c r="C119" s="5" t="s">
        <v>18</v>
      </c>
      <c r="D119" s="26">
        <v>100</v>
      </c>
      <c r="E119" s="26">
        <v>100</v>
      </c>
      <c r="F119" s="27">
        <f t="shared" ref="F119:F121" si="9">E119/D119*100</f>
        <v>100</v>
      </c>
    </row>
    <row r="120" spans="1:6" ht="109.5" customHeight="1">
      <c r="A120" s="105">
        <v>2</v>
      </c>
      <c r="B120" s="92" t="s">
        <v>39</v>
      </c>
      <c r="C120" s="5" t="s">
        <v>19</v>
      </c>
      <c r="D120" s="26">
        <v>95</v>
      </c>
      <c r="E120" s="26">
        <v>98</v>
      </c>
      <c r="F120" s="27">
        <f t="shared" si="9"/>
        <v>103.15789473684211</v>
      </c>
    </row>
    <row r="121" spans="1:6" ht="144.75" customHeight="1">
      <c r="A121" s="105"/>
      <c r="B121" s="93"/>
      <c r="C121" s="5" t="s">
        <v>18</v>
      </c>
      <c r="D121" s="25">
        <v>100</v>
      </c>
      <c r="E121" s="25">
        <v>75</v>
      </c>
      <c r="F121" s="27">
        <f t="shared" si="9"/>
        <v>75</v>
      </c>
    </row>
    <row r="123" spans="1:6">
      <c r="A123" s="70" t="s">
        <v>84</v>
      </c>
      <c r="B123" s="70"/>
      <c r="C123" s="70"/>
      <c r="D123" s="70"/>
      <c r="E123" s="70"/>
      <c r="F123" s="70"/>
    </row>
    <row r="124" spans="1:6">
      <c r="A124" s="70" t="s">
        <v>68</v>
      </c>
      <c r="B124" s="70"/>
      <c r="C124" s="70"/>
      <c r="D124" s="70"/>
      <c r="E124" s="70"/>
      <c r="F124" s="70"/>
    </row>
    <row r="125" spans="1:6" ht="168.75">
      <c r="A125" s="28" t="s">
        <v>5</v>
      </c>
      <c r="B125" s="29" t="s">
        <v>6</v>
      </c>
      <c r="C125" s="29" t="s">
        <v>14</v>
      </c>
      <c r="D125" s="29" t="s">
        <v>15</v>
      </c>
      <c r="E125" s="29" t="s">
        <v>16</v>
      </c>
      <c r="F125" s="29" t="s">
        <v>10</v>
      </c>
    </row>
    <row r="126" spans="1:6">
      <c r="A126" s="30">
        <v>1</v>
      </c>
      <c r="B126" s="30">
        <v>2</v>
      </c>
      <c r="C126" s="30">
        <v>3</v>
      </c>
      <c r="D126" s="30">
        <v>4</v>
      </c>
      <c r="E126" s="30">
        <v>5</v>
      </c>
      <c r="F126" s="30" t="s">
        <v>11</v>
      </c>
    </row>
    <row r="127" spans="1:6" ht="89.25" customHeight="1">
      <c r="A127" s="94">
        <v>1</v>
      </c>
      <c r="B127" s="95" t="s">
        <v>40</v>
      </c>
      <c r="C127" s="34" t="s">
        <v>17</v>
      </c>
      <c r="D127" s="32">
        <v>95</v>
      </c>
      <c r="E127" s="32">
        <v>95</v>
      </c>
      <c r="F127" s="33">
        <f>E127/D127*100</f>
        <v>100</v>
      </c>
    </row>
    <row r="128" spans="1:6" ht="171.75" customHeight="1">
      <c r="A128" s="94"/>
      <c r="B128" s="95"/>
      <c r="C128" s="34" t="s">
        <v>18</v>
      </c>
      <c r="D128" s="32">
        <v>100</v>
      </c>
      <c r="E128" s="32">
        <v>100</v>
      </c>
      <c r="F128" s="33">
        <f>E128/D128*100</f>
        <v>100</v>
      </c>
    </row>
    <row r="129" spans="1:6" ht="109.5" customHeight="1">
      <c r="A129" s="94">
        <v>2</v>
      </c>
      <c r="B129" s="96" t="s">
        <v>39</v>
      </c>
      <c r="C129" s="34" t="s">
        <v>19</v>
      </c>
      <c r="D129" s="32">
        <v>95</v>
      </c>
      <c r="E129" s="32">
        <v>95</v>
      </c>
      <c r="F129" s="33">
        <f>E129/D129*100</f>
        <v>100</v>
      </c>
    </row>
    <row r="130" spans="1:6" ht="144.75" customHeight="1">
      <c r="A130" s="94"/>
      <c r="B130" s="96"/>
      <c r="C130" s="34" t="s">
        <v>18</v>
      </c>
      <c r="D130" s="31">
        <v>100</v>
      </c>
      <c r="E130" s="48">
        <v>100</v>
      </c>
      <c r="F130" s="33">
        <f>E130/D130*100</f>
        <v>100</v>
      </c>
    </row>
    <row r="132" spans="1:6">
      <c r="A132" s="70" t="s">
        <v>85</v>
      </c>
      <c r="B132" s="70"/>
      <c r="C132" s="70"/>
      <c r="D132" s="70"/>
      <c r="E132" s="70"/>
      <c r="F132" s="70"/>
    </row>
    <row r="133" spans="1:6">
      <c r="A133" s="70" t="s">
        <v>68</v>
      </c>
      <c r="B133" s="70"/>
      <c r="C133" s="70"/>
      <c r="D133" s="70"/>
      <c r="E133" s="70"/>
      <c r="F133" s="70"/>
    </row>
    <row r="134" spans="1:6" ht="168.75">
      <c r="A134" s="28" t="s">
        <v>5</v>
      </c>
      <c r="B134" s="29" t="s">
        <v>6</v>
      </c>
      <c r="C134" s="29" t="s">
        <v>14</v>
      </c>
      <c r="D134" s="29" t="s">
        <v>15</v>
      </c>
      <c r="E134" s="29" t="s">
        <v>16</v>
      </c>
      <c r="F134" s="29" t="s">
        <v>10</v>
      </c>
    </row>
    <row r="135" spans="1:6">
      <c r="A135" s="30">
        <v>1</v>
      </c>
      <c r="B135" s="30">
        <v>2</v>
      </c>
      <c r="C135" s="30">
        <v>3</v>
      </c>
      <c r="D135" s="30">
        <v>4</v>
      </c>
      <c r="E135" s="30">
        <v>5</v>
      </c>
      <c r="F135" s="30" t="s">
        <v>11</v>
      </c>
    </row>
    <row r="136" spans="1:6" ht="89.25" customHeight="1">
      <c r="A136" s="94">
        <v>1</v>
      </c>
      <c r="B136" s="95" t="s">
        <v>40</v>
      </c>
      <c r="C136" s="34" t="s">
        <v>17</v>
      </c>
      <c r="D136" s="32">
        <v>95</v>
      </c>
      <c r="E136" s="32">
        <v>95</v>
      </c>
      <c r="F136" s="33">
        <f>E136/D136*100</f>
        <v>100</v>
      </c>
    </row>
    <row r="137" spans="1:6" ht="171.75" customHeight="1">
      <c r="A137" s="94"/>
      <c r="B137" s="95"/>
      <c r="C137" s="34" t="s">
        <v>18</v>
      </c>
      <c r="D137" s="32">
        <v>100</v>
      </c>
      <c r="E137" s="32">
        <v>100</v>
      </c>
      <c r="F137" s="33">
        <f>E137/D137*100</f>
        <v>100</v>
      </c>
    </row>
    <row r="138" spans="1:6" ht="109.5" customHeight="1">
      <c r="A138" s="94">
        <v>2</v>
      </c>
      <c r="B138" s="96" t="s">
        <v>39</v>
      </c>
      <c r="C138" s="34" t="s">
        <v>19</v>
      </c>
      <c r="D138" s="32">
        <v>95</v>
      </c>
      <c r="E138" s="32">
        <v>95</v>
      </c>
      <c r="F138" s="33">
        <f>E138/D138*100</f>
        <v>100</v>
      </c>
    </row>
    <row r="139" spans="1:6" ht="144.75" customHeight="1">
      <c r="A139" s="94"/>
      <c r="B139" s="96"/>
      <c r="C139" s="34" t="s">
        <v>18</v>
      </c>
      <c r="D139" s="31">
        <v>100</v>
      </c>
      <c r="E139" s="48">
        <v>100</v>
      </c>
      <c r="F139" s="33">
        <f>E139/D139*100</f>
        <v>100</v>
      </c>
    </row>
    <row r="141" spans="1:6">
      <c r="A141" s="66" t="s">
        <v>86</v>
      </c>
      <c r="B141" s="75"/>
      <c r="C141" s="75"/>
      <c r="D141" s="75"/>
      <c r="E141" s="75"/>
      <c r="F141" s="76"/>
    </row>
    <row r="142" spans="1:6">
      <c r="A142" s="69" t="s">
        <v>68</v>
      </c>
      <c r="B142" s="69"/>
      <c r="C142" s="69"/>
      <c r="D142" s="69"/>
      <c r="E142" s="69"/>
      <c r="F142" s="69"/>
    </row>
    <row r="143" spans="1:6" ht="168.75">
      <c r="A143" s="22" t="s">
        <v>5</v>
      </c>
      <c r="B143" s="23" t="s">
        <v>6</v>
      </c>
      <c r="C143" s="23" t="s">
        <v>14</v>
      </c>
      <c r="D143" s="23" t="s">
        <v>15</v>
      </c>
      <c r="E143" s="23" t="s">
        <v>16</v>
      </c>
      <c r="F143" s="23" t="s">
        <v>10</v>
      </c>
    </row>
    <row r="144" spans="1:6">
      <c r="A144" s="24">
        <v>1</v>
      </c>
      <c r="B144" s="24">
        <v>2</v>
      </c>
      <c r="C144" s="24">
        <v>3</v>
      </c>
      <c r="D144" s="24">
        <v>4</v>
      </c>
      <c r="E144" s="24">
        <v>5</v>
      </c>
      <c r="F144" s="24" t="s">
        <v>11</v>
      </c>
    </row>
    <row r="145" spans="1:6" ht="89.25" customHeight="1">
      <c r="A145" s="88">
        <v>1</v>
      </c>
      <c r="B145" s="90" t="s">
        <v>40</v>
      </c>
      <c r="C145" s="5" t="s">
        <v>17</v>
      </c>
      <c r="D145" s="26">
        <v>95</v>
      </c>
      <c r="E145" s="26">
        <v>100</v>
      </c>
      <c r="F145" s="27">
        <f>E145/D145*100</f>
        <v>105.26315789473684</v>
      </c>
    </row>
    <row r="146" spans="1:6" ht="171.75" customHeight="1">
      <c r="A146" s="89"/>
      <c r="B146" s="91"/>
      <c r="C146" s="5" t="s">
        <v>18</v>
      </c>
      <c r="D146" s="26">
        <v>100</v>
      </c>
      <c r="E146" s="26">
        <v>100</v>
      </c>
      <c r="F146" s="27">
        <f t="shared" ref="F146:F148" si="10">E146/D146*100</f>
        <v>100</v>
      </c>
    </row>
    <row r="147" spans="1:6" ht="109.5" customHeight="1">
      <c r="A147" s="105">
        <v>2</v>
      </c>
      <c r="B147" s="92" t="s">
        <v>39</v>
      </c>
      <c r="C147" s="5" t="s">
        <v>19</v>
      </c>
      <c r="D147" s="26">
        <v>95</v>
      </c>
      <c r="E147" s="26">
        <v>100</v>
      </c>
      <c r="F147" s="27">
        <f t="shared" si="10"/>
        <v>105.26315789473684</v>
      </c>
    </row>
    <row r="148" spans="1:6" ht="144.75" customHeight="1">
      <c r="A148" s="105"/>
      <c r="B148" s="93"/>
      <c r="C148" s="5" t="s">
        <v>18</v>
      </c>
      <c r="D148" s="25">
        <v>100</v>
      </c>
      <c r="E148" s="25">
        <v>100</v>
      </c>
      <c r="F148" s="27">
        <f t="shared" si="10"/>
        <v>100</v>
      </c>
    </row>
    <row r="150" spans="1:6">
      <c r="A150" s="70" t="s">
        <v>87</v>
      </c>
      <c r="B150" s="70"/>
      <c r="C150" s="70"/>
      <c r="D150" s="70"/>
      <c r="E150" s="70"/>
      <c r="F150" s="70"/>
    </row>
    <row r="151" spans="1:6">
      <c r="A151" s="70" t="s">
        <v>68</v>
      </c>
      <c r="B151" s="70"/>
      <c r="C151" s="70"/>
      <c r="D151" s="70"/>
      <c r="E151" s="70"/>
      <c r="F151" s="70"/>
    </row>
    <row r="152" spans="1:6" ht="168.75">
      <c r="A152" s="28" t="s">
        <v>5</v>
      </c>
      <c r="B152" s="29" t="s">
        <v>6</v>
      </c>
      <c r="C152" s="29" t="s">
        <v>14</v>
      </c>
      <c r="D152" s="29" t="s">
        <v>15</v>
      </c>
      <c r="E152" s="29" t="s">
        <v>16</v>
      </c>
      <c r="F152" s="29" t="s">
        <v>10</v>
      </c>
    </row>
    <row r="153" spans="1:6">
      <c r="A153" s="30">
        <v>1</v>
      </c>
      <c r="B153" s="30">
        <v>2</v>
      </c>
      <c r="C153" s="30">
        <v>3</v>
      </c>
      <c r="D153" s="30">
        <v>4</v>
      </c>
      <c r="E153" s="30">
        <v>5</v>
      </c>
      <c r="F153" s="30" t="s">
        <v>11</v>
      </c>
    </row>
    <row r="154" spans="1:6" ht="89.25" customHeight="1">
      <c r="A154" s="94">
        <v>1</v>
      </c>
      <c r="B154" s="95" t="s">
        <v>40</v>
      </c>
      <c r="C154" s="34" t="s">
        <v>17</v>
      </c>
      <c r="D154" s="32">
        <v>95</v>
      </c>
      <c r="E154" s="32">
        <v>98</v>
      </c>
      <c r="F154" s="33">
        <f>E154/D154*100</f>
        <v>103.15789473684211</v>
      </c>
    </row>
    <row r="155" spans="1:6" ht="171.75" customHeight="1">
      <c r="A155" s="94"/>
      <c r="B155" s="95"/>
      <c r="C155" s="34" t="s">
        <v>18</v>
      </c>
      <c r="D155" s="32">
        <v>100</v>
      </c>
      <c r="E155" s="32">
        <v>100</v>
      </c>
      <c r="F155" s="33">
        <f>E155/D155*100</f>
        <v>100</v>
      </c>
    </row>
    <row r="156" spans="1:6" ht="109.5" customHeight="1">
      <c r="A156" s="94">
        <v>2</v>
      </c>
      <c r="B156" s="96" t="s">
        <v>39</v>
      </c>
      <c r="C156" s="34" t="s">
        <v>19</v>
      </c>
      <c r="D156" s="32">
        <v>95</v>
      </c>
      <c r="E156" s="32">
        <v>98</v>
      </c>
      <c r="F156" s="33">
        <f>E156/D156*100</f>
        <v>103.15789473684211</v>
      </c>
    </row>
    <row r="157" spans="1:6" ht="144.75" customHeight="1">
      <c r="A157" s="94"/>
      <c r="B157" s="96"/>
      <c r="C157" s="34" t="s">
        <v>18</v>
      </c>
      <c r="D157" s="31">
        <v>100</v>
      </c>
      <c r="E157" s="48">
        <v>100</v>
      </c>
      <c r="F157" s="33">
        <f>E157/D157*100</f>
        <v>100</v>
      </c>
    </row>
    <row r="159" spans="1:6">
      <c r="A159" s="66" t="s">
        <v>88</v>
      </c>
      <c r="B159" s="67"/>
      <c r="C159" s="67"/>
      <c r="D159" s="67"/>
      <c r="E159" s="67"/>
      <c r="F159" s="68"/>
    </row>
    <row r="160" spans="1:6">
      <c r="A160" s="69" t="s">
        <v>68</v>
      </c>
      <c r="B160" s="69"/>
      <c r="C160" s="69"/>
      <c r="D160" s="69"/>
      <c r="E160" s="69"/>
      <c r="F160" s="69"/>
    </row>
    <row r="161" spans="1:6" ht="168.75">
      <c r="A161" s="22" t="s">
        <v>5</v>
      </c>
      <c r="B161" s="23" t="s">
        <v>6</v>
      </c>
      <c r="C161" s="23" t="s">
        <v>14</v>
      </c>
      <c r="D161" s="23" t="s">
        <v>15</v>
      </c>
      <c r="E161" s="23" t="s">
        <v>16</v>
      </c>
      <c r="F161" s="23" t="s">
        <v>10</v>
      </c>
    </row>
    <row r="162" spans="1:6">
      <c r="A162" s="24">
        <v>1</v>
      </c>
      <c r="B162" s="24">
        <v>2</v>
      </c>
      <c r="C162" s="24">
        <v>3</v>
      </c>
      <c r="D162" s="24">
        <v>4</v>
      </c>
      <c r="E162" s="24">
        <v>5</v>
      </c>
      <c r="F162" s="24" t="s">
        <v>11</v>
      </c>
    </row>
    <row r="163" spans="1:6" ht="89.25" customHeight="1">
      <c r="A163" s="88">
        <v>1</v>
      </c>
      <c r="B163" s="90" t="s">
        <v>40</v>
      </c>
      <c r="C163" s="5" t="s">
        <v>17</v>
      </c>
      <c r="D163" s="26">
        <v>95</v>
      </c>
      <c r="E163" s="26">
        <v>100</v>
      </c>
      <c r="F163" s="27">
        <f>E163/D163*100</f>
        <v>105.26315789473684</v>
      </c>
    </row>
    <row r="164" spans="1:6" ht="171.75" customHeight="1">
      <c r="A164" s="89"/>
      <c r="B164" s="91"/>
      <c r="C164" s="5" t="s">
        <v>18</v>
      </c>
      <c r="D164" s="26">
        <v>100</v>
      </c>
      <c r="E164" s="26">
        <v>100</v>
      </c>
      <c r="F164" s="27">
        <f t="shared" ref="F164:F165" si="11">E164/D164*100</f>
        <v>100</v>
      </c>
    </row>
    <row r="165" spans="1:6" ht="109.5" customHeight="1">
      <c r="A165" s="105">
        <v>2</v>
      </c>
      <c r="B165" s="92" t="s">
        <v>39</v>
      </c>
      <c r="C165" s="5" t="s">
        <v>19</v>
      </c>
      <c r="D165" s="26">
        <v>95</v>
      </c>
      <c r="E165" s="26">
        <v>100</v>
      </c>
      <c r="F165" s="27">
        <f t="shared" si="11"/>
        <v>105.26315789473684</v>
      </c>
    </row>
    <row r="166" spans="1:6" ht="144.75" customHeight="1">
      <c r="A166" s="105"/>
      <c r="B166" s="93"/>
      <c r="C166" s="5" t="s">
        <v>18</v>
      </c>
      <c r="D166" s="25">
        <v>100</v>
      </c>
      <c r="E166" s="25">
        <v>100</v>
      </c>
      <c r="F166" s="27">
        <f>E166/D166*100</f>
        <v>100</v>
      </c>
    </row>
    <row r="168" spans="1:6">
      <c r="A168" s="66" t="s">
        <v>89</v>
      </c>
      <c r="B168" s="67"/>
      <c r="C168" s="67"/>
      <c r="D168" s="67"/>
      <c r="E168" s="67"/>
      <c r="F168" s="68"/>
    </row>
    <row r="169" spans="1:6">
      <c r="A169" s="69" t="s">
        <v>68</v>
      </c>
      <c r="B169" s="69"/>
      <c r="C169" s="69"/>
      <c r="D169" s="69"/>
      <c r="E169" s="69"/>
      <c r="F169" s="69"/>
    </row>
    <row r="170" spans="1:6" ht="168.75">
      <c r="A170" s="22" t="s">
        <v>5</v>
      </c>
      <c r="B170" s="23" t="s">
        <v>6</v>
      </c>
      <c r="C170" s="23" t="s">
        <v>14</v>
      </c>
      <c r="D170" s="23" t="s">
        <v>15</v>
      </c>
      <c r="E170" s="23" t="s">
        <v>16</v>
      </c>
      <c r="F170" s="23" t="s">
        <v>10</v>
      </c>
    </row>
    <row r="171" spans="1:6">
      <c r="A171" s="24">
        <v>1</v>
      </c>
      <c r="B171" s="24">
        <v>2</v>
      </c>
      <c r="C171" s="24">
        <v>3</v>
      </c>
      <c r="D171" s="24">
        <v>4</v>
      </c>
      <c r="E171" s="24">
        <v>5</v>
      </c>
      <c r="F171" s="24" t="s">
        <v>11</v>
      </c>
    </row>
    <row r="172" spans="1:6" ht="89.25" customHeight="1">
      <c r="A172" s="88">
        <v>1</v>
      </c>
      <c r="B172" s="90" t="s">
        <v>40</v>
      </c>
      <c r="C172" s="5" t="s">
        <v>17</v>
      </c>
      <c r="D172" s="26">
        <v>95</v>
      </c>
      <c r="E172" s="26">
        <v>95</v>
      </c>
      <c r="F172" s="27">
        <f>E172/D172*100</f>
        <v>100</v>
      </c>
    </row>
    <row r="173" spans="1:6" ht="171.75" customHeight="1">
      <c r="A173" s="89"/>
      <c r="B173" s="91"/>
      <c r="C173" s="5" t="s">
        <v>18</v>
      </c>
      <c r="D173" s="26">
        <v>100</v>
      </c>
      <c r="E173" s="26">
        <v>100</v>
      </c>
      <c r="F173" s="27">
        <f t="shared" ref="F173:F175" si="12">E173/D173*100</f>
        <v>100</v>
      </c>
    </row>
    <row r="174" spans="1:6" ht="109.5" customHeight="1">
      <c r="A174" s="105">
        <v>2</v>
      </c>
      <c r="B174" s="92" t="s">
        <v>39</v>
      </c>
      <c r="C174" s="5" t="s">
        <v>19</v>
      </c>
      <c r="D174" s="26">
        <v>95</v>
      </c>
      <c r="E174" s="26">
        <v>95</v>
      </c>
      <c r="F174" s="27">
        <f t="shared" si="12"/>
        <v>100</v>
      </c>
    </row>
    <row r="175" spans="1:6" ht="144.75" customHeight="1">
      <c r="A175" s="105"/>
      <c r="B175" s="93"/>
      <c r="C175" s="5" t="s">
        <v>18</v>
      </c>
      <c r="D175" s="25">
        <v>100</v>
      </c>
      <c r="E175" s="25">
        <v>60</v>
      </c>
      <c r="F175" s="27">
        <f t="shared" si="12"/>
        <v>60</v>
      </c>
    </row>
    <row r="177" spans="1:6">
      <c r="A177" s="66" t="s">
        <v>90</v>
      </c>
      <c r="B177" s="67"/>
      <c r="C177" s="67"/>
      <c r="D177" s="67"/>
      <c r="E177" s="67"/>
      <c r="F177" s="68"/>
    </row>
    <row r="178" spans="1:6">
      <c r="A178" s="69" t="s">
        <v>68</v>
      </c>
      <c r="B178" s="69"/>
      <c r="C178" s="69"/>
      <c r="D178" s="69"/>
      <c r="E178" s="69"/>
      <c r="F178" s="69"/>
    </row>
    <row r="179" spans="1:6" ht="168.75">
      <c r="A179" s="22" t="s">
        <v>5</v>
      </c>
      <c r="B179" s="23" t="s">
        <v>6</v>
      </c>
      <c r="C179" s="23" t="s">
        <v>14</v>
      </c>
      <c r="D179" s="23" t="s">
        <v>15</v>
      </c>
      <c r="E179" s="23" t="s">
        <v>16</v>
      </c>
      <c r="F179" s="23" t="s">
        <v>10</v>
      </c>
    </row>
    <row r="180" spans="1:6">
      <c r="A180" s="24">
        <v>1</v>
      </c>
      <c r="B180" s="24">
        <v>2</v>
      </c>
      <c r="C180" s="24">
        <v>3</v>
      </c>
      <c r="D180" s="24">
        <v>4</v>
      </c>
      <c r="E180" s="24">
        <v>5</v>
      </c>
      <c r="F180" s="24" t="s">
        <v>11</v>
      </c>
    </row>
    <row r="181" spans="1:6" ht="89.25" customHeight="1">
      <c r="A181" s="88">
        <v>1</v>
      </c>
      <c r="B181" s="90" t="s">
        <v>40</v>
      </c>
      <c r="C181" s="5" t="s">
        <v>17</v>
      </c>
      <c r="D181" s="26">
        <v>95</v>
      </c>
      <c r="E181" s="26">
        <v>95</v>
      </c>
      <c r="F181" s="27">
        <f>E181/D181*100</f>
        <v>100</v>
      </c>
    </row>
    <row r="182" spans="1:6" ht="171.75" customHeight="1">
      <c r="A182" s="89"/>
      <c r="B182" s="91"/>
      <c r="C182" s="5" t="s">
        <v>18</v>
      </c>
      <c r="D182" s="26">
        <v>100</v>
      </c>
      <c r="E182" s="26">
        <v>100</v>
      </c>
      <c r="F182" s="27">
        <f t="shared" ref="F182:F184" si="13">E182/D182*100</f>
        <v>100</v>
      </c>
    </row>
    <row r="183" spans="1:6" ht="109.5" customHeight="1">
      <c r="A183" s="105">
        <v>2</v>
      </c>
      <c r="B183" s="92" t="s">
        <v>39</v>
      </c>
      <c r="C183" s="5" t="s">
        <v>19</v>
      </c>
      <c r="D183" s="26">
        <v>95</v>
      </c>
      <c r="E183" s="26">
        <v>95</v>
      </c>
      <c r="F183" s="27">
        <f t="shared" si="13"/>
        <v>100</v>
      </c>
    </row>
    <row r="184" spans="1:6" ht="144.75" customHeight="1">
      <c r="A184" s="105"/>
      <c r="B184" s="93"/>
      <c r="C184" s="5" t="s">
        <v>18</v>
      </c>
      <c r="D184" s="25">
        <v>100</v>
      </c>
      <c r="E184" s="25">
        <v>100</v>
      </c>
      <c r="F184" s="27">
        <f t="shared" si="13"/>
        <v>100</v>
      </c>
    </row>
    <row r="186" spans="1:6">
      <c r="A186" s="66" t="s">
        <v>91</v>
      </c>
      <c r="B186" s="67"/>
      <c r="C186" s="67"/>
      <c r="D186" s="67"/>
      <c r="E186" s="67"/>
      <c r="F186" s="68"/>
    </row>
    <row r="187" spans="1:6">
      <c r="A187" s="69" t="s">
        <v>68</v>
      </c>
      <c r="B187" s="69"/>
      <c r="C187" s="69"/>
      <c r="D187" s="69"/>
      <c r="E187" s="69"/>
      <c r="F187" s="69"/>
    </row>
    <row r="188" spans="1:6" ht="168.75">
      <c r="A188" s="22" t="s">
        <v>5</v>
      </c>
      <c r="B188" s="23" t="s">
        <v>6</v>
      </c>
      <c r="C188" s="23" t="s">
        <v>14</v>
      </c>
      <c r="D188" s="23" t="s">
        <v>15</v>
      </c>
      <c r="E188" s="23" t="s">
        <v>16</v>
      </c>
      <c r="F188" s="23" t="s">
        <v>10</v>
      </c>
    </row>
    <row r="189" spans="1:6">
      <c r="A189" s="24">
        <v>1</v>
      </c>
      <c r="B189" s="24">
        <v>2</v>
      </c>
      <c r="C189" s="24">
        <v>3</v>
      </c>
      <c r="D189" s="24">
        <v>4</v>
      </c>
      <c r="E189" s="24">
        <v>5</v>
      </c>
      <c r="F189" s="24" t="s">
        <v>11</v>
      </c>
    </row>
    <row r="190" spans="1:6" ht="89.25" customHeight="1">
      <c r="A190" s="88">
        <v>1</v>
      </c>
      <c r="B190" s="90" t="s">
        <v>40</v>
      </c>
      <c r="C190" s="5" t="s">
        <v>17</v>
      </c>
      <c r="D190" s="26">
        <v>95</v>
      </c>
      <c r="E190" s="26">
        <v>95</v>
      </c>
      <c r="F190" s="27">
        <f>E190/D190*100</f>
        <v>100</v>
      </c>
    </row>
    <row r="191" spans="1:6" ht="171.75" customHeight="1">
      <c r="A191" s="89"/>
      <c r="B191" s="91"/>
      <c r="C191" s="5" t="s">
        <v>18</v>
      </c>
      <c r="D191" s="26">
        <v>100</v>
      </c>
      <c r="E191" s="26">
        <v>100</v>
      </c>
      <c r="F191" s="27">
        <f t="shared" ref="F191:F193" si="14">E191/D191*100</f>
        <v>100</v>
      </c>
    </row>
    <row r="192" spans="1:6" ht="109.5" customHeight="1">
      <c r="A192" s="105">
        <v>2</v>
      </c>
      <c r="B192" s="92" t="s">
        <v>39</v>
      </c>
      <c r="C192" s="5" t="s">
        <v>19</v>
      </c>
      <c r="D192" s="26">
        <v>95</v>
      </c>
      <c r="E192" s="26">
        <v>95</v>
      </c>
      <c r="F192" s="27">
        <f t="shared" si="14"/>
        <v>100</v>
      </c>
    </row>
    <row r="193" spans="1:6" ht="144.75" customHeight="1">
      <c r="A193" s="105"/>
      <c r="B193" s="93"/>
      <c r="C193" s="5" t="s">
        <v>18</v>
      </c>
      <c r="D193" s="25">
        <v>100</v>
      </c>
      <c r="E193" s="25">
        <v>100</v>
      </c>
      <c r="F193" s="27">
        <f t="shared" si="14"/>
        <v>100</v>
      </c>
    </row>
    <row r="195" spans="1:6">
      <c r="A195" s="66" t="s">
        <v>92</v>
      </c>
      <c r="B195" s="67"/>
      <c r="C195" s="67"/>
      <c r="D195" s="67"/>
      <c r="E195" s="67"/>
      <c r="F195" s="68"/>
    </row>
    <row r="196" spans="1:6">
      <c r="A196" s="69" t="s">
        <v>68</v>
      </c>
      <c r="B196" s="69"/>
      <c r="C196" s="69"/>
      <c r="D196" s="69"/>
      <c r="E196" s="69"/>
      <c r="F196" s="69"/>
    </row>
    <row r="197" spans="1:6" ht="168.75">
      <c r="A197" s="22" t="s">
        <v>5</v>
      </c>
      <c r="B197" s="23" t="s">
        <v>6</v>
      </c>
      <c r="C197" s="23" t="s">
        <v>14</v>
      </c>
      <c r="D197" s="23" t="s">
        <v>15</v>
      </c>
      <c r="E197" s="23" t="s">
        <v>16</v>
      </c>
      <c r="F197" s="23" t="s">
        <v>10</v>
      </c>
    </row>
    <row r="198" spans="1:6">
      <c r="A198" s="24">
        <v>1</v>
      </c>
      <c r="B198" s="24">
        <v>2</v>
      </c>
      <c r="C198" s="24">
        <v>3</v>
      </c>
      <c r="D198" s="24">
        <v>4</v>
      </c>
      <c r="E198" s="24">
        <v>5</v>
      </c>
      <c r="F198" s="24" t="s">
        <v>11</v>
      </c>
    </row>
    <row r="199" spans="1:6" ht="89.25" customHeight="1">
      <c r="A199" s="88">
        <v>1</v>
      </c>
      <c r="B199" s="90" t="s">
        <v>40</v>
      </c>
      <c r="C199" s="5" t="s">
        <v>17</v>
      </c>
      <c r="D199" s="26">
        <v>95</v>
      </c>
      <c r="E199" s="26">
        <v>95</v>
      </c>
      <c r="F199" s="27">
        <f>E199/D199*100</f>
        <v>100</v>
      </c>
    </row>
    <row r="200" spans="1:6" ht="171.75" customHeight="1">
      <c r="A200" s="89"/>
      <c r="B200" s="91"/>
      <c r="C200" s="5" t="s">
        <v>18</v>
      </c>
      <c r="D200" s="26">
        <v>100</v>
      </c>
      <c r="E200" s="26">
        <v>100</v>
      </c>
      <c r="F200" s="27">
        <f t="shared" ref="F200:F202" si="15">E200/D200*100</f>
        <v>100</v>
      </c>
    </row>
    <row r="201" spans="1:6" ht="109.5" customHeight="1">
      <c r="A201" s="105">
        <v>2</v>
      </c>
      <c r="B201" s="92" t="s">
        <v>39</v>
      </c>
      <c r="C201" s="5" t="s">
        <v>19</v>
      </c>
      <c r="D201" s="26">
        <v>95</v>
      </c>
      <c r="E201" s="26">
        <v>95</v>
      </c>
      <c r="F201" s="27">
        <f t="shared" si="15"/>
        <v>100</v>
      </c>
    </row>
    <row r="202" spans="1:6" ht="144.75" customHeight="1">
      <c r="A202" s="105"/>
      <c r="B202" s="93"/>
      <c r="C202" s="5" t="s">
        <v>18</v>
      </c>
      <c r="D202" s="25">
        <v>100</v>
      </c>
      <c r="E202" s="25">
        <v>100</v>
      </c>
      <c r="F202" s="27">
        <f t="shared" si="15"/>
        <v>100</v>
      </c>
    </row>
    <row r="204" spans="1:6">
      <c r="A204" s="66" t="s">
        <v>60</v>
      </c>
      <c r="B204" s="67"/>
      <c r="C204" s="67"/>
      <c r="D204" s="67"/>
      <c r="E204" s="67"/>
      <c r="F204" s="68"/>
    </row>
    <row r="205" spans="1:6">
      <c r="A205" s="69" t="s">
        <v>68</v>
      </c>
      <c r="B205" s="69"/>
      <c r="C205" s="69"/>
      <c r="D205" s="69"/>
      <c r="E205" s="69"/>
      <c r="F205" s="69"/>
    </row>
    <row r="206" spans="1:6" ht="168.75">
      <c r="A206" s="22" t="s">
        <v>5</v>
      </c>
      <c r="B206" s="23" t="s">
        <v>6</v>
      </c>
      <c r="C206" s="23" t="s">
        <v>14</v>
      </c>
      <c r="D206" s="23" t="s">
        <v>15</v>
      </c>
      <c r="E206" s="23" t="s">
        <v>16</v>
      </c>
      <c r="F206" s="23" t="s">
        <v>10</v>
      </c>
    </row>
    <row r="207" spans="1:6">
      <c r="A207" s="24">
        <v>1</v>
      </c>
      <c r="B207" s="24">
        <v>2</v>
      </c>
      <c r="C207" s="24">
        <v>3</v>
      </c>
      <c r="D207" s="24">
        <v>4</v>
      </c>
      <c r="E207" s="24">
        <v>5</v>
      </c>
      <c r="F207" s="24" t="s">
        <v>11</v>
      </c>
    </row>
    <row r="208" spans="1:6" ht="89.25" customHeight="1">
      <c r="A208" s="88">
        <v>1</v>
      </c>
      <c r="B208" s="90" t="s">
        <v>40</v>
      </c>
      <c r="C208" s="5" t="s">
        <v>17</v>
      </c>
      <c r="D208" s="26">
        <v>95</v>
      </c>
      <c r="E208" s="26">
        <v>100</v>
      </c>
      <c r="F208" s="27">
        <f>E208/D208*100</f>
        <v>105.26315789473684</v>
      </c>
    </row>
    <row r="209" spans="1:6" ht="171.75" customHeight="1">
      <c r="A209" s="89"/>
      <c r="B209" s="91"/>
      <c r="C209" s="5" t="s">
        <v>18</v>
      </c>
      <c r="D209" s="26">
        <v>100</v>
      </c>
      <c r="E209" s="26">
        <v>100</v>
      </c>
      <c r="F209" s="27">
        <f t="shared" ref="F209:F211" si="16">E209/D209*100</f>
        <v>100</v>
      </c>
    </row>
    <row r="210" spans="1:6" ht="109.5" customHeight="1">
      <c r="A210" s="105">
        <v>2</v>
      </c>
      <c r="B210" s="92" t="s">
        <v>39</v>
      </c>
      <c r="C210" s="5" t="s">
        <v>19</v>
      </c>
      <c r="D210" s="26">
        <v>95</v>
      </c>
      <c r="E210" s="26">
        <v>100</v>
      </c>
      <c r="F210" s="27">
        <f t="shared" si="16"/>
        <v>105.26315789473684</v>
      </c>
    </row>
    <row r="211" spans="1:6" ht="144.75" customHeight="1">
      <c r="A211" s="105"/>
      <c r="B211" s="93"/>
      <c r="C211" s="5" t="s">
        <v>18</v>
      </c>
      <c r="D211" s="25">
        <v>100</v>
      </c>
      <c r="E211" s="25">
        <v>100</v>
      </c>
      <c r="F211" s="27">
        <f t="shared" si="16"/>
        <v>100</v>
      </c>
    </row>
    <row r="213" spans="1:6">
      <c r="A213" s="66" t="s">
        <v>93</v>
      </c>
      <c r="B213" s="67"/>
      <c r="C213" s="67"/>
      <c r="D213" s="67"/>
      <c r="E213" s="67"/>
      <c r="F213" s="68"/>
    </row>
    <row r="214" spans="1:6">
      <c r="A214" s="69" t="s">
        <v>68</v>
      </c>
      <c r="B214" s="69"/>
      <c r="C214" s="69"/>
      <c r="D214" s="69"/>
      <c r="E214" s="69"/>
      <c r="F214" s="69"/>
    </row>
    <row r="215" spans="1:6" ht="168.75">
      <c r="A215" s="22" t="s">
        <v>5</v>
      </c>
      <c r="B215" s="23" t="s">
        <v>6</v>
      </c>
      <c r="C215" s="23" t="s">
        <v>14</v>
      </c>
      <c r="D215" s="23" t="s">
        <v>15</v>
      </c>
      <c r="E215" s="23" t="s">
        <v>16</v>
      </c>
      <c r="F215" s="23" t="s">
        <v>10</v>
      </c>
    </row>
    <row r="216" spans="1:6">
      <c r="A216" s="24">
        <v>1</v>
      </c>
      <c r="B216" s="24">
        <v>2</v>
      </c>
      <c r="C216" s="24">
        <v>3</v>
      </c>
      <c r="D216" s="24">
        <v>4</v>
      </c>
      <c r="E216" s="24">
        <v>5</v>
      </c>
      <c r="F216" s="24" t="s">
        <v>11</v>
      </c>
    </row>
    <row r="217" spans="1:6" ht="89.25" customHeight="1">
      <c r="A217" s="88">
        <v>1</v>
      </c>
      <c r="B217" s="90" t="s">
        <v>40</v>
      </c>
      <c r="C217" s="5" t="s">
        <v>17</v>
      </c>
      <c r="D217" s="26">
        <v>95</v>
      </c>
      <c r="E217" s="26">
        <v>100</v>
      </c>
      <c r="F217" s="27">
        <f>E217/D217*100</f>
        <v>105.26315789473684</v>
      </c>
    </row>
    <row r="218" spans="1:6" ht="171.75" customHeight="1">
      <c r="A218" s="89"/>
      <c r="B218" s="91"/>
      <c r="C218" s="5" t="s">
        <v>18</v>
      </c>
      <c r="D218" s="26">
        <v>100</v>
      </c>
      <c r="E218" s="26">
        <v>100</v>
      </c>
      <c r="F218" s="27">
        <f t="shared" ref="F218:F220" si="17">E218/D218*100</f>
        <v>100</v>
      </c>
    </row>
    <row r="219" spans="1:6" ht="109.5" customHeight="1">
      <c r="A219" s="105">
        <v>2</v>
      </c>
      <c r="B219" s="92" t="s">
        <v>39</v>
      </c>
      <c r="C219" s="5" t="s">
        <v>19</v>
      </c>
      <c r="D219" s="26">
        <v>95</v>
      </c>
      <c r="E219" s="26">
        <v>100</v>
      </c>
      <c r="F219" s="27">
        <f t="shared" si="17"/>
        <v>105.26315789473684</v>
      </c>
    </row>
    <row r="220" spans="1:6" ht="144.75" customHeight="1">
      <c r="A220" s="105"/>
      <c r="B220" s="93"/>
      <c r="C220" s="5" t="s">
        <v>18</v>
      </c>
      <c r="D220" s="25">
        <v>100</v>
      </c>
      <c r="E220" s="25">
        <v>100</v>
      </c>
      <c r="F220" s="27">
        <f t="shared" si="17"/>
        <v>100</v>
      </c>
    </row>
    <row r="222" spans="1:6">
      <c r="A222" s="66" t="s">
        <v>94</v>
      </c>
      <c r="B222" s="67"/>
      <c r="C222" s="67"/>
      <c r="D222" s="67"/>
      <c r="E222" s="67"/>
      <c r="F222" s="68"/>
    </row>
    <row r="223" spans="1:6">
      <c r="A223" s="69" t="s">
        <v>68</v>
      </c>
      <c r="B223" s="69"/>
      <c r="C223" s="69"/>
      <c r="D223" s="69"/>
      <c r="E223" s="69"/>
      <c r="F223" s="69"/>
    </row>
    <row r="224" spans="1:6" ht="168.75">
      <c r="A224" s="22" t="s">
        <v>5</v>
      </c>
      <c r="B224" s="23" t="s">
        <v>6</v>
      </c>
      <c r="C224" s="23" t="s">
        <v>14</v>
      </c>
      <c r="D224" s="23" t="s">
        <v>15</v>
      </c>
      <c r="E224" s="23" t="s">
        <v>16</v>
      </c>
      <c r="F224" s="23" t="s">
        <v>10</v>
      </c>
    </row>
    <row r="225" spans="1:6">
      <c r="A225" s="24">
        <v>1</v>
      </c>
      <c r="B225" s="24">
        <v>2</v>
      </c>
      <c r="C225" s="24">
        <v>3</v>
      </c>
      <c r="D225" s="24">
        <v>4</v>
      </c>
      <c r="E225" s="24">
        <v>5</v>
      </c>
      <c r="F225" s="24" t="s">
        <v>11</v>
      </c>
    </row>
    <row r="226" spans="1:6" ht="89.25" customHeight="1">
      <c r="A226" s="88">
        <v>1</v>
      </c>
      <c r="B226" s="90" t="s">
        <v>40</v>
      </c>
      <c r="C226" s="5" t="s">
        <v>17</v>
      </c>
      <c r="D226" s="26">
        <v>95</v>
      </c>
      <c r="E226" s="26">
        <v>95</v>
      </c>
      <c r="F226" s="27">
        <f>E226/D226*100</f>
        <v>100</v>
      </c>
    </row>
    <row r="227" spans="1:6" ht="171.75" customHeight="1">
      <c r="A227" s="89"/>
      <c r="B227" s="91"/>
      <c r="C227" s="5" t="s">
        <v>18</v>
      </c>
      <c r="D227" s="26">
        <v>100</v>
      </c>
      <c r="E227" s="26">
        <v>100</v>
      </c>
      <c r="F227" s="27">
        <f t="shared" ref="F227:F229" si="18">E227/D227*100</f>
        <v>100</v>
      </c>
    </row>
    <row r="228" spans="1:6" ht="109.5" customHeight="1">
      <c r="A228" s="105">
        <v>2</v>
      </c>
      <c r="B228" s="92" t="s">
        <v>39</v>
      </c>
      <c r="C228" s="5" t="s">
        <v>19</v>
      </c>
      <c r="D228" s="26">
        <v>95</v>
      </c>
      <c r="E228" s="26">
        <v>95</v>
      </c>
      <c r="F228" s="27">
        <f t="shared" si="18"/>
        <v>100</v>
      </c>
    </row>
    <row r="229" spans="1:6" ht="144.75" customHeight="1">
      <c r="A229" s="105"/>
      <c r="B229" s="93"/>
      <c r="C229" s="5" t="s">
        <v>18</v>
      </c>
      <c r="D229" s="25">
        <v>100</v>
      </c>
      <c r="E229" s="25">
        <v>100</v>
      </c>
      <c r="F229" s="27">
        <f t="shared" si="18"/>
        <v>100</v>
      </c>
    </row>
    <row r="231" spans="1:6">
      <c r="A231" s="66" t="s">
        <v>95</v>
      </c>
      <c r="B231" s="67"/>
      <c r="C231" s="67"/>
      <c r="D231" s="67"/>
      <c r="E231" s="67"/>
      <c r="F231" s="68"/>
    </row>
    <row r="232" spans="1:6">
      <c r="A232" s="69" t="s">
        <v>68</v>
      </c>
      <c r="B232" s="69"/>
      <c r="C232" s="69"/>
      <c r="D232" s="69"/>
      <c r="E232" s="69"/>
      <c r="F232" s="69"/>
    </row>
    <row r="233" spans="1:6" ht="168.75">
      <c r="A233" s="22" t="s">
        <v>5</v>
      </c>
      <c r="B233" s="23" t="s">
        <v>6</v>
      </c>
      <c r="C233" s="23" t="s">
        <v>14</v>
      </c>
      <c r="D233" s="23" t="s">
        <v>15</v>
      </c>
      <c r="E233" s="23" t="s">
        <v>16</v>
      </c>
      <c r="F233" s="23" t="s">
        <v>10</v>
      </c>
    </row>
    <row r="234" spans="1:6">
      <c r="A234" s="24">
        <v>1</v>
      </c>
      <c r="B234" s="24">
        <v>2</v>
      </c>
      <c r="C234" s="24">
        <v>3</v>
      </c>
      <c r="D234" s="24">
        <v>4</v>
      </c>
      <c r="E234" s="24">
        <v>5</v>
      </c>
      <c r="F234" s="24" t="s">
        <v>11</v>
      </c>
    </row>
    <row r="235" spans="1:6" ht="89.25" customHeight="1">
      <c r="A235" s="88">
        <v>1</v>
      </c>
      <c r="B235" s="90" t="s">
        <v>40</v>
      </c>
      <c r="C235" s="5" t="s">
        <v>17</v>
      </c>
      <c r="D235" s="26">
        <v>95</v>
      </c>
      <c r="E235" s="26">
        <v>95</v>
      </c>
      <c r="F235" s="27">
        <f>E235/D235*100</f>
        <v>100</v>
      </c>
    </row>
    <row r="236" spans="1:6" ht="171.75" customHeight="1">
      <c r="A236" s="89"/>
      <c r="B236" s="91"/>
      <c r="C236" s="5" t="s">
        <v>18</v>
      </c>
      <c r="D236" s="26">
        <v>100</v>
      </c>
      <c r="E236" s="26">
        <v>100</v>
      </c>
      <c r="F236" s="27">
        <f t="shared" ref="F236:F238" si="19">E236/D236*100</f>
        <v>100</v>
      </c>
    </row>
    <row r="237" spans="1:6" ht="109.5" customHeight="1">
      <c r="A237" s="105">
        <v>2</v>
      </c>
      <c r="B237" s="92" t="s">
        <v>39</v>
      </c>
      <c r="C237" s="5" t="s">
        <v>19</v>
      </c>
      <c r="D237" s="26">
        <v>95</v>
      </c>
      <c r="E237" s="26">
        <v>95</v>
      </c>
      <c r="F237" s="27">
        <f t="shared" si="19"/>
        <v>100</v>
      </c>
    </row>
    <row r="238" spans="1:6" ht="144.75" customHeight="1">
      <c r="A238" s="105"/>
      <c r="B238" s="93"/>
      <c r="C238" s="5" t="s">
        <v>18</v>
      </c>
      <c r="D238" s="25">
        <v>100</v>
      </c>
      <c r="E238" s="25">
        <v>100</v>
      </c>
      <c r="F238" s="27">
        <f t="shared" si="19"/>
        <v>100</v>
      </c>
    </row>
    <row r="240" spans="1:6">
      <c r="A240" s="71" t="s">
        <v>96</v>
      </c>
      <c r="B240" s="72"/>
      <c r="C240" s="72"/>
      <c r="D240" s="72"/>
      <c r="E240" s="72"/>
      <c r="F240" s="73"/>
    </row>
    <row r="241" spans="1:6">
      <c r="A241" s="74" t="s">
        <v>68</v>
      </c>
      <c r="B241" s="74"/>
      <c r="C241" s="74"/>
      <c r="D241" s="74"/>
      <c r="E241" s="74"/>
      <c r="F241" s="74"/>
    </row>
    <row r="242" spans="1:6" ht="168.75">
      <c r="A242" s="35" t="s">
        <v>5</v>
      </c>
      <c r="B242" s="36" t="s">
        <v>6</v>
      </c>
      <c r="C242" s="36" t="s">
        <v>14</v>
      </c>
      <c r="D242" s="36" t="s">
        <v>15</v>
      </c>
      <c r="E242" s="36" t="s">
        <v>16</v>
      </c>
      <c r="F242" s="36" t="s">
        <v>10</v>
      </c>
    </row>
    <row r="243" spans="1:6">
      <c r="A243" s="37">
        <v>1</v>
      </c>
      <c r="B243" s="37">
        <v>2</v>
      </c>
      <c r="C243" s="37">
        <v>3</v>
      </c>
      <c r="D243" s="37">
        <v>4</v>
      </c>
      <c r="E243" s="37">
        <v>5</v>
      </c>
      <c r="F243" s="37" t="s">
        <v>11</v>
      </c>
    </row>
    <row r="244" spans="1:6" ht="89.25" customHeight="1">
      <c r="A244" s="100">
        <v>1</v>
      </c>
      <c r="B244" s="90" t="s">
        <v>40</v>
      </c>
      <c r="C244" s="5" t="s">
        <v>17</v>
      </c>
      <c r="D244" s="39">
        <v>95</v>
      </c>
      <c r="E244" s="39">
        <v>95</v>
      </c>
      <c r="F244" s="40">
        <f>E244/D244*100</f>
        <v>100</v>
      </c>
    </row>
    <row r="245" spans="1:6" ht="171.75" customHeight="1">
      <c r="A245" s="101"/>
      <c r="B245" s="91"/>
      <c r="C245" s="5" t="s">
        <v>18</v>
      </c>
      <c r="D245" s="39">
        <v>100</v>
      </c>
      <c r="E245" s="39">
        <v>100</v>
      </c>
      <c r="F245" s="40">
        <f>E245/D245*100</f>
        <v>100</v>
      </c>
    </row>
    <row r="246" spans="1:6" ht="109.5" customHeight="1">
      <c r="A246" s="106">
        <v>2</v>
      </c>
      <c r="B246" s="92" t="s">
        <v>39</v>
      </c>
      <c r="C246" s="5" t="s">
        <v>19</v>
      </c>
      <c r="D246" s="39">
        <v>95</v>
      </c>
      <c r="E246" s="39">
        <v>95</v>
      </c>
      <c r="F246" s="40">
        <f>E246/D246*100</f>
        <v>100</v>
      </c>
    </row>
    <row r="247" spans="1:6" ht="144.75" customHeight="1">
      <c r="A247" s="106"/>
      <c r="B247" s="93"/>
      <c r="C247" s="5" t="s">
        <v>18</v>
      </c>
      <c r="D247" s="38">
        <v>100</v>
      </c>
      <c r="E247" s="38">
        <v>100</v>
      </c>
      <c r="F247" s="40">
        <f>E247/D247*100</f>
        <v>100</v>
      </c>
    </row>
    <row r="249" spans="1:6">
      <c r="A249" s="66" t="s">
        <v>97</v>
      </c>
      <c r="B249" s="67"/>
      <c r="C249" s="67"/>
      <c r="D249" s="67"/>
      <c r="E249" s="67"/>
      <c r="F249" s="68"/>
    </row>
    <row r="250" spans="1:6">
      <c r="A250" s="69" t="s">
        <v>68</v>
      </c>
      <c r="B250" s="69"/>
      <c r="C250" s="69"/>
      <c r="D250" s="69"/>
      <c r="E250" s="69"/>
      <c r="F250" s="69"/>
    </row>
    <row r="251" spans="1:6" ht="168.75">
      <c r="A251" s="22" t="s">
        <v>5</v>
      </c>
      <c r="B251" s="23" t="s">
        <v>6</v>
      </c>
      <c r="C251" s="23" t="s">
        <v>14</v>
      </c>
      <c r="D251" s="23" t="s">
        <v>15</v>
      </c>
      <c r="E251" s="23" t="s">
        <v>16</v>
      </c>
      <c r="F251" s="23" t="s">
        <v>10</v>
      </c>
    </row>
    <row r="252" spans="1:6">
      <c r="A252" s="24">
        <v>1</v>
      </c>
      <c r="B252" s="24">
        <v>2</v>
      </c>
      <c r="C252" s="24">
        <v>3</v>
      </c>
      <c r="D252" s="24">
        <v>4</v>
      </c>
      <c r="E252" s="24">
        <v>5</v>
      </c>
      <c r="F252" s="24" t="s">
        <v>11</v>
      </c>
    </row>
    <row r="253" spans="1:6" ht="89.25" customHeight="1">
      <c r="A253" s="88">
        <v>1</v>
      </c>
      <c r="B253" s="90" t="s">
        <v>40</v>
      </c>
      <c r="C253" s="5" t="s">
        <v>17</v>
      </c>
      <c r="D253" s="26">
        <v>95</v>
      </c>
      <c r="E253" s="26">
        <v>95</v>
      </c>
      <c r="F253" s="27">
        <f>E253/D253*100</f>
        <v>100</v>
      </c>
    </row>
    <row r="254" spans="1:6" ht="171.75" customHeight="1">
      <c r="A254" s="89"/>
      <c r="B254" s="91"/>
      <c r="C254" s="5" t="s">
        <v>18</v>
      </c>
      <c r="D254" s="26">
        <v>100</v>
      </c>
      <c r="E254" s="26">
        <v>100</v>
      </c>
      <c r="F254" s="27">
        <f t="shared" ref="F254:F256" si="20">E254/D254*100</f>
        <v>100</v>
      </c>
    </row>
    <row r="255" spans="1:6" ht="109.5" customHeight="1">
      <c r="A255" s="105">
        <v>2</v>
      </c>
      <c r="B255" s="92" t="s">
        <v>39</v>
      </c>
      <c r="C255" s="5" t="s">
        <v>19</v>
      </c>
      <c r="D255" s="26">
        <v>95</v>
      </c>
      <c r="E255" s="26">
        <v>95</v>
      </c>
      <c r="F255" s="27">
        <f t="shared" si="20"/>
        <v>100</v>
      </c>
    </row>
    <row r="256" spans="1:6" ht="144.75" customHeight="1">
      <c r="A256" s="105"/>
      <c r="B256" s="93"/>
      <c r="C256" s="5" t="s">
        <v>18</v>
      </c>
      <c r="D256" s="25">
        <v>100</v>
      </c>
      <c r="E256" s="25">
        <v>100</v>
      </c>
      <c r="F256" s="27">
        <f t="shared" si="20"/>
        <v>100</v>
      </c>
    </row>
    <row r="258" spans="1:6">
      <c r="A258" s="66" t="s">
        <v>98</v>
      </c>
      <c r="B258" s="67"/>
      <c r="C258" s="67"/>
      <c r="D258" s="67"/>
      <c r="E258" s="67"/>
      <c r="F258" s="68"/>
    </row>
    <row r="259" spans="1:6">
      <c r="A259" s="69" t="s">
        <v>68</v>
      </c>
      <c r="B259" s="69"/>
      <c r="C259" s="69"/>
      <c r="D259" s="69"/>
      <c r="E259" s="69"/>
      <c r="F259" s="69"/>
    </row>
    <row r="260" spans="1:6" ht="168.75">
      <c r="A260" s="22" t="s">
        <v>5</v>
      </c>
      <c r="B260" s="23" t="s">
        <v>6</v>
      </c>
      <c r="C260" s="23" t="s">
        <v>14</v>
      </c>
      <c r="D260" s="23" t="s">
        <v>15</v>
      </c>
      <c r="E260" s="23" t="s">
        <v>16</v>
      </c>
      <c r="F260" s="23" t="s">
        <v>10</v>
      </c>
    </row>
    <row r="261" spans="1:6">
      <c r="A261" s="24">
        <v>1</v>
      </c>
      <c r="B261" s="24">
        <v>2</v>
      </c>
      <c r="C261" s="24">
        <v>3</v>
      </c>
      <c r="D261" s="24">
        <v>4</v>
      </c>
      <c r="E261" s="24">
        <v>5</v>
      </c>
      <c r="F261" s="24" t="s">
        <v>11</v>
      </c>
    </row>
    <row r="262" spans="1:6" ht="89.25" customHeight="1">
      <c r="A262" s="88">
        <v>1</v>
      </c>
      <c r="B262" s="90" t="s">
        <v>40</v>
      </c>
      <c r="C262" s="5" t="s">
        <v>17</v>
      </c>
      <c r="D262" s="26">
        <v>95</v>
      </c>
      <c r="E262" s="26">
        <v>95</v>
      </c>
      <c r="F262" s="27">
        <f>E262/D262*100</f>
        <v>100</v>
      </c>
    </row>
    <row r="263" spans="1:6" ht="171.75" customHeight="1">
      <c r="A263" s="89"/>
      <c r="B263" s="91"/>
      <c r="C263" s="5" t="s">
        <v>18</v>
      </c>
      <c r="D263" s="26">
        <v>100</v>
      </c>
      <c r="E263" s="26">
        <v>100</v>
      </c>
      <c r="F263" s="27">
        <f t="shared" ref="F263:F265" si="21">E263/D263*100</f>
        <v>100</v>
      </c>
    </row>
    <row r="264" spans="1:6" ht="109.5" customHeight="1">
      <c r="A264" s="105">
        <v>2</v>
      </c>
      <c r="B264" s="92" t="s">
        <v>39</v>
      </c>
      <c r="C264" s="5" t="s">
        <v>19</v>
      </c>
      <c r="D264" s="26">
        <v>95</v>
      </c>
      <c r="E264" s="26">
        <v>95</v>
      </c>
      <c r="F264" s="27">
        <f t="shared" si="21"/>
        <v>100</v>
      </c>
    </row>
    <row r="265" spans="1:6" ht="144.75" customHeight="1">
      <c r="A265" s="105"/>
      <c r="B265" s="93"/>
      <c r="C265" s="5" t="s">
        <v>18</v>
      </c>
      <c r="D265" s="25">
        <v>100</v>
      </c>
      <c r="E265" s="25">
        <v>100</v>
      </c>
      <c r="F265" s="27">
        <f t="shared" si="21"/>
        <v>100</v>
      </c>
    </row>
    <row r="267" spans="1:6">
      <c r="A267" s="66" t="s">
        <v>99</v>
      </c>
      <c r="B267" s="67"/>
      <c r="C267" s="67"/>
      <c r="D267" s="67"/>
      <c r="E267" s="67"/>
      <c r="F267" s="68"/>
    </row>
    <row r="268" spans="1:6">
      <c r="A268" s="69" t="s">
        <v>68</v>
      </c>
      <c r="B268" s="69"/>
      <c r="C268" s="69"/>
      <c r="D268" s="69"/>
      <c r="E268" s="69"/>
      <c r="F268" s="69"/>
    </row>
    <row r="269" spans="1:6" ht="168.75">
      <c r="A269" s="22" t="s">
        <v>5</v>
      </c>
      <c r="B269" s="23" t="s">
        <v>6</v>
      </c>
      <c r="C269" s="23" t="s">
        <v>14</v>
      </c>
      <c r="D269" s="23" t="s">
        <v>15</v>
      </c>
      <c r="E269" s="23" t="s">
        <v>16</v>
      </c>
      <c r="F269" s="23" t="s">
        <v>10</v>
      </c>
    </row>
    <row r="270" spans="1:6">
      <c r="A270" s="24">
        <v>1</v>
      </c>
      <c r="B270" s="24">
        <v>2</v>
      </c>
      <c r="C270" s="24">
        <v>3</v>
      </c>
      <c r="D270" s="24">
        <v>4</v>
      </c>
      <c r="E270" s="24">
        <v>5</v>
      </c>
      <c r="F270" s="24" t="s">
        <v>11</v>
      </c>
    </row>
    <row r="271" spans="1:6" ht="89.25" customHeight="1">
      <c r="A271" s="88">
        <v>1</v>
      </c>
      <c r="B271" s="90" t="s">
        <v>40</v>
      </c>
      <c r="C271" s="5" t="s">
        <v>17</v>
      </c>
      <c r="D271" s="26">
        <v>95</v>
      </c>
      <c r="E271" s="26">
        <v>95</v>
      </c>
      <c r="F271" s="27">
        <f>E271/D271*100</f>
        <v>100</v>
      </c>
    </row>
    <row r="272" spans="1:6" ht="171.75" customHeight="1">
      <c r="A272" s="89"/>
      <c r="B272" s="91"/>
      <c r="C272" s="5" t="s">
        <v>18</v>
      </c>
      <c r="D272" s="26">
        <v>100</v>
      </c>
      <c r="E272" s="26">
        <v>100</v>
      </c>
      <c r="F272" s="27">
        <f t="shared" ref="F272:F274" si="22">E272/D272*100</f>
        <v>100</v>
      </c>
    </row>
    <row r="273" spans="1:6" ht="109.5" customHeight="1">
      <c r="A273" s="105">
        <v>2</v>
      </c>
      <c r="B273" s="92" t="s">
        <v>39</v>
      </c>
      <c r="C273" s="5" t="s">
        <v>19</v>
      </c>
      <c r="D273" s="26">
        <v>95</v>
      </c>
      <c r="E273" s="26">
        <v>95</v>
      </c>
      <c r="F273" s="27">
        <f t="shared" si="22"/>
        <v>100</v>
      </c>
    </row>
    <row r="274" spans="1:6" ht="144.75" customHeight="1">
      <c r="A274" s="105"/>
      <c r="B274" s="93"/>
      <c r="C274" s="5" t="s">
        <v>18</v>
      </c>
      <c r="D274" s="25">
        <v>100</v>
      </c>
      <c r="E274" s="25">
        <v>100</v>
      </c>
      <c r="F274" s="27">
        <f t="shared" si="22"/>
        <v>100</v>
      </c>
    </row>
    <row r="276" spans="1:6">
      <c r="A276" s="66" t="s">
        <v>61</v>
      </c>
      <c r="B276" s="67"/>
      <c r="C276" s="67"/>
      <c r="D276" s="67"/>
      <c r="E276" s="67"/>
      <c r="F276" s="68"/>
    </row>
    <row r="277" spans="1:6">
      <c r="A277" s="69" t="s">
        <v>68</v>
      </c>
      <c r="B277" s="69"/>
      <c r="C277" s="69"/>
      <c r="D277" s="69"/>
      <c r="E277" s="69"/>
      <c r="F277" s="69"/>
    </row>
    <row r="278" spans="1:6" ht="168.75">
      <c r="A278" s="22" t="s">
        <v>5</v>
      </c>
      <c r="B278" s="23" t="s">
        <v>6</v>
      </c>
      <c r="C278" s="23" t="s">
        <v>14</v>
      </c>
      <c r="D278" s="23" t="s">
        <v>15</v>
      </c>
      <c r="E278" s="23" t="s">
        <v>16</v>
      </c>
      <c r="F278" s="23" t="s">
        <v>10</v>
      </c>
    </row>
    <row r="279" spans="1:6">
      <c r="A279" s="24">
        <v>1</v>
      </c>
      <c r="B279" s="24">
        <v>2</v>
      </c>
      <c r="C279" s="24">
        <v>3</v>
      </c>
      <c r="D279" s="24">
        <v>4</v>
      </c>
      <c r="E279" s="24">
        <v>5</v>
      </c>
      <c r="F279" s="24" t="s">
        <v>11</v>
      </c>
    </row>
    <row r="280" spans="1:6" ht="89.25" customHeight="1">
      <c r="A280" s="88">
        <v>1</v>
      </c>
      <c r="B280" s="90" t="s">
        <v>40</v>
      </c>
      <c r="C280" s="5" t="s">
        <v>17</v>
      </c>
      <c r="D280" s="26">
        <v>95</v>
      </c>
      <c r="E280" s="26">
        <v>95</v>
      </c>
      <c r="F280" s="27">
        <f>E280/D280*100</f>
        <v>100</v>
      </c>
    </row>
    <row r="281" spans="1:6" ht="171.75" customHeight="1">
      <c r="A281" s="89"/>
      <c r="B281" s="91"/>
      <c r="C281" s="5" t="s">
        <v>18</v>
      </c>
      <c r="D281" s="26">
        <v>100</v>
      </c>
      <c r="E281" s="26">
        <v>100</v>
      </c>
      <c r="F281" s="27">
        <f t="shared" ref="F281:F283" si="23">E281/D281*100</f>
        <v>100</v>
      </c>
    </row>
    <row r="282" spans="1:6" ht="109.5" customHeight="1">
      <c r="A282" s="105">
        <v>2</v>
      </c>
      <c r="B282" s="92" t="s">
        <v>39</v>
      </c>
      <c r="C282" s="5" t="s">
        <v>19</v>
      </c>
      <c r="D282" s="26">
        <v>95</v>
      </c>
      <c r="E282" s="26">
        <v>95</v>
      </c>
      <c r="F282" s="27">
        <f t="shared" si="23"/>
        <v>100</v>
      </c>
    </row>
    <row r="283" spans="1:6" ht="144.75" customHeight="1">
      <c r="A283" s="105"/>
      <c r="B283" s="93"/>
      <c r="C283" s="5" t="s">
        <v>18</v>
      </c>
      <c r="D283" s="25">
        <v>100</v>
      </c>
      <c r="E283" s="25">
        <v>100</v>
      </c>
      <c r="F283" s="27">
        <f t="shared" si="23"/>
        <v>100</v>
      </c>
    </row>
    <row r="285" spans="1:6">
      <c r="A285" s="66" t="s">
        <v>100</v>
      </c>
      <c r="B285" s="67"/>
      <c r="C285" s="67"/>
      <c r="D285" s="67"/>
      <c r="E285" s="67"/>
      <c r="F285" s="68"/>
    </row>
    <row r="286" spans="1:6">
      <c r="A286" s="69" t="s">
        <v>68</v>
      </c>
      <c r="B286" s="69"/>
      <c r="C286" s="69"/>
      <c r="D286" s="69"/>
      <c r="E286" s="69"/>
      <c r="F286" s="69"/>
    </row>
    <row r="287" spans="1:6" ht="168.75">
      <c r="A287" s="22" t="s">
        <v>5</v>
      </c>
      <c r="B287" s="23" t="s">
        <v>6</v>
      </c>
      <c r="C287" s="23" t="s">
        <v>14</v>
      </c>
      <c r="D287" s="23" t="s">
        <v>15</v>
      </c>
      <c r="E287" s="23" t="s">
        <v>16</v>
      </c>
      <c r="F287" s="23" t="s">
        <v>10</v>
      </c>
    </row>
    <row r="288" spans="1:6">
      <c r="A288" s="24">
        <v>1</v>
      </c>
      <c r="B288" s="24">
        <v>2</v>
      </c>
      <c r="C288" s="24">
        <v>3</v>
      </c>
      <c r="D288" s="24">
        <v>4</v>
      </c>
      <c r="E288" s="24">
        <v>5</v>
      </c>
      <c r="F288" s="24" t="s">
        <v>11</v>
      </c>
    </row>
    <row r="289" spans="1:6" ht="89.25" customHeight="1">
      <c r="A289" s="88">
        <v>1</v>
      </c>
      <c r="B289" s="90" t="s">
        <v>40</v>
      </c>
      <c r="C289" s="5" t="s">
        <v>17</v>
      </c>
      <c r="D289" s="26">
        <v>95</v>
      </c>
      <c r="E289" s="26">
        <v>95</v>
      </c>
      <c r="F289" s="27">
        <f>E289/D289*100</f>
        <v>100</v>
      </c>
    </row>
    <row r="290" spans="1:6" ht="171.75" customHeight="1">
      <c r="A290" s="89"/>
      <c r="B290" s="91"/>
      <c r="C290" s="5" t="s">
        <v>18</v>
      </c>
      <c r="D290" s="26">
        <v>100</v>
      </c>
      <c r="E290" s="26">
        <v>100</v>
      </c>
      <c r="F290" s="27">
        <f t="shared" ref="F290:F292" si="24">E290/D290*100</f>
        <v>100</v>
      </c>
    </row>
    <row r="291" spans="1:6" ht="109.5" customHeight="1">
      <c r="A291" s="105">
        <v>2</v>
      </c>
      <c r="B291" s="92" t="s">
        <v>39</v>
      </c>
      <c r="C291" s="5" t="s">
        <v>19</v>
      </c>
      <c r="D291" s="26">
        <v>95</v>
      </c>
      <c r="E291" s="26">
        <v>95</v>
      </c>
      <c r="F291" s="27">
        <f t="shared" si="24"/>
        <v>100</v>
      </c>
    </row>
    <row r="292" spans="1:6" ht="144.75" customHeight="1">
      <c r="A292" s="105"/>
      <c r="B292" s="93"/>
      <c r="C292" s="5" t="s">
        <v>18</v>
      </c>
      <c r="D292" s="25">
        <v>100</v>
      </c>
      <c r="E292" s="25">
        <v>100</v>
      </c>
      <c r="F292" s="27">
        <f t="shared" si="24"/>
        <v>100</v>
      </c>
    </row>
    <row r="294" spans="1:6">
      <c r="A294" s="66" t="s">
        <v>101</v>
      </c>
      <c r="B294" s="67"/>
      <c r="C294" s="67"/>
      <c r="D294" s="67"/>
      <c r="E294" s="67"/>
      <c r="F294" s="68"/>
    </row>
    <row r="295" spans="1:6">
      <c r="A295" s="69" t="s">
        <v>68</v>
      </c>
      <c r="B295" s="69"/>
      <c r="C295" s="69"/>
      <c r="D295" s="69"/>
      <c r="E295" s="69"/>
      <c r="F295" s="69"/>
    </row>
    <row r="296" spans="1:6" ht="168.75">
      <c r="A296" s="22" t="s">
        <v>5</v>
      </c>
      <c r="B296" s="23" t="s">
        <v>6</v>
      </c>
      <c r="C296" s="23" t="s">
        <v>14</v>
      </c>
      <c r="D296" s="23" t="s">
        <v>15</v>
      </c>
      <c r="E296" s="23" t="s">
        <v>16</v>
      </c>
      <c r="F296" s="23" t="s">
        <v>10</v>
      </c>
    </row>
    <row r="297" spans="1:6">
      <c r="A297" s="24">
        <v>1</v>
      </c>
      <c r="B297" s="24">
        <v>2</v>
      </c>
      <c r="C297" s="24">
        <v>3</v>
      </c>
      <c r="D297" s="24">
        <v>4</v>
      </c>
      <c r="E297" s="24">
        <v>5</v>
      </c>
      <c r="F297" s="24" t="s">
        <v>11</v>
      </c>
    </row>
    <row r="298" spans="1:6" ht="89.25" customHeight="1">
      <c r="A298" s="88">
        <v>1</v>
      </c>
      <c r="B298" s="90" t="s">
        <v>40</v>
      </c>
      <c r="C298" s="5" t="s">
        <v>17</v>
      </c>
      <c r="D298" s="26">
        <v>95</v>
      </c>
      <c r="E298" s="26">
        <v>100</v>
      </c>
      <c r="F298" s="27">
        <f>E298/D298*100</f>
        <v>105.26315789473684</v>
      </c>
    </row>
    <row r="299" spans="1:6" ht="171.75" customHeight="1">
      <c r="A299" s="89"/>
      <c r="B299" s="91"/>
      <c r="C299" s="5" t="s">
        <v>18</v>
      </c>
      <c r="D299" s="26">
        <v>100</v>
      </c>
      <c r="E299" s="26">
        <v>100</v>
      </c>
      <c r="F299" s="27">
        <f t="shared" ref="F299:F301" si="25">E299/D299*100</f>
        <v>100</v>
      </c>
    </row>
    <row r="300" spans="1:6" ht="109.5" customHeight="1">
      <c r="A300" s="105">
        <v>2</v>
      </c>
      <c r="B300" s="92" t="s">
        <v>39</v>
      </c>
      <c r="C300" s="5" t="s">
        <v>19</v>
      </c>
      <c r="D300" s="26">
        <v>95</v>
      </c>
      <c r="E300" s="26">
        <v>100</v>
      </c>
      <c r="F300" s="27">
        <f t="shared" si="25"/>
        <v>105.26315789473684</v>
      </c>
    </row>
    <row r="301" spans="1:6" ht="144.75" customHeight="1">
      <c r="A301" s="105"/>
      <c r="B301" s="93"/>
      <c r="C301" s="5" t="s">
        <v>18</v>
      </c>
      <c r="D301" s="25">
        <v>100</v>
      </c>
      <c r="E301" s="25">
        <v>100</v>
      </c>
      <c r="F301" s="27">
        <f t="shared" si="25"/>
        <v>100</v>
      </c>
    </row>
    <row r="303" spans="1:6">
      <c r="A303" s="66" t="s">
        <v>62</v>
      </c>
      <c r="B303" s="67"/>
      <c r="C303" s="67"/>
      <c r="D303" s="67"/>
      <c r="E303" s="67"/>
      <c r="F303" s="68"/>
    </row>
    <row r="304" spans="1:6">
      <c r="A304" s="69" t="s">
        <v>68</v>
      </c>
      <c r="B304" s="69"/>
      <c r="C304" s="69"/>
      <c r="D304" s="69"/>
      <c r="E304" s="69"/>
      <c r="F304" s="69"/>
    </row>
    <row r="305" spans="1:6" ht="168.75">
      <c r="A305" s="22" t="s">
        <v>5</v>
      </c>
      <c r="B305" s="23" t="s">
        <v>6</v>
      </c>
      <c r="C305" s="23" t="s">
        <v>14</v>
      </c>
      <c r="D305" s="23" t="s">
        <v>15</v>
      </c>
      <c r="E305" s="23" t="s">
        <v>16</v>
      </c>
      <c r="F305" s="23" t="s">
        <v>10</v>
      </c>
    </row>
    <row r="306" spans="1:6">
      <c r="A306" s="24">
        <v>1</v>
      </c>
      <c r="B306" s="24">
        <v>2</v>
      </c>
      <c r="C306" s="24">
        <v>3</v>
      </c>
      <c r="D306" s="24">
        <v>4</v>
      </c>
      <c r="E306" s="24">
        <v>5</v>
      </c>
      <c r="F306" s="24" t="s">
        <v>11</v>
      </c>
    </row>
    <row r="307" spans="1:6" ht="89.25" customHeight="1">
      <c r="A307" s="88">
        <v>1</v>
      </c>
      <c r="B307" s="90" t="s">
        <v>40</v>
      </c>
      <c r="C307" s="5" t="s">
        <v>17</v>
      </c>
      <c r="D307" s="26">
        <v>95</v>
      </c>
      <c r="E307" s="26">
        <v>95</v>
      </c>
      <c r="F307" s="27">
        <f>E307/D307*100</f>
        <v>100</v>
      </c>
    </row>
    <row r="308" spans="1:6" ht="171.75" customHeight="1">
      <c r="A308" s="89"/>
      <c r="B308" s="91"/>
      <c r="C308" s="5" t="s">
        <v>18</v>
      </c>
      <c r="D308" s="26">
        <v>100</v>
      </c>
      <c r="E308" s="26">
        <v>100</v>
      </c>
      <c r="F308" s="27">
        <f t="shared" ref="F308:F310" si="26">E308/D308*100</f>
        <v>100</v>
      </c>
    </row>
    <row r="309" spans="1:6" ht="109.5" customHeight="1">
      <c r="A309" s="105">
        <v>2</v>
      </c>
      <c r="B309" s="92" t="s">
        <v>39</v>
      </c>
      <c r="C309" s="5" t="s">
        <v>19</v>
      </c>
      <c r="D309" s="26">
        <v>95</v>
      </c>
      <c r="E309" s="26">
        <v>95</v>
      </c>
      <c r="F309" s="27">
        <f t="shared" si="26"/>
        <v>100</v>
      </c>
    </row>
    <row r="310" spans="1:6" ht="144.75" customHeight="1">
      <c r="A310" s="105"/>
      <c r="B310" s="93"/>
      <c r="C310" s="5" t="s">
        <v>18</v>
      </c>
      <c r="D310" s="25">
        <v>100</v>
      </c>
      <c r="E310" s="25">
        <v>100</v>
      </c>
      <c r="F310" s="27">
        <f t="shared" si="26"/>
        <v>100</v>
      </c>
    </row>
    <row r="312" spans="1:6">
      <c r="A312" s="66" t="s">
        <v>102</v>
      </c>
      <c r="B312" s="67"/>
      <c r="C312" s="67"/>
      <c r="D312" s="67"/>
      <c r="E312" s="67"/>
      <c r="F312" s="68"/>
    </row>
    <row r="313" spans="1:6">
      <c r="A313" s="69" t="s">
        <v>68</v>
      </c>
      <c r="B313" s="69"/>
      <c r="C313" s="69"/>
      <c r="D313" s="69"/>
      <c r="E313" s="69"/>
      <c r="F313" s="69"/>
    </row>
    <row r="314" spans="1:6" ht="168.75">
      <c r="A314" s="22" t="s">
        <v>5</v>
      </c>
      <c r="B314" s="23" t="s">
        <v>6</v>
      </c>
      <c r="C314" s="23" t="s">
        <v>14</v>
      </c>
      <c r="D314" s="23" t="s">
        <v>15</v>
      </c>
      <c r="E314" s="23" t="s">
        <v>16</v>
      </c>
      <c r="F314" s="23" t="s">
        <v>10</v>
      </c>
    </row>
    <row r="315" spans="1:6">
      <c r="A315" s="24">
        <v>1</v>
      </c>
      <c r="B315" s="24">
        <v>2</v>
      </c>
      <c r="C315" s="24">
        <v>3</v>
      </c>
      <c r="D315" s="24">
        <v>4</v>
      </c>
      <c r="E315" s="24">
        <v>5</v>
      </c>
      <c r="F315" s="24" t="s">
        <v>11</v>
      </c>
    </row>
    <row r="316" spans="1:6" ht="89.25" customHeight="1">
      <c r="A316" s="88">
        <v>1</v>
      </c>
      <c r="B316" s="90" t="s">
        <v>40</v>
      </c>
      <c r="C316" s="5" t="s">
        <v>17</v>
      </c>
      <c r="D316" s="26">
        <v>95</v>
      </c>
      <c r="E316" s="26">
        <v>95</v>
      </c>
      <c r="F316" s="27">
        <f>E316/D316*100</f>
        <v>100</v>
      </c>
    </row>
    <row r="317" spans="1:6" ht="171.75" customHeight="1">
      <c r="A317" s="89"/>
      <c r="B317" s="91"/>
      <c r="C317" s="5" t="s">
        <v>18</v>
      </c>
      <c r="D317" s="26">
        <v>100</v>
      </c>
      <c r="E317" s="26">
        <v>100</v>
      </c>
      <c r="F317" s="27">
        <f t="shared" ref="F317:F319" si="27">E317/D317*100</f>
        <v>100</v>
      </c>
    </row>
    <row r="318" spans="1:6" ht="109.5" customHeight="1">
      <c r="A318" s="105">
        <v>2</v>
      </c>
      <c r="B318" s="92" t="s">
        <v>39</v>
      </c>
      <c r="C318" s="5" t="s">
        <v>19</v>
      </c>
      <c r="D318" s="26">
        <v>95</v>
      </c>
      <c r="E318" s="26">
        <v>95</v>
      </c>
      <c r="F318" s="27">
        <f t="shared" si="27"/>
        <v>100</v>
      </c>
    </row>
    <row r="319" spans="1:6" ht="144.75" customHeight="1">
      <c r="A319" s="105"/>
      <c r="B319" s="93"/>
      <c r="C319" s="5" t="s">
        <v>18</v>
      </c>
      <c r="D319" s="25">
        <v>100</v>
      </c>
      <c r="E319" s="26">
        <v>100</v>
      </c>
      <c r="F319" s="27">
        <f t="shared" si="27"/>
        <v>100</v>
      </c>
    </row>
    <row r="321" spans="1:6">
      <c r="A321" s="66" t="s">
        <v>103</v>
      </c>
      <c r="B321" s="67"/>
      <c r="C321" s="67"/>
      <c r="D321" s="67"/>
      <c r="E321" s="67"/>
      <c r="F321" s="68"/>
    </row>
    <row r="322" spans="1:6">
      <c r="A322" s="69" t="s">
        <v>68</v>
      </c>
      <c r="B322" s="69"/>
      <c r="C322" s="69"/>
      <c r="D322" s="69"/>
      <c r="E322" s="69"/>
      <c r="F322" s="69"/>
    </row>
    <row r="323" spans="1:6" ht="168.75">
      <c r="A323" s="22" t="s">
        <v>5</v>
      </c>
      <c r="B323" s="23" t="s">
        <v>6</v>
      </c>
      <c r="C323" s="23" t="s">
        <v>14</v>
      </c>
      <c r="D323" s="23" t="s">
        <v>15</v>
      </c>
      <c r="E323" s="23" t="s">
        <v>16</v>
      </c>
      <c r="F323" s="23" t="s">
        <v>10</v>
      </c>
    </row>
    <row r="324" spans="1:6">
      <c r="A324" s="24">
        <v>1</v>
      </c>
      <c r="B324" s="24">
        <v>2</v>
      </c>
      <c r="C324" s="24">
        <v>3</v>
      </c>
      <c r="D324" s="24">
        <v>4</v>
      </c>
      <c r="E324" s="24">
        <v>5</v>
      </c>
      <c r="F324" s="24" t="s">
        <v>11</v>
      </c>
    </row>
    <row r="325" spans="1:6" ht="89.25" customHeight="1">
      <c r="A325" s="88">
        <v>1</v>
      </c>
      <c r="B325" s="90" t="s">
        <v>40</v>
      </c>
      <c r="C325" s="5" t="s">
        <v>17</v>
      </c>
      <c r="D325" s="26">
        <v>95</v>
      </c>
      <c r="E325" s="26">
        <v>95</v>
      </c>
      <c r="F325" s="27">
        <f>E325/D325*100</f>
        <v>100</v>
      </c>
    </row>
    <row r="326" spans="1:6" ht="171.75" customHeight="1">
      <c r="A326" s="89"/>
      <c r="B326" s="91"/>
      <c r="C326" s="5" t="s">
        <v>18</v>
      </c>
      <c r="D326" s="26">
        <v>100</v>
      </c>
      <c r="E326" s="26">
        <v>100</v>
      </c>
      <c r="F326" s="27">
        <f t="shared" ref="F326:F328" si="28">E326/D326*100</f>
        <v>100</v>
      </c>
    </row>
    <row r="327" spans="1:6" ht="109.5" customHeight="1">
      <c r="A327" s="105">
        <v>2</v>
      </c>
      <c r="B327" s="92" t="s">
        <v>39</v>
      </c>
      <c r="C327" s="5" t="s">
        <v>19</v>
      </c>
      <c r="D327" s="26">
        <v>95</v>
      </c>
      <c r="E327" s="26">
        <v>95</v>
      </c>
      <c r="F327" s="27">
        <f t="shared" si="28"/>
        <v>100</v>
      </c>
    </row>
    <row r="328" spans="1:6" ht="144.75" customHeight="1">
      <c r="A328" s="105"/>
      <c r="B328" s="93"/>
      <c r="C328" s="5" t="s">
        <v>18</v>
      </c>
      <c r="D328" s="25">
        <v>100</v>
      </c>
      <c r="E328" s="25">
        <v>100</v>
      </c>
      <c r="F328" s="27">
        <f t="shared" si="28"/>
        <v>100</v>
      </c>
    </row>
    <row r="330" spans="1:6">
      <c r="A330" s="66" t="s">
        <v>104</v>
      </c>
      <c r="B330" s="67"/>
      <c r="C330" s="67"/>
      <c r="D330" s="67"/>
      <c r="E330" s="67"/>
      <c r="F330" s="68"/>
    </row>
    <row r="331" spans="1:6">
      <c r="A331" s="69" t="s">
        <v>68</v>
      </c>
      <c r="B331" s="69"/>
      <c r="C331" s="69"/>
      <c r="D331" s="69"/>
      <c r="E331" s="69"/>
      <c r="F331" s="69"/>
    </row>
    <row r="332" spans="1:6" ht="168.75">
      <c r="A332" s="22" t="s">
        <v>5</v>
      </c>
      <c r="B332" s="23" t="s">
        <v>6</v>
      </c>
      <c r="C332" s="23" t="s">
        <v>14</v>
      </c>
      <c r="D332" s="23" t="s">
        <v>15</v>
      </c>
      <c r="E332" s="23" t="s">
        <v>16</v>
      </c>
      <c r="F332" s="23" t="s">
        <v>10</v>
      </c>
    </row>
    <row r="333" spans="1:6">
      <c r="A333" s="24">
        <v>1</v>
      </c>
      <c r="B333" s="24">
        <v>2</v>
      </c>
      <c r="C333" s="24">
        <v>3</v>
      </c>
      <c r="D333" s="24">
        <v>4</v>
      </c>
      <c r="E333" s="24">
        <v>5</v>
      </c>
      <c r="F333" s="24" t="s">
        <v>11</v>
      </c>
    </row>
    <row r="334" spans="1:6" ht="89.25" customHeight="1">
      <c r="A334" s="88">
        <v>1</v>
      </c>
      <c r="B334" s="90" t="s">
        <v>40</v>
      </c>
      <c r="C334" s="5" t="s">
        <v>17</v>
      </c>
      <c r="D334" s="26">
        <v>95</v>
      </c>
      <c r="E334" s="26">
        <v>95</v>
      </c>
      <c r="F334" s="27">
        <f>E334/D334*100</f>
        <v>100</v>
      </c>
    </row>
    <row r="335" spans="1:6" ht="171.75" customHeight="1">
      <c r="A335" s="89"/>
      <c r="B335" s="91"/>
      <c r="C335" s="5" t="s">
        <v>18</v>
      </c>
      <c r="D335" s="26">
        <v>100</v>
      </c>
      <c r="E335" s="26">
        <v>100</v>
      </c>
      <c r="F335" s="27">
        <f t="shared" ref="F335:F337" si="29">E335/D335*100</f>
        <v>100</v>
      </c>
    </row>
    <row r="336" spans="1:6" ht="109.5" customHeight="1">
      <c r="A336" s="105">
        <v>2</v>
      </c>
      <c r="B336" s="92" t="s">
        <v>39</v>
      </c>
      <c r="C336" s="5" t="s">
        <v>19</v>
      </c>
      <c r="D336" s="26">
        <v>95</v>
      </c>
      <c r="E336" s="26">
        <v>95</v>
      </c>
      <c r="F336" s="27">
        <f t="shared" si="29"/>
        <v>100</v>
      </c>
    </row>
    <row r="337" spans="1:6" ht="144.75" customHeight="1">
      <c r="A337" s="105"/>
      <c r="B337" s="93"/>
      <c r="C337" s="5" t="s">
        <v>18</v>
      </c>
      <c r="D337" s="25">
        <v>100</v>
      </c>
      <c r="E337" s="26">
        <v>100</v>
      </c>
      <c r="F337" s="27">
        <f t="shared" si="29"/>
        <v>100</v>
      </c>
    </row>
    <row r="339" spans="1:6">
      <c r="A339" s="66" t="s">
        <v>63</v>
      </c>
      <c r="B339" s="67"/>
      <c r="C339" s="67"/>
      <c r="D339" s="67"/>
      <c r="E339" s="67"/>
      <c r="F339" s="68"/>
    </row>
    <row r="340" spans="1:6">
      <c r="A340" s="69" t="s">
        <v>68</v>
      </c>
      <c r="B340" s="69"/>
      <c r="C340" s="69"/>
      <c r="D340" s="69"/>
      <c r="E340" s="69"/>
      <c r="F340" s="69"/>
    </row>
    <row r="341" spans="1:6" ht="168.75">
      <c r="A341" s="22" t="s">
        <v>5</v>
      </c>
      <c r="B341" s="23" t="s">
        <v>6</v>
      </c>
      <c r="C341" s="23" t="s">
        <v>14</v>
      </c>
      <c r="D341" s="23" t="s">
        <v>15</v>
      </c>
      <c r="E341" s="23" t="s">
        <v>16</v>
      </c>
      <c r="F341" s="23" t="s">
        <v>10</v>
      </c>
    </row>
    <row r="342" spans="1:6">
      <c r="A342" s="24">
        <v>1</v>
      </c>
      <c r="B342" s="24">
        <v>2</v>
      </c>
      <c r="C342" s="24">
        <v>3</v>
      </c>
      <c r="D342" s="24">
        <v>4</v>
      </c>
      <c r="E342" s="24">
        <v>5</v>
      </c>
      <c r="F342" s="24" t="s">
        <v>11</v>
      </c>
    </row>
    <row r="343" spans="1:6" ht="89.25" customHeight="1">
      <c r="A343" s="88">
        <v>1</v>
      </c>
      <c r="B343" s="90" t="s">
        <v>40</v>
      </c>
      <c r="C343" s="5" t="s">
        <v>17</v>
      </c>
      <c r="D343" s="26">
        <v>95</v>
      </c>
      <c r="E343" s="26">
        <v>95</v>
      </c>
      <c r="F343" s="27">
        <f>E343/D343*100</f>
        <v>100</v>
      </c>
    </row>
    <row r="344" spans="1:6" ht="171.75" customHeight="1">
      <c r="A344" s="89"/>
      <c r="B344" s="91"/>
      <c r="C344" s="5" t="s">
        <v>18</v>
      </c>
      <c r="D344" s="26">
        <v>100</v>
      </c>
      <c r="E344" s="26">
        <v>100</v>
      </c>
      <c r="F344" s="27">
        <f t="shared" ref="F344:F346" si="30">E344/D344*100</f>
        <v>100</v>
      </c>
    </row>
    <row r="345" spans="1:6" ht="109.5" customHeight="1">
      <c r="A345" s="105">
        <v>2</v>
      </c>
      <c r="B345" s="92" t="s">
        <v>39</v>
      </c>
      <c r="C345" s="5" t="s">
        <v>19</v>
      </c>
      <c r="D345" s="26">
        <v>95</v>
      </c>
      <c r="E345" s="26">
        <v>95</v>
      </c>
      <c r="F345" s="27">
        <f t="shared" si="30"/>
        <v>100</v>
      </c>
    </row>
    <row r="346" spans="1:6" ht="144.75" customHeight="1">
      <c r="A346" s="105"/>
      <c r="B346" s="93"/>
      <c r="C346" s="5" t="s">
        <v>18</v>
      </c>
      <c r="D346" s="25">
        <v>100</v>
      </c>
      <c r="E346" s="25">
        <v>100</v>
      </c>
      <c r="F346" s="27">
        <f t="shared" si="30"/>
        <v>100</v>
      </c>
    </row>
    <row r="348" spans="1:6">
      <c r="A348" s="66" t="s">
        <v>105</v>
      </c>
      <c r="B348" s="67"/>
      <c r="C348" s="67"/>
      <c r="D348" s="67"/>
      <c r="E348" s="67"/>
      <c r="F348" s="68"/>
    </row>
    <row r="349" spans="1:6">
      <c r="A349" s="69" t="s">
        <v>68</v>
      </c>
      <c r="B349" s="69"/>
      <c r="C349" s="69"/>
      <c r="D349" s="69"/>
      <c r="E349" s="69"/>
      <c r="F349" s="69"/>
    </row>
    <row r="350" spans="1:6" ht="168.75">
      <c r="A350" s="22" t="s">
        <v>5</v>
      </c>
      <c r="B350" s="23" t="s">
        <v>6</v>
      </c>
      <c r="C350" s="23" t="s">
        <v>14</v>
      </c>
      <c r="D350" s="23" t="s">
        <v>15</v>
      </c>
      <c r="E350" s="23" t="s">
        <v>16</v>
      </c>
      <c r="F350" s="23" t="s">
        <v>10</v>
      </c>
    </row>
    <row r="351" spans="1:6">
      <c r="A351" s="24">
        <v>1</v>
      </c>
      <c r="B351" s="24">
        <v>2</v>
      </c>
      <c r="C351" s="24">
        <v>3</v>
      </c>
      <c r="D351" s="24">
        <v>4</v>
      </c>
      <c r="E351" s="24">
        <v>5</v>
      </c>
      <c r="F351" s="24" t="s">
        <v>11</v>
      </c>
    </row>
    <row r="352" spans="1:6" ht="89.25" customHeight="1">
      <c r="A352" s="88">
        <v>1</v>
      </c>
      <c r="B352" s="90" t="s">
        <v>40</v>
      </c>
      <c r="C352" s="5" t="s">
        <v>17</v>
      </c>
      <c r="D352" s="26">
        <v>95</v>
      </c>
      <c r="E352" s="26">
        <v>95</v>
      </c>
      <c r="F352" s="27">
        <f>E352/D352*100</f>
        <v>100</v>
      </c>
    </row>
    <row r="353" spans="1:6" ht="171.75" customHeight="1">
      <c r="A353" s="89"/>
      <c r="B353" s="91"/>
      <c r="C353" s="5" t="s">
        <v>18</v>
      </c>
      <c r="D353" s="26">
        <v>100</v>
      </c>
      <c r="E353" s="26">
        <v>100</v>
      </c>
      <c r="F353" s="27">
        <f t="shared" ref="F353:F355" si="31">E353/D353*100</f>
        <v>100</v>
      </c>
    </row>
    <row r="354" spans="1:6" ht="109.5" customHeight="1">
      <c r="A354" s="105">
        <v>2</v>
      </c>
      <c r="B354" s="92" t="s">
        <v>39</v>
      </c>
      <c r="C354" s="5" t="s">
        <v>19</v>
      </c>
      <c r="D354" s="26">
        <v>95</v>
      </c>
      <c r="E354" s="26">
        <v>95</v>
      </c>
      <c r="F354" s="27">
        <f t="shared" si="31"/>
        <v>100</v>
      </c>
    </row>
    <row r="355" spans="1:6" ht="144.75" customHeight="1">
      <c r="A355" s="105"/>
      <c r="B355" s="93"/>
      <c r="C355" s="5" t="s">
        <v>18</v>
      </c>
      <c r="D355" s="25">
        <v>100</v>
      </c>
      <c r="E355" s="25">
        <v>100</v>
      </c>
      <c r="F355" s="27">
        <f t="shared" si="31"/>
        <v>100</v>
      </c>
    </row>
    <row r="357" spans="1:6">
      <c r="A357" s="66" t="s">
        <v>64</v>
      </c>
      <c r="B357" s="67"/>
      <c r="C357" s="67"/>
      <c r="D357" s="67"/>
      <c r="E357" s="67"/>
      <c r="F357" s="68"/>
    </row>
    <row r="358" spans="1:6">
      <c r="A358" s="69" t="s">
        <v>68</v>
      </c>
      <c r="B358" s="69"/>
      <c r="C358" s="69"/>
      <c r="D358" s="69"/>
      <c r="E358" s="69"/>
      <c r="F358" s="69"/>
    </row>
    <row r="359" spans="1:6" ht="168.75">
      <c r="A359" s="22" t="s">
        <v>5</v>
      </c>
      <c r="B359" s="23" t="s">
        <v>6</v>
      </c>
      <c r="C359" s="23" t="s">
        <v>14</v>
      </c>
      <c r="D359" s="23" t="s">
        <v>15</v>
      </c>
      <c r="E359" s="23" t="s">
        <v>16</v>
      </c>
      <c r="F359" s="23" t="s">
        <v>10</v>
      </c>
    </row>
    <row r="360" spans="1:6">
      <c r="A360" s="24">
        <v>1</v>
      </c>
      <c r="B360" s="24">
        <v>2</v>
      </c>
      <c r="C360" s="24">
        <v>3</v>
      </c>
      <c r="D360" s="24">
        <v>4</v>
      </c>
      <c r="E360" s="24">
        <v>5</v>
      </c>
      <c r="F360" s="24" t="s">
        <v>11</v>
      </c>
    </row>
    <row r="361" spans="1:6" ht="89.25" customHeight="1">
      <c r="A361" s="88">
        <v>1</v>
      </c>
      <c r="B361" s="90" t="s">
        <v>40</v>
      </c>
      <c r="C361" s="5" t="s">
        <v>17</v>
      </c>
      <c r="D361" s="26">
        <v>95</v>
      </c>
      <c r="E361" s="26">
        <v>95</v>
      </c>
      <c r="F361" s="27">
        <f>E361/D361*100</f>
        <v>100</v>
      </c>
    </row>
    <row r="362" spans="1:6" ht="171.75" customHeight="1">
      <c r="A362" s="89"/>
      <c r="B362" s="91"/>
      <c r="C362" s="5" t="s">
        <v>18</v>
      </c>
      <c r="D362" s="26">
        <v>100</v>
      </c>
      <c r="E362" s="26">
        <v>100</v>
      </c>
      <c r="F362" s="27">
        <f t="shared" ref="F362:F364" si="32">E362/D362*100</f>
        <v>100</v>
      </c>
    </row>
    <row r="363" spans="1:6" ht="109.5" customHeight="1">
      <c r="A363" s="105">
        <v>2</v>
      </c>
      <c r="B363" s="92" t="s">
        <v>39</v>
      </c>
      <c r="C363" s="5" t="s">
        <v>19</v>
      </c>
      <c r="D363" s="26">
        <v>95</v>
      </c>
      <c r="E363" s="26">
        <v>95</v>
      </c>
      <c r="F363" s="27">
        <f t="shared" si="32"/>
        <v>100</v>
      </c>
    </row>
    <row r="364" spans="1:6" ht="144.75" customHeight="1">
      <c r="A364" s="105"/>
      <c r="B364" s="93"/>
      <c r="C364" s="5" t="s">
        <v>18</v>
      </c>
      <c r="D364" s="25">
        <v>100</v>
      </c>
      <c r="E364" s="25">
        <v>100</v>
      </c>
      <c r="F364" s="27">
        <f t="shared" si="32"/>
        <v>100</v>
      </c>
    </row>
    <row r="366" spans="1:6">
      <c r="A366" s="66" t="s">
        <v>106</v>
      </c>
      <c r="B366" s="67"/>
      <c r="C366" s="67"/>
      <c r="D366" s="67"/>
      <c r="E366" s="67"/>
      <c r="F366" s="68"/>
    </row>
    <row r="367" spans="1:6">
      <c r="A367" s="69" t="s">
        <v>68</v>
      </c>
      <c r="B367" s="69"/>
      <c r="C367" s="69"/>
      <c r="D367" s="69"/>
      <c r="E367" s="69"/>
      <c r="F367" s="69"/>
    </row>
    <row r="368" spans="1:6" ht="168.75">
      <c r="A368" s="22" t="s">
        <v>5</v>
      </c>
      <c r="B368" s="23" t="s">
        <v>6</v>
      </c>
      <c r="C368" s="23" t="s">
        <v>14</v>
      </c>
      <c r="D368" s="23" t="s">
        <v>15</v>
      </c>
      <c r="E368" s="23" t="s">
        <v>16</v>
      </c>
      <c r="F368" s="23" t="s">
        <v>10</v>
      </c>
    </row>
    <row r="369" spans="1:6">
      <c r="A369" s="24">
        <v>1</v>
      </c>
      <c r="B369" s="24">
        <v>2</v>
      </c>
      <c r="C369" s="24">
        <v>3</v>
      </c>
      <c r="D369" s="24">
        <v>4</v>
      </c>
      <c r="E369" s="24">
        <v>5</v>
      </c>
      <c r="F369" s="24" t="s">
        <v>11</v>
      </c>
    </row>
    <row r="370" spans="1:6" ht="89.25" customHeight="1">
      <c r="A370" s="88">
        <v>1</v>
      </c>
      <c r="B370" s="90" t="s">
        <v>40</v>
      </c>
      <c r="C370" s="5" t="s">
        <v>17</v>
      </c>
      <c r="D370" s="26">
        <v>95</v>
      </c>
      <c r="E370" s="26">
        <v>95</v>
      </c>
      <c r="F370" s="27">
        <f>E370/D370*100</f>
        <v>100</v>
      </c>
    </row>
    <row r="371" spans="1:6" ht="171.75" customHeight="1">
      <c r="A371" s="89"/>
      <c r="B371" s="91"/>
      <c r="C371" s="5" t="s">
        <v>18</v>
      </c>
      <c r="D371" s="26">
        <v>100</v>
      </c>
      <c r="E371" s="26">
        <v>100</v>
      </c>
      <c r="F371" s="27">
        <f t="shared" ref="F371:F373" si="33">E371/D371*100</f>
        <v>100</v>
      </c>
    </row>
    <row r="372" spans="1:6" ht="109.5" customHeight="1">
      <c r="A372" s="105">
        <v>2</v>
      </c>
      <c r="B372" s="92" t="s">
        <v>39</v>
      </c>
      <c r="C372" s="5" t="s">
        <v>19</v>
      </c>
      <c r="D372" s="26">
        <v>95</v>
      </c>
      <c r="E372" s="26">
        <v>95</v>
      </c>
      <c r="F372" s="27">
        <f t="shared" si="33"/>
        <v>100</v>
      </c>
    </row>
    <row r="373" spans="1:6" ht="144.75" customHeight="1">
      <c r="A373" s="105"/>
      <c r="B373" s="93"/>
      <c r="C373" s="5" t="s">
        <v>18</v>
      </c>
      <c r="D373" s="25">
        <v>100</v>
      </c>
      <c r="E373" s="25">
        <v>100</v>
      </c>
      <c r="F373" s="27">
        <f t="shared" si="33"/>
        <v>100</v>
      </c>
    </row>
    <row r="375" spans="1:6" ht="20.25">
      <c r="A375" s="99" t="s">
        <v>107</v>
      </c>
      <c r="B375" s="72"/>
      <c r="C375" s="72"/>
      <c r="D375" s="72"/>
      <c r="E375" s="72"/>
      <c r="F375" s="73"/>
    </row>
    <row r="376" spans="1:6">
      <c r="A376" s="74" t="s">
        <v>68</v>
      </c>
      <c r="B376" s="74"/>
      <c r="C376" s="74"/>
      <c r="D376" s="74"/>
      <c r="E376" s="74"/>
      <c r="F376" s="74"/>
    </row>
    <row r="377" spans="1:6" ht="168.75">
      <c r="A377" s="35" t="s">
        <v>5</v>
      </c>
      <c r="B377" s="36" t="s">
        <v>6</v>
      </c>
      <c r="C377" s="36" t="s">
        <v>14</v>
      </c>
      <c r="D377" s="36" t="s">
        <v>15</v>
      </c>
      <c r="E377" s="36" t="s">
        <v>16</v>
      </c>
      <c r="F377" s="36" t="s">
        <v>10</v>
      </c>
    </row>
    <row r="378" spans="1:6">
      <c r="A378" s="37">
        <v>1</v>
      </c>
      <c r="B378" s="37">
        <v>2</v>
      </c>
      <c r="C378" s="37">
        <v>3</v>
      </c>
      <c r="D378" s="37">
        <v>4</v>
      </c>
      <c r="E378" s="37">
        <v>5</v>
      </c>
      <c r="F378" s="37" t="s">
        <v>11</v>
      </c>
    </row>
    <row r="379" spans="1:6" ht="89.25" customHeight="1">
      <c r="A379" s="100">
        <v>1</v>
      </c>
      <c r="B379" s="90" t="s">
        <v>40</v>
      </c>
      <c r="C379" s="5" t="s">
        <v>17</v>
      </c>
      <c r="D379" s="39">
        <v>95</v>
      </c>
      <c r="E379" s="39">
        <v>95</v>
      </c>
      <c r="F379" s="40">
        <f>E379/D379*100</f>
        <v>100</v>
      </c>
    </row>
    <row r="380" spans="1:6" ht="171.75" customHeight="1">
      <c r="A380" s="101"/>
      <c r="B380" s="91"/>
      <c r="C380" s="5" t="s">
        <v>18</v>
      </c>
      <c r="D380" s="39">
        <v>100</v>
      </c>
      <c r="E380" s="39">
        <v>100</v>
      </c>
      <c r="F380" s="40">
        <f>E380/D380*100</f>
        <v>100</v>
      </c>
    </row>
    <row r="381" spans="1:6" ht="109.5" customHeight="1">
      <c r="A381" s="106">
        <v>2</v>
      </c>
      <c r="B381" s="92" t="s">
        <v>39</v>
      </c>
      <c r="C381" s="5" t="s">
        <v>19</v>
      </c>
      <c r="D381" s="39">
        <v>95</v>
      </c>
      <c r="E381" s="39">
        <v>95</v>
      </c>
      <c r="F381" s="40">
        <f>E381/D381*100</f>
        <v>100</v>
      </c>
    </row>
    <row r="382" spans="1:6" ht="144.75" customHeight="1">
      <c r="A382" s="106"/>
      <c r="B382" s="93"/>
      <c r="C382" s="5" t="s">
        <v>18</v>
      </c>
      <c r="D382" s="38">
        <v>100</v>
      </c>
      <c r="E382" s="38">
        <v>100</v>
      </c>
      <c r="F382" s="40">
        <f>E382/D382*100</f>
        <v>100</v>
      </c>
    </row>
    <row r="384" spans="1:6">
      <c r="A384" s="70" t="s">
        <v>108</v>
      </c>
      <c r="B384" s="70"/>
      <c r="C384" s="70"/>
      <c r="D384" s="70"/>
      <c r="E384" s="70"/>
      <c r="F384" s="70"/>
    </row>
    <row r="385" spans="1:6">
      <c r="A385" s="70" t="s">
        <v>68</v>
      </c>
      <c r="B385" s="70"/>
      <c r="C385" s="70"/>
      <c r="D385" s="70"/>
      <c r="E385" s="70"/>
      <c r="F385" s="70"/>
    </row>
    <row r="386" spans="1:6" ht="168.75">
      <c r="A386" s="28" t="s">
        <v>5</v>
      </c>
      <c r="B386" s="29" t="s">
        <v>6</v>
      </c>
      <c r="C386" s="29" t="s">
        <v>14</v>
      </c>
      <c r="D386" s="29" t="s">
        <v>15</v>
      </c>
      <c r="E386" s="29" t="s">
        <v>16</v>
      </c>
      <c r="F386" s="29" t="s">
        <v>10</v>
      </c>
    </row>
    <row r="387" spans="1:6">
      <c r="A387" s="30">
        <v>1</v>
      </c>
      <c r="B387" s="30">
        <v>2</v>
      </c>
      <c r="C387" s="30">
        <v>3</v>
      </c>
      <c r="D387" s="30">
        <v>4</v>
      </c>
      <c r="E387" s="30">
        <v>5</v>
      </c>
      <c r="F387" s="30" t="s">
        <v>11</v>
      </c>
    </row>
    <row r="388" spans="1:6" ht="89.25" customHeight="1">
      <c r="A388" s="94">
        <v>1</v>
      </c>
      <c r="B388" s="97" t="s">
        <v>40</v>
      </c>
      <c r="C388" s="5" t="s">
        <v>17</v>
      </c>
      <c r="D388" s="32">
        <v>95</v>
      </c>
      <c r="E388" s="32">
        <v>100</v>
      </c>
      <c r="F388" s="33">
        <f>E388/D388*100</f>
        <v>105.26315789473684</v>
      </c>
    </row>
    <row r="389" spans="1:6" ht="171.75" customHeight="1">
      <c r="A389" s="94"/>
      <c r="B389" s="97"/>
      <c r="C389" s="5" t="s">
        <v>18</v>
      </c>
      <c r="D389" s="32">
        <v>100</v>
      </c>
      <c r="E389" s="32">
        <v>100</v>
      </c>
      <c r="F389" s="33">
        <f>E389/D389*100</f>
        <v>100</v>
      </c>
    </row>
    <row r="390" spans="1:6" ht="109.5" customHeight="1">
      <c r="A390" s="94">
        <v>2</v>
      </c>
      <c r="B390" s="98" t="s">
        <v>39</v>
      </c>
      <c r="C390" s="5" t="s">
        <v>19</v>
      </c>
      <c r="D390" s="32">
        <v>95</v>
      </c>
      <c r="E390" s="32">
        <v>100</v>
      </c>
      <c r="F390" s="33">
        <f>E390/D390*100</f>
        <v>105.26315789473684</v>
      </c>
    </row>
    <row r="391" spans="1:6" ht="144.75" customHeight="1">
      <c r="A391" s="94"/>
      <c r="B391" s="98"/>
      <c r="C391" s="5" t="s">
        <v>18</v>
      </c>
      <c r="D391" s="31">
        <v>100</v>
      </c>
      <c r="E391" s="31">
        <v>100</v>
      </c>
      <c r="F391" s="33">
        <f>E391/D391*100</f>
        <v>100</v>
      </c>
    </row>
    <row r="393" spans="1:6">
      <c r="A393" s="66" t="s">
        <v>109</v>
      </c>
      <c r="B393" s="67"/>
      <c r="C393" s="67"/>
      <c r="D393" s="67"/>
      <c r="E393" s="67"/>
      <c r="F393" s="68"/>
    </row>
    <row r="394" spans="1:6">
      <c r="A394" s="69" t="s">
        <v>68</v>
      </c>
      <c r="B394" s="69"/>
      <c r="C394" s="69"/>
      <c r="D394" s="69"/>
      <c r="E394" s="69"/>
      <c r="F394" s="69"/>
    </row>
    <row r="395" spans="1:6" ht="168.75">
      <c r="A395" s="22" t="s">
        <v>5</v>
      </c>
      <c r="B395" s="23" t="s">
        <v>6</v>
      </c>
      <c r="C395" s="23" t="s">
        <v>14</v>
      </c>
      <c r="D395" s="23" t="s">
        <v>15</v>
      </c>
      <c r="E395" s="23" t="s">
        <v>16</v>
      </c>
      <c r="F395" s="23" t="s">
        <v>10</v>
      </c>
    </row>
    <row r="396" spans="1:6">
      <c r="A396" s="24">
        <v>1</v>
      </c>
      <c r="B396" s="24">
        <v>2</v>
      </c>
      <c r="C396" s="24">
        <v>3</v>
      </c>
      <c r="D396" s="24">
        <v>4</v>
      </c>
      <c r="E396" s="24">
        <v>5</v>
      </c>
      <c r="F396" s="24" t="s">
        <v>11</v>
      </c>
    </row>
    <row r="397" spans="1:6" ht="89.25" customHeight="1">
      <c r="A397" s="88">
        <v>1</v>
      </c>
      <c r="B397" s="90" t="s">
        <v>40</v>
      </c>
      <c r="C397" s="5" t="s">
        <v>17</v>
      </c>
      <c r="D397" s="26">
        <v>95</v>
      </c>
      <c r="E397" s="26">
        <v>95</v>
      </c>
      <c r="F397" s="27">
        <f>E397/D397*100</f>
        <v>100</v>
      </c>
    </row>
    <row r="398" spans="1:6" ht="171.75" customHeight="1">
      <c r="A398" s="89"/>
      <c r="B398" s="91"/>
      <c r="C398" s="5" t="s">
        <v>18</v>
      </c>
      <c r="D398" s="26">
        <v>100</v>
      </c>
      <c r="E398" s="26">
        <v>100</v>
      </c>
      <c r="F398" s="27">
        <f t="shared" ref="F398:F400" si="34">E398/D398*100</f>
        <v>100</v>
      </c>
    </row>
    <row r="399" spans="1:6" ht="109.5" customHeight="1">
      <c r="A399" s="105">
        <v>2</v>
      </c>
      <c r="B399" s="92" t="s">
        <v>39</v>
      </c>
      <c r="C399" s="5" t="s">
        <v>19</v>
      </c>
      <c r="D399" s="26">
        <v>95</v>
      </c>
      <c r="E399" s="26">
        <v>95</v>
      </c>
      <c r="F399" s="27">
        <f t="shared" si="34"/>
        <v>100</v>
      </c>
    </row>
    <row r="400" spans="1:6" ht="144.75" customHeight="1">
      <c r="A400" s="105"/>
      <c r="B400" s="93"/>
      <c r="C400" s="5" t="s">
        <v>18</v>
      </c>
      <c r="D400" s="25">
        <v>100</v>
      </c>
      <c r="E400" s="25">
        <v>100</v>
      </c>
      <c r="F400" s="27">
        <f t="shared" si="34"/>
        <v>100</v>
      </c>
    </row>
    <row r="402" spans="1:6">
      <c r="A402" s="66" t="s">
        <v>110</v>
      </c>
      <c r="B402" s="67"/>
      <c r="C402" s="67"/>
      <c r="D402" s="67"/>
      <c r="E402" s="67"/>
      <c r="F402" s="68"/>
    </row>
    <row r="403" spans="1:6">
      <c r="A403" s="69" t="s">
        <v>68</v>
      </c>
      <c r="B403" s="69"/>
      <c r="C403" s="69"/>
      <c r="D403" s="69"/>
      <c r="E403" s="69"/>
      <c r="F403" s="69"/>
    </row>
    <row r="404" spans="1:6" ht="168.75">
      <c r="A404" s="22" t="s">
        <v>5</v>
      </c>
      <c r="B404" s="23" t="s">
        <v>6</v>
      </c>
      <c r="C404" s="23" t="s">
        <v>14</v>
      </c>
      <c r="D404" s="23" t="s">
        <v>15</v>
      </c>
      <c r="E404" s="23" t="s">
        <v>16</v>
      </c>
      <c r="F404" s="23" t="s">
        <v>10</v>
      </c>
    </row>
    <row r="405" spans="1:6">
      <c r="A405" s="24">
        <v>1</v>
      </c>
      <c r="B405" s="24">
        <v>2</v>
      </c>
      <c r="C405" s="24">
        <v>3</v>
      </c>
      <c r="D405" s="24">
        <v>4</v>
      </c>
      <c r="E405" s="24">
        <v>5</v>
      </c>
      <c r="F405" s="24" t="s">
        <v>11</v>
      </c>
    </row>
    <row r="406" spans="1:6" ht="89.25" customHeight="1">
      <c r="A406" s="88">
        <v>1</v>
      </c>
      <c r="B406" s="90" t="s">
        <v>40</v>
      </c>
      <c r="C406" s="5" t="s">
        <v>17</v>
      </c>
      <c r="D406" s="26">
        <v>95</v>
      </c>
      <c r="E406" s="26">
        <v>95</v>
      </c>
      <c r="F406" s="27">
        <f>E406/D406*100</f>
        <v>100</v>
      </c>
    </row>
    <row r="407" spans="1:6" ht="171.75" customHeight="1">
      <c r="A407" s="89"/>
      <c r="B407" s="91"/>
      <c r="C407" s="5" t="s">
        <v>18</v>
      </c>
      <c r="D407" s="26">
        <v>100</v>
      </c>
      <c r="E407" s="26">
        <v>100</v>
      </c>
      <c r="F407" s="27">
        <f t="shared" ref="F407:F409" si="35">E407/D407*100</f>
        <v>100</v>
      </c>
    </row>
    <row r="408" spans="1:6" ht="109.5" customHeight="1">
      <c r="A408" s="105">
        <v>2</v>
      </c>
      <c r="B408" s="92" t="s">
        <v>39</v>
      </c>
      <c r="C408" s="5" t="s">
        <v>19</v>
      </c>
      <c r="D408" s="26">
        <v>95</v>
      </c>
      <c r="E408" s="26">
        <v>95</v>
      </c>
      <c r="F408" s="27">
        <f t="shared" si="35"/>
        <v>100</v>
      </c>
    </row>
    <row r="409" spans="1:6" ht="144.75" customHeight="1">
      <c r="A409" s="105"/>
      <c r="B409" s="93"/>
      <c r="C409" s="5" t="s">
        <v>18</v>
      </c>
      <c r="D409" s="25">
        <v>100</v>
      </c>
      <c r="E409" s="25">
        <v>100</v>
      </c>
      <c r="F409" s="27">
        <f t="shared" si="35"/>
        <v>100</v>
      </c>
    </row>
    <row r="411" spans="1:6">
      <c r="A411" s="66" t="s">
        <v>111</v>
      </c>
      <c r="B411" s="67"/>
      <c r="C411" s="67"/>
      <c r="D411" s="67"/>
      <c r="E411" s="67"/>
      <c r="F411" s="68"/>
    </row>
    <row r="412" spans="1:6">
      <c r="A412" s="69" t="s">
        <v>68</v>
      </c>
      <c r="B412" s="69"/>
      <c r="C412" s="69"/>
      <c r="D412" s="69"/>
      <c r="E412" s="69"/>
      <c r="F412" s="69"/>
    </row>
    <row r="413" spans="1:6" ht="168.75">
      <c r="A413" s="22" t="s">
        <v>5</v>
      </c>
      <c r="B413" s="23" t="s">
        <v>6</v>
      </c>
      <c r="C413" s="23" t="s">
        <v>14</v>
      </c>
      <c r="D413" s="23" t="s">
        <v>15</v>
      </c>
      <c r="E413" s="23" t="s">
        <v>16</v>
      </c>
      <c r="F413" s="23" t="s">
        <v>10</v>
      </c>
    </row>
    <row r="414" spans="1:6">
      <c r="A414" s="24">
        <v>1</v>
      </c>
      <c r="B414" s="24">
        <v>2</v>
      </c>
      <c r="C414" s="24">
        <v>3</v>
      </c>
      <c r="D414" s="24">
        <v>4</v>
      </c>
      <c r="E414" s="24">
        <v>5</v>
      </c>
      <c r="F414" s="24" t="s">
        <v>11</v>
      </c>
    </row>
    <row r="415" spans="1:6" ht="89.25" customHeight="1">
      <c r="A415" s="88">
        <v>1</v>
      </c>
      <c r="B415" s="90" t="s">
        <v>40</v>
      </c>
      <c r="C415" s="5" t="s">
        <v>17</v>
      </c>
      <c r="D415" s="26">
        <v>95</v>
      </c>
      <c r="E415" s="26">
        <v>95</v>
      </c>
      <c r="F415" s="27">
        <f>E415/D415*100</f>
        <v>100</v>
      </c>
    </row>
    <row r="416" spans="1:6" ht="171.75" customHeight="1">
      <c r="A416" s="89"/>
      <c r="B416" s="91"/>
      <c r="C416" s="5" t="s">
        <v>18</v>
      </c>
      <c r="D416" s="26">
        <v>100</v>
      </c>
      <c r="E416" s="26">
        <v>100</v>
      </c>
      <c r="F416" s="27">
        <f t="shared" ref="F416:F418" si="36">E416/D416*100</f>
        <v>100</v>
      </c>
    </row>
    <row r="417" spans="1:6" ht="109.5" customHeight="1">
      <c r="A417" s="105">
        <v>2</v>
      </c>
      <c r="B417" s="92" t="s">
        <v>39</v>
      </c>
      <c r="C417" s="5" t="s">
        <v>19</v>
      </c>
      <c r="D417" s="26">
        <v>95</v>
      </c>
      <c r="E417" s="26">
        <v>95</v>
      </c>
      <c r="F417" s="27">
        <f t="shared" si="36"/>
        <v>100</v>
      </c>
    </row>
    <row r="418" spans="1:6" ht="144.75" customHeight="1">
      <c r="A418" s="105"/>
      <c r="B418" s="93"/>
      <c r="C418" s="5" t="s">
        <v>18</v>
      </c>
      <c r="D418" s="25">
        <v>100</v>
      </c>
      <c r="E418" s="25">
        <v>100</v>
      </c>
      <c r="F418" s="27">
        <f t="shared" si="36"/>
        <v>100</v>
      </c>
    </row>
    <row r="420" spans="1:6">
      <c r="A420" s="66" t="s">
        <v>112</v>
      </c>
      <c r="B420" s="67"/>
      <c r="C420" s="67"/>
      <c r="D420" s="67"/>
      <c r="E420" s="67"/>
      <c r="F420" s="68"/>
    </row>
    <row r="421" spans="1:6">
      <c r="A421" s="69" t="s">
        <v>68</v>
      </c>
      <c r="B421" s="69"/>
      <c r="C421" s="69"/>
      <c r="D421" s="69"/>
      <c r="E421" s="69"/>
      <c r="F421" s="69"/>
    </row>
    <row r="422" spans="1:6" ht="168.75">
      <c r="A422" s="22" t="s">
        <v>5</v>
      </c>
      <c r="B422" s="23" t="s">
        <v>6</v>
      </c>
      <c r="C422" s="23" t="s">
        <v>14</v>
      </c>
      <c r="D422" s="23" t="s">
        <v>15</v>
      </c>
      <c r="E422" s="23" t="s">
        <v>16</v>
      </c>
      <c r="F422" s="23" t="s">
        <v>10</v>
      </c>
    </row>
    <row r="423" spans="1:6">
      <c r="A423" s="24">
        <v>1</v>
      </c>
      <c r="B423" s="24">
        <v>2</v>
      </c>
      <c r="C423" s="24">
        <v>3</v>
      </c>
      <c r="D423" s="24">
        <v>4</v>
      </c>
      <c r="E423" s="24">
        <v>5</v>
      </c>
      <c r="F423" s="24" t="s">
        <v>11</v>
      </c>
    </row>
    <row r="424" spans="1:6" ht="89.25" customHeight="1">
      <c r="A424" s="88">
        <v>1</v>
      </c>
      <c r="B424" s="90" t="s">
        <v>40</v>
      </c>
      <c r="C424" s="5" t="s">
        <v>17</v>
      </c>
      <c r="D424" s="26">
        <v>95</v>
      </c>
      <c r="E424" s="26">
        <v>95</v>
      </c>
      <c r="F424" s="27">
        <f>E424/D424*100</f>
        <v>100</v>
      </c>
    </row>
    <row r="425" spans="1:6" ht="171.75" customHeight="1">
      <c r="A425" s="89"/>
      <c r="B425" s="91"/>
      <c r="C425" s="5" t="s">
        <v>18</v>
      </c>
      <c r="D425" s="26">
        <v>100</v>
      </c>
      <c r="E425" s="26">
        <v>100</v>
      </c>
      <c r="F425" s="27">
        <f t="shared" ref="F425:F427" si="37">E425/D425*100</f>
        <v>100</v>
      </c>
    </row>
    <row r="426" spans="1:6" ht="109.5" customHeight="1">
      <c r="A426" s="105">
        <v>2</v>
      </c>
      <c r="B426" s="92" t="s">
        <v>39</v>
      </c>
      <c r="C426" s="5" t="s">
        <v>19</v>
      </c>
      <c r="D426" s="26">
        <v>95</v>
      </c>
      <c r="E426" s="26">
        <v>95</v>
      </c>
      <c r="F426" s="27">
        <f t="shared" si="37"/>
        <v>100</v>
      </c>
    </row>
    <row r="427" spans="1:6" ht="144.75" customHeight="1">
      <c r="A427" s="105"/>
      <c r="B427" s="93"/>
      <c r="C427" s="5" t="s">
        <v>18</v>
      </c>
      <c r="D427" s="25">
        <v>100</v>
      </c>
      <c r="E427" s="25">
        <v>100</v>
      </c>
      <c r="F427" s="27">
        <f t="shared" si="37"/>
        <v>100</v>
      </c>
    </row>
    <row r="430" spans="1:6">
      <c r="A430" s="66" t="s">
        <v>66</v>
      </c>
      <c r="B430" s="67"/>
      <c r="C430" s="67"/>
      <c r="D430" s="67"/>
      <c r="E430" s="67"/>
      <c r="F430" s="68"/>
    </row>
    <row r="431" spans="1:6">
      <c r="A431" s="69" t="s">
        <v>68</v>
      </c>
      <c r="B431" s="69"/>
      <c r="C431" s="69"/>
      <c r="D431" s="69"/>
      <c r="E431" s="69"/>
      <c r="F431" s="69"/>
    </row>
    <row r="432" spans="1:6" ht="168.75">
      <c r="A432" s="22" t="s">
        <v>5</v>
      </c>
      <c r="B432" s="23" t="s">
        <v>6</v>
      </c>
      <c r="C432" s="23" t="s">
        <v>14</v>
      </c>
      <c r="D432" s="23" t="s">
        <v>15</v>
      </c>
      <c r="E432" s="23" t="s">
        <v>16</v>
      </c>
      <c r="F432" s="23" t="s">
        <v>10</v>
      </c>
    </row>
    <row r="433" spans="1:6">
      <c r="A433" s="24">
        <v>1</v>
      </c>
      <c r="B433" s="24">
        <v>2</v>
      </c>
      <c r="C433" s="24">
        <v>3</v>
      </c>
      <c r="D433" s="24">
        <v>4</v>
      </c>
      <c r="E433" s="24">
        <v>5</v>
      </c>
      <c r="F433" s="24" t="s">
        <v>11</v>
      </c>
    </row>
    <row r="434" spans="1:6" ht="89.25" customHeight="1">
      <c r="A434" s="88">
        <v>1</v>
      </c>
      <c r="B434" s="90" t="s">
        <v>40</v>
      </c>
      <c r="C434" s="5" t="s">
        <v>17</v>
      </c>
      <c r="D434" s="26">
        <v>95</v>
      </c>
      <c r="E434" s="26">
        <v>95</v>
      </c>
      <c r="F434" s="27">
        <f>E434/D434*100</f>
        <v>100</v>
      </c>
    </row>
    <row r="435" spans="1:6" ht="171.75" customHeight="1">
      <c r="A435" s="89"/>
      <c r="B435" s="91"/>
      <c r="C435" s="5" t="s">
        <v>18</v>
      </c>
      <c r="D435" s="26">
        <v>100</v>
      </c>
      <c r="E435" s="26">
        <v>95</v>
      </c>
      <c r="F435" s="27">
        <f t="shared" ref="F435:F437" si="38">E435/D435*100</f>
        <v>95</v>
      </c>
    </row>
    <row r="436" spans="1:6" ht="109.5" customHeight="1">
      <c r="A436" s="105">
        <v>2</v>
      </c>
      <c r="B436" s="92" t="s">
        <v>39</v>
      </c>
      <c r="C436" s="5" t="s">
        <v>19</v>
      </c>
      <c r="D436" s="26">
        <v>95</v>
      </c>
      <c r="E436" s="26">
        <v>95</v>
      </c>
      <c r="F436" s="27">
        <f t="shared" si="38"/>
        <v>100</v>
      </c>
    </row>
    <row r="437" spans="1:6" ht="144.75" customHeight="1">
      <c r="A437" s="105"/>
      <c r="B437" s="93"/>
      <c r="C437" s="5" t="s">
        <v>18</v>
      </c>
      <c r="D437" s="25">
        <v>100</v>
      </c>
      <c r="E437" s="25">
        <v>95</v>
      </c>
      <c r="F437" s="27">
        <f t="shared" si="38"/>
        <v>95</v>
      </c>
    </row>
    <row r="439" spans="1:6">
      <c r="A439" s="70" t="s">
        <v>113</v>
      </c>
      <c r="B439" s="70"/>
      <c r="C439" s="70"/>
      <c r="D439" s="70"/>
      <c r="E439" s="70"/>
      <c r="F439" s="70"/>
    </row>
    <row r="440" spans="1:6">
      <c r="A440" s="70" t="s">
        <v>68</v>
      </c>
      <c r="B440" s="70"/>
      <c r="C440" s="70"/>
      <c r="D440" s="70"/>
      <c r="E440" s="70"/>
      <c r="F440" s="70"/>
    </row>
    <row r="441" spans="1:6" ht="168.75">
      <c r="A441" s="28" t="s">
        <v>5</v>
      </c>
      <c r="B441" s="29" t="s">
        <v>6</v>
      </c>
      <c r="C441" s="29" t="s">
        <v>14</v>
      </c>
      <c r="D441" s="29" t="s">
        <v>15</v>
      </c>
      <c r="E441" s="29" t="s">
        <v>16</v>
      </c>
      <c r="F441" s="29" t="s">
        <v>10</v>
      </c>
    </row>
    <row r="442" spans="1:6">
      <c r="A442" s="30">
        <v>1</v>
      </c>
      <c r="B442" s="30">
        <v>2</v>
      </c>
      <c r="C442" s="30">
        <v>3</v>
      </c>
      <c r="D442" s="30">
        <v>4</v>
      </c>
      <c r="E442" s="30">
        <v>5</v>
      </c>
      <c r="F442" s="30" t="s">
        <v>11</v>
      </c>
    </row>
    <row r="443" spans="1:6" ht="89.25" customHeight="1">
      <c r="A443" s="94">
        <v>1</v>
      </c>
      <c r="B443" s="95" t="s">
        <v>40</v>
      </c>
      <c r="C443" s="34" t="s">
        <v>17</v>
      </c>
      <c r="D443" s="32">
        <v>95</v>
      </c>
      <c r="E443" s="32">
        <v>95</v>
      </c>
      <c r="F443" s="33">
        <f>E443/D443*100</f>
        <v>100</v>
      </c>
    </row>
    <row r="444" spans="1:6" ht="171.75" customHeight="1">
      <c r="A444" s="94"/>
      <c r="B444" s="95"/>
      <c r="C444" s="34" t="s">
        <v>18</v>
      </c>
      <c r="D444" s="32">
        <v>100</v>
      </c>
      <c r="E444" s="32">
        <v>100</v>
      </c>
      <c r="F444" s="33">
        <f>E444/D444*100</f>
        <v>100</v>
      </c>
    </row>
    <row r="445" spans="1:6" ht="109.5" customHeight="1">
      <c r="A445" s="94">
        <v>2</v>
      </c>
      <c r="B445" s="96" t="s">
        <v>39</v>
      </c>
      <c r="C445" s="34" t="s">
        <v>19</v>
      </c>
      <c r="D445" s="32">
        <v>95</v>
      </c>
      <c r="E445" s="32">
        <v>95</v>
      </c>
      <c r="F445" s="33">
        <f>E445/D445*100</f>
        <v>100</v>
      </c>
    </row>
    <row r="446" spans="1:6" ht="144.75" customHeight="1">
      <c r="A446" s="94"/>
      <c r="B446" s="96"/>
      <c r="C446" s="34" t="s">
        <v>18</v>
      </c>
      <c r="D446" s="31">
        <v>100</v>
      </c>
      <c r="E446" s="48">
        <v>100</v>
      </c>
      <c r="F446" s="33">
        <f>E446/D446*100</f>
        <v>100</v>
      </c>
    </row>
    <row r="448" spans="1:6">
      <c r="A448" s="66" t="s">
        <v>114</v>
      </c>
      <c r="B448" s="67"/>
      <c r="C448" s="67"/>
      <c r="D448" s="67"/>
      <c r="E448" s="67"/>
      <c r="F448" s="68"/>
    </row>
    <row r="449" spans="1:6">
      <c r="A449" s="69" t="s">
        <v>68</v>
      </c>
      <c r="B449" s="69"/>
      <c r="C449" s="69"/>
      <c r="D449" s="69"/>
      <c r="E449" s="69"/>
      <c r="F449" s="69"/>
    </row>
    <row r="450" spans="1:6" ht="168.75">
      <c r="A450" s="22" t="s">
        <v>5</v>
      </c>
      <c r="B450" s="23" t="s">
        <v>6</v>
      </c>
      <c r="C450" s="23" t="s">
        <v>14</v>
      </c>
      <c r="D450" s="23" t="s">
        <v>15</v>
      </c>
      <c r="E450" s="23" t="s">
        <v>16</v>
      </c>
      <c r="F450" s="23" t="s">
        <v>10</v>
      </c>
    </row>
    <row r="451" spans="1:6">
      <c r="A451" s="24">
        <v>1</v>
      </c>
      <c r="B451" s="24">
        <v>2</v>
      </c>
      <c r="C451" s="24">
        <v>3</v>
      </c>
      <c r="D451" s="24">
        <v>4</v>
      </c>
      <c r="E451" s="24">
        <v>5</v>
      </c>
      <c r="F451" s="24" t="s">
        <v>11</v>
      </c>
    </row>
    <row r="452" spans="1:6" ht="89.25" customHeight="1">
      <c r="A452" s="88">
        <v>1</v>
      </c>
      <c r="B452" s="90" t="s">
        <v>40</v>
      </c>
      <c r="C452" s="5" t="s">
        <v>17</v>
      </c>
      <c r="D452" s="26">
        <v>95</v>
      </c>
      <c r="E452" s="26">
        <v>95</v>
      </c>
      <c r="F452" s="27">
        <f>E452/D452*100</f>
        <v>100</v>
      </c>
    </row>
    <row r="453" spans="1:6" ht="171.75" customHeight="1">
      <c r="A453" s="89"/>
      <c r="B453" s="91"/>
      <c r="C453" s="5" t="s">
        <v>18</v>
      </c>
      <c r="D453" s="26">
        <v>100</v>
      </c>
      <c r="E453" s="26">
        <v>100</v>
      </c>
      <c r="F453" s="27">
        <f t="shared" ref="F453:F455" si="39">E453/D453*100</f>
        <v>100</v>
      </c>
    </row>
    <row r="454" spans="1:6" ht="109.5" customHeight="1">
      <c r="A454" s="105">
        <v>2</v>
      </c>
      <c r="B454" s="92" t="s">
        <v>39</v>
      </c>
      <c r="C454" s="5" t="s">
        <v>19</v>
      </c>
      <c r="D454" s="26">
        <v>95</v>
      </c>
      <c r="E454" s="26">
        <v>95</v>
      </c>
      <c r="F454" s="27">
        <f t="shared" si="39"/>
        <v>100</v>
      </c>
    </row>
    <row r="455" spans="1:6" ht="144.75" customHeight="1">
      <c r="A455" s="105"/>
      <c r="B455" s="93"/>
      <c r="C455" s="5" t="s">
        <v>18</v>
      </c>
      <c r="D455" s="25">
        <v>100</v>
      </c>
      <c r="E455" s="25">
        <v>100</v>
      </c>
      <c r="F455" s="27">
        <f t="shared" si="39"/>
        <v>100</v>
      </c>
    </row>
    <row r="457" spans="1:6">
      <c r="A457" s="66" t="s">
        <v>115</v>
      </c>
      <c r="B457" s="67"/>
      <c r="C457" s="67"/>
      <c r="D457" s="67"/>
      <c r="E457" s="67"/>
      <c r="F457" s="68"/>
    </row>
    <row r="458" spans="1:6">
      <c r="A458" s="69" t="s">
        <v>68</v>
      </c>
      <c r="B458" s="69"/>
      <c r="C458" s="69"/>
      <c r="D458" s="69"/>
      <c r="E458" s="69"/>
      <c r="F458" s="69"/>
    </row>
    <row r="459" spans="1:6" ht="168.75">
      <c r="A459" s="22" t="s">
        <v>5</v>
      </c>
      <c r="B459" s="23" t="s">
        <v>6</v>
      </c>
      <c r="C459" s="23" t="s">
        <v>14</v>
      </c>
      <c r="D459" s="23" t="s">
        <v>15</v>
      </c>
      <c r="E459" s="23" t="s">
        <v>16</v>
      </c>
      <c r="F459" s="23" t="s">
        <v>10</v>
      </c>
    </row>
    <row r="460" spans="1:6">
      <c r="A460" s="24">
        <v>1</v>
      </c>
      <c r="B460" s="24">
        <v>2</v>
      </c>
      <c r="C460" s="24">
        <v>3</v>
      </c>
      <c r="D460" s="24">
        <v>4</v>
      </c>
      <c r="E460" s="24">
        <v>5</v>
      </c>
      <c r="F460" s="24" t="s">
        <v>11</v>
      </c>
    </row>
    <row r="461" spans="1:6" ht="89.25" customHeight="1">
      <c r="A461" s="88">
        <v>1</v>
      </c>
      <c r="B461" s="90" t="s">
        <v>40</v>
      </c>
      <c r="C461" s="5" t="s">
        <v>17</v>
      </c>
      <c r="D461" s="26">
        <v>95</v>
      </c>
      <c r="E461" s="26">
        <v>95</v>
      </c>
      <c r="F461" s="27">
        <f>E461/D461*100</f>
        <v>100</v>
      </c>
    </row>
    <row r="462" spans="1:6" ht="171.75" customHeight="1">
      <c r="A462" s="89"/>
      <c r="B462" s="91"/>
      <c r="C462" s="5" t="s">
        <v>18</v>
      </c>
      <c r="D462" s="26">
        <v>100</v>
      </c>
      <c r="E462" s="26">
        <v>100</v>
      </c>
      <c r="F462" s="27">
        <f t="shared" ref="F462:F464" si="40">E462/D462*100</f>
        <v>100</v>
      </c>
    </row>
    <row r="463" spans="1:6" ht="109.5" customHeight="1">
      <c r="A463" s="105">
        <v>2</v>
      </c>
      <c r="B463" s="92" t="s">
        <v>39</v>
      </c>
      <c r="C463" s="5" t="s">
        <v>19</v>
      </c>
      <c r="D463" s="26">
        <v>95</v>
      </c>
      <c r="E463" s="26">
        <v>95</v>
      </c>
      <c r="F463" s="27">
        <f t="shared" si="40"/>
        <v>100</v>
      </c>
    </row>
    <row r="464" spans="1:6" ht="144.75" customHeight="1">
      <c r="A464" s="105"/>
      <c r="B464" s="93"/>
      <c r="C464" s="5" t="s">
        <v>18</v>
      </c>
      <c r="D464" s="25">
        <v>100</v>
      </c>
      <c r="E464" s="25">
        <v>100</v>
      </c>
      <c r="F464" s="27">
        <f t="shared" si="40"/>
        <v>100</v>
      </c>
    </row>
    <row r="466" spans="1:6">
      <c r="A466" s="66" t="s">
        <v>116</v>
      </c>
      <c r="B466" s="67"/>
      <c r="C466" s="67"/>
      <c r="D466" s="67"/>
      <c r="E466" s="67"/>
      <c r="F466" s="68"/>
    </row>
    <row r="467" spans="1:6">
      <c r="A467" s="69" t="s">
        <v>68</v>
      </c>
      <c r="B467" s="69"/>
      <c r="C467" s="69"/>
      <c r="D467" s="69"/>
      <c r="E467" s="69"/>
      <c r="F467" s="69"/>
    </row>
    <row r="468" spans="1:6" ht="168.75">
      <c r="A468" s="22" t="s">
        <v>5</v>
      </c>
      <c r="B468" s="23" t="s">
        <v>6</v>
      </c>
      <c r="C468" s="23" t="s">
        <v>14</v>
      </c>
      <c r="D468" s="23" t="s">
        <v>15</v>
      </c>
      <c r="E468" s="23" t="s">
        <v>16</v>
      </c>
      <c r="F468" s="23" t="s">
        <v>10</v>
      </c>
    </row>
    <row r="469" spans="1:6">
      <c r="A469" s="24">
        <v>1</v>
      </c>
      <c r="B469" s="24">
        <v>2</v>
      </c>
      <c r="C469" s="24">
        <v>3</v>
      </c>
      <c r="D469" s="24">
        <v>4</v>
      </c>
      <c r="E469" s="24">
        <v>5</v>
      </c>
      <c r="F469" s="24" t="s">
        <v>11</v>
      </c>
    </row>
    <row r="470" spans="1:6" ht="89.25" customHeight="1">
      <c r="A470" s="88">
        <v>1</v>
      </c>
      <c r="B470" s="90" t="s">
        <v>40</v>
      </c>
      <c r="C470" s="5" t="s">
        <v>17</v>
      </c>
      <c r="D470" s="26">
        <v>95</v>
      </c>
      <c r="E470" s="26">
        <v>95</v>
      </c>
      <c r="F470" s="27">
        <f>E470/D470*100</f>
        <v>100</v>
      </c>
    </row>
    <row r="471" spans="1:6" ht="171.75" customHeight="1">
      <c r="A471" s="89"/>
      <c r="B471" s="91"/>
      <c r="C471" s="5" t="s">
        <v>18</v>
      </c>
      <c r="D471" s="26">
        <v>100</v>
      </c>
      <c r="E471" s="26">
        <v>100</v>
      </c>
      <c r="F471" s="27">
        <f t="shared" ref="F471:F473" si="41">E471/D471*100</f>
        <v>100</v>
      </c>
    </row>
    <row r="472" spans="1:6" ht="109.5" customHeight="1">
      <c r="A472" s="105">
        <v>2</v>
      </c>
      <c r="B472" s="92" t="s">
        <v>39</v>
      </c>
      <c r="C472" s="5" t="s">
        <v>19</v>
      </c>
      <c r="D472" s="26">
        <v>95</v>
      </c>
      <c r="E472" s="26">
        <v>95</v>
      </c>
      <c r="F472" s="27">
        <f t="shared" si="41"/>
        <v>100</v>
      </c>
    </row>
    <row r="473" spans="1:6" ht="144.75" customHeight="1">
      <c r="A473" s="105"/>
      <c r="B473" s="93"/>
      <c r="C473" s="5" t="s">
        <v>18</v>
      </c>
      <c r="D473" s="25">
        <v>100</v>
      </c>
      <c r="E473" s="25">
        <v>100</v>
      </c>
      <c r="F473" s="27">
        <f t="shared" si="41"/>
        <v>100</v>
      </c>
    </row>
    <row r="475" spans="1:6">
      <c r="A475" s="66" t="s">
        <v>117</v>
      </c>
      <c r="B475" s="67"/>
      <c r="C475" s="67"/>
      <c r="D475" s="67"/>
      <c r="E475" s="67"/>
      <c r="F475" s="68"/>
    </row>
    <row r="476" spans="1:6">
      <c r="A476" s="69" t="s">
        <v>68</v>
      </c>
      <c r="B476" s="69"/>
      <c r="C476" s="69"/>
      <c r="D476" s="69"/>
      <c r="E476" s="69"/>
      <c r="F476" s="69"/>
    </row>
    <row r="477" spans="1:6" ht="168.75">
      <c r="A477" s="22" t="s">
        <v>5</v>
      </c>
      <c r="B477" s="23" t="s">
        <v>6</v>
      </c>
      <c r="C477" s="23" t="s">
        <v>14</v>
      </c>
      <c r="D477" s="23" t="s">
        <v>15</v>
      </c>
      <c r="E477" s="23" t="s">
        <v>16</v>
      </c>
      <c r="F477" s="23" t="s">
        <v>10</v>
      </c>
    </row>
    <row r="478" spans="1:6">
      <c r="A478" s="24">
        <v>1</v>
      </c>
      <c r="B478" s="24">
        <v>2</v>
      </c>
      <c r="C478" s="24">
        <v>3</v>
      </c>
      <c r="D478" s="24">
        <v>4</v>
      </c>
      <c r="E478" s="24">
        <v>5</v>
      </c>
      <c r="F478" s="24" t="s">
        <v>11</v>
      </c>
    </row>
    <row r="479" spans="1:6" ht="89.25" customHeight="1">
      <c r="A479" s="88">
        <v>1</v>
      </c>
      <c r="B479" s="90" t="s">
        <v>40</v>
      </c>
      <c r="C479" s="5" t="s">
        <v>17</v>
      </c>
      <c r="D479" s="26">
        <v>95</v>
      </c>
      <c r="E479" s="26">
        <v>95</v>
      </c>
      <c r="F479" s="27">
        <f>E479/D479*100</f>
        <v>100</v>
      </c>
    </row>
    <row r="480" spans="1:6" ht="171.75" customHeight="1">
      <c r="A480" s="89"/>
      <c r="B480" s="91"/>
      <c r="C480" s="5" t="s">
        <v>18</v>
      </c>
      <c r="D480" s="26">
        <v>100</v>
      </c>
      <c r="E480" s="26">
        <v>100</v>
      </c>
      <c r="F480" s="27">
        <f t="shared" ref="F480:F482" si="42">E480/D480*100</f>
        <v>100</v>
      </c>
    </row>
    <row r="481" spans="1:6" ht="109.5" customHeight="1">
      <c r="A481" s="105">
        <v>2</v>
      </c>
      <c r="B481" s="92" t="s">
        <v>39</v>
      </c>
      <c r="C481" s="5" t="s">
        <v>19</v>
      </c>
      <c r="D481" s="26">
        <v>95</v>
      </c>
      <c r="E481" s="26">
        <v>95</v>
      </c>
      <c r="F481" s="27">
        <f t="shared" si="42"/>
        <v>100</v>
      </c>
    </row>
    <row r="482" spans="1:6" ht="144.75" customHeight="1">
      <c r="A482" s="105"/>
      <c r="B482" s="93"/>
      <c r="C482" s="5" t="s">
        <v>18</v>
      </c>
      <c r="D482" s="25">
        <v>100</v>
      </c>
      <c r="E482" s="25">
        <v>100</v>
      </c>
      <c r="F482" s="27">
        <f t="shared" si="42"/>
        <v>100</v>
      </c>
    </row>
    <row r="484" spans="1:6">
      <c r="A484" s="66" t="s">
        <v>118</v>
      </c>
      <c r="B484" s="67"/>
      <c r="C484" s="67"/>
      <c r="D484" s="67"/>
      <c r="E484" s="67"/>
      <c r="F484" s="68"/>
    </row>
    <row r="485" spans="1:6">
      <c r="A485" s="69" t="s">
        <v>68</v>
      </c>
      <c r="B485" s="69"/>
      <c r="C485" s="69"/>
      <c r="D485" s="69"/>
      <c r="E485" s="69"/>
      <c r="F485" s="69"/>
    </row>
    <row r="486" spans="1:6" ht="168.75">
      <c r="A486" s="22" t="s">
        <v>5</v>
      </c>
      <c r="B486" s="23" t="s">
        <v>6</v>
      </c>
      <c r="C486" s="23" t="s">
        <v>14</v>
      </c>
      <c r="D486" s="23" t="s">
        <v>15</v>
      </c>
      <c r="E486" s="23" t="s">
        <v>16</v>
      </c>
      <c r="F486" s="23" t="s">
        <v>10</v>
      </c>
    </row>
    <row r="487" spans="1:6">
      <c r="A487" s="24">
        <v>1</v>
      </c>
      <c r="B487" s="24">
        <v>2</v>
      </c>
      <c r="C487" s="24">
        <v>3</v>
      </c>
      <c r="D487" s="24">
        <v>4</v>
      </c>
      <c r="E487" s="24">
        <v>5</v>
      </c>
      <c r="F487" s="24" t="s">
        <v>11</v>
      </c>
    </row>
    <row r="488" spans="1:6" ht="89.25" customHeight="1">
      <c r="A488" s="88">
        <v>1</v>
      </c>
      <c r="B488" s="90" t="s">
        <v>40</v>
      </c>
      <c r="C488" s="5" t="s">
        <v>17</v>
      </c>
      <c r="D488" s="26">
        <v>95</v>
      </c>
      <c r="E488" s="26">
        <v>95</v>
      </c>
      <c r="F488" s="27">
        <f>E488/D488*100</f>
        <v>100</v>
      </c>
    </row>
    <row r="489" spans="1:6" ht="171.75" customHeight="1">
      <c r="A489" s="89"/>
      <c r="B489" s="91"/>
      <c r="C489" s="5" t="s">
        <v>18</v>
      </c>
      <c r="D489" s="26">
        <v>100</v>
      </c>
      <c r="E489" s="26">
        <v>100</v>
      </c>
      <c r="F489" s="27">
        <f t="shared" ref="F489:F491" si="43">E489/D489*100</f>
        <v>100</v>
      </c>
    </row>
    <row r="490" spans="1:6" ht="109.5" customHeight="1">
      <c r="A490" s="105">
        <v>2</v>
      </c>
      <c r="B490" s="92" t="s">
        <v>39</v>
      </c>
      <c r="C490" s="5" t="s">
        <v>19</v>
      </c>
      <c r="D490" s="26">
        <v>95</v>
      </c>
      <c r="E490" s="26">
        <v>95</v>
      </c>
      <c r="F490" s="27">
        <f t="shared" si="43"/>
        <v>100</v>
      </c>
    </row>
    <row r="491" spans="1:6" ht="144.75" customHeight="1">
      <c r="A491" s="105"/>
      <c r="B491" s="93"/>
      <c r="C491" s="5" t="s">
        <v>18</v>
      </c>
      <c r="D491" s="25">
        <v>100</v>
      </c>
      <c r="E491" s="25">
        <v>100</v>
      </c>
      <c r="F491" s="27">
        <f t="shared" si="43"/>
        <v>100</v>
      </c>
    </row>
    <row r="493" spans="1:6">
      <c r="A493" s="66" t="s">
        <v>67</v>
      </c>
      <c r="B493" s="67"/>
      <c r="C493" s="67"/>
      <c r="D493" s="67"/>
      <c r="E493" s="67"/>
      <c r="F493" s="68"/>
    </row>
    <row r="494" spans="1:6">
      <c r="A494" s="69" t="s">
        <v>68</v>
      </c>
      <c r="B494" s="69"/>
      <c r="C494" s="69"/>
      <c r="D494" s="69"/>
      <c r="E494" s="69"/>
      <c r="F494" s="69"/>
    </row>
    <row r="495" spans="1:6" ht="168.75">
      <c r="A495" s="22" t="s">
        <v>5</v>
      </c>
      <c r="B495" s="23" t="s">
        <v>6</v>
      </c>
      <c r="C495" s="23" t="s">
        <v>14</v>
      </c>
      <c r="D495" s="23" t="s">
        <v>15</v>
      </c>
      <c r="E495" s="23" t="s">
        <v>16</v>
      </c>
      <c r="F495" s="23" t="s">
        <v>10</v>
      </c>
    </row>
    <row r="496" spans="1:6">
      <c r="A496" s="24">
        <v>1</v>
      </c>
      <c r="B496" s="24">
        <v>2</v>
      </c>
      <c r="C496" s="24">
        <v>3</v>
      </c>
      <c r="D496" s="24">
        <v>4</v>
      </c>
      <c r="E496" s="24">
        <v>5</v>
      </c>
      <c r="F496" s="24" t="s">
        <v>11</v>
      </c>
    </row>
    <row r="497" spans="1:6" ht="89.25" customHeight="1">
      <c r="A497" s="88">
        <v>1</v>
      </c>
      <c r="B497" s="90" t="s">
        <v>40</v>
      </c>
      <c r="C497" s="5" t="s">
        <v>17</v>
      </c>
      <c r="D497" s="26">
        <v>95</v>
      </c>
      <c r="E497" s="26">
        <v>95</v>
      </c>
      <c r="F497" s="27">
        <f>E497/D497*100</f>
        <v>100</v>
      </c>
    </row>
    <row r="498" spans="1:6" ht="171.75" customHeight="1">
      <c r="A498" s="89"/>
      <c r="B498" s="91"/>
      <c r="C498" s="5" t="s">
        <v>18</v>
      </c>
      <c r="D498" s="26">
        <v>100</v>
      </c>
      <c r="E498" s="26">
        <v>100</v>
      </c>
      <c r="F498" s="27">
        <f t="shared" ref="F498:F500" si="44">E498/D498*100</f>
        <v>100</v>
      </c>
    </row>
    <row r="499" spans="1:6" ht="109.5" customHeight="1">
      <c r="A499" s="105">
        <v>2</v>
      </c>
      <c r="B499" s="92" t="s">
        <v>39</v>
      </c>
      <c r="C499" s="5" t="s">
        <v>19</v>
      </c>
      <c r="D499" s="26">
        <v>95</v>
      </c>
      <c r="E499" s="26">
        <v>95</v>
      </c>
      <c r="F499" s="27">
        <f t="shared" si="44"/>
        <v>100</v>
      </c>
    </row>
    <row r="500" spans="1:6" ht="144.75" customHeight="1">
      <c r="A500" s="105"/>
      <c r="B500" s="93"/>
      <c r="C500" s="5" t="s">
        <v>18</v>
      </c>
      <c r="D500" s="25">
        <v>100</v>
      </c>
      <c r="E500" s="25">
        <v>100</v>
      </c>
      <c r="F500" s="27">
        <f t="shared" si="44"/>
        <v>100</v>
      </c>
    </row>
  </sheetData>
  <mergeCells count="333">
    <mergeCell ref="A138:A139"/>
    <mergeCell ref="B138:B139"/>
    <mergeCell ref="A150:F150"/>
    <mergeCell ref="A151:F151"/>
    <mergeCell ref="A154:A155"/>
    <mergeCell ref="B154:B155"/>
    <mergeCell ref="A156:A157"/>
    <mergeCell ref="B156:B157"/>
    <mergeCell ref="A78:F78"/>
    <mergeCell ref="A79:F79"/>
    <mergeCell ref="A82:A83"/>
    <mergeCell ref="B82:B83"/>
    <mergeCell ref="A84:A85"/>
    <mergeCell ref="B84:B85"/>
    <mergeCell ref="A141:F141"/>
    <mergeCell ref="A142:F142"/>
    <mergeCell ref="A145:A146"/>
    <mergeCell ref="B145:B146"/>
    <mergeCell ref="A147:A148"/>
    <mergeCell ref="B147:B148"/>
    <mergeCell ref="A124:F124"/>
    <mergeCell ref="A127:A128"/>
    <mergeCell ref="B127:B128"/>
    <mergeCell ref="A129:A130"/>
    <mergeCell ref="A136:A137"/>
    <mergeCell ref="B136:B137"/>
    <mergeCell ref="A111:A112"/>
    <mergeCell ref="B111:B112"/>
    <mergeCell ref="A114:F114"/>
    <mergeCell ref="A115:F115"/>
    <mergeCell ref="A118:A119"/>
    <mergeCell ref="B118:B119"/>
    <mergeCell ref="A120:A121"/>
    <mergeCell ref="B120:B121"/>
    <mergeCell ref="A123:F123"/>
    <mergeCell ref="A102:A103"/>
    <mergeCell ref="B102:B103"/>
    <mergeCell ref="A105:F105"/>
    <mergeCell ref="A106:F106"/>
    <mergeCell ref="A109:A110"/>
    <mergeCell ref="B109:B110"/>
    <mergeCell ref="B129:B130"/>
    <mergeCell ref="A132:F132"/>
    <mergeCell ref="A133:F133"/>
    <mergeCell ref="A87:F87"/>
    <mergeCell ref="A88:F88"/>
    <mergeCell ref="A91:A92"/>
    <mergeCell ref="B91:B92"/>
    <mergeCell ref="A93:A94"/>
    <mergeCell ref="B93:B94"/>
    <mergeCell ref="A96:F96"/>
    <mergeCell ref="A97:F97"/>
    <mergeCell ref="A100:A101"/>
    <mergeCell ref="B100:B101"/>
    <mergeCell ref="A24:F24"/>
    <mergeCell ref="A25:F25"/>
    <mergeCell ref="A28:A29"/>
    <mergeCell ref="B28:B29"/>
    <mergeCell ref="A30:A31"/>
    <mergeCell ref="B30:B31"/>
    <mergeCell ref="A21:A22"/>
    <mergeCell ref="B21:B22"/>
    <mergeCell ref="A2:F2"/>
    <mergeCell ref="A3:F3"/>
    <mergeCell ref="A4:F4"/>
    <mergeCell ref="A15:F15"/>
    <mergeCell ref="A16:F16"/>
    <mergeCell ref="A19:A20"/>
    <mergeCell ref="B19:B20"/>
    <mergeCell ref="A6:F6"/>
    <mergeCell ref="A7:F7"/>
    <mergeCell ref="A10:A11"/>
    <mergeCell ref="B10:B11"/>
    <mergeCell ref="A12:A13"/>
    <mergeCell ref="B12:B13"/>
    <mergeCell ref="A42:F42"/>
    <mergeCell ref="A43:F43"/>
    <mergeCell ref="A46:A47"/>
    <mergeCell ref="B46:B47"/>
    <mergeCell ref="A48:A49"/>
    <mergeCell ref="B48:B49"/>
    <mergeCell ref="A33:F33"/>
    <mergeCell ref="A34:F34"/>
    <mergeCell ref="A37:A38"/>
    <mergeCell ref="B37:B38"/>
    <mergeCell ref="A39:A40"/>
    <mergeCell ref="B39:B40"/>
    <mergeCell ref="A159:F159"/>
    <mergeCell ref="A160:F160"/>
    <mergeCell ref="A163:A164"/>
    <mergeCell ref="B163:B164"/>
    <mergeCell ref="A165:A166"/>
    <mergeCell ref="B165:B166"/>
    <mergeCell ref="A51:F51"/>
    <mergeCell ref="A52:F52"/>
    <mergeCell ref="A55:A56"/>
    <mergeCell ref="B55:B56"/>
    <mergeCell ref="A57:A58"/>
    <mergeCell ref="B57:B58"/>
    <mergeCell ref="A60:F60"/>
    <mergeCell ref="A61:F61"/>
    <mergeCell ref="A64:A65"/>
    <mergeCell ref="B64:B65"/>
    <mergeCell ref="A66:A67"/>
    <mergeCell ref="B66:B67"/>
    <mergeCell ref="A69:F69"/>
    <mergeCell ref="A70:F70"/>
    <mergeCell ref="A73:A74"/>
    <mergeCell ref="B73:B74"/>
    <mergeCell ref="A75:A76"/>
    <mergeCell ref="B75:B76"/>
    <mergeCell ref="A177:F177"/>
    <mergeCell ref="A178:F178"/>
    <mergeCell ref="A181:A182"/>
    <mergeCell ref="B181:B182"/>
    <mergeCell ref="A183:A184"/>
    <mergeCell ref="B183:B184"/>
    <mergeCell ref="A168:F168"/>
    <mergeCell ref="A169:F169"/>
    <mergeCell ref="A172:A173"/>
    <mergeCell ref="B172:B173"/>
    <mergeCell ref="A174:A175"/>
    <mergeCell ref="B174:B175"/>
    <mergeCell ref="A195:F195"/>
    <mergeCell ref="A196:F196"/>
    <mergeCell ref="A199:A200"/>
    <mergeCell ref="B199:B200"/>
    <mergeCell ref="A201:A202"/>
    <mergeCell ref="B201:B202"/>
    <mergeCell ref="A186:F186"/>
    <mergeCell ref="A187:F187"/>
    <mergeCell ref="A190:A191"/>
    <mergeCell ref="B190:B191"/>
    <mergeCell ref="A192:A193"/>
    <mergeCell ref="B192:B193"/>
    <mergeCell ref="A213:F213"/>
    <mergeCell ref="A214:F214"/>
    <mergeCell ref="A217:A218"/>
    <mergeCell ref="B217:B218"/>
    <mergeCell ref="A219:A220"/>
    <mergeCell ref="B219:B220"/>
    <mergeCell ref="A204:F204"/>
    <mergeCell ref="A205:F205"/>
    <mergeCell ref="A208:A209"/>
    <mergeCell ref="B208:B209"/>
    <mergeCell ref="A210:A211"/>
    <mergeCell ref="B210:B211"/>
    <mergeCell ref="A231:F231"/>
    <mergeCell ref="A232:F232"/>
    <mergeCell ref="A235:A236"/>
    <mergeCell ref="B235:B236"/>
    <mergeCell ref="A237:A238"/>
    <mergeCell ref="B237:B238"/>
    <mergeCell ref="A222:F222"/>
    <mergeCell ref="A223:F223"/>
    <mergeCell ref="A226:A227"/>
    <mergeCell ref="B226:B227"/>
    <mergeCell ref="A228:A229"/>
    <mergeCell ref="B228:B229"/>
    <mergeCell ref="A249:F249"/>
    <mergeCell ref="A250:F250"/>
    <mergeCell ref="A253:A254"/>
    <mergeCell ref="B253:B254"/>
    <mergeCell ref="A255:A256"/>
    <mergeCell ref="B255:B256"/>
    <mergeCell ref="A240:F240"/>
    <mergeCell ref="A241:F241"/>
    <mergeCell ref="A244:A245"/>
    <mergeCell ref="B244:B245"/>
    <mergeCell ref="A246:A247"/>
    <mergeCell ref="B246:B247"/>
    <mergeCell ref="A267:F267"/>
    <mergeCell ref="A268:F268"/>
    <mergeCell ref="A271:A272"/>
    <mergeCell ref="B271:B272"/>
    <mergeCell ref="A273:A274"/>
    <mergeCell ref="B273:B274"/>
    <mergeCell ref="A258:F258"/>
    <mergeCell ref="A259:F259"/>
    <mergeCell ref="A262:A263"/>
    <mergeCell ref="B262:B263"/>
    <mergeCell ref="A264:A265"/>
    <mergeCell ref="B264:B265"/>
    <mergeCell ref="A285:F285"/>
    <mergeCell ref="A286:F286"/>
    <mergeCell ref="A289:A290"/>
    <mergeCell ref="B289:B290"/>
    <mergeCell ref="A291:A292"/>
    <mergeCell ref="B291:B292"/>
    <mergeCell ref="A276:F276"/>
    <mergeCell ref="A277:F277"/>
    <mergeCell ref="A280:A281"/>
    <mergeCell ref="B280:B281"/>
    <mergeCell ref="A282:A283"/>
    <mergeCell ref="B282:B283"/>
    <mergeCell ref="A303:F303"/>
    <mergeCell ref="A304:F304"/>
    <mergeCell ref="A307:A308"/>
    <mergeCell ref="B307:B308"/>
    <mergeCell ref="A309:A310"/>
    <mergeCell ref="B309:B310"/>
    <mergeCell ref="A294:F294"/>
    <mergeCell ref="A295:F295"/>
    <mergeCell ref="A298:A299"/>
    <mergeCell ref="B298:B299"/>
    <mergeCell ref="A300:A301"/>
    <mergeCell ref="B300:B301"/>
    <mergeCell ref="A321:F321"/>
    <mergeCell ref="A322:F322"/>
    <mergeCell ref="A325:A326"/>
    <mergeCell ref="B325:B326"/>
    <mergeCell ref="A327:A328"/>
    <mergeCell ref="B327:B328"/>
    <mergeCell ref="A312:F312"/>
    <mergeCell ref="A313:F313"/>
    <mergeCell ref="A316:A317"/>
    <mergeCell ref="B316:B317"/>
    <mergeCell ref="A318:A319"/>
    <mergeCell ref="B318:B319"/>
    <mergeCell ref="A339:F339"/>
    <mergeCell ref="A340:F340"/>
    <mergeCell ref="A343:A344"/>
    <mergeCell ref="B343:B344"/>
    <mergeCell ref="A345:A346"/>
    <mergeCell ref="B345:B346"/>
    <mergeCell ref="A330:F330"/>
    <mergeCell ref="A331:F331"/>
    <mergeCell ref="A334:A335"/>
    <mergeCell ref="B334:B335"/>
    <mergeCell ref="A336:A337"/>
    <mergeCell ref="B336:B337"/>
    <mergeCell ref="A357:F357"/>
    <mergeCell ref="A358:F358"/>
    <mergeCell ref="A361:A362"/>
    <mergeCell ref="B361:B362"/>
    <mergeCell ref="A363:A364"/>
    <mergeCell ref="B363:B364"/>
    <mergeCell ref="A348:F348"/>
    <mergeCell ref="A349:F349"/>
    <mergeCell ref="A352:A353"/>
    <mergeCell ref="B352:B353"/>
    <mergeCell ref="A354:A355"/>
    <mergeCell ref="B354:B355"/>
    <mergeCell ref="A375:F375"/>
    <mergeCell ref="A376:F376"/>
    <mergeCell ref="A379:A380"/>
    <mergeCell ref="B379:B380"/>
    <mergeCell ref="A381:A382"/>
    <mergeCell ref="B381:B382"/>
    <mergeCell ref="A366:F366"/>
    <mergeCell ref="A367:F367"/>
    <mergeCell ref="A370:A371"/>
    <mergeCell ref="B370:B371"/>
    <mergeCell ref="A372:A373"/>
    <mergeCell ref="B372:B373"/>
    <mergeCell ref="A393:F393"/>
    <mergeCell ref="A394:F394"/>
    <mergeCell ref="A397:A398"/>
    <mergeCell ref="B397:B398"/>
    <mergeCell ref="A399:A400"/>
    <mergeCell ref="B399:B400"/>
    <mergeCell ref="A384:F384"/>
    <mergeCell ref="A385:F385"/>
    <mergeCell ref="A388:A389"/>
    <mergeCell ref="B388:B389"/>
    <mergeCell ref="A390:A391"/>
    <mergeCell ref="B390:B391"/>
    <mergeCell ref="A430:F430"/>
    <mergeCell ref="A431:F431"/>
    <mergeCell ref="A434:A435"/>
    <mergeCell ref="B434:B435"/>
    <mergeCell ref="A436:A437"/>
    <mergeCell ref="B436:B437"/>
    <mergeCell ref="A402:F402"/>
    <mergeCell ref="A403:F403"/>
    <mergeCell ref="A406:A407"/>
    <mergeCell ref="B406:B407"/>
    <mergeCell ref="A408:A409"/>
    <mergeCell ref="B408:B409"/>
    <mergeCell ref="A411:F411"/>
    <mergeCell ref="A412:F412"/>
    <mergeCell ref="A415:A416"/>
    <mergeCell ref="B415:B416"/>
    <mergeCell ref="A417:A418"/>
    <mergeCell ref="B417:B418"/>
    <mergeCell ref="A420:F420"/>
    <mergeCell ref="A421:F421"/>
    <mergeCell ref="A424:A425"/>
    <mergeCell ref="B424:B425"/>
    <mergeCell ref="A426:A427"/>
    <mergeCell ref="B426:B427"/>
    <mergeCell ref="A452:A453"/>
    <mergeCell ref="B452:B453"/>
    <mergeCell ref="A454:A455"/>
    <mergeCell ref="B454:B455"/>
    <mergeCell ref="A439:F439"/>
    <mergeCell ref="A440:F440"/>
    <mergeCell ref="A443:A444"/>
    <mergeCell ref="B443:B444"/>
    <mergeCell ref="A445:A446"/>
    <mergeCell ref="B445:B446"/>
    <mergeCell ref="A448:F448"/>
    <mergeCell ref="A449:F449"/>
    <mergeCell ref="A499:A500"/>
    <mergeCell ref="B499:B500"/>
    <mergeCell ref="A484:F484"/>
    <mergeCell ref="A485:F485"/>
    <mergeCell ref="A488:A489"/>
    <mergeCell ref="B488:B489"/>
    <mergeCell ref="A490:A491"/>
    <mergeCell ref="B490:B491"/>
    <mergeCell ref="A475:F475"/>
    <mergeCell ref="A476:F476"/>
    <mergeCell ref="A479:A480"/>
    <mergeCell ref="B479:B480"/>
    <mergeCell ref="A481:A482"/>
    <mergeCell ref="B481:B482"/>
    <mergeCell ref="A493:F493"/>
    <mergeCell ref="A494:F494"/>
    <mergeCell ref="A497:A498"/>
    <mergeCell ref="B497:B498"/>
    <mergeCell ref="A466:F466"/>
    <mergeCell ref="A467:F467"/>
    <mergeCell ref="A470:A471"/>
    <mergeCell ref="B470:B471"/>
    <mergeCell ref="A472:A473"/>
    <mergeCell ref="B472:B473"/>
    <mergeCell ref="A457:F457"/>
    <mergeCell ref="A458:F458"/>
    <mergeCell ref="A461:A462"/>
    <mergeCell ref="B461:B462"/>
    <mergeCell ref="A463:A464"/>
    <mergeCell ref="B463:B464"/>
  </mergeCells>
  <pageMargins left="0.39370078740157483" right="0.39370078740157483" top="0.35433070866141736" bottom="0.35433070866141736" header="0.31496062992125984" footer="0.31496062992125984"/>
  <pageSetup paperSize="9" scale="55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O401"/>
  <sheetViews>
    <sheetView tabSelected="1" view="pageBreakPreview" topLeftCell="A391" zoomScale="90" zoomScaleNormal="70" zoomScaleSheetLayoutView="90" workbookViewId="0">
      <selection activeCell="H399" sqref="H399:H401"/>
    </sheetView>
  </sheetViews>
  <sheetFormatPr defaultRowHeight="18.75"/>
  <cols>
    <col min="1" max="1" width="7.7109375" style="20" customWidth="1"/>
    <col min="2" max="2" width="72.140625" style="20" customWidth="1"/>
    <col min="3" max="3" width="21" style="20" customWidth="1"/>
    <col min="4" max="4" width="19.7109375" style="20" hidden="1" customWidth="1"/>
    <col min="5" max="6" width="18.5703125" style="20" hidden="1" customWidth="1"/>
    <col min="7" max="7" width="19.42578125" style="20" hidden="1" customWidth="1"/>
    <col min="8" max="8" width="19" style="20" customWidth="1"/>
    <col min="9" max="9" width="18" style="20" hidden="1" customWidth="1"/>
    <col min="10" max="10" width="17.7109375" style="20" hidden="1" customWidth="1"/>
    <col min="11" max="11" width="19.42578125" style="20" hidden="1" customWidth="1"/>
    <col min="12" max="12" width="14.140625" style="20" hidden="1" customWidth="1"/>
    <col min="13" max="13" width="23.5703125" style="20" customWidth="1"/>
  </cols>
  <sheetData>
    <row r="1" spans="1:13">
      <c r="M1" s="20" t="s">
        <v>20</v>
      </c>
    </row>
    <row r="2" spans="1:13">
      <c r="A2" s="80" t="s">
        <v>1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</row>
    <row r="3" spans="1:13">
      <c r="A3" s="80" t="s">
        <v>21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</row>
    <row r="4" spans="1:13">
      <c r="A4" s="80" t="s">
        <v>22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</row>
    <row r="5" spans="1:13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</row>
    <row r="6" spans="1:13">
      <c r="A6" s="66" t="s">
        <v>69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8"/>
    </row>
    <row r="7" spans="1:13">
      <c r="A7" s="69" t="s">
        <v>70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</row>
    <row r="8" spans="1:13" ht="72.75" customHeight="1">
      <c r="A8" s="22" t="s">
        <v>5</v>
      </c>
      <c r="B8" s="23" t="s">
        <v>6</v>
      </c>
      <c r="C8" s="23" t="s">
        <v>23</v>
      </c>
      <c r="D8" s="23" t="s">
        <v>71</v>
      </c>
      <c r="E8" s="23" t="s">
        <v>72</v>
      </c>
      <c r="F8" s="23" t="s">
        <v>73</v>
      </c>
      <c r="G8" s="23" t="s">
        <v>8</v>
      </c>
      <c r="H8" s="23" t="s">
        <v>24</v>
      </c>
      <c r="I8" s="23" t="s">
        <v>25</v>
      </c>
      <c r="J8" s="23" t="s">
        <v>26</v>
      </c>
      <c r="K8" s="23" t="s">
        <v>27</v>
      </c>
      <c r="L8" s="23" t="s">
        <v>9</v>
      </c>
      <c r="M8" s="23" t="s">
        <v>10</v>
      </c>
    </row>
    <row r="9" spans="1:13">
      <c r="A9" s="24">
        <v>1</v>
      </c>
      <c r="B9" s="24">
        <v>2</v>
      </c>
      <c r="C9" s="24">
        <v>3</v>
      </c>
      <c r="D9" s="24" t="s">
        <v>28</v>
      </c>
      <c r="E9" s="24" t="s">
        <v>29</v>
      </c>
      <c r="F9" s="24" t="s">
        <v>30</v>
      </c>
      <c r="G9" s="24" t="s">
        <v>31</v>
      </c>
      <c r="H9" s="24">
        <v>4</v>
      </c>
      <c r="I9" s="24" t="s">
        <v>32</v>
      </c>
      <c r="J9" s="24" t="s">
        <v>33</v>
      </c>
      <c r="K9" s="24" t="s">
        <v>34</v>
      </c>
      <c r="L9" s="24" t="s">
        <v>35</v>
      </c>
      <c r="M9" s="24" t="s">
        <v>36</v>
      </c>
    </row>
    <row r="10" spans="1:13" ht="118.5" customHeight="1">
      <c r="A10" s="25">
        <v>1</v>
      </c>
      <c r="B10" s="15" t="s">
        <v>40</v>
      </c>
      <c r="C10" s="49">
        <f>F10/G10</f>
        <v>95643.997578475333</v>
      </c>
      <c r="D10" s="49">
        <v>9923811.4600000009</v>
      </c>
      <c r="E10" s="49">
        <v>11404800</v>
      </c>
      <c r="F10" s="49">
        <f>D10+E10</f>
        <v>21328611.460000001</v>
      </c>
      <c r="G10" s="49">
        <f>'[1]форма 1 сады'!D10</f>
        <v>223</v>
      </c>
      <c r="H10" s="49">
        <f>K10/L10</f>
        <v>48510.414117647058</v>
      </c>
      <c r="I10" s="49">
        <v>4753547.24</v>
      </c>
      <c r="J10" s="49">
        <v>7040000</v>
      </c>
      <c r="K10" s="49">
        <v>12370155.6</v>
      </c>
      <c r="L10" s="19">
        <f>'[1]форма 1 сады'!E10</f>
        <v>255</v>
      </c>
      <c r="M10" s="50">
        <f>H10/C10*100</f>
        <v>50.719768459954373</v>
      </c>
    </row>
    <row r="11" spans="1:13" ht="108.95" customHeight="1">
      <c r="A11" s="25">
        <v>2</v>
      </c>
      <c r="B11" s="16" t="s">
        <v>51</v>
      </c>
      <c r="C11" s="49">
        <f>F11/G11</f>
        <v>1605.9930941704038</v>
      </c>
      <c r="D11" s="49">
        <v>358136.46</v>
      </c>
      <c r="E11" s="49"/>
      <c r="F11" s="49">
        <f>D11</f>
        <v>358136.46</v>
      </c>
      <c r="G11" s="49">
        <f>G10</f>
        <v>223</v>
      </c>
      <c r="H11" s="49">
        <f>K11/L11</f>
        <v>204.45670588235294</v>
      </c>
      <c r="I11" s="49">
        <v>52136.46</v>
      </c>
      <c r="J11" s="49"/>
      <c r="K11" s="49">
        <f>I11</f>
        <v>52136.46</v>
      </c>
      <c r="L11" s="19">
        <f>'[1]форма 1 сады'!E11</f>
        <v>255</v>
      </c>
      <c r="M11" s="50">
        <f>H11/C11*100</f>
        <v>12.730858347057069</v>
      </c>
    </row>
    <row r="13" spans="1:13">
      <c r="A13" s="66" t="s">
        <v>52</v>
      </c>
      <c r="B13" s="67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8"/>
    </row>
    <row r="14" spans="1:13">
      <c r="A14" s="69" t="s">
        <v>70</v>
      </c>
      <c r="B14" s="69"/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</row>
    <row r="15" spans="1:13" ht="81.75" customHeight="1">
      <c r="A15" s="22" t="s">
        <v>5</v>
      </c>
      <c r="B15" s="23" t="s">
        <v>6</v>
      </c>
      <c r="C15" s="23" t="s">
        <v>23</v>
      </c>
      <c r="D15" s="23" t="s">
        <v>71</v>
      </c>
      <c r="E15" s="23" t="s">
        <v>72</v>
      </c>
      <c r="F15" s="23" t="s">
        <v>73</v>
      </c>
      <c r="G15" s="23" t="s">
        <v>8</v>
      </c>
      <c r="H15" s="23" t="s">
        <v>24</v>
      </c>
      <c r="I15" s="23" t="s">
        <v>25</v>
      </c>
      <c r="J15" s="23" t="s">
        <v>26</v>
      </c>
      <c r="K15" s="23" t="s">
        <v>27</v>
      </c>
      <c r="L15" s="23" t="s">
        <v>9</v>
      </c>
      <c r="M15" s="23" t="s">
        <v>10</v>
      </c>
    </row>
    <row r="16" spans="1:13">
      <c r="A16" s="24">
        <v>1</v>
      </c>
      <c r="B16" s="24">
        <v>2</v>
      </c>
      <c r="C16" s="24">
        <v>3</v>
      </c>
      <c r="D16" s="24" t="s">
        <v>28</v>
      </c>
      <c r="E16" s="24" t="s">
        <v>29</v>
      </c>
      <c r="F16" s="24" t="s">
        <v>30</v>
      </c>
      <c r="G16" s="24" t="s">
        <v>31</v>
      </c>
      <c r="H16" s="24">
        <v>4</v>
      </c>
      <c r="I16" s="24" t="s">
        <v>32</v>
      </c>
      <c r="J16" s="24" t="s">
        <v>33</v>
      </c>
      <c r="K16" s="24" t="s">
        <v>34</v>
      </c>
      <c r="L16" s="24" t="s">
        <v>35</v>
      </c>
      <c r="M16" s="24" t="s">
        <v>36</v>
      </c>
    </row>
    <row r="17" spans="1:13" ht="114" customHeight="1">
      <c r="A17" s="25">
        <v>1</v>
      </c>
      <c r="B17" s="15" t="s">
        <v>40</v>
      </c>
      <c r="C17" s="49">
        <f>F17/G17</f>
        <v>88917.513699551564</v>
      </c>
      <c r="D17" s="49">
        <v>14313311.109999999</v>
      </c>
      <c r="E17" s="49">
        <v>25343900</v>
      </c>
      <c r="F17" s="49">
        <f>D17+E17</f>
        <v>39657211.109999999</v>
      </c>
      <c r="G17" s="49">
        <v>446</v>
      </c>
      <c r="H17" s="49">
        <f>K17/L17</f>
        <v>47312.515392781315</v>
      </c>
      <c r="I17" s="49">
        <v>6350394.75</v>
      </c>
      <c r="J17" s="49">
        <v>15933800</v>
      </c>
      <c r="K17" s="49">
        <f>I17+J17</f>
        <v>22284194.75</v>
      </c>
      <c r="L17" s="19">
        <v>471</v>
      </c>
      <c r="M17" s="50">
        <f>H17/C17*100</f>
        <v>53.209444826188303</v>
      </c>
    </row>
    <row r="18" spans="1:13" ht="109.5" customHeight="1">
      <c r="A18" s="25">
        <v>2</v>
      </c>
      <c r="B18" s="16" t="s">
        <v>51</v>
      </c>
      <c r="C18" s="49">
        <f>F18/G18</f>
        <v>1998.2062780269059</v>
      </c>
      <c r="D18" s="49">
        <v>891200</v>
      </c>
      <c r="E18" s="49"/>
      <c r="F18" s="49">
        <f>D18</f>
        <v>891200</v>
      </c>
      <c r="G18" s="49">
        <f>G17</f>
        <v>446</v>
      </c>
      <c r="H18" s="49">
        <f>K18/L18</f>
        <v>327.30717622080675</v>
      </c>
      <c r="I18" s="49">
        <v>154161.68</v>
      </c>
      <c r="J18" s="49"/>
      <c r="K18" s="49">
        <f>I18</f>
        <v>154161.68</v>
      </c>
      <c r="L18" s="19">
        <v>471</v>
      </c>
      <c r="M18" s="50">
        <f>H18/C18*100</f>
        <v>16.380049438339295</v>
      </c>
    </row>
    <row r="19" spans="1:13" ht="21.75" customHeight="1">
      <c r="A19" s="45"/>
      <c r="B19" s="8"/>
      <c r="C19" s="9"/>
      <c r="D19" s="9"/>
      <c r="E19" s="9"/>
      <c r="F19" s="9"/>
      <c r="G19" s="10"/>
      <c r="H19" s="9"/>
      <c r="I19" s="9"/>
      <c r="J19" s="9"/>
      <c r="K19" s="9"/>
      <c r="L19" s="10"/>
      <c r="M19" s="47"/>
    </row>
    <row r="20" spans="1:13">
      <c r="A20" s="66" t="s">
        <v>53</v>
      </c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8"/>
    </row>
    <row r="21" spans="1:13">
      <c r="A21" s="69" t="s">
        <v>70</v>
      </c>
      <c r="B21" s="69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</row>
    <row r="22" spans="1:13" ht="84" customHeight="1">
      <c r="A22" s="22" t="s">
        <v>5</v>
      </c>
      <c r="B22" s="23" t="s">
        <v>6</v>
      </c>
      <c r="C22" s="23" t="s">
        <v>23</v>
      </c>
      <c r="D22" s="23" t="s">
        <v>71</v>
      </c>
      <c r="E22" s="23" t="s">
        <v>72</v>
      </c>
      <c r="F22" s="23" t="s">
        <v>73</v>
      </c>
      <c r="G22" s="23" t="s">
        <v>8</v>
      </c>
      <c r="H22" s="23" t="s">
        <v>24</v>
      </c>
      <c r="I22" s="23" t="s">
        <v>25</v>
      </c>
      <c r="J22" s="23" t="s">
        <v>26</v>
      </c>
      <c r="K22" s="23" t="s">
        <v>27</v>
      </c>
      <c r="L22" s="23" t="s">
        <v>9</v>
      </c>
      <c r="M22" s="23" t="s">
        <v>10</v>
      </c>
    </row>
    <row r="23" spans="1:13">
      <c r="A23" s="24">
        <v>1</v>
      </c>
      <c r="B23" s="24">
        <v>2</v>
      </c>
      <c r="C23" s="24">
        <v>3</v>
      </c>
      <c r="D23" s="24" t="s">
        <v>28</v>
      </c>
      <c r="E23" s="24" t="s">
        <v>29</v>
      </c>
      <c r="F23" s="24" t="s">
        <v>30</v>
      </c>
      <c r="G23" s="24" t="s">
        <v>31</v>
      </c>
      <c r="H23" s="24">
        <v>4</v>
      </c>
      <c r="I23" s="24" t="s">
        <v>32</v>
      </c>
      <c r="J23" s="24" t="s">
        <v>33</v>
      </c>
      <c r="K23" s="24" t="s">
        <v>34</v>
      </c>
      <c r="L23" s="24" t="s">
        <v>35</v>
      </c>
      <c r="M23" s="24" t="s">
        <v>36</v>
      </c>
    </row>
    <row r="24" spans="1:13" ht="106.5" customHeight="1">
      <c r="A24" s="25">
        <v>1</v>
      </c>
      <c r="B24" s="15" t="s">
        <v>40</v>
      </c>
      <c r="C24" s="49">
        <f>F24/G24</f>
        <v>87508.043514492747</v>
      </c>
      <c r="D24" s="49">
        <v>10484520.01</v>
      </c>
      <c r="E24" s="49">
        <v>13667700</v>
      </c>
      <c r="F24" s="49">
        <f>D24+E24</f>
        <v>24152220.009999998</v>
      </c>
      <c r="G24" s="49">
        <v>276</v>
      </c>
      <c r="H24" s="49">
        <f>K24/L24</f>
        <v>38171.964526315795</v>
      </c>
      <c r="I24" s="49">
        <v>4236009.8899999997</v>
      </c>
      <c r="J24" s="49">
        <v>6643000</v>
      </c>
      <c r="K24" s="49">
        <f>I24+J24</f>
        <v>10879009.890000001</v>
      </c>
      <c r="L24" s="19">
        <v>285</v>
      </c>
      <c r="M24" s="50">
        <f>H24/C24*100</f>
        <v>43.621092408486881</v>
      </c>
    </row>
    <row r="25" spans="1:13" ht="110.25" customHeight="1">
      <c r="A25" s="25">
        <v>2</v>
      </c>
      <c r="B25" s="16" t="s">
        <v>51</v>
      </c>
      <c r="C25" s="49">
        <f>F25/G25</f>
        <v>982.92644927536242</v>
      </c>
      <c r="D25" s="49">
        <v>271287.7</v>
      </c>
      <c r="E25" s="49"/>
      <c r="F25" s="49">
        <f>D25</f>
        <v>271287.7</v>
      </c>
      <c r="G25" s="49">
        <f>G24</f>
        <v>276</v>
      </c>
      <c r="H25" s="49">
        <f>K25/L25</f>
        <v>5.22</v>
      </c>
      <c r="I25" s="49">
        <v>1487.7</v>
      </c>
      <c r="J25" s="49"/>
      <c r="K25" s="49">
        <f>I25</f>
        <v>1487.7</v>
      </c>
      <c r="L25" s="19">
        <v>285</v>
      </c>
      <c r="M25" s="50">
        <f>H25/C25*100</f>
        <v>0.5310672028256348</v>
      </c>
    </row>
    <row r="26" spans="1:13" s="11" customFormat="1" ht="20.25" customHeight="1">
      <c r="A26" s="103"/>
      <c r="B26" s="103"/>
      <c r="C26" s="103"/>
      <c r="D26" s="103"/>
      <c r="E26" s="103"/>
      <c r="F26" s="103"/>
      <c r="G26" s="103"/>
      <c r="H26" s="103"/>
      <c r="I26" s="103"/>
      <c r="J26" s="103"/>
      <c r="K26" s="103"/>
      <c r="L26" s="103"/>
      <c r="M26" s="103"/>
    </row>
    <row r="27" spans="1:13">
      <c r="A27" s="66" t="s">
        <v>54</v>
      </c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8"/>
    </row>
    <row r="28" spans="1:13">
      <c r="A28" s="69" t="s">
        <v>70</v>
      </c>
      <c r="B28" s="69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</row>
    <row r="29" spans="1:13" ht="67.5" customHeight="1">
      <c r="A29" s="22" t="s">
        <v>5</v>
      </c>
      <c r="B29" s="23" t="s">
        <v>6</v>
      </c>
      <c r="C29" s="23" t="s">
        <v>23</v>
      </c>
      <c r="D29" s="23" t="s">
        <v>71</v>
      </c>
      <c r="E29" s="23" t="s">
        <v>72</v>
      </c>
      <c r="F29" s="23" t="s">
        <v>73</v>
      </c>
      <c r="G29" s="23" t="s">
        <v>8</v>
      </c>
      <c r="H29" s="23" t="s">
        <v>24</v>
      </c>
      <c r="I29" s="23" t="s">
        <v>55</v>
      </c>
      <c r="J29" s="23" t="s">
        <v>56</v>
      </c>
      <c r="K29" s="23" t="s">
        <v>27</v>
      </c>
      <c r="L29" s="23" t="s">
        <v>9</v>
      </c>
      <c r="M29" s="23" t="s">
        <v>10</v>
      </c>
    </row>
    <row r="30" spans="1:13">
      <c r="A30" s="24">
        <v>1</v>
      </c>
      <c r="B30" s="24">
        <v>2</v>
      </c>
      <c r="C30" s="24">
        <v>3</v>
      </c>
      <c r="D30" s="24" t="s">
        <v>28</v>
      </c>
      <c r="E30" s="24" t="s">
        <v>29</v>
      </c>
      <c r="F30" s="24" t="s">
        <v>30</v>
      </c>
      <c r="G30" s="24" t="s">
        <v>31</v>
      </c>
      <c r="H30" s="24">
        <v>4</v>
      </c>
      <c r="I30" s="24" t="s">
        <v>32</v>
      </c>
      <c r="J30" s="24" t="s">
        <v>33</v>
      </c>
      <c r="K30" s="24" t="s">
        <v>34</v>
      </c>
      <c r="L30" s="24" t="s">
        <v>35</v>
      </c>
      <c r="M30" s="24" t="s">
        <v>36</v>
      </c>
    </row>
    <row r="31" spans="1:13" ht="101.25" customHeight="1">
      <c r="A31" s="25">
        <v>1</v>
      </c>
      <c r="B31" s="15" t="s">
        <v>40</v>
      </c>
      <c r="C31" s="49">
        <f>F31/G31</f>
        <v>90940.585419847339</v>
      </c>
      <c r="D31" s="49">
        <v>5460316.6900000004</v>
      </c>
      <c r="E31" s="49">
        <v>6452900</v>
      </c>
      <c r="F31" s="49">
        <f>D31+E31</f>
        <v>11913216.690000001</v>
      </c>
      <c r="G31" s="49">
        <v>131</v>
      </c>
      <c r="H31" s="49">
        <f>K31/L31</f>
        <v>39610.660571428576</v>
      </c>
      <c r="I31" s="49">
        <v>2277005.42</v>
      </c>
      <c r="J31" s="49">
        <v>3268487.06</v>
      </c>
      <c r="K31" s="49">
        <f>I31+J31</f>
        <v>5545492.4800000004</v>
      </c>
      <c r="L31" s="19">
        <v>140</v>
      </c>
      <c r="M31" s="50">
        <f>H31/C31*100</f>
        <v>43.556636883914038</v>
      </c>
    </row>
    <row r="32" spans="1:13" ht="110.25" customHeight="1">
      <c r="A32" s="25">
        <v>2</v>
      </c>
      <c r="B32" s="16" t="s">
        <v>51</v>
      </c>
      <c r="C32" s="49">
        <f>F32/G32</f>
        <v>620.91603053435119</v>
      </c>
      <c r="D32" s="49">
        <v>81340</v>
      </c>
      <c r="E32" s="49"/>
      <c r="F32" s="49">
        <f>D32</f>
        <v>81340</v>
      </c>
      <c r="G32" s="49">
        <f>G31</f>
        <v>131</v>
      </c>
      <c r="H32" s="49">
        <f>K32/L32</f>
        <v>8.1428571428571423</v>
      </c>
      <c r="I32" s="49">
        <v>1140</v>
      </c>
      <c r="J32" s="49"/>
      <c r="K32" s="49">
        <f>I32</f>
        <v>1140</v>
      </c>
      <c r="L32" s="19">
        <v>140</v>
      </c>
      <c r="M32" s="50">
        <f>H32/C32*100</f>
        <v>1.3114264638729844</v>
      </c>
    </row>
    <row r="34" spans="1:13">
      <c r="A34" s="66" t="s">
        <v>57</v>
      </c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8"/>
    </row>
    <row r="35" spans="1:13">
      <c r="A35" s="69" t="s">
        <v>70</v>
      </c>
      <c r="B35" s="69"/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</row>
    <row r="36" spans="1:13" ht="78.75" customHeight="1">
      <c r="A36" s="22" t="s">
        <v>5</v>
      </c>
      <c r="B36" s="23" t="s">
        <v>6</v>
      </c>
      <c r="C36" s="23" t="s">
        <v>23</v>
      </c>
      <c r="D36" s="23" t="s">
        <v>71</v>
      </c>
      <c r="E36" s="23" t="s">
        <v>72</v>
      </c>
      <c r="F36" s="23" t="s">
        <v>73</v>
      </c>
      <c r="G36" s="23" t="s">
        <v>8</v>
      </c>
      <c r="H36" s="23" t="s">
        <v>24</v>
      </c>
      <c r="I36" s="23" t="s">
        <v>25</v>
      </c>
      <c r="J36" s="23" t="s">
        <v>26</v>
      </c>
      <c r="K36" s="23" t="s">
        <v>27</v>
      </c>
      <c r="L36" s="23" t="s">
        <v>9</v>
      </c>
      <c r="M36" s="23" t="s">
        <v>10</v>
      </c>
    </row>
    <row r="37" spans="1:13">
      <c r="A37" s="24">
        <v>1</v>
      </c>
      <c r="B37" s="24">
        <v>2</v>
      </c>
      <c r="C37" s="24">
        <v>3</v>
      </c>
      <c r="D37" s="24" t="s">
        <v>28</v>
      </c>
      <c r="E37" s="24" t="s">
        <v>29</v>
      </c>
      <c r="F37" s="24" t="s">
        <v>30</v>
      </c>
      <c r="G37" s="24" t="s">
        <v>31</v>
      </c>
      <c r="H37" s="24">
        <v>4</v>
      </c>
      <c r="I37" s="24" t="s">
        <v>32</v>
      </c>
      <c r="J37" s="24" t="s">
        <v>33</v>
      </c>
      <c r="K37" s="24" t="s">
        <v>34</v>
      </c>
      <c r="L37" s="24" t="s">
        <v>35</v>
      </c>
      <c r="M37" s="24" t="s">
        <v>36</v>
      </c>
    </row>
    <row r="38" spans="1:13" ht="114.75" customHeight="1">
      <c r="A38" s="25">
        <v>1</v>
      </c>
      <c r="B38" s="15" t="s">
        <v>40</v>
      </c>
      <c r="C38" s="49">
        <f>F38/G38</f>
        <v>79893.796688741728</v>
      </c>
      <c r="D38" s="49">
        <f>4396291.78+399300-D39</f>
        <v>4590863.3</v>
      </c>
      <c r="E38" s="49">
        <v>7473100</v>
      </c>
      <c r="F38" s="49">
        <f>D38+E38</f>
        <v>12063963.300000001</v>
      </c>
      <c r="G38" s="49">
        <v>151</v>
      </c>
      <c r="H38" s="49">
        <f>K38/L38</f>
        <v>34970.490308641973</v>
      </c>
      <c r="I38" s="49">
        <f>1704819.76+127309.76-I39</f>
        <v>1772619.43</v>
      </c>
      <c r="J38" s="49">
        <v>3892600</v>
      </c>
      <c r="K38" s="49">
        <f>I38+J38</f>
        <v>5665219.4299999997</v>
      </c>
      <c r="L38" s="19">
        <v>162</v>
      </c>
      <c r="M38" s="50">
        <f>H38/C38*100</f>
        <v>43.771220993393918</v>
      </c>
    </row>
    <row r="39" spans="1:13" ht="104.25" customHeight="1">
      <c r="A39" s="25">
        <v>2</v>
      </c>
      <c r="B39" s="16" t="s">
        <v>51</v>
      </c>
      <c r="C39" s="49">
        <f>F39/G39</f>
        <v>1355.817748344371</v>
      </c>
      <c r="D39" s="49">
        <f>204728.48</f>
        <v>204728.48</v>
      </c>
      <c r="E39" s="49"/>
      <c r="F39" s="49">
        <f>D39</f>
        <v>204728.48</v>
      </c>
      <c r="G39" s="49">
        <f>G38</f>
        <v>151</v>
      </c>
      <c r="H39" s="49">
        <f>K39/L39</f>
        <v>367.34623456790121</v>
      </c>
      <c r="I39" s="49">
        <f>59510.09</f>
        <v>59510.09</v>
      </c>
      <c r="J39" s="49"/>
      <c r="K39" s="49">
        <f>I39</f>
        <v>59510.09</v>
      </c>
      <c r="L39" s="19">
        <v>162</v>
      </c>
      <c r="M39" s="50">
        <f>H39/C39*100</f>
        <v>27.094071826134343</v>
      </c>
    </row>
    <row r="41" spans="1:13">
      <c r="A41" s="66" t="s">
        <v>76</v>
      </c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8"/>
    </row>
    <row r="42" spans="1:13">
      <c r="A42" s="69" t="s">
        <v>70</v>
      </c>
      <c r="B42" s="69"/>
      <c r="C42" s="69"/>
      <c r="D42" s="69"/>
      <c r="E42" s="69"/>
      <c r="F42" s="69"/>
      <c r="G42" s="69"/>
      <c r="H42" s="69"/>
      <c r="I42" s="69"/>
      <c r="J42" s="69"/>
      <c r="K42" s="69"/>
      <c r="L42" s="69"/>
      <c r="M42" s="69"/>
    </row>
    <row r="43" spans="1:13" ht="67.5" customHeight="1">
      <c r="A43" s="22" t="s">
        <v>5</v>
      </c>
      <c r="B43" s="23" t="s">
        <v>6</v>
      </c>
      <c r="C43" s="23" t="s">
        <v>23</v>
      </c>
      <c r="D43" s="23" t="s">
        <v>71</v>
      </c>
      <c r="E43" s="23" t="s">
        <v>72</v>
      </c>
      <c r="F43" s="23" t="s">
        <v>73</v>
      </c>
      <c r="G43" s="23" t="s">
        <v>8</v>
      </c>
      <c r="H43" s="23" t="s">
        <v>24</v>
      </c>
      <c r="I43" s="23" t="s">
        <v>25</v>
      </c>
      <c r="J43" s="23" t="s">
        <v>26</v>
      </c>
      <c r="K43" s="23" t="s">
        <v>27</v>
      </c>
      <c r="L43" s="23" t="s">
        <v>9</v>
      </c>
      <c r="M43" s="23" t="s">
        <v>10</v>
      </c>
    </row>
    <row r="44" spans="1:13">
      <c r="A44" s="24">
        <v>1</v>
      </c>
      <c r="B44" s="24">
        <v>2</v>
      </c>
      <c r="C44" s="24">
        <v>3</v>
      </c>
      <c r="D44" s="24" t="s">
        <v>28</v>
      </c>
      <c r="E44" s="24" t="s">
        <v>29</v>
      </c>
      <c r="F44" s="24" t="s">
        <v>30</v>
      </c>
      <c r="G44" s="24" t="s">
        <v>31</v>
      </c>
      <c r="H44" s="24">
        <v>4</v>
      </c>
      <c r="I44" s="24" t="s">
        <v>32</v>
      </c>
      <c r="J44" s="24" t="s">
        <v>33</v>
      </c>
      <c r="K44" s="24" t="s">
        <v>34</v>
      </c>
      <c r="L44" s="24" t="s">
        <v>35</v>
      </c>
      <c r="M44" s="24" t="s">
        <v>36</v>
      </c>
    </row>
    <row r="45" spans="1:13" ht="102.75" customHeight="1">
      <c r="A45" s="25">
        <v>1</v>
      </c>
      <c r="B45" s="15" t="s">
        <v>40</v>
      </c>
      <c r="C45" s="49">
        <f>F45/G45</f>
        <v>174547.853</v>
      </c>
      <c r="D45" s="49">
        <v>2459392.65</v>
      </c>
      <c r="E45" s="49">
        <v>6268000</v>
      </c>
      <c r="F45" s="49">
        <f>D45+E45</f>
        <v>8727392.6500000004</v>
      </c>
      <c r="G45" s="49">
        <v>50</v>
      </c>
      <c r="H45" s="49">
        <f>K45/L45</f>
        <v>95740.633199999997</v>
      </c>
      <c r="I45" s="49">
        <v>990081.66</v>
      </c>
      <c r="J45" s="49">
        <v>3796950</v>
      </c>
      <c r="K45" s="49">
        <f>I45+J45</f>
        <v>4787031.66</v>
      </c>
      <c r="L45" s="19">
        <v>50</v>
      </c>
      <c r="M45" s="50">
        <f>H45/C45*100</f>
        <v>54.850650726709304</v>
      </c>
    </row>
    <row r="46" spans="1:13" ht="108.75" customHeight="1">
      <c r="A46" s="25">
        <v>2</v>
      </c>
      <c r="B46" s="16" t="s">
        <v>51</v>
      </c>
      <c r="C46" s="49">
        <f>F46/G46</f>
        <v>4846.3999999999996</v>
      </c>
      <c r="D46" s="49">
        <v>242320</v>
      </c>
      <c r="E46" s="49"/>
      <c r="F46" s="49">
        <f>D46</f>
        <v>242320</v>
      </c>
      <c r="G46" s="49">
        <f>G45</f>
        <v>50</v>
      </c>
      <c r="H46" s="49">
        <f>K46/L46</f>
        <v>30.4</v>
      </c>
      <c r="I46" s="49">
        <v>1520</v>
      </c>
      <c r="J46" s="49"/>
      <c r="K46" s="49">
        <f>I46</f>
        <v>1520</v>
      </c>
      <c r="L46" s="19">
        <v>50</v>
      </c>
      <c r="M46" s="50">
        <f>H46/C46*100</f>
        <v>0.62726972598217234</v>
      </c>
    </row>
    <row r="48" spans="1:13">
      <c r="A48" s="66" t="s">
        <v>77</v>
      </c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8"/>
    </row>
    <row r="49" spans="1:13">
      <c r="A49" s="70" t="s">
        <v>70</v>
      </c>
      <c r="B49" s="70"/>
      <c r="C49" s="70"/>
      <c r="D49" s="70"/>
      <c r="E49" s="70"/>
      <c r="F49" s="70"/>
      <c r="G49" s="70"/>
      <c r="H49" s="70"/>
      <c r="I49" s="70"/>
      <c r="J49" s="70"/>
      <c r="K49" s="70"/>
      <c r="L49" s="70"/>
      <c r="M49" s="70"/>
    </row>
    <row r="50" spans="1:13" ht="72" customHeight="1">
      <c r="A50" s="28" t="s">
        <v>5</v>
      </c>
      <c r="B50" s="29" t="s">
        <v>6</v>
      </c>
      <c r="C50" s="29" t="s">
        <v>23</v>
      </c>
      <c r="D50" s="29" t="s">
        <v>71</v>
      </c>
      <c r="E50" s="29" t="s">
        <v>72</v>
      </c>
      <c r="F50" s="29" t="s">
        <v>73</v>
      </c>
      <c r="G50" s="29" t="s">
        <v>8</v>
      </c>
      <c r="H50" s="29" t="s">
        <v>24</v>
      </c>
      <c r="I50" s="29" t="s">
        <v>121</v>
      </c>
      <c r="J50" s="29" t="s">
        <v>122</v>
      </c>
      <c r="K50" s="29" t="s">
        <v>27</v>
      </c>
      <c r="L50" s="29" t="s">
        <v>9</v>
      </c>
      <c r="M50" s="29" t="s">
        <v>10</v>
      </c>
    </row>
    <row r="51" spans="1:13">
      <c r="A51" s="30">
        <v>1</v>
      </c>
      <c r="B51" s="30">
        <v>2</v>
      </c>
      <c r="C51" s="30">
        <v>3</v>
      </c>
      <c r="D51" s="30" t="s">
        <v>28</v>
      </c>
      <c r="E51" s="30" t="s">
        <v>29</v>
      </c>
      <c r="F51" s="30" t="s">
        <v>30</v>
      </c>
      <c r="G51" s="30" t="s">
        <v>31</v>
      </c>
      <c r="H51" s="30">
        <v>4</v>
      </c>
      <c r="I51" s="30" t="s">
        <v>32</v>
      </c>
      <c r="J51" s="30" t="s">
        <v>33</v>
      </c>
      <c r="K51" s="30" t="s">
        <v>34</v>
      </c>
      <c r="L51" s="30" t="s">
        <v>35</v>
      </c>
      <c r="M51" s="30" t="s">
        <v>36</v>
      </c>
    </row>
    <row r="52" spans="1:13" ht="101.25" customHeight="1">
      <c r="A52" s="31">
        <v>1</v>
      </c>
      <c r="B52" s="51" t="s">
        <v>40</v>
      </c>
      <c r="C52" s="54">
        <f>F52/G52</f>
        <v>75157.07898203592</v>
      </c>
      <c r="D52" s="49">
        <f>3866632.19+274300</f>
        <v>4140932.19</v>
      </c>
      <c r="E52" s="49">
        <v>8410300</v>
      </c>
      <c r="F52" s="49">
        <f>D52+E52</f>
        <v>12551232.189999999</v>
      </c>
      <c r="G52" s="49">
        <v>167</v>
      </c>
      <c r="H52" s="49">
        <f>K52/L52</f>
        <v>47917.379108280256</v>
      </c>
      <c r="I52" s="49">
        <v>1874385.32</v>
      </c>
      <c r="J52" s="49">
        <v>5648643.2000000002</v>
      </c>
      <c r="K52" s="49">
        <f>I52+J52</f>
        <v>7523028.5200000005</v>
      </c>
      <c r="L52" s="19">
        <v>157</v>
      </c>
      <c r="M52" s="52">
        <f>H52/C52*100</f>
        <v>63.756308463948542</v>
      </c>
    </row>
    <row r="53" spans="1:13" ht="105" customHeight="1">
      <c r="A53" s="31">
        <v>2</v>
      </c>
      <c r="B53" s="53" t="s">
        <v>51</v>
      </c>
      <c r="C53" s="54">
        <f>F53/G53</f>
        <v>2511.9760479041915</v>
      </c>
      <c r="D53" s="49">
        <v>419500</v>
      </c>
      <c r="E53" s="49"/>
      <c r="F53" s="49">
        <f>D53</f>
        <v>419500</v>
      </c>
      <c r="G53" s="49">
        <f>G52</f>
        <v>167</v>
      </c>
      <c r="H53" s="49">
        <f>K53/L53</f>
        <v>337.83197452229302</v>
      </c>
      <c r="I53" s="49">
        <v>53039.62</v>
      </c>
      <c r="J53" s="49"/>
      <c r="K53" s="49">
        <f>I53</f>
        <v>53039.62</v>
      </c>
      <c r="L53" s="19">
        <v>157</v>
      </c>
      <c r="M53" s="52">
        <f>H53/C53*100</f>
        <v>13.448853336167566</v>
      </c>
    </row>
    <row r="55" spans="1:13">
      <c r="A55" s="66" t="s">
        <v>78</v>
      </c>
      <c r="B55" s="67"/>
      <c r="C55" s="67"/>
      <c r="D55" s="67"/>
      <c r="E55" s="67"/>
      <c r="F55" s="67"/>
      <c r="G55" s="67"/>
      <c r="H55" s="67"/>
      <c r="I55" s="67"/>
      <c r="J55" s="67"/>
      <c r="K55" s="67"/>
      <c r="L55" s="67"/>
      <c r="M55" s="68"/>
    </row>
    <row r="56" spans="1:13">
      <c r="A56" s="69" t="s">
        <v>70</v>
      </c>
      <c r="B56" s="69"/>
      <c r="C56" s="69"/>
      <c r="D56" s="69"/>
      <c r="E56" s="69"/>
      <c r="F56" s="69"/>
      <c r="G56" s="69"/>
      <c r="H56" s="69"/>
      <c r="I56" s="69"/>
      <c r="J56" s="69"/>
      <c r="K56" s="69"/>
      <c r="L56" s="69"/>
      <c r="M56" s="69"/>
    </row>
    <row r="57" spans="1:13" ht="69.75" customHeight="1">
      <c r="A57" s="22" t="s">
        <v>5</v>
      </c>
      <c r="B57" s="23" t="s">
        <v>6</v>
      </c>
      <c r="C57" s="23" t="s">
        <v>23</v>
      </c>
      <c r="D57" s="23" t="s">
        <v>71</v>
      </c>
      <c r="E57" s="23" t="s">
        <v>72</v>
      </c>
      <c r="F57" s="23" t="s">
        <v>73</v>
      </c>
      <c r="G57" s="23" t="s">
        <v>8</v>
      </c>
      <c r="H57" s="23" t="s">
        <v>24</v>
      </c>
      <c r="I57" s="23" t="s">
        <v>25</v>
      </c>
      <c r="J57" s="23" t="s">
        <v>26</v>
      </c>
      <c r="K57" s="23" t="s">
        <v>27</v>
      </c>
      <c r="L57" s="23" t="s">
        <v>9</v>
      </c>
      <c r="M57" s="23" t="s">
        <v>10</v>
      </c>
    </row>
    <row r="58" spans="1:13">
      <c r="A58" s="24">
        <v>1</v>
      </c>
      <c r="B58" s="24">
        <v>2</v>
      </c>
      <c r="C58" s="24">
        <v>3</v>
      </c>
      <c r="D58" s="24" t="s">
        <v>28</v>
      </c>
      <c r="E58" s="24" t="s">
        <v>29</v>
      </c>
      <c r="F58" s="24" t="s">
        <v>30</v>
      </c>
      <c r="G58" s="24" t="s">
        <v>31</v>
      </c>
      <c r="H58" s="24">
        <v>4</v>
      </c>
      <c r="I58" s="24" t="s">
        <v>32</v>
      </c>
      <c r="J58" s="24" t="s">
        <v>33</v>
      </c>
      <c r="K58" s="24" t="s">
        <v>34</v>
      </c>
      <c r="L58" s="24" t="s">
        <v>35</v>
      </c>
      <c r="M58" s="24" t="s">
        <v>36</v>
      </c>
    </row>
    <row r="59" spans="1:13" ht="97.5" customHeight="1">
      <c r="A59" s="25">
        <v>1</v>
      </c>
      <c r="B59" s="15" t="s">
        <v>40</v>
      </c>
      <c r="C59" s="49">
        <f>F59/G59</f>
        <v>77201.119586776869</v>
      </c>
      <c r="D59" s="49">
        <v>3382835.47</v>
      </c>
      <c r="E59" s="49">
        <v>5958500</v>
      </c>
      <c r="F59" s="49">
        <f>D59+E59</f>
        <v>9341335.4700000007</v>
      </c>
      <c r="G59" s="49">
        <v>121</v>
      </c>
      <c r="H59" s="49">
        <f>K59/L59</f>
        <v>37827.017954545452</v>
      </c>
      <c r="I59" s="49">
        <f>1346939.24+89627.13</f>
        <v>1436566.37</v>
      </c>
      <c r="J59" s="49">
        <v>3556600</v>
      </c>
      <c r="K59" s="49">
        <f>I59+J59</f>
        <v>4993166.37</v>
      </c>
      <c r="L59" s="19">
        <v>132</v>
      </c>
      <c r="M59" s="50">
        <f>H59/C59*100</f>
        <v>48.998017330599083</v>
      </c>
    </row>
    <row r="60" spans="1:13" ht="114" customHeight="1">
      <c r="A60" s="25">
        <v>2</v>
      </c>
      <c r="B60" s="16" t="s">
        <v>51</v>
      </c>
      <c r="C60" s="49">
        <f>F60/G60</f>
        <v>1859.504132231405</v>
      </c>
      <c r="D60" s="49">
        <v>225000</v>
      </c>
      <c r="E60" s="49"/>
      <c r="F60" s="49">
        <f>D60</f>
        <v>225000</v>
      </c>
      <c r="G60" s="49">
        <f>G59</f>
        <v>121</v>
      </c>
      <c r="H60" s="49">
        <f>K60/L60</f>
        <v>0</v>
      </c>
      <c r="I60" s="49">
        <v>0</v>
      </c>
      <c r="J60" s="49"/>
      <c r="K60" s="49">
        <f>I60</f>
        <v>0</v>
      </c>
      <c r="L60" s="19">
        <v>132</v>
      </c>
      <c r="M60" s="50">
        <f>H60/C60*100</f>
        <v>0</v>
      </c>
    </row>
    <row r="61" spans="1:13" ht="24" customHeight="1"/>
    <row r="62" spans="1:13">
      <c r="A62" s="66" t="s">
        <v>79</v>
      </c>
      <c r="B62" s="67"/>
      <c r="C62" s="67"/>
      <c r="D62" s="67"/>
      <c r="E62" s="67"/>
      <c r="F62" s="67"/>
      <c r="G62" s="67"/>
      <c r="H62" s="67"/>
      <c r="I62" s="67"/>
      <c r="J62" s="67"/>
      <c r="K62" s="67"/>
      <c r="L62" s="67"/>
      <c r="M62" s="68"/>
    </row>
    <row r="63" spans="1:13">
      <c r="A63" s="69" t="s">
        <v>70</v>
      </c>
      <c r="B63" s="69"/>
      <c r="C63" s="69"/>
      <c r="D63" s="69"/>
      <c r="E63" s="69"/>
      <c r="F63" s="69"/>
      <c r="G63" s="69"/>
      <c r="H63" s="69"/>
      <c r="I63" s="69"/>
      <c r="J63" s="69"/>
      <c r="K63" s="69"/>
      <c r="L63" s="69"/>
      <c r="M63" s="69"/>
    </row>
    <row r="64" spans="1:13" ht="72" customHeight="1">
      <c r="A64" s="22" t="s">
        <v>5</v>
      </c>
      <c r="B64" s="23" t="s">
        <v>6</v>
      </c>
      <c r="C64" s="23" t="s">
        <v>23</v>
      </c>
      <c r="D64" s="23" t="s">
        <v>71</v>
      </c>
      <c r="E64" s="23" t="s">
        <v>72</v>
      </c>
      <c r="F64" s="23" t="s">
        <v>73</v>
      </c>
      <c r="G64" s="23" t="s">
        <v>8</v>
      </c>
      <c r="H64" s="23" t="s">
        <v>24</v>
      </c>
      <c r="I64" s="23" t="s">
        <v>25</v>
      </c>
      <c r="J64" s="23" t="s">
        <v>26</v>
      </c>
      <c r="K64" s="23" t="s">
        <v>27</v>
      </c>
      <c r="L64" s="23" t="s">
        <v>9</v>
      </c>
      <c r="M64" s="23" t="s">
        <v>10</v>
      </c>
    </row>
    <row r="65" spans="1:13">
      <c r="A65" s="24">
        <v>1</v>
      </c>
      <c r="B65" s="24">
        <v>2</v>
      </c>
      <c r="C65" s="24">
        <v>3</v>
      </c>
      <c r="D65" s="24" t="s">
        <v>28</v>
      </c>
      <c r="E65" s="24" t="s">
        <v>29</v>
      </c>
      <c r="F65" s="24" t="s">
        <v>30</v>
      </c>
      <c r="G65" s="24" t="s">
        <v>31</v>
      </c>
      <c r="H65" s="24">
        <v>4</v>
      </c>
      <c r="I65" s="24" t="s">
        <v>32</v>
      </c>
      <c r="J65" s="24" t="s">
        <v>33</v>
      </c>
      <c r="K65" s="24" t="s">
        <v>34</v>
      </c>
      <c r="L65" s="24" t="s">
        <v>35</v>
      </c>
      <c r="M65" s="24" t="s">
        <v>36</v>
      </c>
    </row>
    <row r="66" spans="1:13" ht="110.25" customHeight="1">
      <c r="A66" s="25">
        <v>1</v>
      </c>
      <c r="B66" s="15" t="s">
        <v>40</v>
      </c>
      <c r="C66" s="49">
        <f>F66/G66</f>
        <v>87199.571479289938</v>
      </c>
      <c r="D66" s="49">
        <f>10308126.16+680300-D67</f>
        <v>10268155.16</v>
      </c>
      <c r="E66" s="49">
        <v>19205300</v>
      </c>
      <c r="F66" s="49">
        <f>D66+E66</f>
        <v>29473455.16</v>
      </c>
      <c r="G66" s="49">
        <v>338</v>
      </c>
      <c r="H66" s="49">
        <f>K66/L66</f>
        <v>51967.984632587861</v>
      </c>
      <c r="I66" s="49">
        <f>5142358.7+226760-I67</f>
        <v>4956979.1900000004</v>
      </c>
      <c r="J66" s="49">
        <v>11309000</v>
      </c>
      <c r="K66" s="49">
        <f>I66+J66</f>
        <v>16265979.190000001</v>
      </c>
      <c r="L66" s="19">
        <v>313</v>
      </c>
      <c r="M66" s="50">
        <f>H66/C66*100</f>
        <v>59.59660552337732</v>
      </c>
    </row>
    <row r="67" spans="1:13" ht="109.5" customHeight="1">
      <c r="A67" s="25">
        <v>2</v>
      </c>
      <c r="B67" s="16" t="s">
        <v>51</v>
      </c>
      <c r="C67" s="49">
        <f>F67/G67</f>
        <v>2130.9792899408285</v>
      </c>
      <c r="D67" s="49">
        <v>720271</v>
      </c>
      <c r="E67" s="49"/>
      <c r="F67" s="49">
        <f>D67</f>
        <v>720271</v>
      </c>
      <c r="G67" s="49">
        <f>G66</f>
        <v>338</v>
      </c>
      <c r="H67" s="49">
        <f>K67/L67</f>
        <v>1316.7396485623003</v>
      </c>
      <c r="I67" s="49">
        <v>412139.51</v>
      </c>
      <c r="J67" s="49"/>
      <c r="K67" s="49">
        <f>I67</f>
        <v>412139.51</v>
      </c>
      <c r="L67" s="19">
        <v>313</v>
      </c>
      <c r="M67" s="50">
        <f>H67/C67*100</f>
        <v>61.79035407701511</v>
      </c>
    </row>
    <row r="69" spans="1:13">
      <c r="A69" s="66" t="s">
        <v>80</v>
      </c>
      <c r="B69" s="67"/>
      <c r="C69" s="67"/>
      <c r="D69" s="67"/>
      <c r="E69" s="67"/>
      <c r="F69" s="67"/>
      <c r="G69" s="67"/>
      <c r="H69" s="67"/>
      <c r="I69" s="67"/>
      <c r="J69" s="67"/>
      <c r="K69" s="67"/>
      <c r="L69" s="67"/>
      <c r="M69" s="68"/>
    </row>
    <row r="70" spans="1:13">
      <c r="A70" s="69" t="s">
        <v>70</v>
      </c>
      <c r="B70" s="69"/>
      <c r="C70" s="69"/>
      <c r="D70" s="69"/>
      <c r="E70" s="69"/>
      <c r="F70" s="69"/>
      <c r="G70" s="69"/>
      <c r="H70" s="69"/>
      <c r="I70" s="69"/>
      <c r="J70" s="69"/>
      <c r="K70" s="69"/>
      <c r="L70" s="69"/>
      <c r="M70" s="69"/>
    </row>
    <row r="71" spans="1:13" ht="77.25" customHeight="1">
      <c r="A71" s="22" t="s">
        <v>5</v>
      </c>
      <c r="B71" s="23" t="s">
        <v>6</v>
      </c>
      <c r="C71" s="23" t="s">
        <v>23</v>
      </c>
      <c r="D71" s="23" t="s">
        <v>71</v>
      </c>
      <c r="E71" s="23" t="s">
        <v>72</v>
      </c>
      <c r="F71" s="23" t="s">
        <v>73</v>
      </c>
      <c r="G71" s="23" t="s">
        <v>8</v>
      </c>
      <c r="H71" s="23" t="s">
        <v>24</v>
      </c>
      <c r="I71" s="23" t="s">
        <v>25</v>
      </c>
      <c r="J71" s="23" t="s">
        <v>26</v>
      </c>
      <c r="K71" s="23" t="s">
        <v>27</v>
      </c>
      <c r="L71" s="23" t="s">
        <v>9</v>
      </c>
      <c r="M71" s="23" t="s">
        <v>10</v>
      </c>
    </row>
    <row r="72" spans="1:13">
      <c r="A72" s="24">
        <v>1</v>
      </c>
      <c r="B72" s="24">
        <v>2</v>
      </c>
      <c r="C72" s="24">
        <v>3</v>
      </c>
      <c r="D72" s="24" t="s">
        <v>28</v>
      </c>
      <c r="E72" s="24" t="s">
        <v>29</v>
      </c>
      <c r="F72" s="24" t="s">
        <v>30</v>
      </c>
      <c r="G72" s="24" t="s">
        <v>31</v>
      </c>
      <c r="H72" s="24">
        <v>4</v>
      </c>
      <c r="I72" s="24" t="s">
        <v>32</v>
      </c>
      <c r="J72" s="24" t="s">
        <v>33</v>
      </c>
      <c r="K72" s="24" t="s">
        <v>34</v>
      </c>
      <c r="L72" s="24" t="s">
        <v>35</v>
      </c>
      <c r="M72" s="24" t="s">
        <v>36</v>
      </c>
    </row>
    <row r="73" spans="1:13" ht="114" customHeight="1">
      <c r="A73" s="25">
        <v>1</v>
      </c>
      <c r="B73" s="15" t="s">
        <v>40</v>
      </c>
      <c r="C73" s="49">
        <f>F73/G73</f>
        <v>73907.369882352941</v>
      </c>
      <c r="D73" s="49">
        <v>4181952.88</v>
      </c>
      <c r="E73" s="49">
        <v>8382300</v>
      </c>
      <c r="F73" s="49">
        <f>D73+E73</f>
        <v>12564252.879999999</v>
      </c>
      <c r="G73" s="49">
        <v>170</v>
      </c>
      <c r="H73" s="49">
        <f>K73/L73</f>
        <v>36009.708479532164</v>
      </c>
      <c r="I73" s="49">
        <v>1898610.15</v>
      </c>
      <c r="J73" s="49">
        <v>4259050</v>
      </c>
      <c r="K73" s="49">
        <f>I73+J73</f>
        <v>6157660.1500000004</v>
      </c>
      <c r="L73" s="19">
        <v>171</v>
      </c>
      <c r="M73" s="50">
        <f>H73/C73*100</f>
        <v>48.722757333745001</v>
      </c>
    </row>
    <row r="74" spans="1:13" ht="111.75" customHeight="1">
      <c r="A74" s="25">
        <v>2</v>
      </c>
      <c r="B74" s="16" t="s">
        <v>51</v>
      </c>
      <c r="C74" s="49">
        <f>F74/G74</f>
        <v>0</v>
      </c>
      <c r="D74" s="49">
        <v>0</v>
      </c>
      <c r="E74" s="49"/>
      <c r="F74" s="49">
        <f>D74</f>
        <v>0</v>
      </c>
      <c r="G74" s="49">
        <f>G73</f>
        <v>170</v>
      </c>
      <c r="H74" s="49">
        <f>K74/L74</f>
        <v>0</v>
      </c>
      <c r="I74" s="49">
        <v>0</v>
      </c>
      <c r="J74" s="49"/>
      <c r="K74" s="49">
        <f>I74</f>
        <v>0</v>
      </c>
      <c r="L74" s="19">
        <v>171</v>
      </c>
      <c r="M74" s="50"/>
    </row>
    <row r="76" spans="1:13">
      <c r="A76" s="70" t="s">
        <v>81</v>
      </c>
      <c r="B76" s="70"/>
      <c r="C76" s="70"/>
      <c r="D76" s="70"/>
      <c r="E76" s="70"/>
      <c r="F76" s="70"/>
      <c r="G76" s="70"/>
      <c r="H76" s="70"/>
      <c r="I76" s="70"/>
      <c r="J76" s="70"/>
      <c r="K76" s="70"/>
      <c r="L76" s="70"/>
      <c r="M76" s="70"/>
    </row>
    <row r="77" spans="1:13">
      <c r="A77" s="70" t="s">
        <v>70</v>
      </c>
      <c r="B77" s="70"/>
      <c r="C77" s="70"/>
      <c r="D77" s="70"/>
      <c r="E77" s="70"/>
      <c r="F77" s="70"/>
      <c r="G77" s="70"/>
      <c r="H77" s="70"/>
      <c r="I77" s="70"/>
      <c r="J77" s="70"/>
      <c r="K77" s="70"/>
      <c r="L77" s="70"/>
      <c r="M77" s="70"/>
    </row>
    <row r="78" spans="1:13" ht="80.25" customHeight="1">
      <c r="A78" s="28" t="s">
        <v>5</v>
      </c>
      <c r="B78" s="29" t="s">
        <v>6</v>
      </c>
      <c r="C78" s="29" t="s">
        <v>23</v>
      </c>
      <c r="D78" s="29" t="s">
        <v>71</v>
      </c>
      <c r="E78" s="29" t="s">
        <v>72</v>
      </c>
      <c r="F78" s="29" t="s">
        <v>73</v>
      </c>
      <c r="G78" s="29" t="s">
        <v>8</v>
      </c>
      <c r="H78" s="29" t="s">
        <v>24</v>
      </c>
      <c r="I78" s="29" t="s">
        <v>121</v>
      </c>
      <c r="J78" s="29" t="s">
        <v>122</v>
      </c>
      <c r="K78" s="29" t="s">
        <v>27</v>
      </c>
      <c r="L78" s="29" t="s">
        <v>9</v>
      </c>
      <c r="M78" s="29" t="s">
        <v>10</v>
      </c>
    </row>
    <row r="79" spans="1:13">
      <c r="A79" s="30">
        <v>1</v>
      </c>
      <c r="B79" s="30">
        <v>2</v>
      </c>
      <c r="C79" s="30">
        <v>3</v>
      </c>
      <c r="D79" s="30" t="s">
        <v>28</v>
      </c>
      <c r="E79" s="30" t="s">
        <v>29</v>
      </c>
      <c r="F79" s="30" t="s">
        <v>30</v>
      </c>
      <c r="G79" s="30" t="s">
        <v>31</v>
      </c>
      <c r="H79" s="30">
        <v>4</v>
      </c>
      <c r="I79" s="30" t="s">
        <v>32</v>
      </c>
      <c r="J79" s="30" t="s">
        <v>33</v>
      </c>
      <c r="K79" s="30" t="s">
        <v>34</v>
      </c>
      <c r="L79" s="30" t="s">
        <v>35</v>
      </c>
      <c r="M79" s="30" t="s">
        <v>36</v>
      </c>
    </row>
    <row r="80" spans="1:13" ht="102" customHeight="1">
      <c r="A80" s="31">
        <v>1</v>
      </c>
      <c r="B80" s="51" t="s">
        <v>40</v>
      </c>
      <c r="C80" s="54">
        <f>F80/G80</f>
        <v>181168.12188679248</v>
      </c>
      <c r="D80" s="54">
        <v>3008010.46</v>
      </c>
      <c r="E80" s="54">
        <v>6593900</v>
      </c>
      <c r="F80" s="54">
        <f>D80+E80</f>
        <v>9601910.4600000009</v>
      </c>
      <c r="G80" s="54">
        <v>53</v>
      </c>
      <c r="H80" s="54">
        <f>K80/L80</f>
        <v>73409.152799999996</v>
      </c>
      <c r="I80" s="54">
        <v>1023757.64</v>
      </c>
      <c r="J80" s="54">
        <v>2646700</v>
      </c>
      <c r="K80" s="54">
        <f>I80+J80</f>
        <v>3670457.64</v>
      </c>
      <c r="L80" s="55">
        <v>50</v>
      </c>
      <c r="M80" s="52">
        <f>H80/C80*100</f>
        <v>40.519906060444548</v>
      </c>
    </row>
    <row r="81" spans="1:13" ht="108.75" customHeight="1">
      <c r="A81" s="31">
        <v>2</v>
      </c>
      <c r="B81" s="53" t="s">
        <v>51</v>
      </c>
      <c r="C81" s="54">
        <f>F81/G81</f>
        <v>10554.716981132075</v>
      </c>
      <c r="D81" s="54">
        <v>559400</v>
      </c>
      <c r="E81" s="54"/>
      <c r="F81" s="54">
        <f>D81</f>
        <v>559400</v>
      </c>
      <c r="G81" s="54">
        <f>G80</f>
        <v>53</v>
      </c>
      <c r="H81" s="54">
        <f>K81/L81</f>
        <v>79.040000000000006</v>
      </c>
      <c r="I81" s="54">
        <v>3952</v>
      </c>
      <c r="J81" s="54"/>
      <c r="K81" s="54">
        <f>I81</f>
        <v>3952</v>
      </c>
      <c r="L81" s="55">
        <v>50</v>
      </c>
      <c r="M81" s="52">
        <f>H81/C81*100</f>
        <v>0.74885949231319282</v>
      </c>
    </row>
    <row r="83" spans="1:13">
      <c r="A83" s="66" t="s">
        <v>82</v>
      </c>
      <c r="B83" s="67"/>
      <c r="C83" s="67"/>
      <c r="D83" s="67"/>
      <c r="E83" s="67"/>
      <c r="F83" s="67"/>
      <c r="G83" s="67"/>
      <c r="H83" s="67"/>
      <c r="I83" s="67"/>
      <c r="J83" s="67"/>
      <c r="K83" s="67"/>
      <c r="L83" s="67"/>
      <c r="M83" s="68"/>
    </row>
    <row r="84" spans="1:13">
      <c r="A84" s="69" t="s">
        <v>70</v>
      </c>
      <c r="B84" s="69"/>
      <c r="C84" s="69"/>
      <c r="D84" s="69"/>
      <c r="E84" s="69"/>
      <c r="F84" s="69"/>
      <c r="G84" s="69"/>
      <c r="H84" s="69"/>
      <c r="I84" s="69"/>
      <c r="J84" s="69"/>
      <c r="K84" s="69"/>
      <c r="L84" s="69"/>
      <c r="M84" s="69"/>
    </row>
    <row r="85" spans="1:13" ht="94.5" customHeight="1">
      <c r="A85" s="22" t="s">
        <v>5</v>
      </c>
      <c r="B85" s="23" t="s">
        <v>6</v>
      </c>
      <c r="C85" s="23" t="s">
        <v>23</v>
      </c>
      <c r="D85" s="23" t="s">
        <v>71</v>
      </c>
      <c r="E85" s="23" t="s">
        <v>72</v>
      </c>
      <c r="F85" s="23" t="s">
        <v>73</v>
      </c>
      <c r="G85" s="23" t="s">
        <v>8</v>
      </c>
      <c r="H85" s="23" t="s">
        <v>24</v>
      </c>
      <c r="I85" s="23" t="s">
        <v>25</v>
      </c>
      <c r="J85" s="23" t="s">
        <v>26</v>
      </c>
      <c r="K85" s="23" t="s">
        <v>27</v>
      </c>
      <c r="L85" s="23" t="s">
        <v>9</v>
      </c>
      <c r="M85" s="23" t="s">
        <v>10</v>
      </c>
    </row>
    <row r="86" spans="1:13">
      <c r="A86" s="24">
        <v>1</v>
      </c>
      <c r="B86" s="24">
        <v>2</v>
      </c>
      <c r="C86" s="24">
        <v>3</v>
      </c>
      <c r="D86" s="24" t="s">
        <v>28</v>
      </c>
      <c r="E86" s="24" t="s">
        <v>29</v>
      </c>
      <c r="F86" s="24" t="s">
        <v>30</v>
      </c>
      <c r="G86" s="24" t="s">
        <v>31</v>
      </c>
      <c r="H86" s="24">
        <v>4</v>
      </c>
      <c r="I86" s="24" t="s">
        <v>32</v>
      </c>
      <c r="J86" s="24" t="s">
        <v>33</v>
      </c>
      <c r="K86" s="24" t="s">
        <v>34</v>
      </c>
      <c r="L86" s="24" t="s">
        <v>35</v>
      </c>
      <c r="M86" s="24" t="s">
        <v>36</v>
      </c>
    </row>
    <row r="87" spans="1:13" ht="132" customHeight="1">
      <c r="A87" s="25">
        <v>1</v>
      </c>
      <c r="B87" s="15" t="s">
        <v>40</v>
      </c>
      <c r="C87" s="49">
        <f>F87/G87</f>
        <v>74561.384728033474</v>
      </c>
      <c r="D87" s="49">
        <v>5752170.9500000002</v>
      </c>
      <c r="E87" s="49">
        <v>12068000</v>
      </c>
      <c r="F87" s="49">
        <f>D87+E87</f>
        <v>17820170.949999999</v>
      </c>
      <c r="G87" s="49">
        <v>239</v>
      </c>
      <c r="H87" s="49">
        <f>K87/L87</f>
        <v>37804.58176211454</v>
      </c>
      <c r="I87" s="49">
        <v>2508324.06</v>
      </c>
      <c r="J87" s="49">
        <v>6073316</v>
      </c>
      <c r="K87" s="49">
        <f>I87+J87</f>
        <v>8581640.0600000005</v>
      </c>
      <c r="L87" s="19">
        <v>227</v>
      </c>
      <c r="M87" s="50">
        <f>H87/C87*100</f>
        <v>50.702628310899421</v>
      </c>
    </row>
    <row r="88" spans="1:13" ht="108.75" customHeight="1">
      <c r="A88" s="25">
        <v>2</v>
      </c>
      <c r="B88" s="16" t="s">
        <v>51</v>
      </c>
      <c r="C88" s="49">
        <f>F88/G88</f>
        <v>2317.6276150627614</v>
      </c>
      <c r="D88" s="49">
        <v>553913</v>
      </c>
      <c r="E88" s="49"/>
      <c r="F88" s="49">
        <f>D88</f>
        <v>553913</v>
      </c>
      <c r="G88" s="49">
        <f>G87</f>
        <v>239</v>
      </c>
      <c r="H88" s="49">
        <f>K88/L88</f>
        <v>186.36563876651982</v>
      </c>
      <c r="I88" s="49">
        <v>42305</v>
      </c>
      <c r="J88" s="49"/>
      <c r="K88" s="49">
        <f>I88</f>
        <v>42305</v>
      </c>
      <c r="L88" s="19">
        <v>227</v>
      </c>
      <c r="M88" s="50">
        <f>H88/C88*100</f>
        <v>8.0412244639859036</v>
      </c>
    </row>
    <row r="90" spans="1:13">
      <c r="A90" s="66" t="s">
        <v>83</v>
      </c>
      <c r="B90" s="67"/>
      <c r="C90" s="67"/>
      <c r="D90" s="67"/>
      <c r="E90" s="67"/>
      <c r="F90" s="67"/>
      <c r="G90" s="67"/>
      <c r="H90" s="67"/>
      <c r="I90" s="67"/>
      <c r="J90" s="67"/>
      <c r="K90" s="67"/>
      <c r="L90" s="67"/>
      <c r="M90" s="68"/>
    </row>
    <row r="91" spans="1:13">
      <c r="A91" s="69" t="s">
        <v>70</v>
      </c>
      <c r="B91" s="69"/>
      <c r="C91" s="69"/>
      <c r="D91" s="69"/>
      <c r="E91" s="69"/>
      <c r="F91" s="69"/>
      <c r="G91" s="69"/>
      <c r="H91" s="69"/>
      <c r="I91" s="69"/>
      <c r="J91" s="69"/>
      <c r="K91" s="69"/>
      <c r="L91" s="69"/>
      <c r="M91" s="69"/>
    </row>
    <row r="92" spans="1:13" ht="77.25" customHeight="1">
      <c r="A92" s="22" t="s">
        <v>5</v>
      </c>
      <c r="B92" s="23" t="s">
        <v>6</v>
      </c>
      <c r="C92" s="23" t="s">
        <v>23</v>
      </c>
      <c r="D92" s="23" t="s">
        <v>71</v>
      </c>
      <c r="E92" s="23" t="s">
        <v>72</v>
      </c>
      <c r="F92" s="23" t="s">
        <v>73</v>
      </c>
      <c r="G92" s="23" t="s">
        <v>8</v>
      </c>
      <c r="H92" s="23" t="s">
        <v>24</v>
      </c>
      <c r="I92" s="23" t="s">
        <v>25</v>
      </c>
      <c r="J92" s="23" t="s">
        <v>26</v>
      </c>
      <c r="K92" s="23" t="s">
        <v>27</v>
      </c>
      <c r="L92" s="23" t="s">
        <v>9</v>
      </c>
      <c r="M92" s="23" t="s">
        <v>10</v>
      </c>
    </row>
    <row r="93" spans="1:13">
      <c r="A93" s="24">
        <v>1</v>
      </c>
      <c r="B93" s="24">
        <v>2</v>
      </c>
      <c r="C93" s="24">
        <v>3</v>
      </c>
      <c r="D93" s="24" t="s">
        <v>28</v>
      </c>
      <c r="E93" s="24" t="s">
        <v>29</v>
      </c>
      <c r="F93" s="24" t="s">
        <v>30</v>
      </c>
      <c r="G93" s="24" t="s">
        <v>31</v>
      </c>
      <c r="H93" s="24">
        <v>4</v>
      </c>
      <c r="I93" s="24" t="s">
        <v>32</v>
      </c>
      <c r="J93" s="24" t="s">
        <v>33</v>
      </c>
      <c r="K93" s="24" t="s">
        <v>34</v>
      </c>
      <c r="L93" s="24" t="s">
        <v>35</v>
      </c>
      <c r="M93" s="24" t="s">
        <v>36</v>
      </c>
    </row>
    <row r="94" spans="1:13" ht="132" customHeight="1">
      <c r="A94" s="25">
        <v>1</v>
      </c>
      <c r="B94" s="15" t="s">
        <v>40</v>
      </c>
      <c r="C94" s="49">
        <f>F94/G94</f>
        <v>71725.120188679241</v>
      </c>
      <c r="D94" s="49">
        <v>6824288.2199999997</v>
      </c>
      <c r="E94" s="49">
        <v>15984300</v>
      </c>
      <c r="F94" s="49">
        <f>D94+E94</f>
        <v>22808588.219999999</v>
      </c>
      <c r="G94" s="49">
        <v>318</v>
      </c>
      <c r="H94" s="49">
        <f>K94/L94</f>
        <v>39244.762211221117</v>
      </c>
      <c r="I94" s="49">
        <v>3216312.95</v>
      </c>
      <c r="J94" s="49">
        <v>8674850</v>
      </c>
      <c r="K94" s="49">
        <f>I94+J94</f>
        <v>11891162.949999999</v>
      </c>
      <c r="L94" s="19">
        <v>303</v>
      </c>
      <c r="M94" s="50">
        <f>H94/C94*100</f>
        <v>54.715505680554202</v>
      </c>
    </row>
    <row r="95" spans="1:13" ht="111.75" customHeight="1">
      <c r="A95" s="25">
        <v>2</v>
      </c>
      <c r="B95" s="16" t="s">
        <v>51</v>
      </c>
      <c r="C95" s="49">
        <f>F95/G95</f>
        <v>1618.867924528302</v>
      </c>
      <c r="D95" s="49">
        <v>514800</v>
      </c>
      <c r="E95" s="49"/>
      <c r="F95" s="49">
        <f>D95</f>
        <v>514800</v>
      </c>
      <c r="G95" s="49">
        <f>G94</f>
        <v>318</v>
      </c>
      <c r="H95" s="49">
        <f>K95/L95</f>
        <v>845.34653465346537</v>
      </c>
      <c r="I95" s="49">
        <v>256140</v>
      </c>
      <c r="J95" s="49"/>
      <c r="K95" s="49">
        <f>I95</f>
        <v>256140</v>
      </c>
      <c r="L95" s="19">
        <v>303</v>
      </c>
      <c r="M95" s="50">
        <f>H95/C95*100</f>
        <v>52.218375683722215</v>
      </c>
    </row>
    <row r="97" spans="1:13">
      <c r="A97" s="70" t="s">
        <v>84</v>
      </c>
      <c r="B97" s="70"/>
      <c r="C97" s="70"/>
      <c r="D97" s="70"/>
      <c r="E97" s="70"/>
      <c r="F97" s="70"/>
      <c r="G97" s="70"/>
      <c r="H97" s="70"/>
      <c r="I97" s="70"/>
      <c r="J97" s="70"/>
      <c r="K97" s="70"/>
      <c r="L97" s="70"/>
      <c r="M97" s="70"/>
    </row>
    <row r="98" spans="1:13">
      <c r="A98" s="70" t="s">
        <v>70</v>
      </c>
      <c r="B98" s="70"/>
      <c r="C98" s="70"/>
      <c r="D98" s="70"/>
      <c r="E98" s="70"/>
      <c r="F98" s="70"/>
      <c r="G98" s="70"/>
      <c r="H98" s="70"/>
      <c r="I98" s="70"/>
      <c r="J98" s="70"/>
      <c r="K98" s="70"/>
      <c r="L98" s="70"/>
      <c r="M98" s="70"/>
    </row>
    <row r="99" spans="1:13" ht="64.5" customHeight="1">
      <c r="A99" s="28" t="s">
        <v>5</v>
      </c>
      <c r="B99" s="29" t="s">
        <v>6</v>
      </c>
      <c r="C99" s="29" t="s">
        <v>23</v>
      </c>
      <c r="D99" s="29" t="s">
        <v>71</v>
      </c>
      <c r="E99" s="29" t="s">
        <v>72</v>
      </c>
      <c r="F99" s="29" t="s">
        <v>73</v>
      </c>
      <c r="G99" s="29" t="s">
        <v>8</v>
      </c>
      <c r="H99" s="29" t="s">
        <v>24</v>
      </c>
      <c r="I99" s="29" t="s">
        <v>121</v>
      </c>
      <c r="J99" s="29" t="s">
        <v>122</v>
      </c>
      <c r="K99" s="29" t="s">
        <v>27</v>
      </c>
      <c r="L99" s="29" t="s">
        <v>9</v>
      </c>
      <c r="M99" s="29" t="s">
        <v>10</v>
      </c>
    </row>
    <row r="100" spans="1:13">
      <c r="A100" s="30">
        <v>1</v>
      </c>
      <c r="B100" s="30">
        <v>2</v>
      </c>
      <c r="C100" s="30">
        <v>3</v>
      </c>
      <c r="D100" s="30" t="s">
        <v>28</v>
      </c>
      <c r="E100" s="30" t="s">
        <v>29</v>
      </c>
      <c r="F100" s="30" t="s">
        <v>30</v>
      </c>
      <c r="G100" s="30" t="s">
        <v>31</v>
      </c>
      <c r="H100" s="30">
        <v>4</v>
      </c>
      <c r="I100" s="30" t="s">
        <v>32</v>
      </c>
      <c r="J100" s="30" t="s">
        <v>33</v>
      </c>
      <c r="K100" s="30" t="s">
        <v>34</v>
      </c>
      <c r="L100" s="30" t="s">
        <v>35</v>
      </c>
      <c r="M100" s="30" t="s">
        <v>36</v>
      </c>
    </row>
    <row r="101" spans="1:13" ht="104.25" customHeight="1">
      <c r="A101" s="31">
        <v>1</v>
      </c>
      <c r="B101" s="51" t="s">
        <v>40</v>
      </c>
      <c r="C101" s="54">
        <f>F101/G101</f>
        <v>82007.127570093464</v>
      </c>
      <c r="D101" s="49">
        <v>3313962.65</v>
      </c>
      <c r="E101" s="49">
        <v>5460800</v>
      </c>
      <c r="F101" s="49">
        <f>D101+E101</f>
        <v>8774762.6500000004</v>
      </c>
      <c r="G101" s="49">
        <v>107</v>
      </c>
      <c r="H101" s="49">
        <f>K101/L101</f>
        <v>35351.877943925232</v>
      </c>
      <c r="I101" s="49">
        <v>1402400.94</v>
      </c>
      <c r="J101" s="49">
        <v>2380250</v>
      </c>
      <c r="K101" s="49">
        <f>I101+J101</f>
        <v>3782650.94</v>
      </c>
      <c r="L101" s="19">
        <v>107</v>
      </c>
      <c r="M101" s="52">
        <f>H101/C101*100</f>
        <v>43.108299231318803</v>
      </c>
    </row>
    <row r="102" spans="1:13" ht="114.75" customHeight="1">
      <c r="A102" s="31">
        <v>2</v>
      </c>
      <c r="B102" s="53" t="s">
        <v>51</v>
      </c>
      <c r="C102" s="54">
        <f>F102/G102</f>
        <v>1035</v>
      </c>
      <c r="D102" s="49">
        <v>110745</v>
      </c>
      <c r="E102" s="49"/>
      <c r="F102" s="49">
        <f>D102</f>
        <v>110745</v>
      </c>
      <c r="G102" s="49">
        <f>G101</f>
        <v>107</v>
      </c>
      <c r="H102" s="49">
        <f>K102/L102</f>
        <v>0</v>
      </c>
      <c r="I102" s="49">
        <v>0</v>
      </c>
      <c r="J102" s="49"/>
      <c r="K102" s="49">
        <f>I102</f>
        <v>0</v>
      </c>
      <c r="L102" s="19">
        <v>107</v>
      </c>
      <c r="M102" s="52">
        <f>H102/C102*100</f>
        <v>0</v>
      </c>
    </row>
    <row r="104" spans="1:13">
      <c r="A104" s="70" t="s">
        <v>85</v>
      </c>
      <c r="B104" s="70"/>
      <c r="C104" s="70"/>
      <c r="D104" s="70"/>
      <c r="E104" s="70"/>
      <c r="F104" s="70"/>
      <c r="G104" s="70"/>
      <c r="H104" s="70"/>
      <c r="I104" s="70"/>
      <c r="J104" s="70"/>
      <c r="K104" s="70"/>
      <c r="L104" s="70"/>
      <c r="M104" s="70"/>
    </row>
    <row r="105" spans="1:13">
      <c r="A105" s="70" t="s">
        <v>70</v>
      </c>
      <c r="B105" s="70"/>
      <c r="C105" s="70"/>
      <c r="D105" s="70"/>
      <c r="E105" s="70"/>
      <c r="F105" s="70"/>
      <c r="G105" s="70"/>
      <c r="H105" s="70"/>
      <c r="I105" s="70"/>
      <c r="J105" s="70"/>
      <c r="K105" s="70"/>
      <c r="L105" s="70"/>
      <c r="M105" s="70"/>
    </row>
    <row r="106" spans="1:13" ht="69.75" customHeight="1">
      <c r="A106" s="28" t="s">
        <v>5</v>
      </c>
      <c r="B106" s="29" t="s">
        <v>6</v>
      </c>
      <c r="C106" s="29" t="s">
        <v>23</v>
      </c>
      <c r="D106" s="65" t="s">
        <v>74</v>
      </c>
      <c r="E106" s="65" t="s">
        <v>75</v>
      </c>
      <c r="F106" s="29" t="s">
        <v>73</v>
      </c>
      <c r="G106" s="29" t="s">
        <v>8</v>
      </c>
      <c r="H106" s="29" t="s">
        <v>24</v>
      </c>
      <c r="I106" s="65" t="s">
        <v>58</v>
      </c>
      <c r="J106" s="65" t="s">
        <v>59</v>
      </c>
      <c r="K106" s="29" t="s">
        <v>27</v>
      </c>
      <c r="L106" s="29" t="s">
        <v>9</v>
      </c>
      <c r="M106" s="29" t="s">
        <v>10</v>
      </c>
    </row>
    <row r="107" spans="1:13">
      <c r="A107" s="30">
        <v>1</v>
      </c>
      <c r="B107" s="30">
        <v>2</v>
      </c>
      <c r="C107" s="30">
        <v>3</v>
      </c>
      <c r="D107" s="30" t="s">
        <v>28</v>
      </c>
      <c r="E107" s="30" t="s">
        <v>29</v>
      </c>
      <c r="F107" s="30" t="s">
        <v>30</v>
      </c>
      <c r="G107" s="30" t="s">
        <v>31</v>
      </c>
      <c r="H107" s="30">
        <v>4</v>
      </c>
      <c r="I107" s="30" t="s">
        <v>32</v>
      </c>
      <c r="J107" s="30" t="s">
        <v>33</v>
      </c>
      <c r="K107" s="30" t="s">
        <v>34</v>
      </c>
      <c r="L107" s="30" t="s">
        <v>35</v>
      </c>
      <c r="M107" s="30" t="s">
        <v>36</v>
      </c>
    </row>
    <row r="108" spans="1:13" ht="132" customHeight="1">
      <c r="A108" s="31">
        <v>1</v>
      </c>
      <c r="B108" s="51" t="s">
        <v>40</v>
      </c>
      <c r="C108" s="54">
        <f>F108/G108</f>
        <v>87157.725027932975</v>
      </c>
      <c r="D108" s="49">
        <v>6567732.7800000003</v>
      </c>
      <c r="E108" s="49">
        <v>9033500</v>
      </c>
      <c r="F108" s="49">
        <f>D108+E108</f>
        <v>15601232.780000001</v>
      </c>
      <c r="G108" s="49">
        <v>179</v>
      </c>
      <c r="H108" s="49">
        <f>K108/L108</f>
        <v>36154.66252747253</v>
      </c>
      <c r="I108" s="49">
        <v>2481478.58</v>
      </c>
      <c r="J108" s="49">
        <v>4098670</v>
      </c>
      <c r="K108" s="49">
        <f>I108+J108</f>
        <v>6580148.5800000001</v>
      </c>
      <c r="L108" s="19">
        <v>182</v>
      </c>
      <c r="M108" s="52">
        <f>H108/C108*100</f>
        <v>41.481879564760796</v>
      </c>
    </row>
    <row r="109" spans="1:13" ht="116.25" customHeight="1">
      <c r="A109" s="31">
        <v>2</v>
      </c>
      <c r="B109" s="53" t="s">
        <v>51</v>
      </c>
      <c r="C109" s="54">
        <f>F109/G109</f>
        <v>2017.31843575419</v>
      </c>
      <c r="D109" s="49">
        <v>361100</v>
      </c>
      <c r="E109" s="49"/>
      <c r="F109" s="49">
        <f>D109</f>
        <v>361100</v>
      </c>
      <c r="G109" s="49">
        <f>G108</f>
        <v>179</v>
      </c>
      <c r="H109" s="49">
        <f>K109/L109</f>
        <v>240.83417582417582</v>
      </c>
      <c r="I109" s="49">
        <v>43831.82</v>
      </c>
      <c r="J109" s="49"/>
      <c r="K109" s="49">
        <f>I109</f>
        <v>43831.82</v>
      </c>
      <c r="L109" s="19">
        <v>182</v>
      </c>
      <c r="M109" s="52">
        <f>H109/C109*100</f>
        <v>11.938332171843664</v>
      </c>
    </row>
    <row r="111" spans="1:13">
      <c r="A111" s="66" t="s">
        <v>86</v>
      </c>
      <c r="B111" s="67"/>
      <c r="C111" s="67"/>
      <c r="D111" s="67"/>
      <c r="E111" s="67"/>
      <c r="F111" s="67"/>
      <c r="G111" s="67"/>
      <c r="H111" s="67"/>
      <c r="I111" s="67"/>
      <c r="J111" s="67"/>
      <c r="K111" s="67"/>
      <c r="L111" s="67"/>
      <c r="M111" s="68"/>
    </row>
    <row r="112" spans="1:13">
      <c r="A112" s="69" t="s">
        <v>70</v>
      </c>
      <c r="B112" s="69"/>
      <c r="C112" s="69"/>
      <c r="D112" s="69"/>
      <c r="E112" s="69"/>
      <c r="F112" s="69"/>
      <c r="G112" s="69"/>
      <c r="H112" s="69"/>
      <c r="I112" s="69"/>
      <c r="J112" s="69"/>
      <c r="K112" s="69"/>
      <c r="L112" s="69"/>
      <c r="M112" s="69"/>
    </row>
    <row r="113" spans="1:13" ht="66.75" customHeight="1">
      <c r="A113" s="22" t="s">
        <v>5</v>
      </c>
      <c r="B113" s="23" t="s">
        <v>6</v>
      </c>
      <c r="C113" s="23" t="s">
        <v>23</v>
      </c>
      <c r="D113" s="23" t="s">
        <v>71</v>
      </c>
      <c r="E113" s="23" t="s">
        <v>72</v>
      </c>
      <c r="F113" s="23" t="s">
        <v>73</v>
      </c>
      <c r="G113" s="23" t="s">
        <v>8</v>
      </c>
      <c r="H113" s="23" t="s">
        <v>24</v>
      </c>
      <c r="I113" s="23" t="s">
        <v>25</v>
      </c>
      <c r="J113" s="23" t="s">
        <v>26</v>
      </c>
      <c r="K113" s="23" t="s">
        <v>27</v>
      </c>
      <c r="L113" s="23" t="s">
        <v>9</v>
      </c>
      <c r="M113" s="23" t="s">
        <v>10</v>
      </c>
    </row>
    <row r="114" spans="1:13">
      <c r="A114" s="24">
        <v>1</v>
      </c>
      <c r="B114" s="24">
        <v>2</v>
      </c>
      <c r="C114" s="24">
        <v>3</v>
      </c>
      <c r="D114" s="24" t="s">
        <v>28</v>
      </c>
      <c r="E114" s="24" t="s">
        <v>29</v>
      </c>
      <c r="F114" s="24" t="s">
        <v>30</v>
      </c>
      <c r="G114" s="24" t="s">
        <v>31</v>
      </c>
      <c r="H114" s="24">
        <v>4</v>
      </c>
      <c r="I114" s="24" t="s">
        <v>32</v>
      </c>
      <c r="J114" s="24" t="s">
        <v>33</v>
      </c>
      <c r="K114" s="24" t="s">
        <v>34</v>
      </c>
      <c r="L114" s="24" t="s">
        <v>35</v>
      </c>
      <c r="M114" s="24" t="s">
        <v>36</v>
      </c>
    </row>
    <row r="115" spans="1:13" ht="105" customHeight="1">
      <c r="A115" s="25">
        <v>1</v>
      </c>
      <c r="B115" s="15" t="s">
        <v>40</v>
      </c>
      <c r="C115" s="49">
        <f>F115/G115</f>
        <v>73052.379664429536</v>
      </c>
      <c r="D115" s="49">
        <f>6402709.14+469000</f>
        <v>6871709.1399999997</v>
      </c>
      <c r="E115" s="49">
        <v>14897900</v>
      </c>
      <c r="F115" s="49">
        <f>D115+E115</f>
        <v>21769609.140000001</v>
      </c>
      <c r="G115" s="49">
        <v>298</v>
      </c>
      <c r="H115" s="49">
        <f>K115/L115</f>
        <v>33519.469934210523</v>
      </c>
      <c r="I115" s="49">
        <f>2353571.16+309997.7</f>
        <v>2663568.8600000003</v>
      </c>
      <c r="J115" s="49">
        <v>7526350</v>
      </c>
      <c r="K115" s="49">
        <f>I115+J115</f>
        <v>10189918.859999999</v>
      </c>
      <c r="L115" s="19">
        <v>304</v>
      </c>
      <c r="M115" s="50">
        <f>H115/C115*100</f>
        <v>45.884158857225742</v>
      </c>
    </row>
    <row r="116" spans="1:13" ht="122.25" customHeight="1">
      <c r="A116" s="25">
        <v>2</v>
      </c>
      <c r="B116" s="16" t="s">
        <v>51</v>
      </c>
      <c r="C116" s="49">
        <f>F116/G116</f>
        <v>988.255033557047</v>
      </c>
      <c r="D116" s="49">
        <v>294500</v>
      </c>
      <c r="E116" s="49"/>
      <c r="F116" s="49">
        <f>D116</f>
        <v>294500</v>
      </c>
      <c r="G116" s="49">
        <f>G115</f>
        <v>298</v>
      </c>
      <c r="H116" s="49">
        <f>K116/L116</f>
        <v>903.61496710526319</v>
      </c>
      <c r="I116" s="49">
        <v>274698.95</v>
      </c>
      <c r="J116" s="49"/>
      <c r="K116" s="49">
        <f>I116</f>
        <v>274698.95</v>
      </c>
      <c r="L116" s="19">
        <v>304</v>
      </c>
      <c r="M116" s="50">
        <f>H116/C116*100</f>
        <v>91.435402443928155</v>
      </c>
    </row>
    <row r="118" spans="1:13">
      <c r="A118" s="70" t="s">
        <v>87</v>
      </c>
      <c r="B118" s="70"/>
      <c r="C118" s="70"/>
      <c r="D118" s="70"/>
      <c r="E118" s="70"/>
      <c r="F118" s="70"/>
      <c r="G118" s="70"/>
      <c r="H118" s="70"/>
      <c r="I118" s="70"/>
      <c r="J118" s="70"/>
      <c r="K118" s="70"/>
      <c r="L118" s="70"/>
      <c r="M118" s="70"/>
    </row>
    <row r="119" spans="1:13">
      <c r="A119" s="70" t="s">
        <v>70</v>
      </c>
      <c r="B119" s="70"/>
      <c r="C119" s="70"/>
      <c r="D119" s="70"/>
      <c r="E119" s="70"/>
      <c r="F119" s="70"/>
      <c r="G119" s="70"/>
      <c r="H119" s="70"/>
      <c r="I119" s="70"/>
      <c r="J119" s="70"/>
      <c r="K119" s="70"/>
      <c r="L119" s="70"/>
      <c r="M119" s="70"/>
    </row>
    <row r="120" spans="1:13" ht="69.75" customHeight="1">
      <c r="A120" s="28" t="s">
        <v>5</v>
      </c>
      <c r="B120" s="29" t="s">
        <v>6</v>
      </c>
      <c r="C120" s="29" t="s">
        <v>23</v>
      </c>
      <c r="D120" s="29" t="s">
        <v>71</v>
      </c>
      <c r="E120" s="29" t="s">
        <v>72</v>
      </c>
      <c r="F120" s="29" t="s">
        <v>73</v>
      </c>
      <c r="G120" s="29" t="s">
        <v>8</v>
      </c>
      <c r="H120" s="29" t="s">
        <v>24</v>
      </c>
      <c r="I120" s="29" t="s">
        <v>121</v>
      </c>
      <c r="J120" s="29" t="s">
        <v>122</v>
      </c>
      <c r="K120" s="29" t="s">
        <v>27</v>
      </c>
      <c r="L120" s="29" t="s">
        <v>9</v>
      </c>
      <c r="M120" s="29" t="s">
        <v>10</v>
      </c>
    </row>
    <row r="121" spans="1:13">
      <c r="A121" s="30">
        <v>1</v>
      </c>
      <c r="B121" s="30">
        <v>2</v>
      </c>
      <c r="C121" s="30">
        <v>3</v>
      </c>
      <c r="D121" s="30" t="s">
        <v>28</v>
      </c>
      <c r="E121" s="30" t="s">
        <v>29</v>
      </c>
      <c r="F121" s="30" t="s">
        <v>30</v>
      </c>
      <c r="G121" s="30" t="s">
        <v>31</v>
      </c>
      <c r="H121" s="30">
        <v>4</v>
      </c>
      <c r="I121" s="30" t="s">
        <v>32</v>
      </c>
      <c r="J121" s="30" t="s">
        <v>33</v>
      </c>
      <c r="K121" s="30" t="s">
        <v>34</v>
      </c>
      <c r="L121" s="30" t="s">
        <v>35</v>
      </c>
      <c r="M121" s="30" t="s">
        <v>36</v>
      </c>
    </row>
    <row r="122" spans="1:13" ht="114" customHeight="1">
      <c r="A122" s="31">
        <v>1</v>
      </c>
      <c r="B122" s="51" t="s">
        <v>40</v>
      </c>
      <c r="C122" s="54">
        <f>F122/G122</f>
        <v>83524.564771241829</v>
      </c>
      <c r="D122" s="54">
        <f>4896940.41+409200-90982</f>
        <v>5215158.41</v>
      </c>
      <c r="E122" s="54">
        <v>7564100</v>
      </c>
      <c r="F122" s="54">
        <f>D122+E122</f>
        <v>12779258.41</v>
      </c>
      <c r="G122" s="54">
        <v>153</v>
      </c>
      <c r="H122" s="54">
        <f>K122/L122</f>
        <v>41037.149245283013</v>
      </c>
      <c r="I122" s="54">
        <f>2389430.59+159550.82-33404.68</f>
        <v>2515576.7299999995</v>
      </c>
      <c r="J122" s="54">
        <v>4009330</v>
      </c>
      <c r="K122" s="54">
        <f>I122+J122</f>
        <v>6524906.7299999995</v>
      </c>
      <c r="L122" s="55">
        <v>159</v>
      </c>
      <c r="M122" s="52">
        <f>H122/C122*100</f>
        <v>49.131832482666738</v>
      </c>
    </row>
    <row r="123" spans="1:13" ht="117" customHeight="1">
      <c r="A123" s="31">
        <v>2</v>
      </c>
      <c r="B123" s="53" t="s">
        <v>51</v>
      </c>
      <c r="C123" s="54">
        <f>F123/G123</f>
        <v>594.65359477124184</v>
      </c>
      <c r="D123" s="54">
        <f>90982</f>
        <v>90982</v>
      </c>
      <c r="E123" s="54"/>
      <c r="F123" s="54">
        <f>D123</f>
        <v>90982</v>
      </c>
      <c r="G123" s="54">
        <f>G122</f>
        <v>153</v>
      </c>
      <c r="H123" s="54">
        <f>K123/L123</f>
        <v>210.09232704402515</v>
      </c>
      <c r="I123" s="54">
        <v>33404.68</v>
      </c>
      <c r="J123" s="54"/>
      <c r="K123" s="54">
        <f>I123</f>
        <v>33404.68</v>
      </c>
      <c r="L123" s="55">
        <v>159</v>
      </c>
      <c r="M123" s="52">
        <f>H123/C123*100</f>
        <v>35.330203818047359</v>
      </c>
    </row>
    <row r="125" spans="1:13">
      <c r="A125" s="66" t="s">
        <v>88</v>
      </c>
      <c r="B125" s="67"/>
      <c r="C125" s="67"/>
      <c r="D125" s="67"/>
      <c r="E125" s="67"/>
      <c r="F125" s="67"/>
      <c r="G125" s="67"/>
      <c r="H125" s="67"/>
      <c r="I125" s="67"/>
      <c r="J125" s="67"/>
      <c r="K125" s="67"/>
      <c r="L125" s="67"/>
      <c r="M125" s="68"/>
    </row>
    <row r="126" spans="1:13">
      <c r="A126" s="69" t="s">
        <v>70</v>
      </c>
      <c r="B126" s="69"/>
      <c r="C126" s="69"/>
      <c r="D126" s="69"/>
      <c r="E126" s="69"/>
      <c r="F126" s="69"/>
      <c r="G126" s="69"/>
      <c r="H126" s="69"/>
      <c r="I126" s="69"/>
      <c r="J126" s="69"/>
      <c r="K126" s="69"/>
      <c r="L126" s="69"/>
      <c r="M126" s="69"/>
    </row>
    <row r="127" spans="1:13" ht="72" customHeight="1">
      <c r="A127" s="22" t="s">
        <v>5</v>
      </c>
      <c r="B127" s="23" t="s">
        <v>6</v>
      </c>
      <c r="C127" s="23" t="s">
        <v>23</v>
      </c>
      <c r="D127" s="23" t="s">
        <v>71</v>
      </c>
      <c r="E127" s="23" t="s">
        <v>72</v>
      </c>
      <c r="F127" s="23" t="s">
        <v>73</v>
      </c>
      <c r="G127" s="23" t="s">
        <v>8</v>
      </c>
      <c r="H127" s="23" t="s">
        <v>24</v>
      </c>
      <c r="I127" s="23" t="s">
        <v>25</v>
      </c>
      <c r="J127" s="23" t="s">
        <v>26</v>
      </c>
      <c r="K127" s="23" t="s">
        <v>27</v>
      </c>
      <c r="L127" s="23" t="s">
        <v>9</v>
      </c>
      <c r="M127" s="23" t="s">
        <v>10</v>
      </c>
    </row>
    <row r="128" spans="1:13">
      <c r="A128" s="24">
        <v>1</v>
      </c>
      <c r="B128" s="24">
        <v>2</v>
      </c>
      <c r="C128" s="24">
        <v>3</v>
      </c>
      <c r="D128" s="24" t="s">
        <v>28</v>
      </c>
      <c r="E128" s="24" t="s">
        <v>29</v>
      </c>
      <c r="F128" s="24" t="s">
        <v>30</v>
      </c>
      <c r="G128" s="24" t="s">
        <v>31</v>
      </c>
      <c r="H128" s="24">
        <v>4</v>
      </c>
      <c r="I128" s="24" t="s">
        <v>32</v>
      </c>
      <c r="J128" s="24" t="s">
        <v>33</v>
      </c>
      <c r="K128" s="24" t="s">
        <v>34</v>
      </c>
      <c r="L128" s="24" t="s">
        <v>35</v>
      </c>
      <c r="M128" s="24" t="s">
        <v>36</v>
      </c>
    </row>
    <row r="129" spans="1:13" ht="105" customHeight="1">
      <c r="A129" s="25">
        <v>1</v>
      </c>
      <c r="B129" s="15" t="s">
        <v>40</v>
      </c>
      <c r="C129" s="49">
        <f>F129/G129</f>
        <v>168738.86336842104</v>
      </c>
      <c r="D129" s="49">
        <v>4192792.02</v>
      </c>
      <c r="E129" s="49">
        <v>11837400</v>
      </c>
      <c r="F129" s="49">
        <f>D129+E129</f>
        <v>16030192.02</v>
      </c>
      <c r="G129" s="49">
        <v>95</v>
      </c>
      <c r="H129" s="49">
        <f>K129/L129</f>
        <v>82926.745106382979</v>
      </c>
      <c r="I129" s="49">
        <v>1922364.04</v>
      </c>
      <c r="J129" s="49">
        <v>5872750</v>
      </c>
      <c r="K129" s="49">
        <f>I129+J129</f>
        <v>7795114.04</v>
      </c>
      <c r="L129" s="19">
        <v>94</v>
      </c>
      <c r="M129" s="50">
        <f>H129/C129*100</f>
        <v>49.145018196147497</v>
      </c>
    </row>
    <row r="130" spans="1:13" ht="112.5" customHeight="1">
      <c r="A130" s="25">
        <v>2</v>
      </c>
      <c r="B130" s="16" t="s">
        <v>51</v>
      </c>
      <c r="C130" s="49">
        <f>F130/G130</f>
        <v>4729.4736842105267</v>
      </c>
      <c r="D130" s="49">
        <v>449300</v>
      </c>
      <c r="E130" s="49"/>
      <c r="F130" s="49">
        <f>D130</f>
        <v>449300</v>
      </c>
      <c r="G130" s="49">
        <f>G129</f>
        <v>95</v>
      </c>
      <c r="H130" s="49">
        <f>K130/L130</f>
        <v>815.70287234042564</v>
      </c>
      <c r="I130" s="49">
        <v>76676.070000000007</v>
      </c>
      <c r="J130" s="49"/>
      <c r="K130" s="49">
        <f>I130</f>
        <v>76676.070000000007</v>
      </c>
      <c r="L130" s="19">
        <v>94</v>
      </c>
      <c r="M130" s="50">
        <f>H130/C130*100</f>
        <v>17.247222985163681</v>
      </c>
    </row>
    <row r="132" spans="1:13">
      <c r="A132" s="66" t="s">
        <v>89</v>
      </c>
      <c r="B132" s="67"/>
      <c r="C132" s="67"/>
      <c r="D132" s="67"/>
      <c r="E132" s="67"/>
      <c r="F132" s="67"/>
      <c r="G132" s="67"/>
      <c r="H132" s="67"/>
      <c r="I132" s="67"/>
      <c r="J132" s="67"/>
      <c r="K132" s="67"/>
      <c r="L132" s="67"/>
      <c r="M132" s="68"/>
    </row>
    <row r="133" spans="1:13">
      <c r="A133" s="69" t="s">
        <v>70</v>
      </c>
      <c r="B133" s="69"/>
      <c r="C133" s="69"/>
      <c r="D133" s="69"/>
      <c r="E133" s="69"/>
      <c r="F133" s="69"/>
      <c r="G133" s="69"/>
      <c r="H133" s="69"/>
      <c r="I133" s="69"/>
      <c r="J133" s="69"/>
      <c r="K133" s="69"/>
      <c r="L133" s="69"/>
      <c r="M133" s="69"/>
    </row>
    <row r="134" spans="1:13" ht="61.5" customHeight="1">
      <c r="A134" s="22" t="s">
        <v>5</v>
      </c>
      <c r="B134" s="23" t="s">
        <v>6</v>
      </c>
      <c r="C134" s="23" t="s">
        <v>23</v>
      </c>
      <c r="D134" s="23" t="s">
        <v>71</v>
      </c>
      <c r="E134" s="23" t="s">
        <v>72</v>
      </c>
      <c r="F134" s="23" t="s">
        <v>73</v>
      </c>
      <c r="G134" s="23" t="s">
        <v>8</v>
      </c>
      <c r="H134" s="23" t="s">
        <v>24</v>
      </c>
      <c r="I134" s="23" t="s">
        <v>25</v>
      </c>
      <c r="J134" s="23" t="s">
        <v>26</v>
      </c>
      <c r="K134" s="23" t="s">
        <v>27</v>
      </c>
      <c r="L134" s="23" t="s">
        <v>9</v>
      </c>
      <c r="M134" s="23" t="s">
        <v>10</v>
      </c>
    </row>
    <row r="135" spans="1:13">
      <c r="A135" s="24">
        <v>1</v>
      </c>
      <c r="B135" s="24">
        <v>2</v>
      </c>
      <c r="C135" s="24">
        <v>3</v>
      </c>
      <c r="D135" s="24" t="s">
        <v>28</v>
      </c>
      <c r="E135" s="24" t="s">
        <v>29</v>
      </c>
      <c r="F135" s="24" t="s">
        <v>30</v>
      </c>
      <c r="G135" s="24" t="s">
        <v>31</v>
      </c>
      <c r="H135" s="24">
        <v>4</v>
      </c>
      <c r="I135" s="24" t="s">
        <v>32</v>
      </c>
      <c r="J135" s="24" t="s">
        <v>33</v>
      </c>
      <c r="K135" s="24" t="s">
        <v>34</v>
      </c>
      <c r="L135" s="24" t="s">
        <v>35</v>
      </c>
      <c r="M135" s="24" t="s">
        <v>36</v>
      </c>
    </row>
    <row r="136" spans="1:13" ht="105" customHeight="1">
      <c r="A136" s="25">
        <v>1</v>
      </c>
      <c r="B136" s="15" t="s">
        <v>40</v>
      </c>
      <c r="C136" s="49">
        <f>F136/G136</f>
        <v>82468.726105769238</v>
      </c>
      <c r="D136" s="49">
        <v>6488495.0300000003</v>
      </c>
      <c r="E136" s="49">
        <v>10665000</v>
      </c>
      <c r="F136" s="49">
        <f>D136+E136</f>
        <v>17153495.030000001</v>
      </c>
      <c r="G136" s="49">
        <v>208</v>
      </c>
      <c r="H136" s="49">
        <f>K136/L136</f>
        <v>36510.488164251205</v>
      </c>
      <c r="I136" s="49">
        <v>2617698.2999999998</v>
      </c>
      <c r="J136" s="49">
        <v>4939972.75</v>
      </c>
      <c r="K136" s="49">
        <f>I136+J136</f>
        <v>7557671.0499999998</v>
      </c>
      <c r="L136" s="19">
        <v>207</v>
      </c>
      <c r="M136" s="50">
        <f>H136/C136*100</f>
        <v>44.271919657671361</v>
      </c>
    </row>
    <row r="137" spans="1:13" ht="104.25" customHeight="1">
      <c r="A137" s="25">
        <v>2</v>
      </c>
      <c r="B137" s="16" t="s">
        <v>51</v>
      </c>
      <c r="C137" s="49">
        <f>F137/G137</f>
        <v>1136.7989423076922</v>
      </c>
      <c r="D137" s="49">
        <v>236454.18</v>
      </c>
      <c r="E137" s="49"/>
      <c r="F137" s="49">
        <f>D137</f>
        <v>236454.18</v>
      </c>
      <c r="G137" s="49">
        <f>G136</f>
        <v>208</v>
      </c>
      <c r="H137" s="49">
        <f>K137/L137</f>
        <v>56.019323671497581</v>
      </c>
      <c r="I137" s="49">
        <v>11596</v>
      </c>
      <c r="J137" s="49"/>
      <c r="K137" s="49">
        <f>I137</f>
        <v>11596</v>
      </c>
      <c r="L137" s="19">
        <v>207</v>
      </c>
      <c r="M137" s="50">
        <f>H137/C137*100</f>
        <v>4.9278127896370867</v>
      </c>
    </row>
    <row r="139" spans="1:13">
      <c r="A139" s="66" t="s">
        <v>90</v>
      </c>
      <c r="B139" s="67"/>
      <c r="C139" s="67"/>
      <c r="D139" s="67"/>
      <c r="E139" s="67"/>
      <c r="F139" s="67"/>
      <c r="G139" s="67"/>
      <c r="H139" s="67"/>
      <c r="I139" s="67"/>
      <c r="J139" s="67"/>
      <c r="K139" s="67"/>
      <c r="L139" s="67"/>
      <c r="M139" s="68"/>
    </row>
    <row r="140" spans="1:13">
      <c r="A140" s="69" t="s">
        <v>70</v>
      </c>
      <c r="B140" s="69"/>
      <c r="C140" s="69"/>
      <c r="D140" s="69"/>
      <c r="E140" s="69"/>
      <c r="F140" s="69"/>
      <c r="G140" s="69"/>
      <c r="H140" s="69"/>
      <c r="I140" s="69"/>
      <c r="J140" s="69"/>
      <c r="K140" s="69"/>
      <c r="L140" s="69"/>
      <c r="M140" s="69"/>
    </row>
    <row r="141" spans="1:13" ht="59.25" customHeight="1">
      <c r="A141" s="22" t="s">
        <v>5</v>
      </c>
      <c r="B141" s="23" t="s">
        <v>6</v>
      </c>
      <c r="C141" s="23" t="s">
        <v>23</v>
      </c>
      <c r="D141" s="23" t="s">
        <v>71</v>
      </c>
      <c r="E141" s="23" t="s">
        <v>72</v>
      </c>
      <c r="F141" s="23" t="s">
        <v>73</v>
      </c>
      <c r="G141" s="23" t="s">
        <v>8</v>
      </c>
      <c r="H141" s="23" t="s">
        <v>24</v>
      </c>
      <c r="I141" s="23" t="s">
        <v>25</v>
      </c>
      <c r="J141" s="23" t="s">
        <v>26</v>
      </c>
      <c r="K141" s="23" t="s">
        <v>27</v>
      </c>
      <c r="L141" s="23" t="s">
        <v>9</v>
      </c>
      <c r="M141" s="23" t="s">
        <v>10</v>
      </c>
    </row>
    <row r="142" spans="1:13">
      <c r="A142" s="24">
        <v>1</v>
      </c>
      <c r="B142" s="24">
        <v>2</v>
      </c>
      <c r="C142" s="24">
        <v>3</v>
      </c>
      <c r="D142" s="24" t="s">
        <v>28</v>
      </c>
      <c r="E142" s="24" t="s">
        <v>29</v>
      </c>
      <c r="F142" s="24" t="s">
        <v>30</v>
      </c>
      <c r="G142" s="24" t="s">
        <v>31</v>
      </c>
      <c r="H142" s="24">
        <v>4</v>
      </c>
      <c r="I142" s="24" t="s">
        <v>32</v>
      </c>
      <c r="J142" s="24" t="s">
        <v>33</v>
      </c>
      <c r="K142" s="24" t="s">
        <v>34</v>
      </c>
      <c r="L142" s="24" t="s">
        <v>35</v>
      </c>
      <c r="M142" s="24" t="s">
        <v>36</v>
      </c>
    </row>
    <row r="143" spans="1:13" ht="104.25" customHeight="1">
      <c r="A143" s="25">
        <v>1</v>
      </c>
      <c r="B143" s="15" t="s">
        <v>40</v>
      </c>
      <c r="C143" s="49">
        <f>F143/G143</f>
        <v>78172.50512635379</v>
      </c>
      <c r="D143" s="49">
        <f>505600+7576789.78-191339.86-61466</f>
        <v>7829583.9199999999</v>
      </c>
      <c r="E143" s="49">
        <v>13824200</v>
      </c>
      <c r="F143" s="49">
        <f>D143+E143</f>
        <v>21653783.920000002</v>
      </c>
      <c r="G143" s="49">
        <v>277</v>
      </c>
      <c r="H143" s="49">
        <f>K143/L143</f>
        <v>37559.561672597862</v>
      </c>
      <c r="I143" s="49">
        <f>217720.93+3449322.19-211706.29</f>
        <v>3455336.83</v>
      </c>
      <c r="J143" s="49">
        <v>7098900</v>
      </c>
      <c r="K143" s="49">
        <f>I143+J143</f>
        <v>10554236.83</v>
      </c>
      <c r="L143" s="19">
        <v>281</v>
      </c>
      <c r="M143" s="50">
        <f>H143/C143*100</f>
        <v>48.04702319810351</v>
      </c>
    </row>
    <row r="144" spans="1:13" ht="114" customHeight="1">
      <c r="A144" s="25">
        <v>2</v>
      </c>
      <c r="B144" s="16" t="s">
        <v>51</v>
      </c>
      <c r="C144" s="49">
        <f>F144/G144</f>
        <v>912.65653429602878</v>
      </c>
      <c r="D144" s="49">
        <f>191339.86+61466</f>
        <v>252805.86</v>
      </c>
      <c r="E144" s="49"/>
      <c r="F144" s="49">
        <f>D144</f>
        <v>252805.86</v>
      </c>
      <c r="G144" s="49">
        <f>G143</f>
        <v>277</v>
      </c>
      <c r="H144" s="49">
        <f>K144/L144</f>
        <v>753.40316725978653</v>
      </c>
      <c r="I144" s="49">
        <f>20380+191326.29</f>
        <v>211706.29</v>
      </c>
      <c r="J144" s="49"/>
      <c r="K144" s="49">
        <f>I144</f>
        <v>211706.29</v>
      </c>
      <c r="L144" s="19">
        <v>281</v>
      </c>
      <c r="M144" s="50">
        <f>H144/C144*100</f>
        <v>82.550569567873495</v>
      </c>
    </row>
    <row r="146" spans="1:13">
      <c r="A146" s="66" t="s">
        <v>91</v>
      </c>
      <c r="B146" s="67"/>
      <c r="C146" s="67"/>
      <c r="D146" s="67"/>
      <c r="E146" s="67"/>
      <c r="F146" s="67"/>
      <c r="G146" s="67"/>
      <c r="H146" s="67"/>
      <c r="I146" s="67"/>
      <c r="J146" s="67"/>
      <c r="K146" s="67"/>
      <c r="L146" s="67"/>
      <c r="M146" s="68"/>
    </row>
    <row r="147" spans="1:13">
      <c r="A147" s="69" t="s">
        <v>70</v>
      </c>
      <c r="B147" s="69"/>
      <c r="C147" s="69"/>
      <c r="D147" s="69"/>
      <c r="E147" s="69"/>
      <c r="F147" s="69"/>
      <c r="G147" s="69"/>
      <c r="H147" s="69"/>
      <c r="I147" s="69"/>
      <c r="J147" s="69"/>
      <c r="K147" s="69"/>
      <c r="L147" s="69"/>
      <c r="M147" s="69"/>
    </row>
    <row r="148" spans="1:13" ht="72" customHeight="1">
      <c r="A148" s="22" t="s">
        <v>5</v>
      </c>
      <c r="B148" s="23" t="s">
        <v>6</v>
      </c>
      <c r="C148" s="23" t="s">
        <v>23</v>
      </c>
      <c r="D148" s="23" t="s">
        <v>71</v>
      </c>
      <c r="E148" s="23" t="s">
        <v>72</v>
      </c>
      <c r="F148" s="23" t="s">
        <v>73</v>
      </c>
      <c r="G148" s="23" t="s">
        <v>8</v>
      </c>
      <c r="H148" s="23" t="s">
        <v>24</v>
      </c>
      <c r="I148" s="23" t="s">
        <v>25</v>
      </c>
      <c r="J148" s="23" t="s">
        <v>26</v>
      </c>
      <c r="K148" s="23" t="s">
        <v>27</v>
      </c>
      <c r="L148" s="23" t="s">
        <v>9</v>
      </c>
      <c r="M148" s="23" t="s">
        <v>10</v>
      </c>
    </row>
    <row r="149" spans="1:13">
      <c r="A149" s="24">
        <v>1</v>
      </c>
      <c r="B149" s="24">
        <v>2</v>
      </c>
      <c r="C149" s="24">
        <v>3</v>
      </c>
      <c r="D149" s="24" t="s">
        <v>28</v>
      </c>
      <c r="E149" s="24" t="s">
        <v>29</v>
      </c>
      <c r="F149" s="24" t="s">
        <v>30</v>
      </c>
      <c r="G149" s="24" t="s">
        <v>31</v>
      </c>
      <c r="H149" s="24">
        <v>4</v>
      </c>
      <c r="I149" s="24" t="s">
        <v>32</v>
      </c>
      <c r="J149" s="24" t="s">
        <v>33</v>
      </c>
      <c r="K149" s="24" t="s">
        <v>34</v>
      </c>
      <c r="L149" s="24" t="s">
        <v>35</v>
      </c>
      <c r="M149" s="24" t="s">
        <v>36</v>
      </c>
    </row>
    <row r="150" spans="1:13" ht="114" customHeight="1">
      <c r="A150" s="25">
        <v>1</v>
      </c>
      <c r="B150" s="15" t="s">
        <v>40</v>
      </c>
      <c r="C150" s="49">
        <f>F150/G150</f>
        <v>71907.028997668996</v>
      </c>
      <c r="D150" s="49">
        <v>9283515.4399999995</v>
      </c>
      <c r="E150" s="49">
        <v>21564600</v>
      </c>
      <c r="F150" s="49">
        <f>D150+E150</f>
        <v>30848115.439999998</v>
      </c>
      <c r="G150" s="49">
        <v>429</v>
      </c>
      <c r="H150" s="49">
        <f>K150/L150</f>
        <v>34092.321995661601</v>
      </c>
      <c r="I150" s="49">
        <v>4027603.99</v>
      </c>
      <c r="J150" s="49">
        <v>11688956.449999999</v>
      </c>
      <c r="K150" s="49">
        <f>I150+J150</f>
        <v>15716560.439999999</v>
      </c>
      <c r="L150" s="19">
        <v>461</v>
      </c>
      <c r="M150" s="50">
        <f>H150/C150*100</f>
        <v>47.411668192780944</v>
      </c>
    </row>
    <row r="151" spans="1:13" ht="117.75" customHeight="1">
      <c r="A151" s="25">
        <v>2</v>
      </c>
      <c r="B151" s="16" t="s">
        <v>51</v>
      </c>
      <c r="C151" s="49">
        <f>F151/G151</f>
        <v>655.81818181818187</v>
      </c>
      <c r="D151" s="49">
        <v>281346</v>
      </c>
      <c r="E151" s="49"/>
      <c r="F151" s="49">
        <f>D151</f>
        <v>281346</v>
      </c>
      <c r="G151" s="49">
        <f>G150</f>
        <v>429</v>
      </c>
      <c r="H151" s="49">
        <f>K151/L151</f>
        <v>239.5</v>
      </c>
      <c r="I151" s="49">
        <v>110409.5</v>
      </c>
      <c r="J151" s="49"/>
      <c r="K151" s="49">
        <f>I151</f>
        <v>110409.5</v>
      </c>
      <c r="L151" s="19">
        <v>461</v>
      </c>
      <c r="M151" s="50">
        <f>H151/C151*100</f>
        <v>36.519268089825339</v>
      </c>
    </row>
    <row r="153" spans="1:13">
      <c r="A153" s="66" t="s">
        <v>92</v>
      </c>
      <c r="B153" s="67"/>
      <c r="C153" s="67"/>
      <c r="D153" s="67"/>
      <c r="E153" s="67"/>
      <c r="F153" s="67"/>
      <c r="G153" s="67"/>
      <c r="H153" s="67"/>
      <c r="I153" s="67"/>
      <c r="J153" s="67"/>
      <c r="K153" s="67"/>
      <c r="L153" s="67"/>
      <c r="M153" s="68"/>
    </row>
    <row r="154" spans="1:13">
      <c r="A154" s="69" t="s">
        <v>70</v>
      </c>
      <c r="B154" s="69"/>
      <c r="C154" s="69"/>
      <c r="D154" s="69"/>
      <c r="E154" s="69"/>
      <c r="F154" s="69"/>
      <c r="G154" s="69"/>
      <c r="H154" s="69"/>
      <c r="I154" s="69"/>
      <c r="J154" s="69"/>
      <c r="K154" s="69"/>
      <c r="L154" s="69"/>
      <c r="M154" s="69"/>
    </row>
    <row r="155" spans="1:13" ht="54" customHeight="1">
      <c r="A155" s="22" t="s">
        <v>5</v>
      </c>
      <c r="B155" s="23" t="s">
        <v>6</v>
      </c>
      <c r="C155" s="23" t="s">
        <v>23</v>
      </c>
      <c r="D155" s="23" t="s">
        <v>71</v>
      </c>
      <c r="E155" s="23" t="s">
        <v>72</v>
      </c>
      <c r="F155" s="23" t="s">
        <v>73</v>
      </c>
      <c r="G155" s="23" t="s">
        <v>8</v>
      </c>
      <c r="H155" s="23" t="s">
        <v>24</v>
      </c>
      <c r="I155" s="23" t="s">
        <v>25</v>
      </c>
      <c r="J155" s="23" t="s">
        <v>26</v>
      </c>
      <c r="K155" s="23" t="s">
        <v>27</v>
      </c>
      <c r="L155" s="23" t="s">
        <v>9</v>
      </c>
      <c r="M155" s="23" t="s">
        <v>10</v>
      </c>
    </row>
    <row r="156" spans="1:13">
      <c r="A156" s="24">
        <v>1</v>
      </c>
      <c r="B156" s="24">
        <v>2</v>
      </c>
      <c r="C156" s="24">
        <v>3</v>
      </c>
      <c r="D156" s="24" t="s">
        <v>28</v>
      </c>
      <c r="E156" s="24" t="s">
        <v>29</v>
      </c>
      <c r="F156" s="24" t="s">
        <v>30</v>
      </c>
      <c r="G156" s="24" t="s">
        <v>31</v>
      </c>
      <c r="H156" s="24">
        <v>4</v>
      </c>
      <c r="I156" s="24" t="s">
        <v>32</v>
      </c>
      <c r="J156" s="24" t="s">
        <v>33</v>
      </c>
      <c r="K156" s="24" t="s">
        <v>34</v>
      </c>
      <c r="L156" s="24" t="s">
        <v>35</v>
      </c>
      <c r="M156" s="24" t="s">
        <v>36</v>
      </c>
    </row>
    <row r="157" spans="1:13" ht="106.5" customHeight="1">
      <c r="A157" s="25">
        <v>1</v>
      </c>
      <c r="B157" s="15" t="s">
        <v>40</v>
      </c>
      <c r="C157" s="49">
        <f>F157/G157</f>
        <v>133999.83806818182</v>
      </c>
      <c r="D157" s="49">
        <v>6026671.5</v>
      </c>
      <c r="E157" s="49">
        <v>17557300</v>
      </c>
      <c r="F157" s="49">
        <f>D157+E157</f>
        <v>23583971.5</v>
      </c>
      <c r="G157" s="49">
        <v>176</v>
      </c>
      <c r="H157" s="49">
        <f>K157/L157</f>
        <v>78437.540555555563</v>
      </c>
      <c r="I157" s="49">
        <v>2665557.2999999998</v>
      </c>
      <c r="J157" s="49">
        <v>11453200</v>
      </c>
      <c r="K157" s="49">
        <f>I157+J157</f>
        <v>14118757.300000001</v>
      </c>
      <c r="L157" s="19">
        <v>180</v>
      </c>
      <c r="M157" s="50">
        <f>H157/C157*100</f>
        <v>58.535548763607423</v>
      </c>
    </row>
    <row r="158" spans="1:13" ht="116.25" customHeight="1">
      <c r="A158" s="25">
        <v>2</v>
      </c>
      <c r="B158" s="16" t="s">
        <v>51</v>
      </c>
      <c r="C158" s="49">
        <f>F158/G158</f>
        <v>2135.2272727272725</v>
      </c>
      <c r="D158" s="49">
        <v>375800</v>
      </c>
      <c r="E158" s="49"/>
      <c r="F158" s="49">
        <f>D158</f>
        <v>375800</v>
      </c>
      <c r="G158" s="49">
        <f>G157</f>
        <v>176</v>
      </c>
      <c r="H158" s="49">
        <f>K158/L158</f>
        <v>805.25755555555543</v>
      </c>
      <c r="I158" s="49">
        <v>144946.35999999999</v>
      </c>
      <c r="J158" s="49"/>
      <c r="K158" s="49">
        <f>I158</f>
        <v>144946.35999999999</v>
      </c>
      <c r="L158" s="19">
        <v>180</v>
      </c>
      <c r="M158" s="50">
        <f>H158/C158*100</f>
        <v>37.712966944592274</v>
      </c>
    </row>
    <row r="160" spans="1:13">
      <c r="A160" s="66" t="s">
        <v>60</v>
      </c>
      <c r="B160" s="67"/>
      <c r="C160" s="67"/>
      <c r="D160" s="67"/>
      <c r="E160" s="67"/>
      <c r="F160" s="67"/>
      <c r="G160" s="67"/>
      <c r="H160" s="67"/>
      <c r="I160" s="67"/>
      <c r="J160" s="67"/>
      <c r="K160" s="67"/>
      <c r="L160" s="67"/>
      <c r="M160" s="68"/>
    </row>
    <row r="161" spans="1:13">
      <c r="A161" s="69" t="s">
        <v>70</v>
      </c>
      <c r="B161" s="69"/>
      <c r="C161" s="69"/>
      <c r="D161" s="69"/>
      <c r="E161" s="69"/>
      <c r="F161" s="69"/>
      <c r="G161" s="69"/>
      <c r="H161" s="69"/>
      <c r="I161" s="69"/>
      <c r="J161" s="69"/>
      <c r="K161" s="69"/>
      <c r="L161" s="69"/>
      <c r="M161" s="69"/>
    </row>
    <row r="162" spans="1:13" ht="64.5" customHeight="1">
      <c r="A162" s="22" t="s">
        <v>5</v>
      </c>
      <c r="B162" s="23" t="s">
        <v>6</v>
      </c>
      <c r="C162" s="23" t="s">
        <v>23</v>
      </c>
      <c r="D162" s="23" t="s">
        <v>71</v>
      </c>
      <c r="E162" s="23" t="s">
        <v>72</v>
      </c>
      <c r="F162" s="23" t="s">
        <v>73</v>
      </c>
      <c r="G162" s="23" t="s">
        <v>8</v>
      </c>
      <c r="H162" s="23" t="s">
        <v>24</v>
      </c>
      <c r="I162" s="23" t="s">
        <v>25</v>
      </c>
      <c r="J162" s="23" t="s">
        <v>26</v>
      </c>
      <c r="K162" s="23" t="s">
        <v>27</v>
      </c>
      <c r="L162" s="23" t="s">
        <v>9</v>
      </c>
      <c r="M162" s="23" t="s">
        <v>10</v>
      </c>
    </row>
    <row r="163" spans="1:13">
      <c r="A163" s="24">
        <v>1</v>
      </c>
      <c r="B163" s="24">
        <v>2</v>
      </c>
      <c r="C163" s="24">
        <v>3</v>
      </c>
      <c r="D163" s="24" t="s">
        <v>28</v>
      </c>
      <c r="E163" s="24" t="s">
        <v>29</v>
      </c>
      <c r="F163" s="24" t="s">
        <v>30</v>
      </c>
      <c r="G163" s="24" t="s">
        <v>31</v>
      </c>
      <c r="H163" s="24">
        <v>4</v>
      </c>
      <c r="I163" s="24" t="s">
        <v>32</v>
      </c>
      <c r="J163" s="24" t="s">
        <v>33</v>
      </c>
      <c r="K163" s="24" t="s">
        <v>34</v>
      </c>
      <c r="L163" s="24" t="s">
        <v>35</v>
      </c>
      <c r="M163" s="24" t="s">
        <v>36</v>
      </c>
    </row>
    <row r="164" spans="1:13" ht="112.5" customHeight="1">
      <c r="A164" s="25">
        <v>1</v>
      </c>
      <c r="B164" s="15" t="s">
        <v>40</v>
      </c>
      <c r="C164" s="49">
        <f>F164/G164</f>
        <v>78307.698474576275</v>
      </c>
      <c r="D164" s="49">
        <v>3222508.42</v>
      </c>
      <c r="E164" s="49">
        <v>6017800</v>
      </c>
      <c r="F164" s="49">
        <f>D164+E164</f>
        <v>9240308.4199999999</v>
      </c>
      <c r="G164" s="49">
        <v>118</v>
      </c>
      <c r="H164" s="49">
        <f>K164/L164</f>
        <v>42945.852192982456</v>
      </c>
      <c r="I164" s="49">
        <v>1341827.1499999999</v>
      </c>
      <c r="J164" s="49">
        <v>3554000</v>
      </c>
      <c r="K164" s="49">
        <f>I164+J164</f>
        <v>4895827.1500000004</v>
      </c>
      <c r="L164" s="19">
        <v>114</v>
      </c>
      <c r="M164" s="50">
        <f>H164/C164*100</f>
        <v>54.84243954242308</v>
      </c>
    </row>
    <row r="165" spans="1:13" ht="109.5" customHeight="1">
      <c r="A165" s="25">
        <v>2</v>
      </c>
      <c r="B165" s="16" t="s">
        <v>51</v>
      </c>
      <c r="C165" s="49">
        <f>F165/G165</f>
        <v>952.14322033898304</v>
      </c>
      <c r="D165" s="49">
        <v>112352.9</v>
      </c>
      <c r="E165" s="49"/>
      <c r="F165" s="49">
        <f>D165</f>
        <v>112352.9</v>
      </c>
      <c r="G165" s="49">
        <v>118</v>
      </c>
      <c r="H165" s="49">
        <f>K165/L165</f>
        <v>85.880701754385967</v>
      </c>
      <c r="I165" s="49">
        <v>9790.4</v>
      </c>
      <c r="J165" s="49"/>
      <c r="K165" s="49">
        <f>I165</f>
        <v>9790.4</v>
      </c>
      <c r="L165" s="19">
        <v>114</v>
      </c>
      <c r="M165" s="50">
        <f>H165/C165*100</f>
        <v>9.0197251757787686</v>
      </c>
    </row>
    <row r="167" spans="1:13">
      <c r="A167" s="66" t="s">
        <v>93</v>
      </c>
      <c r="B167" s="67"/>
      <c r="C167" s="67"/>
      <c r="D167" s="67"/>
      <c r="E167" s="67"/>
      <c r="F167" s="67"/>
      <c r="G167" s="67"/>
      <c r="H167" s="67"/>
      <c r="I167" s="67"/>
      <c r="J167" s="67"/>
      <c r="K167" s="67"/>
      <c r="L167" s="67"/>
      <c r="M167" s="68"/>
    </row>
    <row r="168" spans="1:13">
      <c r="A168" s="69" t="s">
        <v>70</v>
      </c>
      <c r="B168" s="69"/>
      <c r="C168" s="69"/>
      <c r="D168" s="69"/>
      <c r="E168" s="69"/>
      <c r="F168" s="69"/>
      <c r="G168" s="69"/>
      <c r="H168" s="69"/>
      <c r="I168" s="69"/>
      <c r="J168" s="69"/>
      <c r="K168" s="69"/>
      <c r="L168" s="69"/>
      <c r="M168" s="69"/>
    </row>
    <row r="169" spans="1:13" ht="64.5" customHeight="1">
      <c r="A169" s="22" t="s">
        <v>5</v>
      </c>
      <c r="B169" s="23" t="s">
        <v>6</v>
      </c>
      <c r="C169" s="23" t="s">
        <v>23</v>
      </c>
      <c r="D169" s="23" t="s">
        <v>71</v>
      </c>
      <c r="E169" s="23" t="s">
        <v>72</v>
      </c>
      <c r="F169" s="23" t="s">
        <v>73</v>
      </c>
      <c r="G169" s="23" t="s">
        <v>8</v>
      </c>
      <c r="H169" s="23" t="s">
        <v>24</v>
      </c>
      <c r="I169" s="23" t="s">
        <v>25</v>
      </c>
      <c r="J169" s="23" t="s">
        <v>26</v>
      </c>
      <c r="K169" s="23" t="s">
        <v>27</v>
      </c>
      <c r="L169" s="23" t="s">
        <v>9</v>
      </c>
      <c r="M169" s="23" t="s">
        <v>10</v>
      </c>
    </row>
    <row r="170" spans="1:13">
      <c r="A170" s="24">
        <v>1</v>
      </c>
      <c r="B170" s="24">
        <v>2</v>
      </c>
      <c r="C170" s="24">
        <v>3</v>
      </c>
      <c r="D170" s="24" t="s">
        <v>28</v>
      </c>
      <c r="E170" s="24" t="s">
        <v>29</v>
      </c>
      <c r="F170" s="24" t="s">
        <v>30</v>
      </c>
      <c r="G170" s="24" t="s">
        <v>31</v>
      </c>
      <c r="H170" s="24">
        <v>4</v>
      </c>
      <c r="I170" s="24" t="s">
        <v>32</v>
      </c>
      <c r="J170" s="24" t="s">
        <v>33</v>
      </c>
      <c r="K170" s="24" t="s">
        <v>34</v>
      </c>
      <c r="L170" s="24" t="s">
        <v>35</v>
      </c>
      <c r="M170" s="24" t="s">
        <v>36</v>
      </c>
    </row>
    <row r="171" spans="1:13" ht="110.25" customHeight="1">
      <c r="A171" s="25">
        <v>1</v>
      </c>
      <c r="B171" s="15" t="s">
        <v>40</v>
      </c>
      <c r="C171" s="49">
        <f>F171/G171</f>
        <v>79687.523322784808</v>
      </c>
      <c r="D171" s="49">
        <v>9235857.3699999992</v>
      </c>
      <c r="E171" s="49">
        <v>15945400</v>
      </c>
      <c r="F171" s="49">
        <f>D171+E171</f>
        <v>25181257.369999997</v>
      </c>
      <c r="G171" s="49">
        <v>316</v>
      </c>
      <c r="H171" s="49">
        <f>K171/L171</f>
        <v>47890.54017006803</v>
      </c>
      <c r="I171" s="49">
        <v>3954518.81</v>
      </c>
      <c r="J171" s="49">
        <v>10125300</v>
      </c>
      <c r="K171" s="49">
        <f>I171+J171</f>
        <v>14079818.810000001</v>
      </c>
      <c r="L171" s="19">
        <v>294</v>
      </c>
      <c r="M171" s="50">
        <f>H171/C171*100</f>
        <v>60.09791517309565</v>
      </c>
    </row>
    <row r="172" spans="1:13" ht="104.25" customHeight="1">
      <c r="A172" s="25">
        <v>2</v>
      </c>
      <c r="B172" s="16" t="s">
        <v>51</v>
      </c>
      <c r="C172" s="49">
        <f>F172/G172</f>
        <v>1297.9976582278482</v>
      </c>
      <c r="D172" s="49">
        <v>410167.26</v>
      </c>
      <c r="E172" s="49"/>
      <c r="F172" s="49">
        <f>D172</f>
        <v>410167.26</v>
      </c>
      <c r="G172" s="49">
        <f>G171</f>
        <v>316</v>
      </c>
      <c r="H172" s="49">
        <f>K172/L172</f>
        <v>464.44836734693882</v>
      </c>
      <c r="I172" s="49">
        <v>136547.82</v>
      </c>
      <c r="J172" s="49"/>
      <c r="K172" s="49">
        <f>I172</f>
        <v>136547.82</v>
      </c>
      <c r="L172" s="19">
        <v>294</v>
      </c>
      <c r="M172" s="50">
        <f>H172/C172*100</f>
        <v>35.78191103834876</v>
      </c>
    </row>
    <row r="174" spans="1:13">
      <c r="A174" s="66" t="s">
        <v>94</v>
      </c>
      <c r="B174" s="67"/>
      <c r="C174" s="67"/>
      <c r="D174" s="67"/>
      <c r="E174" s="67"/>
      <c r="F174" s="67"/>
      <c r="G174" s="67"/>
      <c r="H174" s="67"/>
      <c r="I174" s="67"/>
      <c r="J174" s="67"/>
      <c r="K174" s="67"/>
      <c r="L174" s="67"/>
      <c r="M174" s="68"/>
    </row>
    <row r="175" spans="1:13">
      <c r="A175" s="69" t="s">
        <v>70</v>
      </c>
      <c r="B175" s="69"/>
      <c r="C175" s="69"/>
      <c r="D175" s="69"/>
      <c r="E175" s="69"/>
      <c r="F175" s="69"/>
      <c r="G175" s="69"/>
      <c r="H175" s="69"/>
      <c r="I175" s="69"/>
      <c r="J175" s="69"/>
      <c r="K175" s="69"/>
      <c r="L175" s="69"/>
      <c r="M175" s="69"/>
    </row>
    <row r="176" spans="1:13" ht="59.25" customHeight="1">
      <c r="A176" s="22" t="s">
        <v>5</v>
      </c>
      <c r="B176" s="23" t="s">
        <v>6</v>
      </c>
      <c r="C176" s="23" t="s">
        <v>23</v>
      </c>
      <c r="D176" s="23" t="s">
        <v>71</v>
      </c>
      <c r="E176" s="23" t="s">
        <v>72</v>
      </c>
      <c r="F176" s="23" t="s">
        <v>73</v>
      </c>
      <c r="G176" s="23" t="s">
        <v>8</v>
      </c>
      <c r="H176" s="23" t="s">
        <v>24</v>
      </c>
      <c r="I176" s="23" t="s">
        <v>25</v>
      </c>
      <c r="J176" s="23" t="s">
        <v>26</v>
      </c>
      <c r="K176" s="23" t="s">
        <v>27</v>
      </c>
      <c r="L176" s="23" t="s">
        <v>9</v>
      </c>
      <c r="M176" s="23" t="s">
        <v>10</v>
      </c>
    </row>
    <row r="177" spans="1:13">
      <c r="A177" s="24">
        <v>1</v>
      </c>
      <c r="B177" s="24">
        <v>2</v>
      </c>
      <c r="C177" s="24">
        <v>3</v>
      </c>
      <c r="D177" s="24" t="s">
        <v>28</v>
      </c>
      <c r="E177" s="24" t="s">
        <v>29</v>
      </c>
      <c r="F177" s="24" t="s">
        <v>30</v>
      </c>
      <c r="G177" s="24" t="s">
        <v>31</v>
      </c>
      <c r="H177" s="24">
        <v>4</v>
      </c>
      <c r="I177" s="24" t="s">
        <v>32</v>
      </c>
      <c r="J177" s="24" t="s">
        <v>33</v>
      </c>
      <c r="K177" s="24" t="s">
        <v>34</v>
      </c>
      <c r="L177" s="24" t="s">
        <v>35</v>
      </c>
      <c r="M177" s="24" t="s">
        <v>36</v>
      </c>
    </row>
    <row r="178" spans="1:13" ht="109.5" customHeight="1">
      <c r="A178" s="25">
        <v>1</v>
      </c>
      <c r="B178" s="15" t="s">
        <v>40</v>
      </c>
      <c r="C178" s="49">
        <f>F178/G178</f>
        <v>88426.474299065419</v>
      </c>
      <c r="D178" s="49">
        <v>9483298.25</v>
      </c>
      <c r="E178" s="49">
        <v>18901600</v>
      </c>
      <c r="F178" s="49">
        <f>D178+E178</f>
        <v>28384898.25</v>
      </c>
      <c r="G178" s="49">
        <v>321</v>
      </c>
      <c r="H178" s="49">
        <f>K178/L178</f>
        <v>54780.840806451612</v>
      </c>
      <c r="I178" s="49">
        <v>4452060.6500000004</v>
      </c>
      <c r="J178" s="49">
        <v>12530000</v>
      </c>
      <c r="K178" s="49">
        <f>I178+J178</f>
        <v>16982060.649999999</v>
      </c>
      <c r="L178" s="19">
        <v>310</v>
      </c>
      <c r="M178" s="50">
        <f>H178/C178*100</f>
        <v>61.950723740469869</v>
      </c>
    </row>
    <row r="179" spans="1:13" ht="117" customHeight="1">
      <c r="A179" s="25">
        <v>2</v>
      </c>
      <c r="B179" s="16" t="s">
        <v>51</v>
      </c>
      <c r="C179" s="49">
        <f>F179/G179</f>
        <v>2819.2149532710282</v>
      </c>
      <c r="D179" s="49">
        <v>904968</v>
      </c>
      <c r="E179" s="49"/>
      <c r="F179" s="49">
        <f>D179</f>
        <v>904968</v>
      </c>
      <c r="G179" s="49">
        <f>G178</f>
        <v>321</v>
      </c>
      <c r="H179" s="49">
        <f>K179/L179</f>
        <v>1980.1192580645161</v>
      </c>
      <c r="I179" s="49">
        <v>613836.97</v>
      </c>
      <c r="J179" s="49"/>
      <c r="K179" s="49">
        <f>I179</f>
        <v>613836.97</v>
      </c>
      <c r="L179" s="19">
        <v>310</v>
      </c>
      <c r="M179" s="50">
        <f>H179/C179*100</f>
        <v>70.236547793812548</v>
      </c>
    </row>
    <row r="181" spans="1:13">
      <c r="A181" s="66" t="s">
        <v>95</v>
      </c>
      <c r="B181" s="67"/>
      <c r="C181" s="67"/>
      <c r="D181" s="67"/>
      <c r="E181" s="67"/>
      <c r="F181" s="67"/>
      <c r="G181" s="67"/>
      <c r="H181" s="67"/>
      <c r="I181" s="67"/>
      <c r="J181" s="67"/>
      <c r="K181" s="67"/>
      <c r="L181" s="67"/>
      <c r="M181" s="68"/>
    </row>
    <row r="182" spans="1:13">
      <c r="A182" s="69" t="s">
        <v>70</v>
      </c>
      <c r="B182" s="69"/>
      <c r="C182" s="69"/>
      <c r="D182" s="69"/>
      <c r="E182" s="69"/>
      <c r="F182" s="69"/>
      <c r="G182" s="69"/>
      <c r="H182" s="69"/>
      <c r="I182" s="69"/>
      <c r="J182" s="69"/>
      <c r="K182" s="69"/>
      <c r="L182" s="69"/>
      <c r="M182" s="69"/>
    </row>
    <row r="183" spans="1:13" ht="66.75" customHeight="1">
      <c r="A183" s="22" t="s">
        <v>5</v>
      </c>
      <c r="B183" s="23" t="s">
        <v>6</v>
      </c>
      <c r="C183" s="23" t="s">
        <v>23</v>
      </c>
      <c r="D183" s="23" t="s">
        <v>71</v>
      </c>
      <c r="E183" s="23" t="s">
        <v>72</v>
      </c>
      <c r="F183" s="23" t="s">
        <v>73</v>
      </c>
      <c r="G183" s="23" t="s">
        <v>8</v>
      </c>
      <c r="H183" s="23" t="s">
        <v>24</v>
      </c>
      <c r="I183" s="23" t="s">
        <v>25</v>
      </c>
      <c r="J183" s="23" t="s">
        <v>26</v>
      </c>
      <c r="K183" s="23" t="s">
        <v>27</v>
      </c>
      <c r="L183" s="23" t="s">
        <v>9</v>
      </c>
      <c r="M183" s="23" t="s">
        <v>10</v>
      </c>
    </row>
    <row r="184" spans="1:13">
      <c r="A184" s="24">
        <v>1</v>
      </c>
      <c r="B184" s="24">
        <v>2</v>
      </c>
      <c r="C184" s="24">
        <v>3</v>
      </c>
      <c r="D184" s="24" t="s">
        <v>28</v>
      </c>
      <c r="E184" s="24" t="s">
        <v>29</v>
      </c>
      <c r="F184" s="24" t="s">
        <v>30</v>
      </c>
      <c r="G184" s="24" t="s">
        <v>31</v>
      </c>
      <c r="H184" s="24">
        <v>4</v>
      </c>
      <c r="I184" s="24" t="s">
        <v>32</v>
      </c>
      <c r="J184" s="24" t="s">
        <v>33</v>
      </c>
      <c r="K184" s="24" t="s">
        <v>34</v>
      </c>
      <c r="L184" s="24" t="s">
        <v>35</v>
      </c>
      <c r="M184" s="24" t="s">
        <v>36</v>
      </c>
    </row>
    <row r="185" spans="1:13" ht="120.75" customHeight="1">
      <c r="A185" s="25">
        <v>1</v>
      </c>
      <c r="B185" s="15" t="s">
        <v>40</v>
      </c>
      <c r="C185" s="49">
        <f>F185/G185</f>
        <v>73898.528693181826</v>
      </c>
      <c r="D185" s="49">
        <v>4104741.05</v>
      </c>
      <c r="E185" s="49">
        <v>8901400</v>
      </c>
      <c r="F185" s="49">
        <f>D185+E185</f>
        <v>13006141.050000001</v>
      </c>
      <c r="G185" s="49">
        <v>176</v>
      </c>
      <c r="H185" s="49">
        <f>K185/L185</f>
        <v>36992.520499999999</v>
      </c>
      <c r="I185" s="49">
        <v>1805453.69</v>
      </c>
      <c r="J185" s="49">
        <v>4853200</v>
      </c>
      <c r="K185" s="49">
        <f>I185+J185</f>
        <v>6658653.6899999995</v>
      </c>
      <c r="L185" s="19">
        <v>180</v>
      </c>
      <c r="M185" s="50">
        <f>H185/C185*100</f>
        <v>50.05853452588844</v>
      </c>
    </row>
    <row r="186" spans="1:13" ht="110.25" customHeight="1">
      <c r="A186" s="25">
        <v>2</v>
      </c>
      <c r="B186" s="16" t="s">
        <v>51</v>
      </c>
      <c r="C186" s="49">
        <f>F186/G186</f>
        <v>1075</v>
      </c>
      <c r="D186" s="49">
        <v>189200</v>
      </c>
      <c r="E186" s="49"/>
      <c r="F186" s="49">
        <f>D186</f>
        <v>189200</v>
      </c>
      <c r="G186" s="49">
        <f>G185</f>
        <v>176</v>
      </c>
      <c r="H186" s="49">
        <f>K186/L186</f>
        <v>708.16666666666663</v>
      </c>
      <c r="I186" s="49">
        <v>127470</v>
      </c>
      <c r="J186" s="49"/>
      <c r="K186" s="49">
        <f>I186</f>
        <v>127470</v>
      </c>
      <c r="L186" s="19">
        <v>180</v>
      </c>
      <c r="M186" s="50">
        <f>H186/C186*100</f>
        <v>65.875968992248062</v>
      </c>
    </row>
    <row r="188" spans="1:13">
      <c r="A188" s="71" t="s">
        <v>96</v>
      </c>
      <c r="B188" s="72"/>
      <c r="C188" s="72"/>
      <c r="D188" s="72"/>
      <c r="E188" s="72"/>
      <c r="F188" s="72"/>
      <c r="G188" s="72"/>
      <c r="H188" s="72"/>
      <c r="I188" s="72"/>
      <c r="J188" s="72"/>
      <c r="K188" s="72"/>
      <c r="L188" s="72"/>
      <c r="M188" s="73"/>
    </row>
    <row r="189" spans="1:13">
      <c r="A189" s="74" t="s">
        <v>70</v>
      </c>
      <c r="B189" s="74"/>
      <c r="C189" s="74"/>
      <c r="D189" s="74"/>
      <c r="E189" s="74"/>
      <c r="F189" s="74"/>
      <c r="G189" s="74"/>
      <c r="H189" s="74"/>
      <c r="I189" s="74"/>
      <c r="J189" s="74"/>
      <c r="K189" s="74"/>
      <c r="L189" s="74"/>
      <c r="M189" s="74"/>
    </row>
    <row r="190" spans="1:13" ht="63.75" customHeight="1">
      <c r="A190" s="35" t="s">
        <v>5</v>
      </c>
      <c r="B190" s="36" t="s">
        <v>6</v>
      </c>
      <c r="C190" s="36" t="s">
        <v>23</v>
      </c>
      <c r="D190" s="36" t="s">
        <v>71</v>
      </c>
      <c r="E190" s="36" t="s">
        <v>72</v>
      </c>
      <c r="F190" s="36" t="s">
        <v>73</v>
      </c>
      <c r="G190" s="36" t="s">
        <v>8</v>
      </c>
      <c r="H190" s="36" t="s">
        <v>24</v>
      </c>
      <c r="I190" s="36" t="s">
        <v>55</v>
      </c>
      <c r="J190" s="36" t="s">
        <v>56</v>
      </c>
      <c r="K190" s="36" t="s">
        <v>27</v>
      </c>
      <c r="L190" s="36" t="s">
        <v>9</v>
      </c>
      <c r="M190" s="36" t="s">
        <v>10</v>
      </c>
    </row>
    <row r="191" spans="1:13">
      <c r="A191" s="37">
        <v>1</v>
      </c>
      <c r="B191" s="37">
        <v>2</v>
      </c>
      <c r="C191" s="37">
        <v>3</v>
      </c>
      <c r="D191" s="37" t="s">
        <v>28</v>
      </c>
      <c r="E191" s="37" t="s">
        <v>29</v>
      </c>
      <c r="F191" s="37" t="s">
        <v>30</v>
      </c>
      <c r="G191" s="37" t="s">
        <v>31</v>
      </c>
      <c r="H191" s="37">
        <v>4</v>
      </c>
      <c r="I191" s="37" t="s">
        <v>32</v>
      </c>
      <c r="J191" s="37" t="s">
        <v>33</v>
      </c>
      <c r="K191" s="37" t="s">
        <v>34</v>
      </c>
      <c r="L191" s="37" t="s">
        <v>35</v>
      </c>
      <c r="M191" s="37" t="s">
        <v>36</v>
      </c>
    </row>
    <row r="192" spans="1:13" ht="108.75" customHeight="1">
      <c r="A192" s="38">
        <v>1</v>
      </c>
      <c r="B192" s="15" t="s">
        <v>40</v>
      </c>
      <c r="C192" s="57">
        <f>F192/G192</f>
        <v>79669.814325068874</v>
      </c>
      <c r="D192" s="49">
        <v>8632342.5999999996</v>
      </c>
      <c r="E192" s="49">
        <v>20287800</v>
      </c>
      <c r="F192" s="49">
        <f>D192+E192</f>
        <v>28920142.600000001</v>
      </c>
      <c r="G192" s="49">
        <v>363</v>
      </c>
      <c r="H192" s="49">
        <f>K192/L192</f>
        <v>39392.136694214882</v>
      </c>
      <c r="I192" s="49">
        <v>3799475.62</v>
      </c>
      <c r="J192" s="49">
        <v>10499870</v>
      </c>
      <c r="K192" s="49">
        <f>I192+J192</f>
        <v>14299345.620000001</v>
      </c>
      <c r="L192" s="19">
        <v>363</v>
      </c>
      <c r="M192" s="56">
        <f>H192/C192*100</f>
        <v>49.444243127625526</v>
      </c>
    </row>
    <row r="193" spans="1:13" ht="112.5" customHeight="1">
      <c r="A193" s="38">
        <v>2</v>
      </c>
      <c r="B193" s="16" t="s">
        <v>51</v>
      </c>
      <c r="C193" s="57">
        <f>F193/G193</f>
        <v>1382.0936639118456</v>
      </c>
      <c r="D193" s="49">
        <v>501700</v>
      </c>
      <c r="E193" s="49"/>
      <c r="F193" s="49">
        <f>D193</f>
        <v>501700</v>
      </c>
      <c r="G193" s="49">
        <f>G192</f>
        <v>363</v>
      </c>
      <c r="H193" s="49">
        <f>K193/L193</f>
        <v>303.25068870523415</v>
      </c>
      <c r="I193" s="49">
        <v>110080</v>
      </c>
      <c r="J193" s="49"/>
      <c r="K193" s="49">
        <f>I193</f>
        <v>110080</v>
      </c>
      <c r="L193" s="19">
        <v>363</v>
      </c>
      <c r="M193" s="56">
        <f>H193/C193*100</f>
        <v>21.941399242575248</v>
      </c>
    </row>
    <row r="195" spans="1:13">
      <c r="A195" s="66" t="s">
        <v>97</v>
      </c>
      <c r="B195" s="67"/>
      <c r="C195" s="67"/>
      <c r="D195" s="67"/>
      <c r="E195" s="67"/>
      <c r="F195" s="67"/>
      <c r="G195" s="67"/>
      <c r="H195" s="67"/>
      <c r="I195" s="67"/>
      <c r="J195" s="67"/>
      <c r="K195" s="67"/>
      <c r="L195" s="67"/>
      <c r="M195" s="68"/>
    </row>
    <row r="196" spans="1:13">
      <c r="A196" s="69" t="s">
        <v>70</v>
      </c>
      <c r="B196" s="69"/>
      <c r="C196" s="69"/>
      <c r="D196" s="69"/>
      <c r="E196" s="69"/>
      <c r="F196" s="69"/>
      <c r="G196" s="69"/>
      <c r="H196" s="69"/>
      <c r="I196" s="69"/>
      <c r="J196" s="69"/>
      <c r="K196" s="69"/>
      <c r="L196" s="69"/>
      <c r="M196" s="69"/>
    </row>
    <row r="197" spans="1:13" ht="64.5" customHeight="1">
      <c r="A197" s="22" t="s">
        <v>5</v>
      </c>
      <c r="B197" s="23" t="s">
        <v>6</v>
      </c>
      <c r="C197" s="23" t="s">
        <v>23</v>
      </c>
      <c r="D197" s="23" t="s">
        <v>71</v>
      </c>
      <c r="E197" s="23" t="s">
        <v>72</v>
      </c>
      <c r="F197" s="23" t="s">
        <v>73</v>
      </c>
      <c r="G197" s="23" t="s">
        <v>8</v>
      </c>
      <c r="H197" s="23" t="s">
        <v>24</v>
      </c>
      <c r="I197" s="23" t="s">
        <v>25</v>
      </c>
      <c r="J197" s="23" t="s">
        <v>26</v>
      </c>
      <c r="K197" s="23" t="s">
        <v>27</v>
      </c>
      <c r="L197" s="23" t="s">
        <v>9</v>
      </c>
      <c r="M197" s="23" t="s">
        <v>10</v>
      </c>
    </row>
    <row r="198" spans="1:13">
      <c r="A198" s="24">
        <v>1</v>
      </c>
      <c r="B198" s="24">
        <v>2</v>
      </c>
      <c r="C198" s="24">
        <v>3</v>
      </c>
      <c r="D198" s="24" t="s">
        <v>28</v>
      </c>
      <c r="E198" s="24" t="s">
        <v>29</v>
      </c>
      <c r="F198" s="24" t="s">
        <v>30</v>
      </c>
      <c r="G198" s="24" t="s">
        <v>31</v>
      </c>
      <c r="H198" s="24">
        <v>4</v>
      </c>
      <c r="I198" s="24" t="s">
        <v>32</v>
      </c>
      <c r="J198" s="24" t="s">
        <v>33</v>
      </c>
      <c r="K198" s="24" t="s">
        <v>34</v>
      </c>
      <c r="L198" s="24" t="s">
        <v>35</v>
      </c>
      <c r="M198" s="24" t="s">
        <v>36</v>
      </c>
    </row>
    <row r="199" spans="1:13" ht="110.25" customHeight="1">
      <c r="A199" s="25">
        <v>1</v>
      </c>
      <c r="B199" s="15" t="s">
        <v>40</v>
      </c>
      <c r="C199" s="49">
        <f>F199/G199</f>
        <v>76397.029258064518</v>
      </c>
      <c r="D199" s="49">
        <v>6705979.0700000003</v>
      </c>
      <c r="E199" s="49">
        <v>16977100</v>
      </c>
      <c r="F199" s="49">
        <f>D199+E199</f>
        <v>23683079.07</v>
      </c>
      <c r="G199" s="49">
        <v>310</v>
      </c>
      <c r="H199" s="49">
        <f>K199/L199</f>
        <v>47204.709583333337</v>
      </c>
      <c r="I199" s="49">
        <v>2896519.39</v>
      </c>
      <c r="J199" s="49">
        <v>11831350</v>
      </c>
      <c r="K199" s="49">
        <f>I199+J199</f>
        <v>14727869.390000001</v>
      </c>
      <c r="L199" s="19">
        <v>312</v>
      </c>
      <c r="M199" s="50">
        <f>H199/C199*100</f>
        <v>61.788671682348671</v>
      </c>
    </row>
    <row r="200" spans="1:13" ht="112.5" customHeight="1">
      <c r="A200" s="25">
        <v>2</v>
      </c>
      <c r="B200" s="16" t="s">
        <v>51</v>
      </c>
      <c r="C200" s="49">
        <f>F200/G200</f>
        <v>2049.4532258064514</v>
      </c>
      <c r="D200" s="49">
        <v>635330.5</v>
      </c>
      <c r="E200" s="49"/>
      <c r="F200" s="49">
        <f>D200</f>
        <v>635330.5</v>
      </c>
      <c r="G200" s="49">
        <f>G199</f>
        <v>310</v>
      </c>
      <c r="H200" s="49">
        <f>K200/L200</f>
        <v>1122.1891025641025</v>
      </c>
      <c r="I200" s="49">
        <v>350123</v>
      </c>
      <c r="J200" s="49"/>
      <c r="K200" s="49">
        <f>I200</f>
        <v>350123</v>
      </c>
      <c r="L200" s="19">
        <v>312</v>
      </c>
      <c r="M200" s="50">
        <f>H200/C200*100</f>
        <v>54.75553618075503</v>
      </c>
    </row>
    <row r="202" spans="1:13">
      <c r="A202" s="66" t="s">
        <v>98</v>
      </c>
      <c r="B202" s="67"/>
      <c r="C202" s="67"/>
      <c r="D202" s="67"/>
      <c r="E202" s="67"/>
      <c r="F202" s="67"/>
      <c r="G202" s="67"/>
      <c r="H202" s="67"/>
      <c r="I202" s="67"/>
      <c r="J202" s="67"/>
      <c r="K202" s="67"/>
      <c r="L202" s="67"/>
      <c r="M202" s="68"/>
    </row>
    <row r="203" spans="1:13">
      <c r="A203" s="69" t="s">
        <v>70</v>
      </c>
      <c r="B203" s="69"/>
      <c r="C203" s="69"/>
      <c r="D203" s="69"/>
      <c r="E203" s="69"/>
      <c r="F203" s="69"/>
      <c r="G203" s="69"/>
      <c r="H203" s="69"/>
      <c r="I203" s="69"/>
      <c r="J203" s="69"/>
      <c r="K203" s="69"/>
      <c r="L203" s="69"/>
      <c r="M203" s="69"/>
    </row>
    <row r="204" spans="1:13" ht="61.5" customHeight="1">
      <c r="A204" s="22" t="s">
        <v>5</v>
      </c>
      <c r="B204" s="23" t="s">
        <v>6</v>
      </c>
      <c r="C204" s="23" t="s">
        <v>23</v>
      </c>
      <c r="D204" s="23" t="s">
        <v>71</v>
      </c>
      <c r="E204" s="23" t="s">
        <v>72</v>
      </c>
      <c r="F204" s="23" t="s">
        <v>73</v>
      </c>
      <c r="G204" s="23" t="s">
        <v>8</v>
      </c>
      <c r="H204" s="23" t="s">
        <v>24</v>
      </c>
      <c r="I204" s="23" t="s">
        <v>25</v>
      </c>
      <c r="J204" s="23" t="s">
        <v>26</v>
      </c>
      <c r="K204" s="23" t="s">
        <v>27</v>
      </c>
      <c r="L204" s="23" t="s">
        <v>9</v>
      </c>
      <c r="M204" s="23" t="s">
        <v>10</v>
      </c>
    </row>
    <row r="205" spans="1:13">
      <c r="A205" s="24">
        <v>1</v>
      </c>
      <c r="B205" s="24">
        <v>2</v>
      </c>
      <c r="C205" s="24">
        <v>3</v>
      </c>
      <c r="D205" s="24" t="s">
        <v>28</v>
      </c>
      <c r="E205" s="24" t="s">
        <v>29</v>
      </c>
      <c r="F205" s="24" t="s">
        <v>30</v>
      </c>
      <c r="G205" s="24" t="s">
        <v>31</v>
      </c>
      <c r="H205" s="24">
        <v>4</v>
      </c>
      <c r="I205" s="24" t="s">
        <v>32</v>
      </c>
      <c r="J205" s="24" t="s">
        <v>33</v>
      </c>
      <c r="K205" s="24" t="s">
        <v>34</v>
      </c>
      <c r="L205" s="24" t="s">
        <v>35</v>
      </c>
      <c r="M205" s="24" t="s">
        <v>36</v>
      </c>
    </row>
    <row r="206" spans="1:13" ht="107.25" customHeight="1">
      <c r="A206" s="25">
        <v>1</v>
      </c>
      <c r="B206" s="15" t="s">
        <v>40</v>
      </c>
      <c r="C206" s="49">
        <f>F206/G206</f>
        <v>74018.037941176473</v>
      </c>
      <c r="D206" s="49">
        <v>5731093.0300000003</v>
      </c>
      <c r="E206" s="49">
        <v>11885200</v>
      </c>
      <c r="F206" s="49">
        <f>D206+E206</f>
        <v>17616293.030000001</v>
      </c>
      <c r="G206" s="49">
        <v>238</v>
      </c>
      <c r="H206" s="49">
        <f>K206/L206</f>
        <v>32941.892434782611</v>
      </c>
      <c r="I206" s="49">
        <v>2560115.2599999998</v>
      </c>
      <c r="J206" s="49">
        <v>5016520</v>
      </c>
      <c r="K206" s="49">
        <f>I206+J206</f>
        <v>7576635.2599999998</v>
      </c>
      <c r="L206" s="19">
        <v>230</v>
      </c>
      <c r="M206" s="50">
        <f>H206/C206*100</f>
        <v>44.505222444510281</v>
      </c>
    </row>
    <row r="207" spans="1:13" ht="114.75" customHeight="1">
      <c r="A207" s="25">
        <v>2</v>
      </c>
      <c r="B207" s="16" t="s">
        <v>51</v>
      </c>
      <c r="C207" s="49">
        <f>F207/G207</f>
        <v>1402.40756302521</v>
      </c>
      <c r="D207" s="49">
        <v>333773</v>
      </c>
      <c r="E207" s="49"/>
      <c r="F207" s="49">
        <f>D207</f>
        <v>333773</v>
      </c>
      <c r="G207" s="49">
        <f>G206</f>
        <v>238</v>
      </c>
      <c r="H207" s="49">
        <f>K207/L207</f>
        <v>124.91304347826087</v>
      </c>
      <c r="I207" s="49">
        <v>28730</v>
      </c>
      <c r="J207" s="49"/>
      <c r="K207" s="49">
        <f>I207</f>
        <v>28730</v>
      </c>
      <c r="L207" s="19">
        <v>230</v>
      </c>
      <c r="M207" s="50">
        <f>H207/C207*100</f>
        <v>8.9070429147432808</v>
      </c>
    </row>
    <row r="209" spans="1:13">
      <c r="A209" s="66" t="s">
        <v>99</v>
      </c>
      <c r="B209" s="67"/>
      <c r="C209" s="67"/>
      <c r="D209" s="67"/>
      <c r="E209" s="67"/>
      <c r="F209" s="67"/>
      <c r="G209" s="67"/>
      <c r="H209" s="67"/>
      <c r="I209" s="67"/>
      <c r="J209" s="67"/>
      <c r="K209" s="67"/>
      <c r="L209" s="67"/>
      <c r="M209" s="68"/>
    </row>
    <row r="210" spans="1:13">
      <c r="A210" s="69" t="s">
        <v>70</v>
      </c>
      <c r="B210" s="69"/>
      <c r="C210" s="69"/>
      <c r="D210" s="69"/>
      <c r="E210" s="69"/>
      <c r="F210" s="69"/>
      <c r="G210" s="69"/>
      <c r="H210" s="69"/>
      <c r="I210" s="69"/>
      <c r="J210" s="69"/>
      <c r="K210" s="69"/>
      <c r="L210" s="69"/>
      <c r="M210" s="69"/>
    </row>
    <row r="211" spans="1:13" ht="69.75" customHeight="1">
      <c r="A211" s="22" t="s">
        <v>5</v>
      </c>
      <c r="B211" s="23" t="s">
        <v>6</v>
      </c>
      <c r="C211" s="23" t="s">
        <v>23</v>
      </c>
      <c r="D211" s="23" t="s">
        <v>71</v>
      </c>
      <c r="E211" s="23" t="s">
        <v>72</v>
      </c>
      <c r="F211" s="23" t="s">
        <v>73</v>
      </c>
      <c r="G211" s="23" t="s">
        <v>8</v>
      </c>
      <c r="H211" s="23" t="s">
        <v>24</v>
      </c>
      <c r="I211" s="23" t="s">
        <v>25</v>
      </c>
      <c r="J211" s="23" t="s">
        <v>26</v>
      </c>
      <c r="K211" s="23" t="s">
        <v>27</v>
      </c>
      <c r="L211" s="23" t="s">
        <v>9</v>
      </c>
      <c r="M211" s="23" t="s">
        <v>10</v>
      </c>
    </row>
    <row r="212" spans="1:13">
      <c r="A212" s="24">
        <v>1</v>
      </c>
      <c r="B212" s="24">
        <v>2</v>
      </c>
      <c r="C212" s="24">
        <v>3</v>
      </c>
      <c r="D212" s="24" t="s">
        <v>28</v>
      </c>
      <c r="E212" s="24" t="s">
        <v>29</v>
      </c>
      <c r="F212" s="24" t="s">
        <v>30</v>
      </c>
      <c r="G212" s="24" t="s">
        <v>31</v>
      </c>
      <c r="H212" s="24">
        <v>4</v>
      </c>
      <c r="I212" s="24" t="s">
        <v>32</v>
      </c>
      <c r="J212" s="24" t="s">
        <v>33</v>
      </c>
      <c r="K212" s="24" t="s">
        <v>34</v>
      </c>
      <c r="L212" s="24" t="s">
        <v>35</v>
      </c>
      <c r="M212" s="24" t="s">
        <v>36</v>
      </c>
    </row>
    <row r="213" spans="1:13" ht="114.75" customHeight="1">
      <c r="A213" s="25">
        <v>1</v>
      </c>
      <c r="B213" s="15" t="s">
        <v>40</v>
      </c>
      <c r="C213" s="49">
        <f>F213/G213</f>
        <v>73534.148333333345</v>
      </c>
      <c r="D213" s="49">
        <v>4540761.37</v>
      </c>
      <c r="E213" s="49">
        <v>10019000</v>
      </c>
      <c r="F213" s="49">
        <f>D213+E213</f>
        <v>14559761.370000001</v>
      </c>
      <c r="G213" s="49">
        <v>198</v>
      </c>
      <c r="H213" s="49">
        <f>K213/L213</f>
        <v>51821.764855072463</v>
      </c>
      <c r="I213" s="49">
        <v>2208903.5499999998</v>
      </c>
      <c r="J213" s="49">
        <v>4942500</v>
      </c>
      <c r="K213" s="49">
        <f>I213+J213</f>
        <v>7151403.5499999998</v>
      </c>
      <c r="L213" s="19">
        <v>138</v>
      </c>
      <c r="M213" s="50">
        <f>H213/C213*100</f>
        <v>70.473060516268234</v>
      </c>
    </row>
    <row r="214" spans="1:13" ht="110.25" customHeight="1">
      <c r="A214" s="25">
        <v>2</v>
      </c>
      <c r="B214" s="16" t="s">
        <v>51</v>
      </c>
      <c r="C214" s="49">
        <f>F214/G214</f>
        <v>1199.5757575757575</v>
      </c>
      <c r="D214" s="49">
        <v>237516</v>
      </c>
      <c r="E214" s="49"/>
      <c r="F214" s="49">
        <f>D214</f>
        <v>237516</v>
      </c>
      <c r="G214" s="49">
        <f>G213</f>
        <v>198</v>
      </c>
      <c r="H214" s="49">
        <f>K214/L214</f>
        <v>26.202898550724637</v>
      </c>
      <c r="I214" s="49">
        <v>3616</v>
      </c>
      <c r="J214" s="49"/>
      <c r="K214" s="49">
        <f>I214</f>
        <v>3616</v>
      </c>
      <c r="L214" s="19">
        <v>138</v>
      </c>
      <c r="M214" s="50">
        <f>H214/C214*100</f>
        <v>2.1843471231594833</v>
      </c>
    </row>
    <row r="216" spans="1:13">
      <c r="A216" s="66" t="s">
        <v>61</v>
      </c>
      <c r="B216" s="67"/>
      <c r="C216" s="67"/>
      <c r="D216" s="67"/>
      <c r="E216" s="67"/>
      <c r="F216" s="67"/>
      <c r="G216" s="67"/>
      <c r="H216" s="67"/>
      <c r="I216" s="67"/>
      <c r="J216" s="67"/>
      <c r="K216" s="67"/>
      <c r="L216" s="67"/>
      <c r="M216" s="68"/>
    </row>
    <row r="217" spans="1:13">
      <c r="A217" s="69" t="s">
        <v>70</v>
      </c>
      <c r="B217" s="69"/>
      <c r="C217" s="69"/>
      <c r="D217" s="69"/>
      <c r="E217" s="69"/>
      <c r="F217" s="69"/>
      <c r="G217" s="69"/>
      <c r="H217" s="69"/>
      <c r="I217" s="69"/>
      <c r="J217" s="69"/>
      <c r="K217" s="69"/>
      <c r="L217" s="69"/>
      <c r="M217" s="69"/>
    </row>
    <row r="218" spans="1:13" ht="57.75" customHeight="1">
      <c r="A218" s="22" t="s">
        <v>5</v>
      </c>
      <c r="B218" s="23" t="s">
        <v>6</v>
      </c>
      <c r="C218" s="23" t="s">
        <v>23</v>
      </c>
      <c r="D218" s="23" t="s">
        <v>71</v>
      </c>
      <c r="E218" s="23" t="s">
        <v>72</v>
      </c>
      <c r="F218" s="23" t="s">
        <v>73</v>
      </c>
      <c r="G218" s="23" t="s">
        <v>8</v>
      </c>
      <c r="H218" s="23" t="s">
        <v>24</v>
      </c>
      <c r="I218" s="23" t="s">
        <v>25</v>
      </c>
      <c r="J218" s="23" t="s">
        <v>26</v>
      </c>
      <c r="K218" s="23" t="s">
        <v>27</v>
      </c>
      <c r="L218" s="23" t="s">
        <v>9</v>
      </c>
      <c r="M218" s="23" t="s">
        <v>10</v>
      </c>
    </row>
    <row r="219" spans="1:13">
      <c r="A219" s="24">
        <v>1</v>
      </c>
      <c r="B219" s="24">
        <v>2</v>
      </c>
      <c r="C219" s="24">
        <v>3</v>
      </c>
      <c r="D219" s="24" t="s">
        <v>28</v>
      </c>
      <c r="E219" s="24" t="s">
        <v>29</v>
      </c>
      <c r="F219" s="24" t="s">
        <v>30</v>
      </c>
      <c r="G219" s="24" t="s">
        <v>31</v>
      </c>
      <c r="H219" s="24">
        <v>4</v>
      </c>
      <c r="I219" s="24" t="s">
        <v>32</v>
      </c>
      <c r="J219" s="24" t="s">
        <v>33</v>
      </c>
      <c r="K219" s="24" t="s">
        <v>34</v>
      </c>
      <c r="L219" s="24" t="s">
        <v>35</v>
      </c>
      <c r="M219" s="24" t="s">
        <v>36</v>
      </c>
    </row>
    <row r="220" spans="1:13" ht="108.75" customHeight="1">
      <c r="A220" s="25">
        <v>1</v>
      </c>
      <c r="B220" s="15" t="s">
        <v>40</v>
      </c>
      <c r="C220" s="49">
        <f>F220/G220</f>
        <v>79014.750279720276</v>
      </c>
      <c r="D220" s="49">
        <v>4087709.29</v>
      </c>
      <c r="E220" s="49">
        <v>7211400</v>
      </c>
      <c r="F220" s="49">
        <f>D220+E220</f>
        <v>11299109.289999999</v>
      </c>
      <c r="G220" s="49">
        <v>143</v>
      </c>
      <c r="H220" s="49">
        <f>K220/L220</f>
        <v>39361.272027027022</v>
      </c>
      <c r="I220" s="49">
        <v>1794563.52</v>
      </c>
      <c r="J220" s="49">
        <v>4030904.74</v>
      </c>
      <c r="K220" s="49">
        <f>I220+J220</f>
        <v>5825468.2599999998</v>
      </c>
      <c r="L220" s="19">
        <v>148</v>
      </c>
      <c r="M220" s="50">
        <f>H220/C220*100</f>
        <v>49.81509387511079</v>
      </c>
    </row>
    <row r="221" spans="1:13" ht="116.25" customHeight="1">
      <c r="A221" s="25">
        <v>2</v>
      </c>
      <c r="B221" s="16" t="s">
        <v>51</v>
      </c>
      <c r="C221" s="49">
        <f>F221/G221</f>
        <v>1292.7132867132866</v>
      </c>
      <c r="D221" s="49">
        <v>184858</v>
      </c>
      <c r="E221" s="49"/>
      <c r="F221" s="49">
        <f>D221</f>
        <v>184858</v>
      </c>
      <c r="G221" s="49">
        <v>143</v>
      </c>
      <c r="H221" s="49">
        <f>K221/L221</f>
        <v>710.42905405405406</v>
      </c>
      <c r="I221" s="49">
        <v>105143.5</v>
      </c>
      <c r="J221" s="49"/>
      <c r="K221" s="49">
        <f>I221</f>
        <v>105143.5</v>
      </c>
      <c r="L221" s="19">
        <v>148</v>
      </c>
      <c r="M221" s="50">
        <f>H221/C221*100</f>
        <v>54.956428572055174</v>
      </c>
    </row>
    <row r="223" spans="1:13">
      <c r="A223" s="66" t="s">
        <v>100</v>
      </c>
      <c r="B223" s="67"/>
      <c r="C223" s="67"/>
      <c r="D223" s="67"/>
      <c r="E223" s="67"/>
      <c r="F223" s="67"/>
      <c r="G223" s="67"/>
      <c r="H223" s="67"/>
      <c r="I223" s="67"/>
      <c r="J223" s="67"/>
      <c r="K223" s="67"/>
      <c r="L223" s="67"/>
      <c r="M223" s="68"/>
    </row>
    <row r="224" spans="1:13">
      <c r="A224" s="69" t="s">
        <v>70</v>
      </c>
      <c r="B224" s="69"/>
      <c r="C224" s="69"/>
      <c r="D224" s="69"/>
      <c r="E224" s="69"/>
      <c r="F224" s="69"/>
      <c r="G224" s="69"/>
      <c r="H224" s="69"/>
      <c r="I224" s="69"/>
      <c r="J224" s="69"/>
      <c r="K224" s="69"/>
      <c r="L224" s="69"/>
      <c r="M224" s="69"/>
    </row>
    <row r="225" spans="1:13" ht="62.25" customHeight="1">
      <c r="A225" s="22" t="s">
        <v>5</v>
      </c>
      <c r="B225" s="23" t="s">
        <v>6</v>
      </c>
      <c r="C225" s="23" t="s">
        <v>23</v>
      </c>
      <c r="D225" s="23" t="s">
        <v>71</v>
      </c>
      <c r="E225" s="23" t="s">
        <v>72</v>
      </c>
      <c r="F225" s="23" t="s">
        <v>73</v>
      </c>
      <c r="G225" s="23" t="s">
        <v>8</v>
      </c>
      <c r="H225" s="23" t="s">
        <v>24</v>
      </c>
      <c r="I225" s="23" t="s">
        <v>25</v>
      </c>
      <c r="J225" s="23" t="s">
        <v>26</v>
      </c>
      <c r="K225" s="23" t="s">
        <v>27</v>
      </c>
      <c r="L225" s="23" t="s">
        <v>9</v>
      </c>
      <c r="M225" s="23" t="s">
        <v>10</v>
      </c>
    </row>
    <row r="226" spans="1:13">
      <c r="A226" s="24">
        <v>1</v>
      </c>
      <c r="B226" s="24">
        <v>2</v>
      </c>
      <c r="C226" s="24">
        <v>3</v>
      </c>
      <c r="D226" s="24" t="s">
        <v>28</v>
      </c>
      <c r="E226" s="24" t="s">
        <v>29</v>
      </c>
      <c r="F226" s="24" t="s">
        <v>30</v>
      </c>
      <c r="G226" s="24" t="s">
        <v>31</v>
      </c>
      <c r="H226" s="24">
        <v>4</v>
      </c>
      <c r="I226" s="24" t="s">
        <v>32</v>
      </c>
      <c r="J226" s="24" t="s">
        <v>33</v>
      </c>
      <c r="K226" s="24" t="s">
        <v>34</v>
      </c>
      <c r="L226" s="24" t="s">
        <v>35</v>
      </c>
      <c r="M226" s="24" t="s">
        <v>36</v>
      </c>
    </row>
    <row r="227" spans="1:13" ht="102.75" customHeight="1">
      <c r="A227" s="25">
        <v>1</v>
      </c>
      <c r="B227" s="15" t="s">
        <v>40</v>
      </c>
      <c r="C227" s="49">
        <f>F227/G227</f>
        <v>90121.61993610223</v>
      </c>
      <c r="D227" s="49">
        <v>6646767.04</v>
      </c>
      <c r="E227" s="49">
        <v>21561300</v>
      </c>
      <c r="F227" s="49">
        <f>D227+E227</f>
        <v>28208067.039999999</v>
      </c>
      <c r="G227" s="49">
        <v>313</v>
      </c>
      <c r="H227" s="49">
        <f>K227/L227</f>
        <v>36394.023814102562</v>
      </c>
      <c r="I227" s="49">
        <v>3309670.55</v>
      </c>
      <c r="J227" s="49">
        <v>8045264.8799999999</v>
      </c>
      <c r="K227" s="49">
        <f>I227+J227</f>
        <v>11354935.43</v>
      </c>
      <c r="L227" s="19">
        <v>312</v>
      </c>
      <c r="M227" s="50">
        <f>H227/C227*100</f>
        <v>40.383233057624295</v>
      </c>
    </row>
    <row r="228" spans="1:13" ht="114" customHeight="1">
      <c r="A228" s="25">
        <v>2</v>
      </c>
      <c r="B228" s="16" t="s">
        <v>51</v>
      </c>
      <c r="C228" s="49">
        <f>F228/G228</f>
        <v>841.85303514376994</v>
      </c>
      <c r="D228" s="49">
        <v>263500</v>
      </c>
      <c r="E228" s="49"/>
      <c r="F228" s="49">
        <f>D228</f>
        <v>263500</v>
      </c>
      <c r="G228" s="49">
        <f>G227</f>
        <v>313</v>
      </c>
      <c r="H228" s="49">
        <f>K228/L228</f>
        <v>0</v>
      </c>
      <c r="I228" s="49"/>
      <c r="J228" s="49"/>
      <c r="K228" s="49">
        <f>I228</f>
        <v>0</v>
      </c>
      <c r="L228" s="19">
        <v>312</v>
      </c>
      <c r="M228" s="50">
        <f>H228/C228*100</f>
        <v>0</v>
      </c>
    </row>
    <row r="230" spans="1:13">
      <c r="A230" s="66" t="s">
        <v>101</v>
      </c>
      <c r="B230" s="67"/>
      <c r="C230" s="67"/>
      <c r="D230" s="67"/>
      <c r="E230" s="67"/>
      <c r="F230" s="67"/>
      <c r="G230" s="67"/>
      <c r="H230" s="67"/>
      <c r="I230" s="67"/>
      <c r="J230" s="67"/>
      <c r="K230" s="67"/>
      <c r="L230" s="67"/>
      <c r="M230" s="68"/>
    </row>
    <row r="231" spans="1:13">
      <c r="A231" s="69" t="s">
        <v>70</v>
      </c>
      <c r="B231" s="69"/>
      <c r="C231" s="69"/>
      <c r="D231" s="69"/>
      <c r="E231" s="69"/>
      <c r="F231" s="69"/>
      <c r="G231" s="69"/>
      <c r="H231" s="69"/>
      <c r="I231" s="69"/>
      <c r="J231" s="69"/>
      <c r="K231" s="69"/>
      <c r="L231" s="69"/>
      <c r="M231" s="69"/>
    </row>
    <row r="232" spans="1:13" ht="69" customHeight="1">
      <c r="A232" s="22" t="s">
        <v>5</v>
      </c>
      <c r="B232" s="23" t="s">
        <v>6</v>
      </c>
      <c r="C232" s="23" t="s">
        <v>23</v>
      </c>
      <c r="D232" s="23" t="s">
        <v>71</v>
      </c>
      <c r="E232" s="23" t="s">
        <v>72</v>
      </c>
      <c r="F232" s="23" t="s">
        <v>73</v>
      </c>
      <c r="G232" s="23" t="s">
        <v>8</v>
      </c>
      <c r="H232" s="23" t="s">
        <v>24</v>
      </c>
      <c r="I232" s="23" t="s">
        <v>25</v>
      </c>
      <c r="J232" s="23" t="s">
        <v>26</v>
      </c>
      <c r="K232" s="23" t="s">
        <v>27</v>
      </c>
      <c r="L232" s="23" t="s">
        <v>9</v>
      </c>
      <c r="M232" s="23" t="s">
        <v>10</v>
      </c>
    </row>
    <row r="233" spans="1:13">
      <c r="A233" s="24">
        <v>1</v>
      </c>
      <c r="B233" s="24">
        <v>2</v>
      </c>
      <c r="C233" s="24">
        <v>3</v>
      </c>
      <c r="D233" s="24" t="s">
        <v>28</v>
      </c>
      <c r="E233" s="24" t="s">
        <v>29</v>
      </c>
      <c r="F233" s="24" t="s">
        <v>30</v>
      </c>
      <c r="G233" s="24" t="s">
        <v>31</v>
      </c>
      <c r="H233" s="24">
        <v>4</v>
      </c>
      <c r="I233" s="24" t="s">
        <v>32</v>
      </c>
      <c r="J233" s="24" t="s">
        <v>33</v>
      </c>
      <c r="K233" s="24" t="s">
        <v>34</v>
      </c>
      <c r="L233" s="24" t="s">
        <v>35</v>
      </c>
      <c r="M233" s="24" t="s">
        <v>36</v>
      </c>
    </row>
    <row r="234" spans="1:13" ht="132" customHeight="1">
      <c r="A234" s="25">
        <v>1</v>
      </c>
      <c r="B234" s="15" t="s">
        <v>40</v>
      </c>
      <c r="C234" s="49">
        <f>F234/G234</f>
        <v>196658.01803921568</v>
      </c>
      <c r="D234" s="49">
        <v>3821317.84</v>
      </c>
      <c r="E234" s="49">
        <v>16237800</v>
      </c>
      <c r="F234" s="49">
        <f>D234+E234</f>
        <v>20059117.84</v>
      </c>
      <c r="G234" s="49">
        <v>102</v>
      </c>
      <c r="H234" s="49">
        <f>K234/L234</f>
        <v>112507.94074766355</v>
      </c>
      <c r="I234" s="49">
        <v>1602349.07</v>
      </c>
      <c r="J234" s="49">
        <v>10436000.59</v>
      </c>
      <c r="K234" s="49">
        <f>I234+J234</f>
        <v>12038349.66</v>
      </c>
      <c r="L234" s="19">
        <v>107</v>
      </c>
      <c r="M234" s="50">
        <f>H234/C234*100</f>
        <v>57.209943367388291</v>
      </c>
    </row>
    <row r="235" spans="1:13" ht="122.25" customHeight="1">
      <c r="A235" s="25">
        <v>2</v>
      </c>
      <c r="B235" s="16" t="s">
        <v>51</v>
      </c>
      <c r="C235" s="49">
        <f>F235/G235</f>
        <v>3759.1666666666665</v>
      </c>
      <c r="D235" s="49">
        <v>383435</v>
      </c>
      <c r="E235" s="49"/>
      <c r="F235" s="49">
        <f>D235</f>
        <v>383435</v>
      </c>
      <c r="G235" s="49">
        <f>G234</f>
        <v>102</v>
      </c>
      <c r="H235" s="49">
        <f>K235/L235</f>
        <v>7.1028037383177569</v>
      </c>
      <c r="I235" s="49">
        <v>760</v>
      </c>
      <c r="J235" s="49"/>
      <c r="K235" s="49">
        <f>I235</f>
        <v>760</v>
      </c>
      <c r="L235" s="19">
        <v>107</v>
      </c>
      <c r="M235" s="50">
        <f>H235/C235*100</f>
        <v>0.18894623112350495</v>
      </c>
    </row>
    <row r="237" spans="1:13">
      <c r="A237" s="66" t="s">
        <v>119</v>
      </c>
      <c r="B237" s="67"/>
      <c r="C237" s="67"/>
      <c r="D237" s="67"/>
      <c r="E237" s="67"/>
      <c r="F237" s="67"/>
      <c r="G237" s="67"/>
      <c r="H237" s="67"/>
      <c r="I237" s="67"/>
      <c r="J237" s="67"/>
      <c r="K237" s="67"/>
      <c r="L237" s="67"/>
      <c r="M237" s="68"/>
    </row>
    <row r="238" spans="1:13">
      <c r="A238" s="69" t="s">
        <v>70</v>
      </c>
      <c r="B238" s="69"/>
      <c r="C238" s="69"/>
      <c r="D238" s="69"/>
      <c r="E238" s="69"/>
      <c r="F238" s="69"/>
      <c r="G238" s="69"/>
      <c r="H238" s="69"/>
      <c r="I238" s="69"/>
      <c r="J238" s="69"/>
      <c r="K238" s="69"/>
      <c r="L238" s="69"/>
      <c r="M238" s="69"/>
    </row>
    <row r="239" spans="1:13" ht="69" customHeight="1">
      <c r="A239" s="22" t="s">
        <v>5</v>
      </c>
      <c r="B239" s="23" t="s">
        <v>6</v>
      </c>
      <c r="C239" s="23" t="s">
        <v>23</v>
      </c>
      <c r="D239" s="23" t="s">
        <v>71</v>
      </c>
      <c r="E239" s="23" t="s">
        <v>72</v>
      </c>
      <c r="F239" s="23" t="s">
        <v>73</v>
      </c>
      <c r="G239" s="23" t="s">
        <v>8</v>
      </c>
      <c r="H239" s="23" t="s">
        <v>24</v>
      </c>
      <c r="I239" s="23" t="s">
        <v>25</v>
      </c>
      <c r="J239" s="23" t="s">
        <v>26</v>
      </c>
      <c r="K239" s="23" t="s">
        <v>27</v>
      </c>
      <c r="L239" s="23" t="s">
        <v>9</v>
      </c>
      <c r="M239" s="23" t="s">
        <v>10</v>
      </c>
    </row>
    <row r="240" spans="1:13">
      <c r="A240" s="24">
        <v>1</v>
      </c>
      <c r="B240" s="24">
        <v>2</v>
      </c>
      <c r="C240" s="24">
        <v>3</v>
      </c>
      <c r="D240" s="24" t="s">
        <v>28</v>
      </c>
      <c r="E240" s="24" t="s">
        <v>29</v>
      </c>
      <c r="F240" s="24" t="s">
        <v>30</v>
      </c>
      <c r="G240" s="24" t="s">
        <v>31</v>
      </c>
      <c r="H240" s="24">
        <v>4</v>
      </c>
      <c r="I240" s="24" t="s">
        <v>32</v>
      </c>
      <c r="J240" s="24" t="s">
        <v>33</v>
      </c>
      <c r="K240" s="24" t="s">
        <v>34</v>
      </c>
      <c r="L240" s="24" t="s">
        <v>35</v>
      </c>
      <c r="M240" s="24" t="s">
        <v>36</v>
      </c>
    </row>
    <row r="241" spans="1:13" ht="114" customHeight="1">
      <c r="A241" s="25">
        <v>1</v>
      </c>
      <c r="B241" s="15" t="s">
        <v>40</v>
      </c>
      <c r="C241" s="49">
        <f>F241/G241</f>
        <v>82149.957543859651</v>
      </c>
      <c r="D241" s="49">
        <v>4231142.74</v>
      </c>
      <c r="E241" s="49">
        <v>9816500</v>
      </c>
      <c r="F241" s="49">
        <f>D241+E241</f>
        <v>14047642.74</v>
      </c>
      <c r="G241" s="49">
        <v>171</v>
      </c>
      <c r="H241" s="49">
        <f>K241/L241</f>
        <v>40393.906976744183</v>
      </c>
      <c r="I241" s="49">
        <v>1899802</v>
      </c>
      <c r="J241" s="49">
        <v>5047950</v>
      </c>
      <c r="K241" s="49">
        <f>I241+J241</f>
        <v>6947752</v>
      </c>
      <c r="L241" s="19">
        <v>172</v>
      </c>
      <c r="M241" s="50">
        <f>H241/C241*100</f>
        <v>49.170940782504942</v>
      </c>
    </row>
    <row r="242" spans="1:13" ht="106.5" customHeight="1">
      <c r="A242" s="25">
        <v>2</v>
      </c>
      <c r="B242" s="16" t="s">
        <v>51</v>
      </c>
      <c r="C242" s="49">
        <f>F242/G242</f>
        <v>1204.6783625730993</v>
      </c>
      <c r="D242" s="49">
        <v>206000</v>
      </c>
      <c r="E242" s="49"/>
      <c r="F242" s="49">
        <f>D242</f>
        <v>206000</v>
      </c>
      <c r="G242" s="49">
        <f>G241</f>
        <v>171</v>
      </c>
      <c r="H242" s="49">
        <f>K242/L242</f>
        <v>0</v>
      </c>
      <c r="I242" s="49">
        <v>0</v>
      </c>
      <c r="J242" s="49"/>
      <c r="K242" s="49">
        <f>I242</f>
        <v>0</v>
      </c>
      <c r="L242" s="19">
        <v>172</v>
      </c>
      <c r="M242" s="50">
        <f>H242/C242*100</f>
        <v>0</v>
      </c>
    </row>
    <row r="244" spans="1:13">
      <c r="A244" s="66" t="s">
        <v>102</v>
      </c>
      <c r="B244" s="67"/>
      <c r="C244" s="67"/>
      <c r="D244" s="67"/>
      <c r="E244" s="67"/>
      <c r="F244" s="67"/>
      <c r="G244" s="67"/>
      <c r="H244" s="67"/>
      <c r="I244" s="67"/>
      <c r="J244" s="67"/>
      <c r="K244" s="67"/>
      <c r="L244" s="67"/>
      <c r="M244" s="68"/>
    </row>
    <row r="245" spans="1:13">
      <c r="A245" s="69" t="s">
        <v>70</v>
      </c>
      <c r="B245" s="69"/>
      <c r="C245" s="69"/>
      <c r="D245" s="69"/>
      <c r="E245" s="69"/>
      <c r="F245" s="69"/>
      <c r="G245" s="69"/>
      <c r="H245" s="69"/>
      <c r="I245" s="69"/>
      <c r="J245" s="69"/>
      <c r="K245" s="69"/>
      <c r="L245" s="69"/>
      <c r="M245" s="69"/>
    </row>
    <row r="246" spans="1:13" ht="72.75" customHeight="1">
      <c r="A246" s="22" t="s">
        <v>5</v>
      </c>
      <c r="B246" s="23" t="s">
        <v>6</v>
      </c>
      <c r="C246" s="23" t="s">
        <v>23</v>
      </c>
      <c r="D246" s="23" t="s">
        <v>71</v>
      </c>
      <c r="E246" s="23" t="s">
        <v>72</v>
      </c>
      <c r="F246" s="23" t="s">
        <v>73</v>
      </c>
      <c r="G246" s="23" t="s">
        <v>8</v>
      </c>
      <c r="H246" s="23" t="s">
        <v>24</v>
      </c>
      <c r="I246" s="23" t="s">
        <v>25</v>
      </c>
      <c r="J246" s="23" t="s">
        <v>26</v>
      </c>
      <c r="K246" s="23" t="s">
        <v>27</v>
      </c>
      <c r="L246" s="23" t="s">
        <v>9</v>
      </c>
      <c r="M246" s="23" t="s">
        <v>10</v>
      </c>
    </row>
    <row r="247" spans="1:13">
      <c r="A247" s="24">
        <v>1</v>
      </c>
      <c r="B247" s="24">
        <v>2</v>
      </c>
      <c r="C247" s="24">
        <v>3</v>
      </c>
      <c r="D247" s="24" t="s">
        <v>28</v>
      </c>
      <c r="E247" s="24" t="s">
        <v>29</v>
      </c>
      <c r="F247" s="24" t="s">
        <v>30</v>
      </c>
      <c r="G247" s="24" t="s">
        <v>31</v>
      </c>
      <c r="H247" s="24">
        <v>4</v>
      </c>
      <c r="I247" s="24" t="s">
        <v>32</v>
      </c>
      <c r="J247" s="24" t="s">
        <v>33</v>
      </c>
      <c r="K247" s="24" t="s">
        <v>34</v>
      </c>
      <c r="L247" s="24" t="s">
        <v>35</v>
      </c>
      <c r="M247" s="24" t="s">
        <v>36</v>
      </c>
    </row>
    <row r="248" spans="1:13" ht="110.25" customHeight="1">
      <c r="A248" s="25">
        <v>1</v>
      </c>
      <c r="B248" s="15" t="s">
        <v>40</v>
      </c>
      <c r="C248" s="49">
        <f>F248/G248</f>
        <v>75844.725916666663</v>
      </c>
      <c r="D248" s="49">
        <v>10317568.439999999</v>
      </c>
      <c r="E248" s="49">
        <v>26087900</v>
      </c>
      <c r="F248" s="49">
        <f>D248+E248</f>
        <v>36405468.439999998</v>
      </c>
      <c r="G248" s="49">
        <v>480</v>
      </c>
      <c r="H248" s="49">
        <f>K248/L248</f>
        <v>32096.318502109702</v>
      </c>
      <c r="I248" s="49">
        <v>4291454.97</v>
      </c>
      <c r="J248" s="49">
        <v>10922200</v>
      </c>
      <c r="K248" s="49">
        <f>I248+J248</f>
        <v>15213654.969999999</v>
      </c>
      <c r="L248" s="19">
        <v>474</v>
      </c>
      <c r="M248" s="50">
        <f>H248/C248*100</f>
        <v>42.318458026171903</v>
      </c>
    </row>
    <row r="249" spans="1:13" ht="117.75" customHeight="1">
      <c r="A249" s="25">
        <v>2</v>
      </c>
      <c r="B249" s="16" t="s">
        <v>51</v>
      </c>
      <c r="C249" s="49">
        <f>F249/G249</f>
        <v>1012.1</v>
      </c>
      <c r="D249" s="49">
        <v>485808</v>
      </c>
      <c r="E249" s="49"/>
      <c r="F249" s="49">
        <f>D249</f>
        <v>485808</v>
      </c>
      <c r="G249" s="49">
        <f>G248</f>
        <v>480</v>
      </c>
      <c r="H249" s="49">
        <f>K249/L249</f>
        <v>337.27993670886076</v>
      </c>
      <c r="I249" s="49">
        <v>159870.69</v>
      </c>
      <c r="J249" s="49"/>
      <c r="K249" s="49">
        <f>I249</f>
        <v>159870.69</v>
      </c>
      <c r="L249" s="19">
        <v>474</v>
      </c>
      <c r="M249" s="50">
        <f>H249/C249*100</f>
        <v>33.324764026169426</v>
      </c>
    </row>
    <row r="251" spans="1:13">
      <c r="A251" s="66" t="s">
        <v>103</v>
      </c>
      <c r="B251" s="67"/>
      <c r="C251" s="67"/>
      <c r="D251" s="67"/>
      <c r="E251" s="67"/>
      <c r="F251" s="67"/>
      <c r="G251" s="67"/>
      <c r="H251" s="67"/>
      <c r="I251" s="67"/>
      <c r="J251" s="67"/>
      <c r="K251" s="67"/>
      <c r="L251" s="67"/>
      <c r="M251" s="68"/>
    </row>
    <row r="252" spans="1:13">
      <c r="A252" s="69" t="s">
        <v>70</v>
      </c>
      <c r="B252" s="69"/>
      <c r="C252" s="69"/>
      <c r="D252" s="69"/>
      <c r="E252" s="69"/>
      <c r="F252" s="69"/>
      <c r="G252" s="69"/>
      <c r="H252" s="69"/>
      <c r="I252" s="69"/>
      <c r="J252" s="69"/>
      <c r="K252" s="69"/>
      <c r="L252" s="69"/>
      <c r="M252" s="69"/>
    </row>
    <row r="253" spans="1:13" ht="61.5" customHeight="1">
      <c r="A253" s="22" t="s">
        <v>5</v>
      </c>
      <c r="B253" s="23" t="s">
        <v>6</v>
      </c>
      <c r="C253" s="23" t="s">
        <v>23</v>
      </c>
      <c r="D253" s="23" t="s">
        <v>71</v>
      </c>
      <c r="E253" s="23" t="s">
        <v>72</v>
      </c>
      <c r="F253" s="23" t="s">
        <v>73</v>
      </c>
      <c r="G253" s="23" t="s">
        <v>8</v>
      </c>
      <c r="H253" s="23" t="s">
        <v>24</v>
      </c>
      <c r="I253" s="23" t="s">
        <v>25</v>
      </c>
      <c r="J253" s="23" t="s">
        <v>26</v>
      </c>
      <c r="K253" s="23" t="s">
        <v>27</v>
      </c>
      <c r="L253" s="23" t="s">
        <v>9</v>
      </c>
      <c r="M253" s="23" t="s">
        <v>10</v>
      </c>
    </row>
    <row r="254" spans="1:13">
      <c r="A254" s="24">
        <v>1</v>
      </c>
      <c r="B254" s="24">
        <v>2</v>
      </c>
      <c r="C254" s="24">
        <v>3</v>
      </c>
      <c r="D254" s="24" t="s">
        <v>28</v>
      </c>
      <c r="E254" s="24" t="s">
        <v>29</v>
      </c>
      <c r="F254" s="24" t="s">
        <v>30</v>
      </c>
      <c r="G254" s="24" t="s">
        <v>31</v>
      </c>
      <c r="H254" s="24">
        <v>4</v>
      </c>
      <c r="I254" s="24" t="s">
        <v>32</v>
      </c>
      <c r="J254" s="24" t="s">
        <v>33</v>
      </c>
      <c r="K254" s="24" t="s">
        <v>34</v>
      </c>
      <c r="L254" s="24" t="s">
        <v>35</v>
      </c>
      <c r="M254" s="24" t="s">
        <v>36</v>
      </c>
    </row>
    <row r="255" spans="1:13" ht="106.5" customHeight="1">
      <c r="A255" s="25">
        <v>1</v>
      </c>
      <c r="B255" s="15" t="s">
        <v>40</v>
      </c>
      <c r="C255" s="49">
        <f>F255/G255</f>
        <v>117677.71773333334</v>
      </c>
      <c r="D255" s="49">
        <v>4257557.66</v>
      </c>
      <c r="E255" s="49">
        <v>13394100</v>
      </c>
      <c r="F255" s="49">
        <f>D255+E255</f>
        <v>17651657.66</v>
      </c>
      <c r="G255" s="49">
        <v>150</v>
      </c>
      <c r="H255" s="49">
        <f>K255/L255</f>
        <v>56168.280181818183</v>
      </c>
      <c r="I255" s="49">
        <v>1929290.46</v>
      </c>
      <c r="J255" s="49">
        <v>7338475.7699999996</v>
      </c>
      <c r="K255" s="49">
        <f>I255+J255</f>
        <v>9267766.2300000004</v>
      </c>
      <c r="L255" s="19">
        <v>165</v>
      </c>
      <c r="M255" s="50">
        <f>H255/C255*100</f>
        <v>47.730599525306722</v>
      </c>
    </row>
    <row r="256" spans="1:13" ht="114.75" customHeight="1">
      <c r="A256" s="25">
        <v>2</v>
      </c>
      <c r="B256" s="16" t="s">
        <v>51</v>
      </c>
      <c r="C256" s="49">
        <f>F256/G256</f>
        <v>4427.12</v>
      </c>
      <c r="D256" s="49">
        <v>664068</v>
      </c>
      <c r="E256" s="49"/>
      <c r="F256" s="49">
        <f>D256</f>
        <v>664068</v>
      </c>
      <c r="G256" s="49">
        <f>G255</f>
        <v>150</v>
      </c>
      <c r="H256" s="49">
        <f>K256/L256</f>
        <v>1621.1963030303032</v>
      </c>
      <c r="I256" s="49">
        <v>267497.39</v>
      </c>
      <c r="J256" s="49"/>
      <c r="K256" s="49">
        <f>I256</f>
        <v>267497.39</v>
      </c>
      <c r="L256" s="19">
        <v>165</v>
      </c>
      <c r="M256" s="50">
        <f>H256/C256*100</f>
        <v>36.619660253851336</v>
      </c>
    </row>
    <row r="258" spans="1:13">
      <c r="A258" s="66" t="s">
        <v>104</v>
      </c>
      <c r="B258" s="67"/>
      <c r="C258" s="67"/>
      <c r="D258" s="67"/>
      <c r="E258" s="67"/>
      <c r="F258" s="67"/>
      <c r="G258" s="67"/>
      <c r="H258" s="67"/>
      <c r="I258" s="67"/>
      <c r="J258" s="67"/>
      <c r="K258" s="67"/>
      <c r="L258" s="67"/>
      <c r="M258" s="68"/>
    </row>
    <row r="259" spans="1:13">
      <c r="A259" s="69" t="s">
        <v>70</v>
      </c>
      <c r="B259" s="69"/>
      <c r="C259" s="69"/>
      <c r="D259" s="69"/>
      <c r="E259" s="69"/>
      <c r="F259" s="69"/>
      <c r="G259" s="69"/>
      <c r="H259" s="69"/>
      <c r="I259" s="69"/>
      <c r="J259" s="69"/>
      <c r="K259" s="69"/>
      <c r="L259" s="69"/>
      <c r="M259" s="69"/>
    </row>
    <row r="260" spans="1:13" ht="64.5" customHeight="1">
      <c r="A260" s="22" t="s">
        <v>5</v>
      </c>
      <c r="B260" s="23" t="s">
        <v>6</v>
      </c>
      <c r="C260" s="23" t="s">
        <v>23</v>
      </c>
      <c r="D260" s="23" t="s">
        <v>71</v>
      </c>
      <c r="E260" s="23" t="s">
        <v>72</v>
      </c>
      <c r="F260" s="23" t="s">
        <v>73</v>
      </c>
      <c r="G260" s="23" t="s">
        <v>8</v>
      </c>
      <c r="H260" s="23" t="s">
        <v>24</v>
      </c>
      <c r="I260" s="23" t="s">
        <v>25</v>
      </c>
      <c r="J260" s="23" t="s">
        <v>26</v>
      </c>
      <c r="K260" s="23" t="s">
        <v>27</v>
      </c>
      <c r="L260" s="23" t="s">
        <v>9</v>
      </c>
      <c r="M260" s="23" t="s">
        <v>10</v>
      </c>
    </row>
    <row r="261" spans="1:13">
      <c r="A261" s="24">
        <v>1</v>
      </c>
      <c r="B261" s="24">
        <v>2</v>
      </c>
      <c r="C261" s="24">
        <v>3</v>
      </c>
      <c r="D261" s="24" t="s">
        <v>28</v>
      </c>
      <c r="E261" s="24" t="s">
        <v>29</v>
      </c>
      <c r="F261" s="24" t="s">
        <v>30</v>
      </c>
      <c r="G261" s="24" t="s">
        <v>31</v>
      </c>
      <c r="H261" s="24">
        <v>4</v>
      </c>
      <c r="I261" s="24" t="s">
        <v>32</v>
      </c>
      <c r="J261" s="24" t="s">
        <v>33</v>
      </c>
      <c r="K261" s="24" t="s">
        <v>34</v>
      </c>
      <c r="L261" s="24" t="s">
        <v>35</v>
      </c>
      <c r="M261" s="24" t="s">
        <v>36</v>
      </c>
    </row>
    <row r="262" spans="1:13" ht="111.75" customHeight="1">
      <c r="A262" s="25">
        <v>1</v>
      </c>
      <c r="B262" s="15" t="s">
        <v>40</v>
      </c>
      <c r="C262" s="49">
        <f>F262/G262</f>
        <v>73641.513971631211</v>
      </c>
      <c r="D262" s="49">
        <v>3421853.47</v>
      </c>
      <c r="E262" s="49">
        <v>6961600</v>
      </c>
      <c r="F262" s="49">
        <f>D262+E262</f>
        <v>10383453.470000001</v>
      </c>
      <c r="G262" s="49">
        <v>141</v>
      </c>
      <c r="H262" s="49">
        <f>K262/L262</f>
        <v>34894.138510638302</v>
      </c>
      <c r="I262" s="49">
        <v>1545507.53</v>
      </c>
      <c r="J262" s="49">
        <v>3374566</v>
      </c>
      <c r="K262" s="49">
        <f>I262+J262</f>
        <v>4920073.53</v>
      </c>
      <c r="L262" s="19">
        <v>141</v>
      </c>
      <c r="M262" s="50">
        <f>H262/C262*100</f>
        <v>47.38378752517297</v>
      </c>
    </row>
    <row r="263" spans="1:13" ht="109.5" customHeight="1">
      <c r="A263" s="25">
        <v>2</v>
      </c>
      <c r="B263" s="16" t="s">
        <v>51</v>
      </c>
      <c r="C263" s="49">
        <f>F263/G263</f>
        <v>1377.7446808510638</v>
      </c>
      <c r="D263" s="49">
        <v>194262</v>
      </c>
      <c r="E263" s="49"/>
      <c r="F263" s="49">
        <f>D263</f>
        <v>194262</v>
      </c>
      <c r="G263" s="49">
        <f>G262</f>
        <v>141</v>
      </c>
      <c r="H263" s="49">
        <f>K263/L263</f>
        <v>675.13411347517729</v>
      </c>
      <c r="I263" s="49">
        <v>95193.91</v>
      </c>
      <c r="J263" s="49"/>
      <c r="K263" s="49">
        <f>I263</f>
        <v>95193.91</v>
      </c>
      <c r="L263" s="19">
        <v>141</v>
      </c>
      <c r="M263" s="50">
        <f>H263/C263*100</f>
        <v>49.002846670990721</v>
      </c>
    </row>
    <row r="265" spans="1:13">
      <c r="A265" s="66" t="s">
        <v>63</v>
      </c>
      <c r="B265" s="67"/>
      <c r="C265" s="67"/>
      <c r="D265" s="67"/>
      <c r="E265" s="67"/>
      <c r="F265" s="67"/>
      <c r="G265" s="67"/>
      <c r="H265" s="67"/>
      <c r="I265" s="67"/>
      <c r="J265" s="67"/>
      <c r="K265" s="67"/>
      <c r="L265" s="67"/>
      <c r="M265" s="68"/>
    </row>
    <row r="266" spans="1:13">
      <c r="A266" s="69" t="s">
        <v>70</v>
      </c>
      <c r="B266" s="69"/>
      <c r="C266" s="69"/>
      <c r="D266" s="69"/>
      <c r="E266" s="69"/>
      <c r="F266" s="69"/>
      <c r="G266" s="69"/>
      <c r="H266" s="69"/>
      <c r="I266" s="69"/>
      <c r="J266" s="69"/>
      <c r="K266" s="69"/>
      <c r="L266" s="69"/>
      <c r="M266" s="69"/>
    </row>
    <row r="267" spans="1:13" ht="66.75" customHeight="1">
      <c r="A267" s="22" t="s">
        <v>5</v>
      </c>
      <c r="B267" s="23" t="s">
        <v>6</v>
      </c>
      <c r="C267" s="23" t="s">
        <v>23</v>
      </c>
      <c r="D267" s="23" t="s">
        <v>71</v>
      </c>
      <c r="E267" s="23" t="s">
        <v>72</v>
      </c>
      <c r="F267" s="23" t="s">
        <v>73</v>
      </c>
      <c r="G267" s="23" t="s">
        <v>8</v>
      </c>
      <c r="H267" s="23" t="s">
        <v>24</v>
      </c>
      <c r="I267" s="23" t="s">
        <v>25</v>
      </c>
      <c r="J267" s="23" t="s">
        <v>26</v>
      </c>
      <c r="K267" s="23" t="s">
        <v>27</v>
      </c>
      <c r="L267" s="23" t="s">
        <v>9</v>
      </c>
      <c r="M267" s="23" t="s">
        <v>10</v>
      </c>
    </row>
    <row r="268" spans="1:13">
      <c r="A268" s="24">
        <v>1</v>
      </c>
      <c r="B268" s="24">
        <v>2</v>
      </c>
      <c r="C268" s="24">
        <v>3</v>
      </c>
      <c r="D268" s="24" t="s">
        <v>28</v>
      </c>
      <c r="E268" s="24" t="s">
        <v>29</v>
      </c>
      <c r="F268" s="24" t="s">
        <v>30</v>
      </c>
      <c r="G268" s="24" t="s">
        <v>31</v>
      </c>
      <c r="H268" s="24">
        <v>4</v>
      </c>
      <c r="I268" s="24" t="s">
        <v>32</v>
      </c>
      <c r="J268" s="24" t="s">
        <v>33</v>
      </c>
      <c r="K268" s="24" t="s">
        <v>34</v>
      </c>
      <c r="L268" s="24" t="s">
        <v>35</v>
      </c>
      <c r="M268" s="24" t="s">
        <v>36</v>
      </c>
    </row>
    <row r="269" spans="1:13" ht="112.5" customHeight="1">
      <c r="A269" s="25">
        <v>1</v>
      </c>
      <c r="B269" s="15" t="s">
        <v>40</v>
      </c>
      <c r="C269" s="49">
        <f>F269/G269</f>
        <v>75432.078733624454</v>
      </c>
      <c r="D269" s="49">
        <v>5878346.0300000003</v>
      </c>
      <c r="E269" s="49">
        <v>11395600</v>
      </c>
      <c r="F269" s="49">
        <f>D269+E269</f>
        <v>17273946.030000001</v>
      </c>
      <c r="G269" s="49">
        <v>229</v>
      </c>
      <c r="H269" s="49">
        <f>K269/L269</f>
        <v>30743.303185840705</v>
      </c>
      <c r="I269" s="49">
        <f>2367110.64-167057+170413.21</f>
        <v>2370466.85</v>
      </c>
      <c r="J269" s="49">
        <v>4577519.67</v>
      </c>
      <c r="K269" s="49">
        <f>I269+J269</f>
        <v>6947986.5199999996</v>
      </c>
      <c r="L269" s="19">
        <v>226</v>
      </c>
      <c r="M269" s="50">
        <f>H269/C269*100</f>
        <v>40.756272002532832</v>
      </c>
    </row>
    <row r="270" spans="1:13" ht="110.25" customHeight="1">
      <c r="A270" s="25">
        <v>2</v>
      </c>
      <c r="B270" s="16" t="s">
        <v>51</v>
      </c>
      <c r="C270" s="49">
        <f>F270/G270</f>
        <v>1236.2292576419213</v>
      </c>
      <c r="D270" s="49">
        <v>283096.5</v>
      </c>
      <c r="E270" s="49"/>
      <c r="F270" s="49">
        <f>D270</f>
        <v>283096.5</v>
      </c>
      <c r="G270" s="49">
        <f>G269</f>
        <v>229</v>
      </c>
      <c r="H270" s="49">
        <f>K270/L270</f>
        <v>739.19026548672571</v>
      </c>
      <c r="I270" s="49">
        <v>167057</v>
      </c>
      <c r="J270" s="49"/>
      <c r="K270" s="49">
        <f>I270</f>
        <v>167057</v>
      </c>
      <c r="L270" s="19">
        <v>226</v>
      </c>
      <c r="M270" s="50">
        <f>H270/C270*100</f>
        <v>59.79394686845658</v>
      </c>
    </row>
    <row r="272" spans="1:13">
      <c r="A272" s="66" t="s">
        <v>105</v>
      </c>
      <c r="B272" s="67"/>
      <c r="C272" s="67"/>
      <c r="D272" s="67"/>
      <c r="E272" s="67"/>
      <c r="F272" s="67"/>
      <c r="G272" s="67"/>
      <c r="H272" s="67"/>
      <c r="I272" s="67"/>
      <c r="J272" s="67"/>
      <c r="K272" s="67"/>
      <c r="L272" s="67"/>
      <c r="M272" s="68"/>
    </row>
    <row r="273" spans="1:13">
      <c r="A273" s="69" t="s">
        <v>70</v>
      </c>
      <c r="B273" s="69"/>
      <c r="C273" s="69"/>
      <c r="D273" s="69"/>
      <c r="E273" s="69"/>
      <c r="F273" s="69"/>
      <c r="G273" s="69"/>
      <c r="H273" s="69"/>
      <c r="I273" s="69"/>
      <c r="J273" s="69"/>
      <c r="K273" s="69"/>
      <c r="L273" s="69"/>
      <c r="M273" s="69"/>
    </row>
    <row r="274" spans="1:13" ht="75" customHeight="1">
      <c r="A274" s="22" t="s">
        <v>5</v>
      </c>
      <c r="B274" s="23" t="s">
        <v>6</v>
      </c>
      <c r="C274" s="23" t="s">
        <v>23</v>
      </c>
      <c r="D274" s="23" t="s">
        <v>71</v>
      </c>
      <c r="E274" s="23" t="s">
        <v>72</v>
      </c>
      <c r="F274" s="23" t="s">
        <v>73</v>
      </c>
      <c r="G274" s="23" t="s">
        <v>8</v>
      </c>
      <c r="H274" s="23" t="s">
        <v>24</v>
      </c>
      <c r="I274" s="23" t="s">
        <v>25</v>
      </c>
      <c r="J274" s="23" t="s">
        <v>26</v>
      </c>
      <c r="K274" s="23" t="s">
        <v>27</v>
      </c>
      <c r="L274" s="23" t="s">
        <v>9</v>
      </c>
      <c r="M274" s="23" t="s">
        <v>10</v>
      </c>
    </row>
    <row r="275" spans="1:13">
      <c r="A275" s="24">
        <v>1</v>
      </c>
      <c r="B275" s="24">
        <v>2</v>
      </c>
      <c r="C275" s="24">
        <v>3</v>
      </c>
      <c r="D275" s="24" t="s">
        <v>28</v>
      </c>
      <c r="E275" s="24" t="s">
        <v>29</v>
      </c>
      <c r="F275" s="24" t="s">
        <v>30</v>
      </c>
      <c r="G275" s="24" t="s">
        <v>31</v>
      </c>
      <c r="H275" s="24">
        <v>4</v>
      </c>
      <c r="I275" s="24" t="s">
        <v>32</v>
      </c>
      <c r="J275" s="24" t="s">
        <v>33</v>
      </c>
      <c r="K275" s="24" t="s">
        <v>34</v>
      </c>
      <c r="L275" s="24" t="s">
        <v>35</v>
      </c>
      <c r="M275" s="24" t="s">
        <v>36</v>
      </c>
    </row>
    <row r="276" spans="1:13" ht="110.25" customHeight="1">
      <c r="A276" s="25">
        <v>1</v>
      </c>
      <c r="B276" s="15" t="s">
        <v>40</v>
      </c>
      <c r="C276" s="49">
        <f>F276/G276</f>
        <v>90283.697638888902</v>
      </c>
      <c r="D276" s="49">
        <v>2957026.23</v>
      </c>
      <c r="E276" s="49">
        <v>3543400</v>
      </c>
      <c r="F276" s="49">
        <f>D276+E276</f>
        <v>6500426.2300000004</v>
      </c>
      <c r="G276" s="49">
        <v>72</v>
      </c>
      <c r="H276" s="49">
        <f>K276/L276</f>
        <v>48352.240000000005</v>
      </c>
      <c r="I276" s="49">
        <v>1150080.26</v>
      </c>
      <c r="J276" s="49">
        <v>1702701.9</v>
      </c>
      <c r="K276" s="49">
        <f>I276+J276</f>
        <v>2852782.16</v>
      </c>
      <c r="L276" s="19">
        <v>59</v>
      </c>
      <c r="M276" s="50">
        <f>H276/C276*100</f>
        <v>53.55589244184069</v>
      </c>
    </row>
    <row r="277" spans="1:13" ht="114.75" customHeight="1">
      <c r="A277" s="25">
        <v>2</v>
      </c>
      <c r="B277" s="16" t="s">
        <v>51</v>
      </c>
      <c r="C277" s="49">
        <f>F277/G277</f>
        <v>1190.4861111111111</v>
      </c>
      <c r="D277" s="49">
        <v>85715</v>
      </c>
      <c r="E277" s="49"/>
      <c r="F277" s="49">
        <f>D277</f>
        <v>85715</v>
      </c>
      <c r="G277" s="49">
        <f>G276</f>
        <v>72</v>
      </c>
      <c r="H277" s="49">
        <f>K277/L277</f>
        <v>295.08355932203392</v>
      </c>
      <c r="I277" s="49">
        <v>17409.93</v>
      </c>
      <c r="J277" s="49"/>
      <c r="K277" s="49">
        <f>I277</f>
        <v>17409.93</v>
      </c>
      <c r="L277" s="19">
        <v>59</v>
      </c>
      <c r="M277" s="50">
        <f>H277/C277*100</f>
        <v>24.78681242628063</v>
      </c>
    </row>
    <row r="279" spans="1:13" ht="21" customHeight="1">
      <c r="A279" s="66" t="s">
        <v>120</v>
      </c>
      <c r="B279" s="67"/>
      <c r="C279" s="67"/>
      <c r="D279" s="67"/>
      <c r="E279" s="67"/>
      <c r="F279" s="67"/>
      <c r="G279" s="67"/>
      <c r="H279" s="67"/>
      <c r="I279" s="67"/>
      <c r="J279" s="67"/>
      <c r="K279" s="67"/>
      <c r="L279" s="67"/>
      <c r="M279" s="68"/>
    </row>
    <row r="280" spans="1:13">
      <c r="A280" s="69" t="s">
        <v>70</v>
      </c>
      <c r="B280" s="69"/>
      <c r="C280" s="69"/>
      <c r="D280" s="69"/>
      <c r="E280" s="69"/>
      <c r="F280" s="69"/>
      <c r="G280" s="69"/>
      <c r="H280" s="69"/>
      <c r="I280" s="69"/>
      <c r="J280" s="69"/>
      <c r="K280" s="69"/>
      <c r="L280" s="69"/>
      <c r="M280" s="69"/>
    </row>
    <row r="281" spans="1:13" ht="66.75" customHeight="1">
      <c r="A281" s="22" t="s">
        <v>5</v>
      </c>
      <c r="B281" s="23" t="s">
        <v>6</v>
      </c>
      <c r="C281" s="23" t="s">
        <v>23</v>
      </c>
      <c r="D281" s="23" t="s">
        <v>71</v>
      </c>
      <c r="E281" s="23" t="s">
        <v>72</v>
      </c>
      <c r="F281" s="23" t="s">
        <v>73</v>
      </c>
      <c r="G281" s="23" t="s">
        <v>8</v>
      </c>
      <c r="H281" s="23" t="s">
        <v>24</v>
      </c>
      <c r="I281" s="23" t="s">
        <v>25</v>
      </c>
      <c r="J281" s="23" t="s">
        <v>26</v>
      </c>
      <c r="K281" s="23" t="s">
        <v>27</v>
      </c>
      <c r="L281" s="23" t="s">
        <v>9</v>
      </c>
      <c r="M281" s="23" t="s">
        <v>10</v>
      </c>
    </row>
    <row r="282" spans="1:13">
      <c r="A282" s="24">
        <v>1</v>
      </c>
      <c r="B282" s="24">
        <v>2</v>
      </c>
      <c r="C282" s="24">
        <v>3</v>
      </c>
      <c r="D282" s="24" t="s">
        <v>28</v>
      </c>
      <c r="E282" s="24" t="s">
        <v>29</v>
      </c>
      <c r="F282" s="24" t="s">
        <v>30</v>
      </c>
      <c r="G282" s="24" t="s">
        <v>31</v>
      </c>
      <c r="H282" s="24">
        <v>4</v>
      </c>
      <c r="I282" s="24" t="s">
        <v>32</v>
      </c>
      <c r="J282" s="24" t="s">
        <v>33</v>
      </c>
      <c r="K282" s="24" t="s">
        <v>34</v>
      </c>
      <c r="L282" s="24" t="s">
        <v>35</v>
      </c>
      <c r="M282" s="24" t="s">
        <v>36</v>
      </c>
    </row>
    <row r="283" spans="1:13" ht="112.5" customHeight="1">
      <c r="A283" s="25">
        <v>1</v>
      </c>
      <c r="B283" s="15" t="s">
        <v>40</v>
      </c>
      <c r="C283" s="49">
        <f>F283/G283</f>
        <v>75386.202181818182</v>
      </c>
      <c r="D283" s="49">
        <v>4120323.36</v>
      </c>
      <c r="E283" s="49">
        <v>8318400</v>
      </c>
      <c r="F283" s="49">
        <f>D283+E283</f>
        <v>12438723.359999999</v>
      </c>
      <c r="G283" s="49">
        <v>165</v>
      </c>
      <c r="H283" s="49">
        <f>K283/L283</f>
        <v>36037.775276073618</v>
      </c>
      <c r="I283" s="49">
        <v>1859091.77</v>
      </c>
      <c r="J283" s="49">
        <v>4015065.6</v>
      </c>
      <c r="K283" s="49">
        <f>I283+J283</f>
        <v>5874157.3700000001</v>
      </c>
      <c r="L283" s="19">
        <v>163</v>
      </c>
      <c r="M283" s="50">
        <f>H283/C283*100</f>
        <v>47.804205853422459</v>
      </c>
    </row>
    <row r="284" spans="1:13" ht="117" customHeight="1">
      <c r="A284" s="25">
        <v>2</v>
      </c>
      <c r="B284" s="16" t="s">
        <v>51</v>
      </c>
      <c r="C284" s="49">
        <f>F284/G284</f>
        <v>1399.5636363636363</v>
      </c>
      <c r="D284" s="49">
        <v>230928</v>
      </c>
      <c r="E284" s="49"/>
      <c r="F284" s="49">
        <f>D284</f>
        <v>230928</v>
      </c>
      <c r="G284" s="49">
        <f>G283</f>
        <v>165</v>
      </c>
      <c r="H284" s="49">
        <f>K284/L284</f>
        <v>303.85276073619633</v>
      </c>
      <c r="I284" s="49">
        <v>49528</v>
      </c>
      <c r="J284" s="49"/>
      <c r="K284" s="49">
        <f>I284</f>
        <v>49528</v>
      </c>
      <c r="L284" s="19">
        <v>163</v>
      </c>
      <c r="M284" s="50">
        <f>H284/C284*100</f>
        <v>21.710535544183639</v>
      </c>
    </row>
    <row r="287" spans="1:13">
      <c r="A287" s="66" t="s">
        <v>106</v>
      </c>
      <c r="B287" s="67"/>
      <c r="C287" s="67"/>
      <c r="D287" s="67"/>
      <c r="E287" s="67"/>
      <c r="F287" s="67"/>
      <c r="G287" s="67"/>
      <c r="H287" s="67"/>
      <c r="I287" s="67"/>
      <c r="J287" s="67"/>
      <c r="K287" s="67"/>
      <c r="L287" s="67"/>
      <c r="M287" s="68"/>
    </row>
    <row r="288" spans="1:13">
      <c r="A288" s="69" t="s">
        <v>70</v>
      </c>
      <c r="B288" s="69"/>
      <c r="C288" s="69"/>
      <c r="D288" s="69"/>
      <c r="E288" s="69"/>
      <c r="F288" s="69"/>
      <c r="G288" s="69"/>
      <c r="H288" s="69"/>
      <c r="I288" s="69"/>
      <c r="J288" s="69"/>
      <c r="K288" s="69"/>
      <c r="L288" s="69"/>
      <c r="M288" s="69"/>
    </row>
    <row r="289" spans="1:15" ht="72" customHeight="1">
      <c r="A289" s="22" t="s">
        <v>5</v>
      </c>
      <c r="B289" s="23" t="s">
        <v>6</v>
      </c>
      <c r="C289" s="23" t="s">
        <v>23</v>
      </c>
      <c r="D289" s="23" t="s">
        <v>71</v>
      </c>
      <c r="E289" s="23" t="s">
        <v>72</v>
      </c>
      <c r="F289" s="23" t="s">
        <v>73</v>
      </c>
      <c r="G289" s="23" t="s">
        <v>8</v>
      </c>
      <c r="H289" s="23" t="s">
        <v>24</v>
      </c>
      <c r="I289" s="23" t="s">
        <v>25</v>
      </c>
      <c r="J289" s="23" t="s">
        <v>26</v>
      </c>
      <c r="K289" s="23" t="s">
        <v>27</v>
      </c>
      <c r="L289" s="23" t="s">
        <v>9</v>
      </c>
      <c r="M289" s="23" t="s">
        <v>10</v>
      </c>
    </row>
    <row r="290" spans="1:15">
      <c r="A290" s="24">
        <v>1</v>
      </c>
      <c r="B290" s="24">
        <v>2</v>
      </c>
      <c r="C290" s="24">
        <v>3</v>
      </c>
      <c r="D290" s="24" t="s">
        <v>28</v>
      </c>
      <c r="E290" s="24" t="s">
        <v>29</v>
      </c>
      <c r="F290" s="24" t="s">
        <v>30</v>
      </c>
      <c r="G290" s="24" t="s">
        <v>31</v>
      </c>
      <c r="H290" s="24">
        <v>4</v>
      </c>
      <c r="I290" s="24" t="s">
        <v>32</v>
      </c>
      <c r="J290" s="24" t="s">
        <v>33</v>
      </c>
      <c r="K290" s="24" t="s">
        <v>34</v>
      </c>
      <c r="L290" s="24" t="s">
        <v>35</v>
      </c>
      <c r="M290" s="24" t="s">
        <v>36</v>
      </c>
    </row>
    <row r="291" spans="1:15" ht="106.5" customHeight="1">
      <c r="A291" s="25">
        <v>1</v>
      </c>
      <c r="B291" s="15" t="s">
        <v>40</v>
      </c>
      <c r="C291" s="49">
        <f>F291/G291</f>
        <v>74686.935260869563</v>
      </c>
      <c r="D291" s="49">
        <v>5626295.1100000003</v>
      </c>
      <c r="E291" s="49">
        <v>11551700</v>
      </c>
      <c r="F291" s="49">
        <f>D291+E291</f>
        <v>17177995.109999999</v>
      </c>
      <c r="G291" s="49">
        <v>230</v>
      </c>
      <c r="H291" s="49">
        <f>K291/L291</f>
        <v>38715.329541666666</v>
      </c>
      <c r="I291" s="49">
        <v>2478453.5</v>
      </c>
      <c r="J291" s="49">
        <v>6813225.5899999999</v>
      </c>
      <c r="K291" s="49">
        <f>I291+J291</f>
        <v>9291679.0899999999</v>
      </c>
      <c r="L291" s="19">
        <v>240</v>
      </c>
      <c r="M291" s="50">
        <f>H291/C291*100</f>
        <v>51.836816447803336</v>
      </c>
    </row>
    <row r="292" spans="1:15" ht="114.75" customHeight="1">
      <c r="A292" s="25">
        <v>2</v>
      </c>
      <c r="B292" s="16" t="s">
        <v>51</v>
      </c>
      <c r="C292" s="49">
        <f>F292/G292</f>
        <v>1786.4260869565217</v>
      </c>
      <c r="D292" s="49">
        <v>410878</v>
      </c>
      <c r="E292" s="49"/>
      <c r="F292" s="49">
        <f>D292</f>
        <v>410878</v>
      </c>
      <c r="G292" s="49">
        <f>G291</f>
        <v>230</v>
      </c>
      <c r="H292" s="49">
        <f>K292/L292</f>
        <v>1310.73675</v>
      </c>
      <c r="I292" s="49">
        <v>314576.82</v>
      </c>
      <c r="J292" s="49"/>
      <c r="K292" s="49">
        <f>I292</f>
        <v>314576.82</v>
      </c>
      <c r="L292" s="19">
        <v>240</v>
      </c>
      <c r="M292" s="50">
        <f>H292/C292*100</f>
        <v>73.37201127828699</v>
      </c>
    </row>
    <row r="294" spans="1:15">
      <c r="A294" s="102" t="s">
        <v>107</v>
      </c>
      <c r="B294" s="102"/>
      <c r="C294" s="102"/>
      <c r="D294" s="102"/>
      <c r="E294" s="102"/>
      <c r="F294" s="102"/>
      <c r="G294" s="102"/>
      <c r="H294" s="102"/>
      <c r="I294" s="102"/>
      <c r="J294" s="102"/>
      <c r="K294" s="102"/>
      <c r="L294" s="102"/>
      <c r="M294" s="102"/>
      <c r="N294" s="64"/>
      <c r="O294" s="64"/>
    </row>
    <row r="295" spans="1:15">
      <c r="A295" s="74" t="s">
        <v>70</v>
      </c>
      <c r="B295" s="74"/>
      <c r="C295" s="74"/>
      <c r="D295" s="74"/>
      <c r="E295" s="74"/>
      <c r="F295" s="74"/>
      <c r="G295" s="74"/>
      <c r="H295" s="74"/>
      <c r="I295" s="74"/>
      <c r="J295" s="74"/>
      <c r="K295" s="74"/>
      <c r="L295" s="74"/>
      <c r="M295" s="74"/>
    </row>
    <row r="296" spans="1:15" ht="77.25" customHeight="1">
      <c r="A296" s="35" t="s">
        <v>5</v>
      </c>
      <c r="B296" s="36" t="s">
        <v>6</v>
      </c>
      <c r="C296" s="36" t="s">
        <v>23</v>
      </c>
      <c r="D296" s="36" t="s">
        <v>71</v>
      </c>
      <c r="E296" s="36" t="s">
        <v>72</v>
      </c>
      <c r="F296" s="36" t="s">
        <v>73</v>
      </c>
      <c r="G296" s="36" t="s">
        <v>8</v>
      </c>
      <c r="H296" s="36" t="s">
        <v>24</v>
      </c>
      <c r="I296" s="36" t="s">
        <v>55</v>
      </c>
      <c r="J296" s="36" t="s">
        <v>56</v>
      </c>
      <c r="K296" s="36" t="s">
        <v>27</v>
      </c>
      <c r="L296" s="36" t="s">
        <v>9</v>
      </c>
      <c r="M296" s="36" t="s">
        <v>10</v>
      </c>
    </row>
    <row r="297" spans="1:15">
      <c r="A297" s="37">
        <v>1</v>
      </c>
      <c r="B297" s="37">
        <v>2</v>
      </c>
      <c r="C297" s="37">
        <v>3</v>
      </c>
      <c r="D297" s="37" t="s">
        <v>28</v>
      </c>
      <c r="E297" s="37" t="s">
        <v>29</v>
      </c>
      <c r="F297" s="37" t="s">
        <v>30</v>
      </c>
      <c r="G297" s="37" t="s">
        <v>31</v>
      </c>
      <c r="H297" s="37">
        <v>4</v>
      </c>
      <c r="I297" s="37" t="s">
        <v>32</v>
      </c>
      <c r="J297" s="37" t="s">
        <v>33</v>
      </c>
      <c r="K297" s="37" t="s">
        <v>34</v>
      </c>
      <c r="L297" s="37" t="s">
        <v>35</v>
      </c>
      <c r="M297" s="37" t="s">
        <v>36</v>
      </c>
    </row>
    <row r="298" spans="1:15" ht="132" customHeight="1">
      <c r="A298" s="38">
        <v>1</v>
      </c>
      <c r="B298" s="15" t="s">
        <v>40</v>
      </c>
      <c r="C298" s="57">
        <f>F298/G298</f>
        <v>75729.6573939394</v>
      </c>
      <c r="D298" s="57">
        <v>4192093.47</v>
      </c>
      <c r="E298" s="57">
        <v>8303300</v>
      </c>
      <c r="F298" s="57">
        <f>D298+E298</f>
        <v>12495393.470000001</v>
      </c>
      <c r="G298" s="57">
        <v>165</v>
      </c>
      <c r="H298" s="57">
        <f>K298/L298</f>
        <v>35504.722242424243</v>
      </c>
      <c r="I298" s="57">
        <v>1671779.17</v>
      </c>
      <c r="J298" s="57">
        <v>4186500</v>
      </c>
      <c r="K298" s="57">
        <f>I298+J298</f>
        <v>5858279.1699999999</v>
      </c>
      <c r="L298" s="58">
        <v>165</v>
      </c>
      <c r="M298" s="56">
        <f>H298/C298*100</f>
        <v>46.883510983988245</v>
      </c>
    </row>
    <row r="299" spans="1:15" ht="104.25" customHeight="1">
      <c r="A299" s="38">
        <v>2</v>
      </c>
      <c r="B299" s="16" t="s">
        <v>51</v>
      </c>
      <c r="C299" s="57">
        <f>F299/G299</f>
        <v>1016.9751515151514</v>
      </c>
      <c r="D299" s="57">
        <v>167800.9</v>
      </c>
      <c r="E299" s="57"/>
      <c r="F299" s="57">
        <f>D299</f>
        <v>167800.9</v>
      </c>
      <c r="G299" s="57">
        <v>165</v>
      </c>
      <c r="H299" s="57">
        <f>K299/L299</f>
        <v>1016.5454545454545</v>
      </c>
      <c r="I299" s="57">
        <v>167730</v>
      </c>
      <c r="J299" s="57"/>
      <c r="K299" s="57">
        <f>I299</f>
        <v>167730</v>
      </c>
      <c r="L299" s="58">
        <v>165</v>
      </c>
      <c r="M299" s="56">
        <f>H299/C299*100</f>
        <v>99.957747544858222</v>
      </c>
    </row>
    <row r="301" spans="1:15">
      <c r="A301" s="70" t="s">
        <v>108</v>
      </c>
      <c r="B301" s="70"/>
      <c r="C301" s="70"/>
      <c r="D301" s="70"/>
      <c r="E301" s="70"/>
      <c r="F301" s="70"/>
      <c r="G301" s="70"/>
      <c r="H301" s="70"/>
      <c r="I301" s="70"/>
      <c r="J301" s="70"/>
      <c r="K301" s="70"/>
      <c r="L301" s="70"/>
      <c r="M301" s="70"/>
    </row>
    <row r="302" spans="1:15">
      <c r="A302" s="70" t="s">
        <v>70</v>
      </c>
      <c r="B302" s="70"/>
      <c r="C302" s="70"/>
      <c r="D302" s="70"/>
      <c r="E302" s="70"/>
      <c r="F302" s="70"/>
      <c r="G302" s="70"/>
      <c r="H302" s="70"/>
      <c r="I302" s="70"/>
      <c r="J302" s="70"/>
      <c r="K302" s="70"/>
      <c r="L302" s="70"/>
      <c r="M302" s="70"/>
    </row>
    <row r="303" spans="1:15" ht="57.75" customHeight="1">
      <c r="A303" s="28" t="s">
        <v>5</v>
      </c>
      <c r="B303" s="29" t="s">
        <v>6</v>
      </c>
      <c r="C303" s="29" t="s">
        <v>23</v>
      </c>
      <c r="D303" s="29" t="s">
        <v>71</v>
      </c>
      <c r="E303" s="29" t="s">
        <v>72</v>
      </c>
      <c r="F303" s="29" t="s">
        <v>73</v>
      </c>
      <c r="G303" s="29" t="s">
        <v>8</v>
      </c>
      <c r="H303" s="29" t="s">
        <v>24</v>
      </c>
      <c r="I303" s="29" t="s">
        <v>121</v>
      </c>
      <c r="J303" s="29" t="s">
        <v>122</v>
      </c>
      <c r="K303" s="29" t="s">
        <v>27</v>
      </c>
      <c r="L303" s="29" t="s">
        <v>9</v>
      </c>
      <c r="M303" s="29" t="s">
        <v>10</v>
      </c>
    </row>
    <row r="304" spans="1:15">
      <c r="A304" s="30">
        <v>1</v>
      </c>
      <c r="B304" s="30">
        <v>2</v>
      </c>
      <c r="C304" s="30">
        <v>3</v>
      </c>
      <c r="D304" s="30" t="s">
        <v>28</v>
      </c>
      <c r="E304" s="30" t="s">
        <v>29</v>
      </c>
      <c r="F304" s="30" t="s">
        <v>30</v>
      </c>
      <c r="G304" s="30" t="s">
        <v>31</v>
      </c>
      <c r="H304" s="30">
        <v>4</v>
      </c>
      <c r="I304" s="30" t="s">
        <v>32</v>
      </c>
      <c r="J304" s="30" t="s">
        <v>33</v>
      </c>
      <c r="K304" s="30" t="s">
        <v>34</v>
      </c>
      <c r="L304" s="30" t="s">
        <v>35</v>
      </c>
      <c r="M304" s="30" t="s">
        <v>36</v>
      </c>
    </row>
    <row r="305" spans="1:13" ht="123.75" customHeight="1">
      <c r="A305" s="31">
        <v>1</v>
      </c>
      <c r="B305" s="15" t="s">
        <v>40</v>
      </c>
      <c r="C305" s="54">
        <f>F305/G305</f>
        <v>76034.760289017344</v>
      </c>
      <c r="D305" s="49">
        <v>4481513.53</v>
      </c>
      <c r="E305" s="49">
        <v>8672500</v>
      </c>
      <c r="F305" s="49">
        <f>D305+E305</f>
        <v>13154013.530000001</v>
      </c>
      <c r="G305" s="49">
        <v>173</v>
      </c>
      <c r="H305" s="49">
        <f>K305/L305</f>
        <v>34119.168068181818</v>
      </c>
      <c r="I305" s="49">
        <v>2005108.58</v>
      </c>
      <c r="J305" s="49">
        <v>3999865</v>
      </c>
      <c r="K305" s="49">
        <f>I305+J305</f>
        <v>6004973.5800000001</v>
      </c>
      <c r="L305" s="19">
        <v>176</v>
      </c>
      <c r="M305" s="52">
        <f>H305/C305*100</f>
        <v>44.873118476984374</v>
      </c>
    </row>
    <row r="306" spans="1:13" ht="184.5" customHeight="1">
      <c r="A306" s="31">
        <v>2</v>
      </c>
      <c r="B306" s="59" t="s">
        <v>51</v>
      </c>
      <c r="C306" s="54">
        <f>F306/G306</f>
        <v>951.44508670520236</v>
      </c>
      <c r="D306" s="49">
        <v>164600</v>
      </c>
      <c r="E306" s="49"/>
      <c r="F306" s="49">
        <f>D306</f>
        <v>164600</v>
      </c>
      <c r="G306" s="49">
        <f>G305</f>
        <v>173</v>
      </c>
      <c r="H306" s="49">
        <f>K306/L306</f>
        <v>240.45289772727273</v>
      </c>
      <c r="I306" s="49">
        <v>42319.71</v>
      </c>
      <c r="J306" s="49"/>
      <c r="K306" s="49">
        <f>I306</f>
        <v>42319.71</v>
      </c>
      <c r="L306" s="19">
        <v>176</v>
      </c>
      <c r="M306" s="52">
        <f>H306/C306*100</f>
        <v>25.272388400254059</v>
      </c>
    </row>
    <row r="308" spans="1:13">
      <c r="A308" s="66" t="s">
        <v>109</v>
      </c>
      <c r="B308" s="67"/>
      <c r="C308" s="67"/>
      <c r="D308" s="67"/>
      <c r="E308" s="67"/>
      <c r="F308" s="67"/>
      <c r="G308" s="67"/>
      <c r="H308" s="67"/>
      <c r="I308" s="67"/>
      <c r="J308" s="67"/>
      <c r="K308" s="67"/>
      <c r="L308" s="67"/>
      <c r="M308" s="68"/>
    </row>
    <row r="309" spans="1:13">
      <c r="A309" s="69" t="s">
        <v>70</v>
      </c>
      <c r="B309" s="69"/>
      <c r="C309" s="69"/>
      <c r="D309" s="69"/>
      <c r="E309" s="69"/>
      <c r="F309" s="69"/>
      <c r="G309" s="69"/>
      <c r="H309" s="69"/>
      <c r="I309" s="69"/>
      <c r="J309" s="69"/>
      <c r="K309" s="69"/>
      <c r="L309" s="69"/>
      <c r="M309" s="69"/>
    </row>
    <row r="310" spans="1:13" ht="58.5" customHeight="1">
      <c r="A310" s="22" t="s">
        <v>5</v>
      </c>
      <c r="B310" s="23" t="s">
        <v>6</v>
      </c>
      <c r="C310" s="23" t="s">
        <v>23</v>
      </c>
      <c r="D310" s="23" t="s">
        <v>71</v>
      </c>
      <c r="E310" s="23" t="s">
        <v>72</v>
      </c>
      <c r="F310" s="23" t="s">
        <v>73</v>
      </c>
      <c r="G310" s="23" t="s">
        <v>8</v>
      </c>
      <c r="H310" s="23" t="s">
        <v>24</v>
      </c>
      <c r="I310" s="23" t="s">
        <v>25</v>
      </c>
      <c r="J310" s="23" t="s">
        <v>26</v>
      </c>
      <c r="K310" s="23" t="s">
        <v>27</v>
      </c>
      <c r="L310" s="23" t="s">
        <v>9</v>
      </c>
      <c r="M310" s="23" t="s">
        <v>10</v>
      </c>
    </row>
    <row r="311" spans="1:13">
      <c r="A311" s="24">
        <v>1</v>
      </c>
      <c r="B311" s="24">
        <v>2</v>
      </c>
      <c r="C311" s="24">
        <v>3</v>
      </c>
      <c r="D311" s="24" t="s">
        <v>28</v>
      </c>
      <c r="E311" s="24" t="s">
        <v>29</v>
      </c>
      <c r="F311" s="24" t="s">
        <v>30</v>
      </c>
      <c r="G311" s="24" t="s">
        <v>31</v>
      </c>
      <c r="H311" s="24">
        <v>4</v>
      </c>
      <c r="I311" s="24" t="s">
        <v>32</v>
      </c>
      <c r="J311" s="24" t="s">
        <v>33</v>
      </c>
      <c r="K311" s="24" t="s">
        <v>34</v>
      </c>
      <c r="L311" s="24" t="s">
        <v>35</v>
      </c>
      <c r="M311" s="24" t="s">
        <v>36</v>
      </c>
    </row>
    <row r="312" spans="1:13" ht="132" customHeight="1">
      <c r="A312" s="25">
        <v>1</v>
      </c>
      <c r="B312" s="15" t="s">
        <v>40</v>
      </c>
      <c r="C312" s="49">
        <f>F312/G312</f>
        <v>79050.379407894739</v>
      </c>
      <c r="D312" s="49">
        <v>4383757.67</v>
      </c>
      <c r="E312" s="49">
        <v>7631900</v>
      </c>
      <c r="F312" s="49">
        <f>D312+E312</f>
        <v>12015657.67</v>
      </c>
      <c r="G312" s="49">
        <v>152</v>
      </c>
      <c r="H312" s="49">
        <f>K312/L312</f>
        <v>40405.293851351351</v>
      </c>
      <c r="I312" s="49">
        <v>2027283.49</v>
      </c>
      <c r="J312" s="49">
        <v>3952700</v>
      </c>
      <c r="K312" s="49">
        <f>I312+J312</f>
        <v>5979983.4900000002</v>
      </c>
      <c r="L312" s="19">
        <v>148</v>
      </c>
      <c r="M312" s="50">
        <f>H312/C312*100</f>
        <v>51.113345886504483</v>
      </c>
    </row>
    <row r="313" spans="1:13" ht="111" customHeight="1">
      <c r="A313" s="25">
        <v>2</v>
      </c>
      <c r="B313" s="16" t="s">
        <v>51</v>
      </c>
      <c r="C313" s="49">
        <f>F313/G313</f>
        <v>1151.0927631578948</v>
      </c>
      <c r="D313" s="49">
        <v>174966.1</v>
      </c>
      <c r="E313" s="49"/>
      <c r="F313" s="49">
        <f>D313</f>
        <v>174966.1</v>
      </c>
      <c r="G313" s="49">
        <f>G312</f>
        <v>152</v>
      </c>
      <c r="H313" s="49">
        <f>K313/L313</f>
        <v>1182.2033783783784</v>
      </c>
      <c r="I313" s="49">
        <v>174966.1</v>
      </c>
      <c r="J313" s="49"/>
      <c r="K313" s="49">
        <f>I313</f>
        <v>174966.1</v>
      </c>
      <c r="L313" s="19">
        <v>148</v>
      </c>
      <c r="M313" s="50">
        <f>H313/C313*100</f>
        <v>102.70270270270269</v>
      </c>
    </row>
    <row r="315" spans="1:13">
      <c r="A315" s="66" t="s">
        <v>110</v>
      </c>
      <c r="B315" s="67"/>
      <c r="C315" s="67"/>
      <c r="D315" s="67"/>
      <c r="E315" s="67"/>
      <c r="F315" s="67"/>
      <c r="G315" s="67"/>
      <c r="H315" s="67"/>
      <c r="I315" s="67"/>
      <c r="J315" s="67"/>
      <c r="K315" s="67"/>
      <c r="L315" s="67"/>
      <c r="M315" s="68"/>
    </row>
    <row r="316" spans="1:13">
      <c r="A316" s="69" t="s">
        <v>70</v>
      </c>
      <c r="B316" s="69"/>
      <c r="C316" s="69"/>
      <c r="D316" s="69"/>
      <c r="E316" s="69"/>
      <c r="F316" s="69"/>
      <c r="G316" s="69"/>
      <c r="H316" s="69"/>
      <c r="I316" s="69"/>
      <c r="J316" s="69"/>
      <c r="K316" s="69"/>
      <c r="L316" s="69"/>
      <c r="M316" s="69"/>
    </row>
    <row r="317" spans="1:13" ht="58.5" customHeight="1">
      <c r="A317" s="22" t="s">
        <v>5</v>
      </c>
      <c r="B317" s="23" t="s">
        <v>6</v>
      </c>
      <c r="C317" s="23" t="s">
        <v>23</v>
      </c>
      <c r="D317" s="23" t="s">
        <v>71</v>
      </c>
      <c r="E317" s="23" t="s">
        <v>72</v>
      </c>
      <c r="F317" s="23" t="s">
        <v>73</v>
      </c>
      <c r="G317" s="23" t="s">
        <v>8</v>
      </c>
      <c r="H317" s="23" t="s">
        <v>24</v>
      </c>
      <c r="I317" s="23" t="s">
        <v>25</v>
      </c>
      <c r="J317" s="23" t="s">
        <v>26</v>
      </c>
      <c r="K317" s="23" t="s">
        <v>27</v>
      </c>
      <c r="L317" s="23" t="s">
        <v>9</v>
      </c>
      <c r="M317" s="23" t="s">
        <v>10</v>
      </c>
    </row>
    <row r="318" spans="1:13">
      <c r="A318" s="24">
        <v>1</v>
      </c>
      <c r="B318" s="24">
        <v>2</v>
      </c>
      <c r="C318" s="24">
        <v>3</v>
      </c>
      <c r="D318" s="24" t="s">
        <v>28</v>
      </c>
      <c r="E318" s="24" t="s">
        <v>29</v>
      </c>
      <c r="F318" s="24" t="s">
        <v>30</v>
      </c>
      <c r="G318" s="24" t="s">
        <v>31</v>
      </c>
      <c r="H318" s="24">
        <v>4</v>
      </c>
      <c r="I318" s="24" t="s">
        <v>32</v>
      </c>
      <c r="J318" s="24" t="s">
        <v>33</v>
      </c>
      <c r="K318" s="24" t="s">
        <v>34</v>
      </c>
      <c r="L318" s="24" t="s">
        <v>35</v>
      </c>
      <c r="M318" s="24" t="s">
        <v>36</v>
      </c>
    </row>
    <row r="319" spans="1:13" ht="132" customHeight="1">
      <c r="A319" s="25">
        <v>1</v>
      </c>
      <c r="B319" s="15" t="s">
        <v>40</v>
      </c>
      <c r="C319" s="49">
        <f>F319/G319</f>
        <v>85401.287876106187</v>
      </c>
      <c r="D319" s="49">
        <v>8783836.5899999999</v>
      </c>
      <c r="E319" s="49">
        <v>20167200</v>
      </c>
      <c r="F319" s="49">
        <f>D319+E319</f>
        <v>28951036.59</v>
      </c>
      <c r="G319" s="49">
        <v>339</v>
      </c>
      <c r="H319" s="49">
        <f>K319/L319</f>
        <v>49850.205517241382</v>
      </c>
      <c r="I319" s="49">
        <v>4074186.35</v>
      </c>
      <c r="J319" s="49">
        <v>11828029.210000001</v>
      </c>
      <c r="K319" s="49">
        <f>I319+J319</f>
        <v>15902215.560000001</v>
      </c>
      <c r="L319" s="19">
        <v>319</v>
      </c>
      <c r="M319" s="50">
        <f>H319/C319*100</f>
        <v>58.371725716315112</v>
      </c>
    </row>
    <row r="320" spans="1:13" ht="117" customHeight="1">
      <c r="A320" s="25">
        <v>2</v>
      </c>
      <c r="B320" s="16" t="s">
        <v>51</v>
      </c>
      <c r="C320" s="49">
        <f>F320/G320</f>
        <v>1234.9917404129794</v>
      </c>
      <c r="D320" s="49">
        <v>418662.2</v>
      </c>
      <c r="E320" s="49"/>
      <c r="F320" s="49">
        <f>D320</f>
        <v>418662.2</v>
      </c>
      <c r="G320" s="49">
        <f>G319</f>
        <v>339</v>
      </c>
      <c r="H320" s="49">
        <f>K320/L320</f>
        <v>192.28213166144201</v>
      </c>
      <c r="I320" s="49">
        <v>61338</v>
      </c>
      <c r="J320" s="49"/>
      <c r="K320" s="49">
        <f>I320</f>
        <v>61338</v>
      </c>
      <c r="L320" s="19">
        <v>319</v>
      </c>
      <c r="M320" s="50">
        <f>H320/C320*100</f>
        <v>15.569507501090099</v>
      </c>
    </row>
    <row r="321" spans="1:13" ht="30" customHeight="1">
      <c r="A321" s="41"/>
      <c r="B321" s="18"/>
      <c r="C321" s="60"/>
      <c r="D321" s="61"/>
      <c r="E321" s="61"/>
      <c r="F321" s="61"/>
      <c r="G321" s="62"/>
      <c r="H321" s="61"/>
      <c r="I321" s="61"/>
      <c r="J321" s="61"/>
      <c r="K321" s="61"/>
      <c r="L321" s="62"/>
      <c r="M321" s="63"/>
    </row>
    <row r="322" spans="1:13">
      <c r="A322" s="66" t="s">
        <v>111</v>
      </c>
      <c r="B322" s="67"/>
      <c r="C322" s="67"/>
      <c r="D322" s="67"/>
      <c r="E322" s="67"/>
      <c r="F322" s="67"/>
      <c r="G322" s="67"/>
      <c r="H322" s="67"/>
      <c r="I322" s="67"/>
      <c r="J322" s="67"/>
      <c r="K322" s="67"/>
      <c r="L322" s="67"/>
      <c r="M322" s="68"/>
    </row>
    <row r="323" spans="1:13">
      <c r="A323" s="69" t="s">
        <v>70</v>
      </c>
      <c r="B323" s="69"/>
      <c r="C323" s="69"/>
      <c r="D323" s="69"/>
      <c r="E323" s="69"/>
      <c r="F323" s="69"/>
      <c r="G323" s="69"/>
      <c r="H323" s="69"/>
      <c r="I323" s="69"/>
      <c r="J323" s="69"/>
      <c r="K323" s="69"/>
      <c r="L323" s="69"/>
      <c r="M323" s="69"/>
    </row>
    <row r="324" spans="1:13" ht="54" customHeight="1">
      <c r="A324" s="22" t="s">
        <v>5</v>
      </c>
      <c r="B324" s="23" t="s">
        <v>6</v>
      </c>
      <c r="C324" s="23" t="s">
        <v>23</v>
      </c>
      <c r="D324" s="23" t="s">
        <v>71</v>
      </c>
      <c r="E324" s="23" t="s">
        <v>72</v>
      </c>
      <c r="F324" s="23" t="s">
        <v>73</v>
      </c>
      <c r="G324" s="23" t="s">
        <v>8</v>
      </c>
      <c r="H324" s="23" t="s">
        <v>24</v>
      </c>
      <c r="I324" s="23" t="s">
        <v>25</v>
      </c>
      <c r="J324" s="23" t="s">
        <v>26</v>
      </c>
      <c r="K324" s="23" t="s">
        <v>27</v>
      </c>
      <c r="L324" s="23" t="s">
        <v>9</v>
      </c>
      <c r="M324" s="23" t="s">
        <v>10</v>
      </c>
    </row>
    <row r="325" spans="1:13">
      <c r="A325" s="24">
        <v>1</v>
      </c>
      <c r="B325" s="24">
        <v>2</v>
      </c>
      <c r="C325" s="24">
        <v>3</v>
      </c>
      <c r="D325" s="24" t="s">
        <v>28</v>
      </c>
      <c r="E325" s="24" t="s">
        <v>29</v>
      </c>
      <c r="F325" s="24" t="s">
        <v>30</v>
      </c>
      <c r="G325" s="24" t="s">
        <v>31</v>
      </c>
      <c r="H325" s="24">
        <v>4</v>
      </c>
      <c r="I325" s="24" t="s">
        <v>32</v>
      </c>
      <c r="J325" s="24" t="s">
        <v>33</v>
      </c>
      <c r="K325" s="24" t="s">
        <v>34</v>
      </c>
      <c r="L325" s="24" t="s">
        <v>35</v>
      </c>
      <c r="M325" s="24" t="s">
        <v>36</v>
      </c>
    </row>
    <row r="326" spans="1:13" ht="132" customHeight="1">
      <c r="A326" s="25">
        <v>1</v>
      </c>
      <c r="B326" s="15" t="s">
        <v>40</v>
      </c>
      <c r="C326" s="49">
        <f>F326/G326</f>
        <v>111660.16099999999</v>
      </c>
      <c r="D326" s="49">
        <v>3012508.05</v>
      </c>
      <c r="E326" s="49">
        <v>2570500</v>
      </c>
      <c r="F326" s="49">
        <f>D326+E326</f>
        <v>5583008.0499999998</v>
      </c>
      <c r="G326" s="49">
        <v>50</v>
      </c>
      <c r="H326" s="49">
        <f>K326/L326</f>
        <v>42032.719493670884</v>
      </c>
      <c r="I326" s="49">
        <v>1237359.6499999999</v>
      </c>
      <c r="J326" s="49">
        <v>2083225.19</v>
      </c>
      <c r="K326" s="49">
        <f>I326+J326</f>
        <v>3320584.84</v>
      </c>
      <c r="L326" s="19">
        <v>79</v>
      </c>
      <c r="M326" s="50">
        <f>H326/C326*100</f>
        <v>37.643434432868936</v>
      </c>
    </row>
    <row r="327" spans="1:13" ht="110.25" customHeight="1">
      <c r="A327" s="25">
        <v>2</v>
      </c>
      <c r="B327" s="16" t="s">
        <v>51</v>
      </c>
      <c r="C327" s="49">
        <f>F327/G327</f>
        <v>1970</v>
      </c>
      <c r="D327" s="49">
        <v>98500</v>
      </c>
      <c r="E327" s="49"/>
      <c r="F327" s="49">
        <f>D327</f>
        <v>98500</v>
      </c>
      <c r="G327" s="49">
        <f>G326</f>
        <v>50</v>
      </c>
      <c r="H327" s="49">
        <f>K327/L327</f>
        <v>748.69164556962028</v>
      </c>
      <c r="I327" s="49">
        <v>59146.64</v>
      </c>
      <c r="J327" s="49"/>
      <c r="K327" s="49">
        <f>I327</f>
        <v>59146.64</v>
      </c>
      <c r="L327" s="19">
        <v>79</v>
      </c>
      <c r="M327" s="50">
        <f>H327/C327*100</f>
        <v>38.004652059371587</v>
      </c>
    </row>
    <row r="329" spans="1:13">
      <c r="A329" s="66" t="s">
        <v>112</v>
      </c>
      <c r="B329" s="67"/>
      <c r="C329" s="67"/>
      <c r="D329" s="67"/>
      <c r="E329" s="67"/>
      <c r="F329" s="67"/>
      <c r="G329" s="67"/>
      <c r="H329" s="67"/>
      <c r="I329" s="67"/>
      <c r="J329" s="67"/>
      <c r="K329" s="67"/>
      <c r="L329" s="67"/>
      <c r="M329" s="68"/>
    </row>
    <row r="330" spans="1:13">
      <c r="A330" s="69" t="s">
        <v>70</v>
      </c>
      <c r="B330" s="69"/>
      <c r="C330" s="69"/>
      <c r="D330" s="69"/>
      <c r="E330" s="69"/>
      <c r="F330" s="69"/>
      <c r="G330" s="69"/>
      <c r="H330" s="69"/>
      <c r="I330" s="69"/>
      <c r="J330" s="69"/>
      <c r="K330" s="69"/>
      <c r="L330" s="69"/>
      <c r="M330" s="69"/>
    </row>
    <row r="331" spans="1:13" ht="63" customHeight="1">
      <c r="A331" s="22" t="s">
        <v>5</v>
      </c>
      <c r="B331" s="23" t="s">
        <v>6</v>
      </c>
      <c r="C331" s="23" t="s">
        <v>23</v>
      </c>
      <c r="D331" s="23" t="s">
        <v>71</v>
      </c>
      <c r="E331" s="23" t="s">
        <v>72</v>
      </c>
      <c r="F331" s="23" t="s">
        <v>73</v>
      </c>
      <c r="G331" s="23" t="s">
        <v>8</v>
      </c>
      <c r="H331" s="23" t="s">
        <v>24</v>
      </c>
      <c r="I331" s="23" t="s">
        <v>25</v>
      </c>
      <c r="J331" s="23" t="s">
        <v>26</v>
      </c>
      <c r="K331" s="23" t="s">
        <v>27</v>
      </c>
      <c r="L331" s="23" t="s">
        <v>9</v>
      </c>
      <c r="M331" s="23" t="s">
        <v>10</v>
      </c>
    </row>
    <row r="332" spans="1:13">
      <c r="A332" s="24">
        <v>1</v>
      </c>
      <c r="B332" s="24">
        <v>2</v>
      </c>
      <c r="C332" s="24">
        <v>3</v>
      </c>
      <c r="D332" s="24" t="s">
        <v>28</v>
      </c>
      <c r="E332" s="24" t="s">
        <v>29</v>
      </c>
      <c r="F332" s="24" t="s">
        <v>30</v>
      </c>
      <c r="G332" s="24" t="s">
        <v>31</v>
      </c>
      <c r="H332" s="24">
        <v>4</v>
      </c>
      <c r="I332" s="24" t="s">
        <v>32</v>
      </c>
      <c r="J332" s="24" t="s">
        <v>33</v>
      </c>
      <c r="K332" s="24" t="s">
        <v>34</v>
      </c>
      <c r="L332" s="24" t="s">
        <v>35</v>
      </c>
      <c r="M332" s="24" t="s">
        <v>36</v>
      </c>
    </row>
    <row r="333" spans="1:13" ht="132" customHeight="1">
      <c r="A333" s="25">
        <v>1</v>
      </c>
      <c r="B333" s="15" t="s">
        <v>40</v>
      </c>
      <c r="C333" s="49">
        <f>F333/G333</f>
        <v>83903.58013559322</v>
      </c>
      <c r="D333" s="49">
        <v>7646056.1399999997</v>
      </c>
      <c r="E333" s="49">
        <v>17105500</v>
      </c>
      <c r="F333" s="49">
        <f>D333+E333</f>
        <v>24751556.140000001</v>
      </c>
      <c r="G333" s="49">
        <v>295</v>
      </c>
      <c r="H333" s="49">
        <f>K333/L333</f>
        <v>38392.263386581471</v>
      </c>
      <c r="I333" s="49">
        <v>3417228.44</v>
      </c>
      <c r="J333" s="49">
        <v>8599550</v>
      </c>
      <c r="K333" s="49">
        <f>I333+J333</f>
        <v>12016778.439999999</v>
      </c>
      <c r="L333" s="19">
        <v>313</v>
      </c>
      <c r="M333" s="50">
        <f>H333/C333*100</f>
        <v>45.757598572715573</v>
      </c>
    </row>
    <row r="334" spans="1:13" ht="107.25" customHeight="1">
      <c r="A334" s="25">
        <v>2</v>
      </c>
      <c r="B334" s="16" t="s">
        <v>51</v>
      </c>
      <c r="C334" s="49">
        <f>F334/G334</f>
        <v>2044.4677966101694</v>
      </c>
      <c r="D334" s="49">
        <v>603118</v>
      </c>
      <c r="E334" s="49"/>
      <c r="F334" s="49">
        <f>D334</f>
        <v>603118</v>
      </c>
      <c r="G334" s="49">
        <f>G333</f>
        <v>295</v>
      </c>
      <c r="H334" s="49">
        <f>K334/L334</f>
        <v>621.86900958466458</v>
      </c>
      <c r="I334" s="49">
        <v>194645</v>
      </c>
      <c r="J334" s="49"/>
      <c r="K334" s="49">
        <f>I334</f>
        <v>194645</v>
      </c>
      <c r="L334" s="19">
        <v>313</v>
      </c>
      <c r="M334" s="50">
        <f>H334/C334*100</f>
        <v>30.417158471058077</v>
      </c>
    </row>
    <row r="336" spans="1:13">
      <c r="A336" s="66" t="s">
        <v>65</v>
      </c>
      <c r="B336" s="67"/>
      <c r="C336" s="67"/>
      <c r="D336" s="67"/>
      <c r="E336" s="67"/>
      <c r="F336" s="67"/>
      <c r="G336" s="67"/>
      <c r="H336" s="67"/>
      <c r="I336" s="67"/>
      <c r="J336" s="67"/>
      <c r="K336" s="67"/>
      <c r="L336" s="67"/>
      <c r="M336" s="68"/>
    </row>
    <row r="337" spans="1:13">
      <c r="A337" s="69" t="s">
        <v>70</v>
      </c>
      <c r="B337" s="69"/>
      <c r="C337" s="69"/>
      <c r="D337" s="69"/>
      <c r="E337" s="69"/>
      <c r="F337" s="69"/>
      <c r="G337" s="69"/>
      <c r="H337" s="69"/>
      <c r="I337" s="69"/>
      <c r="J337" s="69"/>
      <c r="K337" s="69"/>
      <c r="L337" s="69"/>
      <c r="M337" s="69"/>
    </row>
    <row r="338" spans="1:13" ht="62.25" customHeight="1">
      <c r="A338" s="22" t="s">
        <v>5</v>
      </c>
      <c r="B338" s="23" t="s">
        <v>6</v>
      </c>
      <c r="C338" s="23" t="s">
        <v>23</v>
      </c>
      <c r="D338" s="23" t="s">
        <v>71</v>
      </c>
      <c r="E338" s="23" t="s">
        <v>72</v>
      </c>
      <c r="F338" s="23" t="s">
        <v>73</v>
      </c>
      <c r="G338" s="23" t="s">
        <v>8</v>
      </c>
      <c r="H338" s="23" t="s">
        <v>24</v>
      </c>
      <c r="I338" s="23" t="s">
        <v>25</v>
      </c>
      <c r="J338" s="23" t="s">
        <v>26</v>
      </c>
      <c r="K338" s="23" t="s">
        <v>27</v>
      </c>
      <c r="L338" s="23" t="s">
        <v>9</v>
      </c>
      <c r="M338" s="23" t="s">
        <v>10</v>
      </c>
    </row>
    <row r="339" spans="1:13">
      <c r="A339" s="24">
        <v>1</v>
      </c>
      <c r="B339" s="24">
        <v>2</v>
      </c>
      <c r="C339" s="24">
        <v>3</v>
      </c>
      <c r="D339" s="24" t="s">
        <v>28</v>
      </c>
      <c r="E339" s="24" t="s">
        <v>29</v>
      </c>
      <c r="F339" s="24" t="s">
        <v>30</v>
      </c>
      <c r="G339" s="24" t="s">
        <v>31</v>
      </c>
      <c r="H339" s="24">
        <v>4</v>
      </c>
      <c r="I339" s="24" t="s">
        <v>32</v>
      </c>
      <c r="J339" s="24" t="s">
        <v>33</v>
      </c>
      <c r="K339" s="24" t="s">
        <v>34</v>
      </c>
      <c r="L339" s="24" t="s">
        <v>35</v>
      </c>
      <c r="M339" s="24" t="s">
        <v>36</v>
      </c>
    </row>
    <row r="340" spans="1:13" ht="132" customHeight="1">
      <c r="A340" s="25">
        <v>1</v>
      </c>
      <c r="B340" s="15" t="s">
        <v>40</v>
      </c>
      <c r="C340" s="49">
        <f>F340/G340</f>
        <v>80669.691912225695</v>
      </c>
      <c r="D340" s="49">
        <v>9513031.7200000007</v>
      </c>
      <c r="E340" s="49">
        <v>16220600</v>
      </c>
      <c r="F340" s="49">
        <f>D340+E340</f>
        <v>25733631.719999999</v>
      </c>
      <c r="G340" s="49">
        <v>319</v>
      </c>
      <c r="H340" s="49">
        <f>K340/L340</f>
        <v>38089.579742765272</v>
      </c>
      <c r="I340" s="49">
        <v>4402559.3</v>
      </c>
      <c r="J340" s="49">
        <v>7443300</v>
      </c>
      <c r="K340" s="49">
        <f>I340+J340</f>
        <v>11845859.300000001</v>
      </c>
      <c r="L340" s="19">
        <v>311</v>
      </c>
      <c r="M340" s="50">
        <f>H340/C340*100</f>
        <v>47.216716513817133</v>
      </c>
    </row>
    <row r="341" spans="1:13" ht="108.75" customHeight="1">
      <c r="A341" s="25">
        <v>2</v>
      </c>
      <c r="B341" s="16" t="s">
        <v>51</v>
      </c>
      <c r="C341" s="49">
        <f>F341/G341</f>
        <v>134.92163009404388</v>
      </c>
      <c r="D341" s="49">
        <v>43040</v>
      </c>
      <c r="E341" s="49"/>
      <c r="F341" s="49">
        <f>D341</f>
        <v>43040</v>
      </c>
      <c r="G341" s="49">
        <f>G340</f>
        <v>319</v>
      </c>
      <c r="H341" s="49">
        <f>K341/L341</f>
        <v>9.77491961414791</v>
      </c>
      <c r="I341" s="49">
        <v>3040</v>
      </c>
      <c r="J341" s="49"/>
      <c r="K341" s="49">
        <f>I341</f>
        <v>3040</v>
      </c>
      <c r="L341" s="19">
        <v>311</v>
      </c>
      <c r="M341" s="50">
        <f>H341/C341*100</f>
        <v>7.2448869816756121</v>
      </c>
    </row>
    <row r="343" spans="1:13">
      <c r="A343" s="70" t="s">
        <v>113</v>
      </c>
      <c r="B343" s="70"/>
      <c r="C343" s="70"/>
      <c r="D343" s="70"/>
      <c r="E343" s="70"/>
      <c r="F343" s="70"/>
      <c r="G343" s="70"/>
      <c r="H343" s="70"/>
      <c r="I343" s="70"/>
      <c r="J343" s="70"/>
      <c r="K343" s="70"/>
      <c r="L343" s="70"/>
      <c r="M343" s="70"/>
    </row>
    <row r="344" spans="1:13">
      <c r="A344" s="70" t="s">
        <v>70</v>
      </c>
      <c r="B344" s="70"/>
      <c r="C344" s="70"/>
      <c r="D344" s="70"/>
      <c r="E344" s="70"/>
      <c r="F344" s="70"/>
      <c r="G344" s="70"/>
      <c r="H344" s="70"/>
      <c r="I344" s="70"/>
      <c r="J344" s="70"/>
      <c r="K344" s="70"/>
      <c r="L344" s="70"/>
      <c r="M344" s="70"/>
    </row>
    <row r="345" spans="1:13" ht="50.25" customHeight="1">
      <c r="A345" s="28" t="s">
        <v>5</v>
      </c>
      <c r="B345" s="29" t="s">
        <v>6</v>
      </c>
      <c r="C345" s="29" t="s">
        <v>23</v>
      </c>
      <c r="D345" s="29" t="s">
        <v>71</v>
      </c>
      <c r="E345" s="29" t="s">
        <v>72</v>
      </c>
      <c r="F345" s="29" t="s">
        <v>73</v>
      </c>
      <c r="G345" s="29" t="s">
        <v>8</v>
      </c>
      <c r="H345" s="29" t="s">
        <v>24</v>
      </c>
      <c r="I345" s="29" t="s">
        <v>121</v>
      </c>
      <c r="J345" s="29" t="s">
        <v>122</v>
      </c>
      <c r="K345" s="29" t="s">
        <v>27</v>
      </c>
      <c r="L345" s="29" t="s">
        <v>9</v>
      </c>
      <c r="M345" s="29" t="s">
        <v>10</v>
      </c>
    </row>
    <row r="346" spans="1:13">
      <c r="A346" s="30">
        <v>1</v>
      </c>
      <c r="B346" s="30">
        <v>2</v>
      </c>
      <c r="C346" s="30">
        <v>3</v>
      </c>
      <c r="D346" s="30" t="s">
        <v>28</v>
      </c>
      <c r="E346" s="30" t="s">
        <v>29</v>
      </c>
      <c r="F346" s="30" t="s">
        <v>30</v>
      </c>
      <c r="G346" s="30" t="s">
        <v>31</v>
      </c>
      <c r="H346" s="30">
        <v>4</v>
      </c>
      <c r="I346" s="30" t="s">
        <v>32</v>
      </c>
      <c r="J346" s="30" t="s">
        <v>33</v>
      </c>
      <c r="K346" s="30" t="s">
        <v>34</v>
      </c>
      <c r="L346" s="30" t="s">
        <v>35</v>
      </c>
      <c r="M346" s="30" t="s">
        <v>36</v>
      </c>
    </row>
    <row r="347" spans="1:13" ht="132" customHeight="1">
      <c r="A347" s="31">
        <v>1</v>
      </c>
      <c r="B347" s="51" t="s">
        <v>40</v>
      </c>
      <c r="C347" s="54">
        <f>F347/G347</f>
        <v>75564.751371428574</v>
      </c>
      <c r="D347" s="49">
        <v>4427231.49</v>
      </c>
      <c r="E347" s="49">
        <v>8796600</v>
      </c>
      <c r="F347" s="49">
        <f>D347+E347</f>
        <v>13223831.49</v>
      </c>
      <c r="G347" s="49">
        <v>175</v>
      </c>
      <c r="H347" s="49">
        <f>K347/L347</f>
        <v>31688.657573964498</v>
      </c>
      <c r="I347" s="49">
        <v>1981283.13</v>
      </c>
      <c r="J347" s="49">
        <v>3374100</v>
      </c>
      <c r="K347" s="49">
        <f>I347+J347</f>
        <v>5355383.13</v>
      </c>
      <c r="L347" s="19">
        <v>169</v>
      </c>
      <c r="M347" s="52">
        <f>H347/C347*100</f>
        <v>41.935766344552739</v>
      </c>
    </row>
    <row r="348" spans="1:13" ht="106.5" customHeight="1">
      <c r="A348" s="31">
        <v>2</v>
      </c>
      <c r="B348" s="53" t="s">
        <v>51</v>
      </c>
      <c r="C348" s="54">
        <f>F348/G348</f>
        <v>1491.4285714285713</v>
      </c>
      <c r="D348" s="49">
        <v>261000</v>
      </c>
      <c r="E348" s="49"/>
      <c r="F348" s="49">
        <f>D348</f>
        <v>261000</v>
      </c>
      <c r="G348" s="49">
        <f>G347</f>
        <v>175</v>
      </c>
      <c r="H348" s="49">
        <f>K348/L348</f>
        <v>619.76248520710055</v>
      </c>
      <c r="I348" s="49">
        <v>104739.86</v>
      </c>
      <c r="J348" s="49"/>
      <c r="K348" s="49">
        <f>I348</f>
        <v>104739.86</v>
      </c>
      <c r="L348" s="19">
        <v>169</v>
      </c>
      <c r="M348" s="52">
        <f>H348/C348*100</f>
        <v>41.554955904690658</v>
      </c>
    </row>
    <row r="350" spans="1:13">
      <c r="A350" s="66" t="s">
        <v>114</v>
      </c>
      <c r="B350" s="67"/>
      <c r="C350" s="67"/>
      <c r="D350" s="67"/>
      <c r="E350" s="67"/>
      <c r="F350" s="67"/>
      <c r="G350" s="67"/>
      <c r="H350" s="67"/>
      <c r="I350" s="67"/>
      <c r="J350" s="67"/>
      <c r="K350" s="67"/>
      <c r="L350" s="67"/>
      <c r="M350" s="68"/>
    </row>
    <row r="351" spans="1:13">
      <c r="A351" s="69" t="s">
        <v>70</v>
      </c>
      <c r="B351" s="69"/>
      <c r="C351" s="69"/>
      <c r="D351" s="69"/>
      <c r="E351" s="69"/>
      <c r="F351" s="69"/>
      <c r="G351" s="69"/>
      <c r="H351" s="69"/>
      <c r="I351" s="69"/>
      <c r="J351" s="69"/>
      <c r="K351" s="69"/>
      <c r="L351" s="69"/>
      <c r="M351" s="69"/>
    </row>
    <row r="352" spans="1:13" ht="55.5" customHeight="1">
      <c r="A352" s="22" t="s">
        <v>5</v>
      </c>
      <c r="B352" s="23" t="s">
        <v>6</v>
      </c>
      <c r="C352" s="23" t="s">
        <v>23</v>
      </c>
      <c r="D352" s="23" t="s">
        <v>71</v>
      </c>
      <c r="E352" s="23" t="s">
        <v>72</v>
      </c>
      <c r="F352" s="23" t="s">
        <v>73</v>
      </c>
      <c r="G352" s="23" t="s">
        <v>8</v>
      </c>
      <c r="H352" s="23" t="s">
        <v>24</v>
      </c>
      <c r="I352" s="23" t="s">
        <v>25</v>
      </c>
      <c r="J352" s="23" t="s">
        <v>26</v>
      </c>
      <c r="K352" s="23" t="s">
        <v>27</v>
      </c>
      <c r="L352" s="23" t="s">
        <v>9</v>
      </c>
      <c r="M352" s="23" t="s">
        <v>10</v>
      </c>
    </row>
    <row r="353" spans="1:13">
      <c r="A353" s="24">
        <v>1</v>
      </c>
      <c r="B353" s="24">
        <v>2</v>
      </c>
      <c r="C353" s="24">
        <v>3</v>
      </c>
      <c r="D353" s="24" t="s">
        <v>28</v>
      </c>
      <c r="E353" s="24" t="s">
        <v>29</v>
      </c>
      <c r="F353" s="24" t="s">
        <v>30</v>
      </c>
      <c r="G353" s="24" t="s">
        <v>31</v>
      </c>
      <c r="H353" s="24">
        <v>4</v>
      </c>
      <c r="I353" s="24" t="s">
        <v>32</v>
      </c>
      <c r="J353" s="24" t="s">
        <v>33</v>
      </c>
      <c r="K353" s="24" t="s">
        <v>34</v>
      </c>
      <c r="L353" s="24" t="s">
        <v>35</v>
      </c>
      <c r="M353" s="24" t="s">
        <v>36</v>
      </c>
    </row>
    <row r="354" spans="1:13" ht="132" customHeight="1">
      <c r="A354" s="25">
        <v>1</v>
      </c>
      <c r="B354" s="15" t="s">
        <v>40</v>
      </c>
      <c r="C354" s="49">
        <f>F354/G354</f>
        <v>89655.56813868614</v>
      </c>
      <c r="D354" s="49">
        <v>7133825.6699999999</v>
      </c>
      <c r="E354" s="49">
        <v>17431800</v>
      </c>
      <c r="F354" s="49">
        <f>D354+E354</f>
        <v>24565625.670000002</v>
      </c>
      <c r="G354" s="49">
        <v>274</v>
      </c>
      <c r="H354" s="49">
        <f>K354/L354</f>
        <v>37434.506192170818</v>
      </c>
      <c r="I354" s="49">
        <v>2999702.37</v>
      </c>
      <c r="J354" s="49">
        <v>7519393.8700000001</v>
      </c>
      <c r="K354" s="49">
        <f>I354+J354</f>
        <v>10519096.24</v>
      </c>
      <c r="L354" s="19">
        <v>281</v>
      </c>
      <c r="M354" s="50">
        <f>H354/C354*100</f>
        <v>41.753687996560615</v>
      </c>
    </row>
    <row r="355" spans="1:13" ht="106.5" customHeight="1">
      <c r="A355" s="25">
        <v>2</v>
      </c>
      <c r="B355" s="16" t="s">
        <v>51</v>
      </c>
      <c r="C355" s="49">
        <f>F355/G355</f>
        <v>1885.3649635036497</v>
      </c>
      <c r="D355" s="49">
        <v>516590</v>
      </c>
      <c r="E355" s="49"/>
      <c r="F355" s="49">
        <f>D355</f>
        <v>516590</v>
      </c>
      <c r="G355" s="49">
        <f>G354</f>
        <v>274</v>
      </c>
      <c r="H355" s="49">
        <f>K355/L355</f>
        <v>493.37850533807824</v>
      </c>
      <c r="I355" s="49">
        <v>138639.35999999999</v>
      </c>
      <c r="J355" s="49"/>
      <c r="K355" s="49">
        <f>I355</f>
        <v>138639.35999999999</v>
      </c>
      <c r="L355" s="19">
        <v>281</v>
      </c>
      <c r="M355" s="50">
        <f>H355/C355*100</f>
        <v>26.168859339637514</v>
      </c>
    </row>
    <row r="357" spans="1:13">
      <c r="A357" s="66" t="s">
        <v>115</v>
      </c>
      <c r="B357" s="67"/>
      <c r="C357" s="67"/>
      <c r="D357" s="67"/>
      <c r="E357" s="67"/>
      <c r="F357" s="67"/>
      <c r="G357" s="67"/>
      <c r="H357" s="67"/>
      <c r="I357" s="67"/>
      <c r="J357" s="67"/>
      <c r="K357" s="67"/>
      <c r="L357" s="67"/>
      <c r="M357" s="68"/>
    </row>
    <row r="358" spans="1:13">
      <c r="A358" s="69" t="s">
        <v>70</v>
      </c>
      <c r="B358" s="69"/>
      <c r="C358" s="69"/>
      <c r="D358" s="69"/>
      <c r="E358" s="69"/>
      <c r="F358" s="69"/>
      <c r="G358" s="69"/>
      <c r="H358" s="69"/>
      <c r="I358" s="69"/>
      <c r="J358" s="69"/>
      <c r="K358" s="69"/>
      <c r="L358" s="69"/>
      <c r="M358" s="69"/>
    </row>
    <row r="359" spans="1:13" ht="56.25" customHeight="1">
      <c r="A359" s="22" t="s">
        <v>5</v>
      </c>
      <c r="B359" s="23" t="s">
        <v>6</v>
      </c>
      <c r="C359" s="23" t="s">
        <v>23</v>
      </c>
      <c r="D359" s="23" t="s">
        <v>71</v>
      </c>
      <c r="E359" s="23" t="s">
        <v>72</v>
      </c>
      <c r="F359" s="23" t="s">
        <v>73</v>
      </c>
      <c r="G359" s="23" t="s">
        <v>8</v>
      </c>
      <c r="H359" s="23" t="s">
        <v>24</v>
      </c>
      <c r="I359" s="23" t="s">
        <v>25</v>
      </c>
      <c r="J359" s="23" t="s">
        <v>26</v>
      </c>
      <c r="K359" s="23" t="s">
        <v>27</v>
      </c>
      <c r="L359" s="23" t="s">
        <v>9</v>
      </c>
      <c r="M359" s="23" t="s">
        <v>10</v>
      </c>
    </row>
    <row r="360" spans="1:13">
      <c r="A360" s="24">
        <v>1</v>
      </c>
      <c r="B360" s="24">
        <v>2</v>
      </c>
      <c r="C360" s="24">
        <v>3</v>
      </c>
      <c r="D360" s="24" t="s">
        <v>28</v>
      </c>
      <c r="E360" s="24" t="s">
        <v>29</v>
      </c>
      <c r="F360" s="24" t="s">
        <v>30</v>
      </c>
      <c r="G360" s="24" t="s">
        <v>31</v>
      </c>
      <c r="H360" s="24">
        <v>4</v>
      </c>
      <c r="I360" s="24" t="s">
        <v>32</v>
      </c>
      <c r="J360" s="24" t="s">
        <v>33</v>
      </c>
      <c r="K360" s="24" t="s">
        <v>34</v>
      </c>
      <c r="L360" s="24" t="s">
        <v>35</v>
      </c>
      <c r="M360" s="24" t="s">
        <v>36</v>
      </c>
    </row>
    <row r="361" spans="1:13" ht="132" customHeight="1">
      <c r="A361" s="25">
        <v>1</v>
      </c>
      <c r="B361" s="15" t="s">
        <v>40</v>
      </c>
      <c r="C361" s="49">
        <f>F361/G361</f>
        <v>71564.790797872338</v>
      </c>
      <c r="D361" s="49">
        <v>4062580.67</v>
      </c>
      <c r="E361" s="49">
        <v>9391600</v>
      </c>
      <c r="F361" s="49">
        <f>D361+E361</f>
        <v>13454180.67</v>
      </c>
      <c r="G361" s="49">
        <v>188</v>
      </c>
      <c r="H361" s="49">
        <f>K361/L361</f>
        <v>38827.087530864199</v>
      </c>
      <c r="I361" s="49">
        <v>1826588.18</v>
      </c>
      <c r="J361" s="49">
        <v>4463400</v>
      </c>
      <c r="K361" s="49">
        <f>I361+J361</f>
        <v>6289988.1799999997</v>
      </c>
      <c r="L361" s="19">
        <v>162</v>
      </c>
      <c r="M361" s="50">
        <f>H361/C361*100</f>
        <v>54.254455435393446</v>
      </c>
    </row>
    <row r="362" spans="1:13" ht="108.75" customHeight="1">
      <c r="A362" s="25">
        <v>2</v>
      </c>
      <c r="B362" s="16" t="s">
        <v>51</v>
      </c>
      <c r="C362" s="49">
        <f>F362/G362</f>
        <v>1244.391010638298</v>
      </c>
      <c r="D362" s="49">
        <v>233945.51</v>
      </c>
      <c r="E362" s="49"/>
      <c r="F362" s="49">
        <f>D362</f>
        <v>233945.51</v>
      </c>
      <c r="G362" s="49">
        <f>G361</f>
        <v>188</v>
      </c>
      <c r="H362" s="49">
        <f>K362/L362</f>
        <v>666.12092592592592</v>
      </c>
      <c r="I362" s="49">
        <v>107911.59</v>
      </c>
      <c r="J362" s="49"/>
      <c r="K362" s="49">
        <f>I362</f>
        <v>107911.59</v>
      </c>
      <c r="L362" s="19">
        <v>162</v>
      </c>
      <c r="M362" s="50">
        <f>H362/C362*100</f>
        <v>53.529872864016092</v>
      </c>
    </row>
    <row r="364" spans="1:13">
      <c r="A364" s="66" t="s">
        <v>116</v>
      </c>
      <c r="B364" s="67"/>
      <c r="C364" s="67"/>
      <c r="D364" s="67"/>
      <c r="E364" s="67"/>
      <c r="F364" s="67"/>
      <c r="G364" s="67"/>
      <c r="H364" s="67"/>
      <c r="I364" s="67"/>
      <c r="J364" s="67"/>
      <c r="K364" s="67"/>
      <c r="L364" s="67"/>
      <c r="M364" s="68"/>
    </row>
    <row r="365" spans="1:13">
      <c r="A365" s="69" t="s">
        <v>70</v>
      </c>
      <c r="B365" s="69"/>
      <c r="C365" s="69"/>
      <c r="D365" s="69"/>
      <c r="E365" s="69"/>
      <c r="F365" s="69"/>
      <c r="G365" s="69"/>
      <c r="H365" s="69"/>
      <c r="I365" s="69"/>
      <c r="J365" s="69"/>
      <c r="K365" s="69"/>
      <c r="L365" s="69"/>
      <c r="M365" s="69"/>
    </row>
    <row r="366" spans="1:13" ht="57" customHeight="1">
      <c r="A366" s="22" t="s">
        <v>5</v>
      </c>
      <c r="B366" s="23" t="s">
        <v>6</v>
      </c>
      <c r="C366" s="23" t="s">
        <v>23</v>
      </c>
      <c r="D366" s="23" t="s">
        <v>71</v>
      </c>
      <c r="E366" s="23" t="s">
        <v>72</v>
      </c>
      <c r="F366" s="23" t="s">
        <v>73</v>
      </c>
      <c r="G366" s="23" t="s">
        <v>8</v>
      </c>
      <c r="H366" s="23" t="s">
        <v>24</v>
      </c>
      <c r="I366" s="23" t="s">
        <v>25</v>
      </c>
      <c r="J366" s="23" t="s">
        <v>26</v>
      </c>
      <c r="K366" s="23" t="s">
        <v>27</v>
      </c>
      <c r="L366" s="23" t="s">
        <v>9</v>
      </c>
      <c r="M366" s="23" t="s">
        <v>10</v>
      </c>
    </row>
    <row r="367" spans="1:13">
      <c r="A367" s="24">
        <v>1</v>
      </c>
      <c r="B367" s="24">
        <v>2</v>
      </c>
      <c r="C367" s="24">
        <v>3</v>
      </c>
      <c r="D367" s="24" t="s">
        <v>28</v>
      </c>
      <c r="E367" s="24" t="s">
        <v>29</v>
      </c>
      <c r="F367" s="24" t="s">
        <v>30</v>
      </c>
      <c r="G367" s="24" t="s">
        <v>31</v>
      </c>
      <c r="H367" s="24">
        <v>4</v>
      </c>
      <c r="I367" s="24" t="s">
        <v>32</v>
      </c>
      <c r="J367" s="24" t="s">
        <v>33</v>
      </c>
      <c r="K367" s="24" t="s">
        <v>34</v>
      </c>
      <c r="L367" s="24" t="s">
        <v>35</v>
      </c>
      <c r="M367" s="24" t="s">
        <v>36</v>
      </c>
    </row>
    <row r="368" spans="1:13" ht="132" customHeight="1">
      <c r="A368" s="25">
        <v>1</v>
      </c>
      <c r="B368" s="15" t="s">
        <v>40</v>
      </c>
      <c r="C368" s="49">
        <f>F368/G368</f>
        <v>75266.331891117472</v>
      </c>
      <c r="D368" s="49">
        <v>8706949.8300000001</v>
      </c>
      <c r="E368" s="49">
        <v>17561000</v>
      </c>
      <c r="F368" s="49">
        <f>D368+E368</f>
        <v>26267949.829999998</v>
      </c>
      <c r="G368" s="49">
        <v>349</v>
      </c>
      <c r="H368" s="49">
        <f>K368/L368</f>
        <v>36065.972165242165</v>
      </c>
      <c r="I368" s="49">
        <v>3723056.23</v>
      </c>
      <c r="J368" s="49">
        <v>8936100</v>
      </c>
      <c r="K368" s="49">
        <f>I368+J368</f>
        <v>12659156.23</v>
      </c>
      <c r="L368" s="19">
        <v>351</v>
      </c>
      <c r="M368" s="50">
        <f>H368/C368*100</f>
        <v>47.917802368017988</v>
      </c>
    </row>
    <row r="369" spans="1:13" ht="106.5" customHeight="1">
      <c r="A369" s="25">
        <v>2</v>
      </c>
      <c r="B369" s="16" t="s">
        <v>51</v>
      </c>
      <c r="C369" s="49">
        <f>F369/G369</f>
        <v>1481.0888252148998</v>
      </c>
      <c r="D369" s="49">
        <v>516900</v>
      </c>
      <c r="E369" s="49"/>
      <c r="F369" s="49">
        <f>D369</f>
        <v>516900</v>
      </c>
      <c r="G369" s="49">
        <f>G368</f>
        <v>349</v>
      </c>
      <c r="H369" s="49">
        <f>K369/L369</f>
        <v>618.88985754985754</v>
      </c>
      <c r="I369" s="49">
        <v>217230.34</v>
      </c>
      <c r="J369" s="49"/>
      <c r="K369" s="49">
        <f>I369</f>
        <v>217230.34</v>
      </c>
      <c r="L369" s="19">
        <v>351</v>
      </c>
      <c r="M369" s="50">
        <f>H369/C369*100</f>
        <v>41.78614050781588</v>
      </c>
    </row>
    <row r="371" spans="1:13">
      <c r="A371" s="66" t="s">
        <v>117</v>
      </c>
      <c r="B371" s="67"/>
      <c r="C371" s="67"/>
      <c r="D371" s="67"/>
      <c r="E371" s="67"/>
      <c r="F371" s="67"/>
      <c r="G371" s="67"/>
      <c r="H371" s="67"/>
      <c r="I371" s="67"/>
      <c r="J371" s="67"/>
      <c r="K371" s="67"/>
      <c r="L371" s="67"/>
      <c r="M371" s="68"/>
    </row>
    <row r="372" spans="1:13">
      <c r="A372" s="69" t="s">
        <v>70</v>
      </c>
      <c r="B372" s="69"/>
      <c r="C372" s="69"/>
      <c r="D372" s="69"/>
      <c r="E372" s="69"/>
      <c r="F372" s="69"/>
      <c r="G372" s="69"/>
      <c r="H372" s="69"/>
      <c r="I372" s="69"/>
      <c r="J372" s="69"/>
      <c r="K372" s="69"/>
      <c r="L372" s="69"/>
      <c r="M372" s="69"/>
    </row>
    <row r="373" spans="1:13" ht="59.25" customHeight="1">
      <c r="A373" s="22" t="s">
        <v>5</v>
      </c>
      <c r="B373" s="23" t="s">
        <v>6</v>
      </c>
      <c r="C373" s="23" t="s">
        <v>23</v>
      </c>
      <c r="D373" s="23" t="s">
        <v>71</v>
      </c>
      <c r="E373" s="23" t="s">
        <v>72</v>
      </c>
      <c r="F373" s="23" t="s">
        <v>73</v>
      </c>
      <c r="G373" s="23" t="s">
        <v>8</v>
      </c>
      <c r="H373" s="23" t="s">
        <v>24</v>
      </c>
      <c r="I373" s="23" t="s">
        <v>25</v>
      </c>
      <c r="J373" s="23" t="s">
        <v>26</v>
      </c>
      <c r="K373" s="23" t="s">
        <v>27</v>
      </c>
      <c r="L373" s="23" t="s">
        <v>9</v>
      </c>
      <c r="M373" s="23" t="s">
        <v>10</v>
      </c>
    </row>
    <row r="374" spans="1:13">
      <c r="A374" s="24">
        <v>1</v>
      </c>
      <c r="B374" s="24">
        <v>2</v>
      </c>
      <c r="C374" s="24">
        <v>3</v>
      </c>
      <c r="D374" s="24" t="s">
        <v>28</v>
      </c>
      <c r="E374" s="24" t="s">
        <v>29</v>
      </c>
      <c r="F374" s="24" t="s">
        <v>30</v>
      </c>
      <c r="G374" s="24" t="s">
        <v>31</v>
      </c>
      <c r="H374" s="24">
        <v>4</v>
      </c>
      <c r="I374" s="24" t="s">
        <v>32</v>
      </c>
      <c r="J374" s="24" t="s">
        <v>33</v>
      </c>
      <c r="K374" s="24" t="s">
        <v>34</v>
      </c>
      <c r="L374" s="24" t="s">
        <v>35</v>
      </c>
      <c r="M374" s="24" t="s">
        <v>36</v>
      </c>
    </row>
    <row r="375" spans="1:13" ht="132" customHeight="1">
      <c r="A375" s="25">
        <v>1</v>
      </c>
      <c r="B375" s="15" t="s">
        <v>40</v>
      </c>
      <c r="C375" s="49">
        <f>F375/G375</f>
        <v>79277.881832298139</v>
      </c>
      <c r="D375" s="49">
        <v>7173077.9500000002</v>
      </c>
      <c r="E375" s="49">
        <v>18354400</v>
      </c>
      <c r="F375" s="49">
        <f>D375+E375</f>
        <v>25527477.949999999</v>
      </c>
      <c r="G375" s="49">
        <v>322</v>
      </c>
      <c r="H375" s="49">
        <f>K375/L375</f>
        <v>34272.168776758415</v>
      </c>
      <c r="I375" s="49">
        <v>3138532.66</v>
      </c>
      <c r="J375" s="49">
        <v>8068466.5300000003</v>
      </c>
      <c r="K375" s="49">
        <f>I375+J375</f>
        <v>11206999.190000001</v>
      </c>
      <c r="L375" s="19">
        <v>327</v>
      </c>
      <c r="M375" s="50">
        <f>H375/C375*100</f>
        <v>43.230429452260907</v>
      </c>
    </row>
    <row r="376" spans="1:13" ht="111" customHeight="1">
      <c r="A376" s="25">
        <v>2</v>
      </c>
      <c r="B376" s="16" t="s">
        <v>51</v>
      </c>
      <c r="C376" s="49">
        <f>F376/G376</f>
        <v>1399.5495652173913</v>
      </c>
      <c r="D376" s="49">
        <v>450654.96</v>
      </c>
      <c r="E376" s="49"/>
      <c r="F376" s="49">
        <f>D376</f>
        <v>450654.96</v>
      </c>
      <c r="G376" s="49">
        <f>G375</f>
        <v>322</v>
      </c>
      <c r="H376" s="49">
        <f>K376/L376</f>
        <v>825.46250764525996</v>
      </c>
      <c r="I376" s="49">
        <v>269926.24</v>
      </c>
      <c r="J376" s="49"/>
      <c r="K376" s="49">
        <f>I376</f>
        <v>269926.24</v>
      </c>
      <c r="L376" s="19">
        <v>327</v>
      </c>
      <c r="M376" s="50">
        <f>H376/C376*100</f>
        <v>58.980584050772165</v>
      </c>
    </row>
    <row r="378" spans="1:13">
      <c r="A378" s="66" t="s">
        <v>118</v>
      </c>
      <c r="B378" s="67"/>
      <c r="C378" s="67"/>
      <c r="D378" s="67"/>
      <c r="E378" s="67"/>
      <c r="F378" s="67"/>
      <c r="G378" s="67"/>
      <c r="H378" s="67"/>
      <c r="I378" s="67"/>
      <c r="J378" s="67"/>
      <c r="K378" s="67"/>
      <c r="L378" s="67"/>
      <c r="M378" s="68"/>
    </row>
    <row r="379" spans="1:13">
      <c r="A379" s="69" t="s">
        <v>70</v>
      </c>
      <c r="B379" s="69"/>
      <c r="C379" s="69"/>
      <c r="D379" s="69"/>
      <c r="E379" s="69"/>
      <c r="F379" s="69"/>
      <c r="G379" s="69"/>
      <c r="H379" s="69"/>
      <c r="I379" s="69"/>
      <c r="J379" s="69"/>
      <c r="K379" s="69"/>
      <c r="L379" s="69"/>
      <c r="M379" s="69"/>
    </row>
    <row r="380" spans="1:13" ht="61.5" customHeight="1">
      <c r="A380" s="22" t="s">
        <v>5</v>
      </c>
      <c r="B380" s="23" t="s">
        <v>6</v>
      </c>
      <c r="C380" s="23" t="s">
        <v>23</v>
      </c>
      <c r="D380" s="23" t="s">
        <v>71</v>
      </c>
      <c r="E380" s="23" t="s">
        <v>72</v>
      </c>
      <c r="F380" s="23" t="s">
        <v>73</v>
      </c>
      <c r="G380" s="23" t="s">
        <v>8</v>
      </c>
      <c r="H380" s="23" t="s">
        <v>24</v>
      </c>
      <c r="I380" s="23" t="s">
        <v>25</v>
      </c>
      <c r="J380" s="23" t="s">
        <v>26</v>
      </c>
      <c r="K380" s="23" t="s">
        <v>27</v>
      </c>
      <c r="L380" s="23" t="s">
        <v>9</v>
      </c>
      <c r="M380" s="23" t="s">
        <v>10</v>
      </c>
    </row>
    <row r="381" spans="1:13">
      <c r="A381" s="24">
        <v>1</v>
      </c>
      <c r="B381" s="24">
        <v>2</v>
      </c>
      <c r="C381" s="24">
        <v>3</v>
      </c>
      <c r="D381" s="24" t="s">
        <v>28</v>
      </c>
      <c r="E381" s="24" t="s">
        <v>29</v>
      </c>
      <c r="F381" s="24" t="s">
        <v>30</v>
      </c>
      <c r="G381" s="24" t="s">
        <v>31</v>
      </c>
      <c r="H381" s="24">
        <v>4</v>
      </c>
      <c r="I381" s="24" t="s">
        <v>32</v>
      </c>
      <c r="J381" s="24" t="s">
        <v>33</v>
      </c>
      <c r="K381" s="24" t="s">
        <v>34</v>
      </c>
      <c r="L381" s="24" t="s">
        <v>35</v>
      </c>
      <c r="M381" s="24" t="s">
        <v>36</v>
      </c>
    </row>
    <row r="382" spans="1:13" ht="132" customHeight="1">
      <c r="A382" s="25">
        <v>1</v>
      </c>
      <c r="B382" s="15" t="s">
        <v>40</v>
      </c>
      <c r="C382" s="49">
        <f>F382/G382</f>
        <v>77546.731554770318</v>
      </c>
      <c r="D382" s="49">
        <v>13941850.060000001</v>
      </c>
      <c r="E382" s="49">
        <v>29949600</v>
      </c>
      <c r="F382" s="49">
        <f>D382+E382</f>
        <v>43891450.060000002</v>
      </c>
      <c r="G382" s="49">
        <v>566</v>
      </c>
      <c r="H382" s="49">
        <f>K382/L382</f>
        <v>41119.944390681005</v>
      </c>
      <c r="I382" s="49">
        <v>6727778.9699999997</v>
      </c>
      <c r="J382" s="49">
        <v>16217150</v>
      </c>
      <c r="K382" s="49">
        <f>I382+J382</f>
        <v>22944928.969999999</v>
      </c>
      <c r="L382" s="19">
        <v>558</v>
      </c>
      <c r="M382" s="50">
        <f>H382/C382*100</f>
        <v>53.026018719613589</v>
      </c>
    </row>
    <row r="383" spans="1:13" ht="107.25" customHeight="1">
      <c r="A383" s="25">
        <v>2</v>
      </c>
      <c r="B383" s="16" t="s">
        <v>51</v>
      </c>
      <c r="C383" s="49">
        <f>F383/G383</f>
        <v>1057.243816254417</v>
      </c>
      <c r="D383" s="49">
        <v>598400</v>
      </c>
      <c r="E383" s="49"/>
      <c r="F383" s="49">
        <f>D383</f>
        <v>598400</v>
      </c>
      <c r="G383" s="49">
        <f>G382</f>
        <v>566</v>
      </c>
      <c r="H383" s="49">
        <f>K383/L383</f>
        <v>178.79928315412187</v>
      </c>
      <c r="I383" s="49">
        <v>99770</v>
      </c>
      <c r="J383" s="49"/>
      <c r="K383" s="49">
        <f>I383</f>
        <v>99770</v>
      </c>
      <c r="L383" s="19">
        <v>558</v>
      </c>
      <c r="M383" s="50">
        <f>H383/C383*100</f>
        <v>16.911830592452034</v>
      </c>
    </row>
    <row r="385" spans="1:13">
      <c r="A385" s="66" t="s">
        <v>67</v>
      </c>
      <c r="B385" s="67"/>
      <c r="C385" s="67"/>
      <c r="D385" s="67"/>
      <c r="E385" s="67"/>
      <c r="F385" s="67"/>
      <c r="G385" s="67"/>
      <c r="H385" s="67"/>
      <c r="I385" s="67"/>
      <c r="J385" s="67"/>
      <c r="K385" s="67"/>
      <c r="L385" s="67"/>
      <c r="M385" s="68"/>
    </row>
    <row r="386" spans="1:13">
      <c r="A386" s="69" t="s">
        <v>70</v>
      </c>
      <c r="B386" s="69"/>
      <c r="C386" s="69"/>
      <c r="D386" s="69"/>
      <c r="E386" s="69"/>
      <c r="F386" s="69"/>
      <c r="G386" s="69"/>
      <c r="H386" s="69"/>
      <c r="I386" s="69"/>
      <c r="J386" s="69"/>
      <c r="K386" s="69"/>
      <c r="L386" s="69"/>
      <c r="M386" s="69"/>
    </row>
    <row r="387" spans="1:13" ht="65.25" customHeight="1">
      <c r="A387" s="22" t="s">
        <v>5</v>
      </c>
      <c r="B387" s="23" t="s">
        <v>6</v>
      </c>
      <c r="C387" s="23" t="s">
        <v>23</v>
      </c>
      <c r="D387" s="23" t="s">
        <v>71</v>
      </c>
      <c r="E387" s="23" t="s">
        <v>72</v>
      </c>
      <c r="F387" s="23" t="s">
        <v>73</v>
      </c>
      <c r="G387" s="23" t="s">
        <v>8</v>
      </c>
      <c r="H387" s="23" t="s">
        <v>24</v>
      </c>
      <c r="I387" s="23" t="s">
        <v>25</v>
      </c>
      <c r="J387" s="23" t="s">
        <v>26</v>
      </c>
      <c r="K387" s="23" t="s">
        <v>27</v>
      </c>
      <c r="L387" s="23" t="s">
        <v>9</v>
      </c>
      <c r="M387" s="23" t="s">
        <v>10</v>
      </c>
    </row>
    <row r="388" spans="1:13">
      <c r="A388" s="24">
        <v>1</v>
      </c>
      <c r="B388" s="24">
        <v>2</v>
      </c>
      <c r="C388" s="24">
        <v>3</v>
      </c>
      <c r="D388" s="24" t="s">
        <v>28</v>
      </c>
      <c r="E388" s="24" t="s">
        <v>29</v>
      </c>
      <c r="F388" s="24" t="s">
        <v>30</v>
      </c>
      <c r="G388" s="24" t="s">
        <v>31</v>
      </c>
      <c r="H388" s="24">
        <v>4</v>
      </c>
      <c r="I388" s="24" t="s">
        <v>32</v>
      </c>
      <c r="J388" s="24" t="s">
        <v>33</v>
      </c>
      <c r="K388" s="24" t="s">
        <v>34</v>
      </c>
      <c r="L388" s="24" t="s">
        <v>35</v>
      </c>
      <c r="M388" s="24" t="s">
        <v>36</v>
      </c>
    </row>
    <row r="389" spans="1:13" ht="132" customHeight="1">
      <c r="A389" s="25">
        <v>1</v>
      </c>
      <c r="B389" s="15" t="s">
        <v>40</v>
      </c>
      <c r="C389" s="49">
        <f>F389/G389</f>
        <v>83204.621960784309</v>
      </c>
      <c r="D389" s="49">
        <v>9356250.0399999991</v>
      </c>
      <c r="E389" s="49">
        <v>20347800</v>
      </c>
      <c r="F389" s="49">
        <f>D389+E389</f>
        <v>29704050.039999999</v>
      </c>
      <c r="G389" s="49">
        <v>357</v>
      </c>
      <c r="H389" s="49">
        <f>K389/L389</f>
        <v>36212.238666666664</v>
      </c>
      <c r="I389" s="49">
        <v>3808025.92</v>
      </c>
      <c r="J389" s="49">
        <v>9228380</v>
      </c>
      <c r="K389" s="49">
        <f>I389+J389</f>
        <v>13036405.92</v>
      </c>
      <c r="L389" s="19">
        <v>360</v>
      </c>
      <c r="M389" s="49">
        <f>H389/C389*100</f>
        <v>43.521907573516863</v>
      </c>
    </row>
    <row r="390" spans="1:13" ht="122.25" customHeight="1">
      <c r="A390" s="25">
        <v>2</v>
      </c>
      <c r="B390" s="16" t="s">
        <v>51</v>
      </c>
      <c r="C390" s="49">
        <f>F390/G390</f>
        <v>1671.4929971988795</v>
      </c>
      <c r="D390" s="49">
        <v>596723</v>
      </c>
      <c r="E390" s="49"/>
      <c r="F390" s="49">
        <f>D390</f>
        <v>596723</v>
      </c>
      <c r="G390" s="49">
        <f>G389</f>
        <v>357</v>
      </c>
      <c r="H390" s="49">
        <f>K390/L390</f>
        <v>1129.1218888888889</v>
      </c>
      <c r="I390" s="49">
        <v>406483.88</v>
      </c>
      <c r="J390" s="49"/>
      <c r="K390" s="49">
        <f>I390</f>
        <v>406483.88</v>
      </c>
      <c r="L390" s="19">
        <v>360</v>
      </c>
      <c r="M390" s="49">
        <f>H390/C390*100</f>
        <v>67.55169724199223</v>
      </c>
    </row>
    <row r="392" spans="1:13">
      <c r="A392" s="78" t="s">
        <v>123</v>
      </c>
      <c r="B392" s="75"/>
      <c r="C392" s="75"/>
      <c r="D392" s="75"/>
      <c r="E392" s="75"/>
      <c r="F392" s="75"/>
      <c r="G392" s="75"/>
      <c r="H392" s="75"/>
      <c r="I392" s="75"/>
      <c r="J392" s="75"/>
      <c r="K392" s="75"/>
      <c r="L392" s="75"/>
      <c r="M392" s="76"/>
    </row>
    <row r="393" spans="1:13">
      <c r="A393" s="79" t="s">
        <v>70</v>
      </c>
      <c r="B393" s="79"/>
      <c r="C393" s="79"/>
      <c r="D393" s="79"/>
      <c r="E393" s="79"/>
      <c r="F393" s="79"/>
      <c r="G393" s="79"/>
      <c r="H393" s="79"/>
      <c r="I393" s="79"/>
      <c r="J393" s="79"/>
      <c r="K393" s="79"/>
      <c r="L393" s="79"/>
      <c r="M393" s="79"/>
    </row>
    <row r="394" spans="1:13" ht="69.75" customHeight="1">
      <c r="A394" s="22" t="s">
        <v>5</v>
      </c>
      <c r="B394" s="23" t="s">
        <v>6</v>
      </c>
      <c r="C394" s="23" t="s">
        <v>23</v>
      </c>
      <c r="D394" s="23" t="s">
        <v>71</v>
      </c>
      <c r="E394" s="23" t="s">
        <v>72</v>
      </c>
      <c r="F394" s="23" t="s">
        <v>73</v>
      </c>
      <c r="G394" s="23" t="s">
        <v>8</v>
      </c>
      <c r="H394" s="23" t="s">
        <v>24</v>
      </c>
      <c r="I394" s="23" t="s">
        <v>25</v>
      </c>
      <c r="J394" s="23" t="s">
        <v>26</v>
      </c>
      <c r="K394" s="23" t="s">
        <v>27</v>
      </c>
      <c r="L394" s="23" t="s">
        <v>9</v>
      </c>
      <c r="M394" s="23" t="s">
        <v>10</v>
      </c>
    </row>
    <row r="395" spans="1:13">
      <c r="A395" s="24">
        <v>1</v>
      </c>
      <c r="B395" s="24">
        <v>2</v>
      </c>
      <c r="C395" s="24">
        <v>3</v>
      </c>
      <c r="D395" s="24" t="s">
        <v>28</v>
      </c>
      <c r="E395" s="24" t="s">
        <v>29</v>
      </c>
      <c r="F395" s="24" t="s">
        <v>30</v>
      </c>
      <c r="G395" s="24" t="s">
        <v>31</v>
      </c>
      <c r="H395" s="24">
        <v>4</v>
      </c>
      <c r="I395" s="24" t="s">
        <v>32</v>
      </c>
      <c r="J395" s="24" t="s">
        <v>33</v>
      </c>
      <c r="K395" s="24" t="s">
        <v>34</v>
      </c>
      <c r="L395" s="24" t="s">
        <v>35</v>
      </c>
      <c r="M395" s="24" t="s">
        <v>36</v>
      </c>
    </row>
    <row r="396" spans="1:13" ht="132" customHeight="1">
      <c r="A396" s="25">
        <v>1</v>
      </c>
      <c r="B396" s="15" t="s">
        <v>40</v>
      </c>
      <c r="C396" s="49">
        <f>F396/G396</f>
        <v>83689.16296776761</v>
      </c>
      <c r="D396" s="49">
        <f>D10+D17+D24+D31+D38+D45+D52+D59+D66+D73+D80+D87+D94+D101+D108+D115+D122+D129+D136+D143+D150+D157+D164+D171+D178+D185+D192+D199+D206+D213+D220+D227+D234+D241+D248+D255+D262+D269+D276+D283+D291+D298+D305+D312+D319+D326+D333+D340+D347+D354+D361+D368+D375+D382+D389</f>
        <v>344417232.69000006</v>
      </c>
      <c r="E396" s="49">
        <f>E10+E17+E24+E31+E38+E45+E52+E59+E66+E73+E80+E87+E94+E101+E108+E115+E122+E129+E136+E143+E150+E157+E164+E171+E178+E185+E192+E199+E206+E213+E220+E227+E234+E241+E248+E255+E262+E269+E276+E283+E291+E298+E305+E312+E319+E326+E333+E340+E347+E354+E361+E368+E375+E382+E389</f>
        <v>707137100</v>
      </c>
      <c r="F396" s="49">
        <f>D396+E396</f>
        <v>1051554332.6900001</v>
      </c>
      <c r="G396" s="49">
        <f>G10+G17+G24+G31+G38+G45+G52+G59+G66+G73+G80+G87+G94+G101+G108+G115+G122+G129+G136+G143+G150+G157+G164+G171+G178+G185+G192+G199+G206+G213+G220+G227+G234+G241+G248+G255+G262+G269+G276+G283+G291+G298+G305+G312+G319+G326+G333+G340+G347+G354+G361+G368+G375+G382+G389</f>
        <v>12565</v>
      </c>
      <c r="H396" s="49">
        <f>K396/L396</f>
        <v>41623.220789934698</v>
      </c>
      <c r="I396" s="49">
        <f>I10+I17+I24+I31+I38+I45+I52+I59+I66+I73+I80+I87+I94+I101+I108+I115+I122+I129+I136+I143+I150+I157+I164+I171+I178+I185+I192+I199+I206+I213+I220+I227+I234+I241+I248+I255+I262+I269+I276+I283+I291+I298+I305+I312+I319+I326+I333+I340+I347+I354+I361+I368+I375+I382+I389</f>
        <v>151336256.67999995</v>
      </c>
      <c r="J396" s="49">
        <f>J10+J17+J24+J31+J38+J45+J52+J59+J66+J73+J80+J87+J94+J101+J108+J115+J122+J129+J136+J143+J150+J157+J164+J171+J178+J185+J192+J199+J206+J213+J220+J227+J234+J241+J248+J255+J262+J269+J276+J283+J291+J298+J305+J312+J319+J326+J333+J340+J347+J354+J361+J368+J375+J382+J389</f>
        <v>371368149.99999994</v>
      </c>
      <c r="K396" s="49">
        <f>I396+J396</f>
        <v>522704406.67999989</v>
      </c>
      <c r="L396" s="49">
        <f>L10+L17+L24+L31+L38+L45+L52+L59+L66+L73+L80+L87+L94+L101+L108+L115+L122+L129+L136+L143+L150+L157+L164+L171+L178+L185+L192+L199+L206+L213+L220+L227+L234+L241+L248+L255+L262+L269+L276+L283+L291+L298+L305+L312+L319+L326+L333+L340+L347+L354+L361+L368+L375+L382+L389</f>
        <v>12558</v>
      </c>
      <c r="M396" s="49">
        <f>H396/C396*100</f>
        <v>49.735496585102226</v>
      </c>
    </row>
    <row r="397" spans="1:13" ht="114.75" customHeight="1">
      <c r="A397" s="25">
        <v>2</v>
      </c>
      <c r="B397" s="16" t="s">
        <v>51</v>
      </c>
      <c r="C397" s="49">
        <f>F397/G397</f>
        <v>1516.704059689614</v>
      </c>
      <c r="D397" s="49">
        <f>D11+D18+D25+D32+D39+D46+D53+D60+D67+D74+D81+D88+D95+D102+D109+D116+D123+D130+D137+D144+D151+D158+D165+D172+D179+D186+D193+D200+D207+D214+D221+D228+D235+D242+D249+D256+D263+D270+D277+D284+D292+D299+D306+D313+D320+D327+D334+D341+D348+D355+D362+D369+D376+D383+D390</f>
        <v>19057386.510000002</v>
      </c>
      <c r="E397" s="49"/>
      <c r="F397" s="49">
        <f>D397</f>
        <v>19057386.510000002</v>
      </c>
      <c r="G397" s="49">
        <f>G11+G18+G25+G32+G39+G46+G53+G60+G67+G74+G81+G88+G95+G102+G109+G116+G123+G130+G137+G144+G151+G158+G165+G172+G179+G186+G193+G200+G207+G214+G221+G228+G235+G242+G249+G256+G263+G270+G277+G284+G292+G299+G306+G313+G320+G327+G334+G341+G348+G355+G362+G369+G376+G383+G390</f>
        <v>12565</v>
      </c>
      <c r="H397" s="49">
        <f>K397/L397</f>
        <v>521.57348940914153</v>
      </c>
      <c r="I397" s="49">
        <f>I11+I18+I25+I32+I39+I46+I53+I60+I67+I74+I81+I88+I95+I102+I109+I116+I123+I130+I137+I144+I151+I158+I165+I172+I179+I186+I193+I200+I207+I214+I221+I228+I235+I242+I249+I256+I263+I270+I277+I284+I292+I299+I306+I313+I320+I327+I334+I341+I348+I355+I362+I369+I376+I383+I390</f>
        <v>6549919.8799999999</v>
      </c>
      <c r="J397" s="49"/>
      <c r="K397" s="49">
        <f>I397</f>
        <v>6549919.8799999999</v>
      </c>
      <c r="L397" s="49">
        <f>L11+L18+L25+L32+L39+L46+L53+L60+L67+L74+L81+L88+L95+L102+L109+L116+L123+L130+L137+L144+L151+L158+L165+L172+L179+L186+L193+L200+L207+L214+L221+L228+L235+L242+L249+L256+L263+L270+L277+L284+L292+L299+L306+L313+L320+L327+L334+L341+L348+L355+L362+L369+L376+L383+L390</f>
        <v>12558</v>
      </c>
      <c r="M397" s="49">
        <f>H397/C397*100</f>
        <v>34.38861299783683</v>
      </c>
    </row>
    <row r="399" spans="1:13">
      <c r="B399" s="20" t="s">
        <v>127</v>
      </c>
      <c r="E399" s="104" t="s">
        <v>128</v>
      </c>
      <c r="H399" s="104" t="s">
        <v>128</v>
      </c>
    </row>
    <row r="400" spans="1:13">
      <c r="E400" s="104"/>
      <c r="H400" s="104"/>
    </row>
    <row r="401" spans="2:8">
      <c r="B401" s="20" t="s">
        <v>129</v>
      </c>
      <c r="E401" s="104" t="s">
        <v>130</v>
      </c>
      <c r="H401" s="104" t="s">
        <v>130</v>
      </c>
    </row>
  </sheetData>
  <mergeCells count="116">
    <mergeCell ref="A392:M392"/>
    <mergeCell ref="A393:M393"/>
    <mergeCell ref="A26:M26"/>
    <mergeCell ref="A2:M2"/>
    <mergeCell ref="A3:M3"/>
    <mergeCell ref="A4:M4"/>
    <mergeCell ref="A13:M13"/>
    <mergeCell ref="A14:M14"/>
    <mergeCell ref="A20:M20"/>
    <mergeCell ref="A21:M21"/>
    <mergeCell ref="A84:M84"/>
    <mergeCell ref="A48:M48"/>
    <mergeCell ref="A49:M49"/>
    <mergeCell ref="A55:M55"/>
    <mergeCell ref="A56:M56"/>
    <mergeCell ref="A69:M69"/>
    <mergeCell ref="A62:M62"/>
    <mergeCell ref="A63:M63"/>
    <mergeCell ref="A70:M70"/>
    <mergeCell ref="A76:M76"/>
    <mergeCell ref="A77:M77"/>
    <mergeCell ref="A83:M83"/>
    <mergeCell ref="A6:M6"/>
    <mergeCell ref="A7:M7"/>
    <mergeCell ref="A42:M42"/>
    <mergeCell ref="A27:M27"/>
    <mergeCell ref="A28:M28"/>
    <mergeCell ref="A34:M34"/>
    <mergeCell ref="A35:M35"/>
    <mergeCell ref="A41:M41"/>
    <mergeCell ref="A105:M105"/>
    <mergeCell ref="A118:M118"/>
    <mergeCell ref="A119:M119"/>
    <mergeCell ref="A111:M111"/>
    <mergeCell ref="A112:M112"/>
    <mergeCell ref="A90:M90"/>
    <mergeCell ref="A91:M91"/>
    <mergeCell ref="A97:M97"/>
    <mergeCell ref="A98:M98"/>
    <mergeCell ref="A104:M104"/>
    <mergeCell ref="A140:M140"/>
    <mergeCell ref="A146:M146"/>
    <mergeCell ref="A147:M147"/>
    <mergeCell ref="A153:M153"/>
    <mergeCell ref="A154:M154"/>
    <mergeCell ref="A125:M125"/>
    <mergeCell ref="A126:M126"/>
    <mergeCell ref="A132:M132"/>
    <mergeCell ref="A133:M133"/>
    <mergeCell ref="A139:M139"/>
    <mergeCell ref="A175:M175"/>
    <mergeCell ref="A181:M181"/>
    <mergeCell ref="A182:M182"/>
    <mergeCell ref="A188:M188"/>
    <mergeCell ref="A189:M189"/>
    <mergeCell ref="A160:M160"/>
    <mergeCell ref="A161:M161"/>
    <mergeCell ref="A167:M167"/>
    <mergeCell ref="A168:M168"/>
    <mergeCell ref="A174:M174"/>
    <mergeCell ref="A210:M210"/>
    <mergeCell ref="A216:M216"/>
    <mergeCell ref="A217:M217"/>
    <mergeCell ref="A223:M223"/>
    <mergeCell ref="A224:M224"/>
    <mergeCell ref="A195:M195"/>
    <mergeCell ref="A196:M196"/>
    <mergeCell ref="A202:M202"/>
    <mergeCell ref="A203:M203"/>
    <mergeCell ref="A209:M209"/>
    <mergeCell ref="A245:M245"/>
    <mergeCell ref="A251:M251"/>
    <mergeCell ref="A252:M252"/>
    <mergeCell ref="A258:M258"/>
    <mergeCell ref="A259:M259"/>
    <mergeCell ref="A230:M230"/>
    <mergeCell ref="A231:M231"/>
    <mergeCell ref="A237:M237"/>
    <mergeCell ref="A238:M238"/>
    <mergeCell ref="A244:M244"/>
    <mergeCell ref="A288:M288"/>
    <mergeCell ref="A295:M295"/>
    <mergeCell ref="A301:M301"/>
    <mergeCell ref="A302:M302"/>
    <mergeCell ref="A279:M279"/>
    <mergeCell ref="A280:M280"/>
    <mergeCell ref="A287:M287"/>
    <mergeCell ref="A265:M265"/>
    <mergeCell ref="A266:M266"/>
    <mergeCell ref="A272:M272"/>
    <mergeCell ref="A273:M273"/>
    <mergeCell ref="A294:M294"/>
    <mergeCell ref="A330:M330"/>
    <mergeCell ref="A336:M336"/>
    <mergeCell ref="A337:M337"/>
    <mergeCell ref="A343:M343"/>
    <mergeCell ref="A344:M344"/>
    <mergeCell ref="A308:M308"/>
    <mergeCell ref="A309:M309"/>
    <mergeCell ref="A315:M315"/>
    <mergeCell ref="A316:M316"/>
    <mergeCell ref="A329:M329"/>
    <mergeCell ref="A322:M322"/>
    <mergeCell ref="A323:M323"/>
    <mergeCell ref="A385:M385"/>
    <mergeCell ref="A386:M386"/>
    <mergeCell ref="A365:M365"/>
    <mergeCell ref="A371:M371"/>
    <mergeCell ref="A372:M372"/>
    <mergeCell ref="A378:M378"/>
    <mergeCell ref="A379:M379"/>
    <mergeCell ref="A350:M350"/>
    <mergeCell ref="A351:M351"/>
    <mergeCell ref="A357:M357"/>
    <mergeCell ref="A358:M358"/>
    <mergeCell ref="A364:M364"/>
  </mergeCells>
  <pageMargins left="0.70866141732283472" right="0.70866141732283472" top="0.74803149606299213" bottom="0.74803149606299213" header="0.31496062992125984" footer="0.31496062992125984"/>
  <pageSetup paperSize="9" scale="50" orientation="portrait" verticalDpi="0" r:id="rId1"/>
  <rowBreaks count="4" manualBreakCount="4">
    <brk id="82" max="12" man="1"/>
    <brk id="328" max="12" man="1"/>
    <brk id="356" max="12" man="1"/>
    <brk id="384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форма 1 сады</vt:lpstr>
      <vt:lpstr>форма 2 сады</vt:lpstr>
      <vt:lpstr>форма 3 сады</vt:lpstr>
      <vt:lpstr>форма 4 сады</vt:lpstr>
      <vt:lpstr>'форма 1 сады'!Область_печати</vt:lpstr>
      <vt:lpstr>'форма 2 сады'!Область_печати</vt:lpstr>
      <vt:lpstr>'форма 3 сады'!Область_печати</vt:lpstr>
      <vt:lpstr>'форма 4 сады'!Область_печати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Никифорова Т.А.</dc:creator>
  <cp:lastModifiedBy>Nikiforova</cp:lastModifiedBy>
  <cp:lastPrinted>2020-10-31T12:44:35Z</cp:lastPrinted>
  <dcterms:created xsi:type="dcterms:W3CDTF">2016-05-24T14:19:32Z</dcterms:created>
  <dcterms:modified xsi:type="dcterms:W3CDTF">2020-10-31T12:45:31Z</dcterms:modified>
</cp:coreProperties>
</file>