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600" windowHeight="11760" activeTab="3"/>
  </bookViews>
  <sheets>
    <sheet name="форма 1 школы" sheetId="3" r:id="rId1"/>
    <sheet name="форма 2 школы" sheetId="4" r:id="rId2"/>
    <sheet name="форма 3 школы" sheetId="1" r:id="rId3"/>
    <sheet name="форма 4 школы" sheetId="2" r:id="rId4"/>
  </sheets>
  <definedNames>
    <definedName name="_xlnm.Print_Area" localSheetId="0">'форма 1 школы'!$A$1:$F$306</definedName>
    <definedName name="_xlnm.Print_Area" localSheetId="1">'форма 2 школы'!$A$1:$F$18</definedName>
    <definedName name="_xlnm.Print_Area" localSheetId="2">'форма 3 школы'!$A$1:$F$463</definedName>
    <definedName name="_xlnm.Print_Area" localSheetId="3">'форма 4 школы'!$A$1:$M$239</definedName>
  </definedNames>
  <calcPr calcId="125725"/>
</workbook>
</file>

<file path=xl/calcChain.xml><?xml version="1.0" encoding="utf-8"?>
<calcChain xmlns="http://schemas.openxmlformats.org/spreadsheetml/2006/main">
  <c r="L232" i="2"/>
  <c r="L233"/>
  <c r="J231"/>
  <c r="J232"/>
  <c r="I232"/>
  <c r="I233"/>
  <c r="G232"/>
  <c r="G233"/>
  <c r="E232"/>
  <c r="D232"/>
  <c r="D233"/>
  <c r="L231" l="1"/>
  <c r="I231"/>
  <c r="G231"/>
  <c r="L230"/>
  <c r="J230"/>
  <c r="I230"/>
  <c r="G230"/>
  <c r="E231"/>
  <c r="D231"/>
  <c r="K233"/>
  <c r="H233" s="1"/>
  <c r="F233"/>
  <c r="C233" s="1"/>
  <c r="K232"/>
  <c r="H232" s="1"/>
  <c r="F232"/>
  <c r="C232" s="1"/>
  <c r="K231"/>
  <c r="F231"/>
  <c r="C231" s="1"/>
  <c r="K230"/>
  <c r="H230" s="1"/>
  <c r="H231" l="1"/>
  <c r="M232"/>
  <c r="M231"/>
  <c r="M233"/>
  <c r="E299" i="3" l="1"/>
  <c r="E300"/>
  <c r="D299"/>
  <c r="D300"/>
  <c r="E296"/>
  <c r="E297"/>
  <c r="E298"/>
  <c r="E295"/>
  <c r="D298"/>
  <c r="D296"/>
  <c r="D297"/>
  <c r="D295"/>
  <c r="K156" i="2" l="1"/>
  <c r="H156"/>
  <c r="F156"/>
  <c r="K155"/>
  <c r="H155" s="1"/>
  <c r="F155"/>
  <c r="K107" l="1"/>
  <c r="H107" s="1"/>
  <c r="F107"/>
  <c r="K106"/>
  <c r="H106" s="1"/>
  <c r="F106"/>
  <c r="K200" l="1"/>
  <c r="H200"/>
  <c r="F200"/>
  <c r="K199"/>
  <c r="H199" s="1"/>
  <c r="F199"/>
  <c r="K198"/>
  <c r="H198" s="1"/>
  <c r="F198"/>
  <c r="K197"/>
  <c r="H197" s="1"/>
  <c r="F197"/>
  <c r="K33"/>
  <c r="H33" s="1"/>
  <c r="F33"/>
  <c r="H32"/>
  <c r="F32"/>
  <c r="K220" l="1"/>
  <c r="H220"/>
  <c r="F220"/>
  <c r="K213" l="1"/>
  <c r="H213" s="1"/>
  <c r="F213"/>
  <c r="K207" l="1"/>
  <c r="H207" s="1"/>
  <c r="F207"/>
  <c r="K206"/>
  <c r="H206" s="1"/>
  <c r="F206"/>
  <c r="K191"/>
  <c r="H191"/>
  <c r="F191"/>
  <c r="K190"/>
  <c r="H190" s="1"/>
  <c r="I190"/>
  <c r="E190"/>
  <c r="D190"/>
  <c r="F190" l="1"/>
  <c r="K184"/>
  <c r="H184" s="1"/>
  <c r="F184"/>
  <c r="K183"/>
  <c r="H183" s="1"/>
  <c r="F183"/>
  <c r="K177" l="1"/>
  <c r="H177" s="1"/>
  <c r="F177"/>
  <c r="K176"/>
  <c r="H176" s="1"/>
  <c r="F176"/>
  <c r="K163"/>
  <c r="H163"/>
  <c r="F163"/>
  <c r="K162"/>
  <c r="H162" s="1"/>
  <c r="F162"/>
  <c r="K149" l="1"/>
  <c r="H149" s="1"/>
  <c r="F149"/>
  <c r="K148"/>
  <c r="H148" s="1"/>
  <c r="F148"/>
  <c r="K142" l="1"/>
  <c r="H142" s="1"/>
  <c r="F142"/>
  <c r="K141"/>
  <c r="H141" s="1"/>
  <c r="F141"/>
  <c r="K134" l="1"/>
  <c r="H134" s="1"/>
  <c r="F134"/>
  <c r="H128" l="1"/>
  <c r="F128"/>
  <c r="K127"/>
  <c r="H127" s="1"/>
  <c r="F127"/>
  <c r="K121" l="1"/>
  <c r="H121" s="1"/>
  <c r="F121"/>
  <c r="K120"/>
  <c r="H120" s="1"/>
  <c r="F120"/>
  <c r="K113" l="1"/>
  <c r="H113" s="1"/>
  <c r="F113"/>
  <c r="K100" l="1"/>
  <c r="H100" s="1"/>
  <c r="F100"/>
  <c r="K99"/>
  <c r="H99" s="1"/>
  <c r="F99"/>
  <c r="K93" l="1"/>
  <c r="H93" s="1"/>
  <c r="F93"/>
  <c r="C93" s="1"/>
  <c r="K92"/>
  <c r="H92" s="1"/>
  <c r="F92"/>
  <c r="C92" s="1"/>
  <c r="K85" l="1"/>
  <c r="H85" s="1"/>
  <c r="F85"/>
  <c r="K79" l="1"/>
  <c r="H79" s="1"/>
  <c r="F79"/>
  <c r="K78"/>
  <c r="H78" s="1"/>
  <c r="F78"/>
  <c r="K77"/>
  <c r="H77"/>
  <c r="F77"/>
  <c r="K76"/>
  <c r="H76" s="1"/>
  <c r="F76"/>
  <c r="J68" l="1"/>
  <c r="K68" s="1"/>
  <c r="H68" s="1"/>
  <c r="E68"/>
  <c r="F68" s="1"/>
  <c r="L67"/>
  <c r="J67"/>
  <c r="I67"/>
  <c r="G67"/>
  <c r="E67"/>
  <c r="E230" s="1"/>
  <c r="D67"/>
  <c r="F67" s="1"/>
  <c r="K67" l="1"/>
  <c r="H67" s="1"/>
  <c r="K61"/>
  <c r="H61" s="1"/>
  <c r="F61"/>
  <c r="K60"/>
  <c r="H60" s="1"/>
  <c r="F60"/>
  <c r="K53" l="1"/>
  <c r="H53" s="1"/>
  <c r="F53"/>
  <c r="K46" l="1"/>
  <c r="H46" s="1"/>
  <c r="F46"/>
  <c r="K40" l="1"/>
  <c r="H40" s="1"/>
  <c r="F40"/>
  <c r="K39"/>
  <c r="H39" s="1"/>
  <c r="F39"/>
  <c r="K170" l="1"/>
  <c r="H170" s="1"/>
  <c r="F170"/>
  <c r="K169"/>
  <c r="H169" s="1"/>
  <c r="F169"/>
  <c r="F463" i="1"/>
  <c r="F462"/>
  <c r="K26" i="2" l="1"/>
  <c r="H26" s="1"/>
  <c r="F26"/>
  <c r="K25"/>
  <c r="H25" s="1"/>
  <c r="F25"/>
  <c r="K19" l="1"/>
  <c r="H19" s="1"/>
  <c r="F19"/>
  <c r="L18"/>
  <c r="I18"/>
  <c r="K18" s="1"/>
  <c r="H18" s="1"/>
  <c r="G18"/>
  <c r="D18"/>
  <c r="F18" l="1"/>
  <c r="D230"/>
  <c r="F230" s="1"/>
  <c r="C230" s="1"/>
  <c r="M230" s="1"/>
  <c r="K12"/>
  <c r="H12" s="1"/>
  <c r="F12"/>
  <c r="K11"/>
  <c r="H11" s="1"/>
  <c r="F11"/>
  <c r="C200" l="1"/>
  <c r="C199"/>
  <c r="M199" s="1"/>
  <c r="C198"/>
  <c r="C197"/>
  <c r="M197" s="1"/>
  <c r="M198" l="1"/>
  <c r="M200"/>
  <c r="F256" i="3" l="1"/>
  <c r="C61" i="2" l="1"/>
  <c r="C60"/>
  <c r="M60" s="1"/>
  <c r="M61" l="1"/>
  <c r="K223" l="1"/>
  <c r="H223" s="1"/>
  <c r="F223"/>
  <c r="C223" s="1"/>
  <c r="K222"/>
  <c r="H222" s="1"/>
  <c r="F222"/>
  <c r="C222" s="1"/>
  <c r="K221"/>
  <c r="H221" s="1"/>
  <c r="F221"/>
  <c r="C221" s="1"/>
  <c r="C220"/>
  <c r="M223" l="1"/>
  <c r="M221"/>
  <c r="M220"/>
  <c r="M222"/>
  <c r="C207" l="1"/>
  <c r="C206"/>
  <c r="F433" i="1"/>
  <c r="F432"/>
  <c r="F431"/>
  <c r="F430"/>
  <c r="F429"/>
  <c r="F428"/>
  <c r="F427"/>
  <c r="F426"/>
  <c r="F425"/>
  <c r="F424"/>
  <c r="F269" i="3"/>
  <c r="F268"/>
  <c r="F267"/>
  <c r="F266"/>
  <c r="F265"/>
  <c r="F264"/>
  <c r="F70" i="2"/>
  <c r="M206" l="1"/>
  <c r="M207"/>
  <c r="F287" i="3"/>
  <c r="F461" i="1"/>
  <c r="F460"/>
  <c r="F459"/>
  <c r="F458"/>
  <c r="F457"/>
  <c r="F456"/>
  <c r="F455"/>
  <c r="F454"/>
  <c r="F289" i="3"/>
  <c r="F288"/>
  <c r="F286"/>
  <c r="F285"/>
  <c r="F284"/>
  <c r="K214" i="2"/>
  <c r="H214" s="1"/>
  <c r="F214"/>
  <c r="C214" s="1"/>
  <c r="C213"/>
  <c r="F448" i="1"/>
  <c r="F447"/>
  <c r="F446"/>
  <c r="F445"/>
  <c r="F444"/>
  <c r="F443"/>
  <c r="F442"/>
  <c r="F441"/>
  <c r="F440"/>
  <c r="F439"/>
  <c r="F278" i="3"/>
  <c r="F277"/>
  <c r="F276"/>
  <c r="F275"/>
  <c r="M213" i="2" l="1"/>
  <c r="M214"/>
  <c r="F418" i="1" l="1"/>
  <c r="F417"/>
  <c r="F416"/>
  <c r="F415"/>
  <c r="F414"/>
  <c r="F413"/>
  <c r="F412"/>
  <c r="F411"/>
  <c r="F410"/>
  <c r="F409"/>
  <c r="F408"/>
  <c r="F407"/>
  <c r="F406"/>
  <c r="F405"/>
  <c r="F258" i="3"/>
  <c r="F257"/>
  <c r="F255"/>
  <c r="F254"/>
  <c r="F253"/>
  <c r="C191" i="2" l="1"/>
  <c r="C190"/>
  <c r="F399" i="1"/>
  <c r="F398"/>
  <c r="F397"/>
  <c r="F396"/>
  <c r="F395"/>
  <c r="F394"/>
  <c r="F393"/>
  <c r="F392"/>
  <c r="F391"/>
  <c r="F390"/>
  <c r="F247" i="3"/>
  <c r="F246"/>
  <c r="F245"/>
  <c r="F244"/>
  <c r="M190" i="2" l="1"/>
  <c r="M191"/>
  <c r="C184"/>
  <c r="C183"/>
  <c r="F384" i="1"/>
  <c r="F383"/>
  <c r="F382"/>
  <c r="F381"/>
  <c r="F380"/>
  <c r="F379"/>
  <c r="F378"/>
  <c r="F377"/>
  <c r="F376"/>
  <c r="F375"/>
  <c r="F238" i="3"/>
  <c r="F237"/>
  <c r="F236"/>
  <c r="F235"/>
  <c r="M184" i="2" l="1"/>
  <c r="M183"/>
  <c r="C177" l="1"/>
  <c r="C176"/>
  <c r="F369" i="1"/>
  <c r="F368"/>
  <c r="F367"/>
  <c r="F366"/>
  <c r="F365"/>
  <c r="F364"/>
  <c r="F363"/>
  <c r="F362"/>
  <c r="F361"/>
  <c r="F360"/>
  <c r="F229" i="3"/>
  <c r="F228"/>
  <c r="F227"/>
  <c r="F226"/>
  <c r="C170" i="2"/>
  <c r="C169"/>
  <c r="F354" i="1"/>
  <c r="F353"/>
  <c r="F352"/>
  <c r="F351"/>
  <c r="F350"/>
  <c r="F349"/>
  <c r="F348"/>
  <c r="F347"/>
  <c r="F346"/>
  <c r="F345"/>
  <c r="F220" i="3"/>
  <c r="F219"/>
  <c r="F218"/>
  <c r="F217"/>
  <c r="M169" i="2" l="1"/>
  <c r="M176"/>
  <c r="M177"/>
  <c r="M170"/>
  <c r="C163" l="1"/>
  <c r="C162"/>
  <c r="F339" i="1"/>
  <c r="F338"/>
  <c r="F337"/>
  <c r="F336"/>
  <c r="F335"/>
  <c r="F334"/>
  <c r="F333"/>
  <c r="F332"/>
  <c r="F331"/>
  <c r="F330"/>
  <c r="F211" i="3"/>
  <c r="F210"/>
  <c r="F209"/>
  <c r="F208"/>
  <c r="M162" i="2" l="1"/>
  <c r="M163"/>
  <c r="C156" l="1"/>
  <c r="C155"/>
  <c r="F324" i="1"/>
  <c r="F323"/>
  <c r="F322"/>
  <c r="F321"/>
  <c r="F320"/>
  <c r="F319"/>
  <c r="F318"/>
  <c r="F317"/>
  <c r="F316"/>
  <c r="F315"/>
  <c r="F202" i="3"/>
  <c r="F201"/>
  <c r="F200"/>
  <c r="F199"/>
  <c r="M155" i="2" l="1"/>
  <c r="M156"/>
  <c r="C149" l="1"/>
  <c r="C148"/>
  <c r="F309" i="1"/>
  <c r="F308"/>
  <c r="F307"/>
  <c r="F306"/>
  <c r="F305"/>
  <c r="F304"/>
  <c r="F303"/>
  <c r="F302"/>
  <c r="F301"/>
  <c r="F300"/>
  <c r="F193" i="3"/>
  <c r="F192"/>
  <c r="F191"/>
  <c r="F190"/>
  <c r="M148" i="2" l="1"/>
  <c r="M149"/>
  <c r="C142" l="1"/>
  <c r="C141"/>
  <c r="F294" i="1"/>
  <c r="F293"/>
  <c r="F292"/>
  <c r="F291"/>
  <c r="F290"/>
  <c r="F289"/>
  <c r="F288"/>
  <c r="F287"/>
  <c r="F286"/>
  <c r="F285"/>
  <c r="F184" i="3"/>
  <c r="F183"/>
  <c r="F182"/>
  <c r="F181"/>
  <c r="M142" i="2" l="1"/>
  <c r="M141"/>
  <c r="K135"/>
  <c r="H135" s="1"/>
  <c r="F135"/>
  <c r="C135" s="1"/>
  <c r="C134"/>
  <c r="F279" i="1"/>
  <c r="F278"/>
  <c r="F277"/>
  <c r="F276"/>
  <c r="F275"/>
  <c r="F274"/>
  <c r="F273"/>
  <c r="F272"/>
  <c r="F271"/>
  <c r="F270"/>
  <c r="F175" i="3"/>
  <c r="F174"/>
  <c r="F173"/>
  <c r="F172"/>
  <c r="M134" i="2" l="1"/>
  <c r="M135"/>
  <c r="C128"/>
  <c r="C127"/>
  <c r="F264" i="1"/>
  <c r="F262"/>
  <c r="F261"/>
  <c r="F260"/>
  <c r="F259"/>
  <c r="F258"/>
  <c r="F257"/>
  <c r="F256"/>
  <c r="F255"/>
  <c r="F166" i="3"/>
  <c r="F165"/>
  <c r="F164"/>
  <c r="F163"/>
  <c r="M127" i="2" l="1"/>
  <c r="M128"/>
  <c r="C121" l="1"/>
  <c r="C120"/>
  <c r="F249" i="1"/>
  <c r="F248"/>
  <c r="F247"/>
  <c r="F246"/>
  <c r="F245"/>
  <c r="F244"/>
  <c r="F243"/>
  <c r="F242"/>
  <c r="F241"/>
  <c r="F240"/>
  <c r="F157" i="3"/>
  <c r="F156"/>
  <c r="F155"/>
  <c r="F154"/>
  <c r="M120" i="2" l="1"/>
  <c r="M121"/>
  <c r="K114" l="1"/>
  <c r="H114" s="1"/>
  <c r="F114"/>
  <c r="C114" s="1"/>
  <c r="C113"/>
  <c r="F234" i="1"/>
  <c r="F233"/>
  <c r="F232"/>
  <c r="F231"/>
  <c r="F230"/>
  <c r="F229"/>
  <c r="F228"/>
  <c r="F227"/>
  <c r="F226"/>
  <c r="F225"/>
  <c r="F148" i="3"/>
  <c r="F147"/>
  <c r="F146"/>
  <c r="F145"/>
  <c r="M114" i="2" l="1"/>
  <c r="M113"/>
  <c r="C107" l="1"/>
  <c r="C106"/>
  <c r="F219" i="1"/>
  <c r="F218"/>
  <c r="F217"/>
  <c r="F216"/>
  <c r="F215"/>
  <c r="F214"/>
  <c r="F213"/>
  <c r="F212"/>
  <c r="F211"/>
  <c r="F210"/>
  <c r="F139" i="3"/>
  <c r="F138"/>
  <c r="F137"/>
  <c r="F136"/>
  <c r="C100" i="2"/>
  <c r="C99"/>
  <c r="M99" s="1"/>
  <c r="F204" i="1"/>
  <c r="F203"/>
  <c r="F202"/>
  <c r="F201"/>
  <c r="F200"/>
  <c r="F199"/>
  <c r="F198"/>
  <c r="F197"/>
  <c r="F196"/>
  <c r="F195"/>
  <c r="F130" i="3"/>
  <c r="F129"/>
  <c r="F128"/>
  <c r="F127"/>
  <c r="M106" i="2" l="1"/>
  <c r="M107"/>
  <c r="M100"/>
  <c r="M93" l="1"/>
  <c r="M92"/>
  <c r="F189" i="1"/>
  <c r="F188"/>
  <c r="F187"/>
  <c r="F186"/>
  <c r="F185"/>
  <c r="F184"/>
  <c r="F183"/>
  <c r="F182"/>
  <c r="F181"/>
  <c r="F180"/>
  <c r="F121" i="3"/>
  <c r="F120"/>
  <c r="F119"/>
  <c r="F118"/>
  <c r="K86" i="2" l="1"/>
  <c r="H86" s="1"/>
  <c r="F86"/>
  <c r="C86" s="1"/>
  <c r="C85"/>
  <c r="F174" i="1"/>
  <c r="F173"/>
  <c r="F172"/>
  <c r="F171"/>
  <c r="F170"/>
  <c r="F169"/>
  <c r="F168"/>
  <c r="F167"/>
  <c r="F166"/>
  <c r="F165"/>
  <c r="F112" i="3"/>
  <c r="F111"/>
  <c r="F110"/>
  <c r="F109"/>
  <c r="M85" i="2" l="1"/>
  <c r="M86"/>
  <c r="C79"/>
  <c r="C78"/>
  <c r="C77"/>
  <c r="C76"/>
  <c r="F159" i="1"/>
  <c r="F158"/>
  <c r="F157"/>
  <c r="F156"/>
  <c r="F155"/>
  <c r="F154"/>
  <c r="F153"/>
  <c r="F152"/>
  <c r="F151"/>
  <c r="F150"/>
  <c r="F149"/>
  <c r="F148"/>
  <c r="F147"/>
  <c r="F146"/>
  <c r="F103" i="3"/>
  <c r="F102"/>
  <c r="F101"/>
  <c r="F100"/>
  <c r="F99"/>
  <c r="F98"/>
  <c r="M77" i="2" l="1"/>
  <c r="M79"/>
  <c r="M76"/>
  <c r="M78"/>
  <c r="K70" l="1"/>
  <c r="H70" s="1"/>
  <c r="C70"/>
  <c r="K69"/>
  <c r="H69" s="1"/>
  <c r="F69"/>
  <c r="C69" s="1"/>
  <c r="C68"/>
  <c r="C67"/>
  <c r="M69" l="1"/>
  <c r="M67"/>
  <c r="M70"/>
  <c r="M68"/>
  <c r="F140" i="1"/>
  <c r="F139"/>
  <c r="F138"/>
  <c r="F137"/>
  <c r="F136"/>
  <c r="F135"/>
  <c r="F134"/>
  <c r="F133"/>
  <c r="F132"/>
  <c r="F131"/>
  <c r="F92" i="3"/>
  <c r="F91"/>
  <c r="F90"/>
  <c r="F89"/>
  <c r="F125" i="1" l="1"/>
  <c r="F124"/>
  <c r="F123"/>
  <c r="F122"/>
  <c r="F121"/>
  <c r="F120"/>
  <c r="F119"/>
  <c r="F118"/>
  <c r="F117"/>
  <c r="F116"/>
  <c r="F83" i="3"/>
  <c r="F82"/>
  <c r="F81"/>
  <c r="F80"/>
  <c r="K54" i="2" l="1"/>
  <c r="H54" s="1"/>
  <c r="F54"/>
  <c r="C54" s="1"/>
  <c r="C53"/>
  <c r="F110" i="1"/>
  <c r="F109"/>
  <c r="F108"/>
  <c r="F107"/>
  <c r="F106"/>
  <c r="F105"/>
  <c r="F104"/>
  <c r="F103"/>
  <c r="F102"/>
  <c r="F101"/>
  <c r="F74" i="3"/>
  <c r="F73"/>
  <c r="F72"/>
  <c r="F71"/>
  <c r="M53" i="2" l="1"/>
  <c r="M54"/>
  <c r="K47" l="1"/>
  <c r="H47" s="1"/>
  <c r="F47"/>
  <c r="C47" s="1"/>
  <c r="C46"/>
  <c r="F95" i="1"/>
  <c r="F94"/>
  <c r="F93"/>
  <c r="F92"/>
  <c r="F91"/>
  <c r="F90"/>
  <c r="F89"/>
  <c r="F88"/>
  <c r="F87"/>
  <c r="F86"/>
  <c r="F65" i="3"/>
  <c r="F64"/>
  <c r="F63"/>
  <c r="F62"/>
  <c r="M46" i="2" l="1"/>
  <c r="M47"/>
  <c r="C40" l="1"/>
  <c r="C39"/>
  <c r="F80" i="1"/>
  <c r="F79"/>
  <c r="F78"/>
  <c r="F77"/>
  <c r="F76"/>
  <c r="F75"/>
  <c r="F74"/>
  <c r="F73"/>
  <c r="F72"/>
  <c r="F71"/>
  <c r="F56" i="3"/>
  <c r="F55"/>
  <c r="F54"/>
  <c r="F53"/>
  <c r="M40" i="2" l="1"/>
  <c r="M39"/>
  <c r="C33"/>
  <c r="C32"/>
  <c r="F65" i="1"/>
  <c r="F64"/>
  <c r="F63"/>
  <c r="F62"/>
  <c r="F61"/>
  <c r="F60"/>
  <c r="F59"/>
  <c r="F58"/>
  <c r="F57"/>
  <c r="F56"/>
  <c r="F47" i="3"/>
  <c r="F46"/>
  <c r="F45"/>
  <c r="F44"/>
  <c r="M32" i="2" l="1"/>
  <c r="M33"/>
  <c r="C26" l="1"/>
  <c r="C25"/>
  <c r="F50" i="1"/>
  <c r="F49"/>
  <c r="F48"/>
  <c r="F47"/>
  <c r="F46"/>
  <c r="F45"/>
  <c r="F44"/>
  <c r="F43"/>
  <c r="F42"/>
  <c r="F41"/>
  <c r="F36" i="3"/>
  <c r="F35"/>
  <c r="F34"/>
  <c r="F33"/>
  <c r="M25" i="2" l="1"/>
  <c r="M26"/>
  <c r="C19" l="1"/>
  <c r="F35" i="1"/>
  <c r="F34"/>
  <c r="F33"/>
  <c r="F32"/>
  <c r="F31"/>
  <c r="F30"/>
  <c r="F29"/>
  <c r="F28"/>
  <c r="F27"/>
  <c r="F26"/>
  <c r="F25" i="3"/>
  <c r="F24"/>
  <c r="F23"/>
  <c r="F22"/>
  <c r="C18" i="2" l="1"/>
  <c r="M18" s="1"/>
  <c r="M19"/>
  <c r="C12"/>
  <c r="C11"/>
  <c r="F20" i="1"/>
  <c r="F19"/>
  <c r="F18"/>
  <c r="F17"/>
  <c r="F16"/>
  <c r="F15"/>
  <c r="F14"/>
  <c r="F13"/>
  <c r="F12"/>
  <c r="F11"/>
  <c r="F14" i="3"/>
  <c r="F13"/>
  <c r="F12"/>
  <c r="F11"/>
  <c r="M12" i="2" l="1"/>
  <c r="M11"/>
  <c r="F38" i="3"/>
  <c r="F37"/>
  <c r="F27"/>
  <c r="F26"/>
  <c r="F16"/>
  <c r="F15"/>
  <c r="F298" l="1"/>
  <c r="F300" l="1"/>
  <c r="F299"/>
  <c r="F297"/>
  <c r="F296"/>
  <c r="F295"/>
</calcChain>
</file>

<file path=xl/sharedStrings.xml><?xml version="1.0" encoding="utf-8"?>
<sst xmlns="http://schemas.openxmlformats.org/spreadsheetml/2006/main" count="2071" uniqueCount="125">
  <si>
    <t>Форма № 3</t>
  </si>
  <si>
    <t>СООТВЕТСТВИЕ</t>
  </si>
  <si>
    <t xml:space="preserve">качества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</si>
  <si>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</si>
  <si>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</si>
  <si>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</si>
  <si>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</si>
  <si>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</si>
  <si>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</si>
  <si>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</si>
  <si>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Отклонение</t>
  </si>
  <si>
    <t>6=(5/4)*100%</t>
  </si>
  <si>
    <t>уровень освоения обучающимися основной общеобразовательной программы начального общего образования по завершении первой ступени  общего образования</t>
  </si>
  <si>
    <t>полнота реализации основной общеобразовательной программы начального общего образования</t>
  </si>
  <si>
    <t>уровень освоения обучающимися основной общеобразовательной программы основного общего образования по завершении второй ступени  общего образования</t>
  </si>
  <si>
    <t>полнота реализации основной общеобразовательной программы основного общего образования</t>
  </si>
  <si>
    <t>уровень освоения обучающимися основной общеобразовательной программы среднего общего образования по завершении третьей ступени  общего образования</t>
  </si>
  <si>
    <t>полнота реализации основной общеобразовательной программы среднего общего образования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</si>
  <si>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</si>
  <si>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</si>
  <si>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</si>
  <si>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</si>
  <si>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</si>
  <si>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</si>
  <si>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</si>
  <si>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Объем муниципальной услуги за отчетный период, установленный муниципальным заданием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</si>
  <si>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</si>
  <si>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</si>
  <si>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</si>
  <si>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</si>
  <si>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Фактический объем оказанной муниципальной услуги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</si>
  <si>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</si>
  <si>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</si>
  <si>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</si>
  <si>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</si>
  <si>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</si>
  <si>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</si>
  <si>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</si>
  <si>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</si>
  <si>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</si>
  <si>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-</t>
  </si>
  <si>
    <t>по услуге присмотр и уход из местного бюджета учитываются расходы по следующим направлениям: питание, бутилированная вода, моющие, чистящие, дезинфицирующие средства, используемые для присмотра и ухода за воспитанниками</t>
  </si>
  <si>
    <t>заполнять ячейки голубого цвета</t>
  </si>
  <si>
    <t>Форма № 1</t>
  </si>
  <si>
    <t xml:space="preserve">объема предоставленных муниципальных услуг </t>
  </si>
  <si>
    <t>Единица измерения</t>
  </si>
  <si>
    <t>человек</t>
  </si>
  <si>
    <t>Директор</t>
  </si>
  <si>
    <t>исполнитель</t>
  </si>
  <si>
    <t>объем плановых ассигнований и финансирование только по виду расходов 611,621, (С ДОТАЦИЕЙ) без иных целей</t>
  </si>
  <si>
    <t>801012О.99.0.БА81АЭ92001, 801012О.99.0.БА81АА24001,  801012О.99.0.БА81АШ28001, 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</si>
  <si>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802111О.99.0.БА96АШ83001,  802111О.99.0.БА96АШ58001, 802111О.99.0.БА96АШ62001, реализация основных общеобразовательных программ основного общего образования</t>
  </si>
  <si>
    <t>802112О.99.0.ББ11АЮ58001, 802112О.99.0.ББ11АЮ83001, 802112О.99.0.ББ11АШ58001, 802112О.99.0.ББ11АЮ62001, реализация основных общеобразовательных программ среднего общего образования</t>
  </si>
  <si>
    <t xml:space="preserve"> 804200О.99.0.ББ52АЕ04000, 804200О.99.0.ББ52АЕ28000,  804200О.99.0.ББ52АЕ52000, 804200О.99.0.ББ52АЕ76000, 804200О.99.0.ББ52АЖ24000, реализация дополнительных общеразвивающих программ</t>
  </si>
  <si>
    <t>801011О.99.0.БВ24ДП02000,  801011О.99.0.БВ24ДН82000, реализация основных общеобразовательных программ дошкольного образования</t>
  </si>
  <si>
    <t>853211О.99.0.БВ19АА26000,  853211О.99.0.БВ19АГ20000, 853211О.99.0.БВ19АА68000, 853211О.99.0.БВ19АГ08000, 853211О.99.0.БВ19АА56000, присмотр и уход</t>
  </si>
  <si>
    <t>человеко-час</t>
  </si>
  <si>
    <t>801012О.99.0.БА81АЭ92001, 801012О.99.0.БА81АА24001,  801012О.99.0.БА81АШ28001,  801012О.99.0.БА81АШ04001,   802111О.99.0.БА96АЮ58001,   802111О.99.0.БА96АА00001,  802111О.99.0.БА96АШ83001,  802111О.99.0.БА96АШ58001, 802111О.99.0.БА96АШ62001,  802112О.99.0.ББ11АЮ58001, 802112О.99.0.ББ11АЮ83001, 802112О.99.0.ББ11АШ58001, 802112О.99.0.ББ11АЮ62001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</si>
  <si>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804200О.99.0.ББ52АЕ04000, 804200О.99.0.ББ52АЕ28000,  804200О.99.0.ББ52АЕ52000, 804200О.99.0.ББ52АЕ76000, 804200О.99.0.ББ52АЖ24000, реализация дополнительных общеразвивающих программ</t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</si>
  <si>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</si>
  <si>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</si>
  <si>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2019 год с учетом изменений на конец отчетного периода, руб.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</si>
  <si>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</si>
  <si>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</si>
  <si>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</si>
  <si>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</si>
  <si>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</si>
  <si>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</si>
  <si>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</si>
  <si>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</si>
  <si>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муниципальное общеобразовательное бюджетное учреждение средняя общеобразовательная школа №3 им. Ю.А. Гагарина</t>
  </si>
  <si>
    <t>Муниципальное общеобразовательное бюджетное учреждение средняя общеобразовательная школа № 6</t>
  </si>
  <si>
    <t>Муниципальное общеобразовательное бюдджетное учреждение средняя общеобразовательная школа № 6</t>
  </si>
  <si>
    <t>муниципальное общеобразовательное бюджетное учреждение лицей №7</t>
  </si>
  <si>
    <t>муницпальное общеобразовательное бюджетное учреждение лицей №7</t>
  </si>
  <si>
    <r>
      <t xml:space="preserve">Плановые ассигнования на 2018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</si>
  <si>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2018 год с учетом изменений на конец отчетного периода, руб.</t>
  </si>
  <si>
    <t>муниципальное автономное общеобразовательное учреждение средняя общеобразовательная школа № 12</t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</si>
  <si>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</si>
  <si>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</si>
  <si>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</si>
  <si>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</si>
  <si>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Муниципальное общеобразовательное бюджетное учреждение средняя общеобразовательная школа № 26</t>
  </si>
  <si>
    <t>Муниципальное автономное общеобразовательное учреждение  лицей № 28</t>
  </si>
  <si>
    <t>Муниципальное автономное общеобразовательное учреждение лицей № 28</t>
  </si>
  <si>
    <t>муниципальное общеобразовательное бюджетное учреждение средняя общеобразовательная школа № 31</t>
  </si>
  <si>
    <t>муниципальное общеобразовательное бюджетное учреждение средняя общеобразовательная школа № 35</t>
  </si>
  <si>
    <t>свод</t>
  </si>
  <si>
    <t>Муниципальное общеобразовательное бюджетное учреждение средняя общеобразовательная школа № 35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</si>
  <si>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</t>
  </si>
  <si>
    <t>801012О.99.0.БА81АЭ92001, 801012О.99.0.БА81АП40001,  801012О.99.0.БА81АА00001,  801012О.99.0.БА81АА24001 реализация основных общеобразовательных программ начального общего образования</t>
  </si>
  <si>
    <t>802111О.99.0.БА96АЮ58001,  802111О.99.0.БА96АП76001, 802111О.99.0.БА96АА00001, 802111О.99.0.БА96АА25001, 802111О.99.0.БА96АЮ62001, реализация основных общеобразовательных программ основного общего образования</t>
  </si>
  <si>
    <t>802112О.99.0.ББ11АЮ58001, 802112О.99.0.ББ11АП76001, 802112О.99.0.ББ11АА25001, 607370000131102140811794000301000105007101102, реализация основных общеобразовательных программ среднего общего образования</t>
  </si>
  <si>
    <t>801011О.99.0.АР04ЕД72000,  801011О.99.0.АР04ЕД48000, реализация основных общеобразовательных программ дошкольного образования</t>
  </si>
  <si>
    <t>853211О.99.0.БВ19АА26000,  853211О.99.0.БВ19АА68000, 853211О.99.0.БВ19АГ08000, 853211О.99.0.БВ19АА56000, присмотр и уход</t>
  </si>
  <si>
    <t>Отчетный период:  9 месяцев 2019 года</t>
  </si>
  <si>
    <t>Отчетный период:   9 месяцев  2019 года</t>
  </si>
  <si>
    <t xml:space="preserve"> Отчетный период:  9 месяцев 2019 года</t>
  </si>
  <si>
    <t>Отчетный период: 9 месяцев 2019 года</t>
  </si>
  <si>
    <t>муниципальное автономное общеобразовательное учреждение гимназия  имени А.П. Чехова</t>
  </si>
  <si>
    <t>муниципальное автономное общеобразовательное учреждение лицей № 4 (ТМОЛ)</t>
  </si>
  <si>
    <t>муниципальное общеобразовательное бюджетное учреждение средняя общеобразовательная школа № 5</t>
  </si>
  <si>
    <t>муниципальное общеобразовательное бюджетное учреждение средняя общеобразовательная школа № 8 имени А.Г. Ломакина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</si>
  <si>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</si>
  <si>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муниципальное автономное  общеобразовательное учреждение средняя общеобразовательная школа № 10</t>
  </si>
  <si>
    <t>муниципальное автономное общеобразовательное учреждение гимназия "Мариинская"</t>
  </si>
  <si>
    <t>муниципальное общеобразовательное бюджетное учреждение средняя общеобразовательная школа № 16</t>
  </si>
  <si>
    <t>муниципальное общеобразовательное бюджетное  учреждение средняя общеобразовательная школа № 20</t>
  </si>
  <si>
    <t>муниципальное общеобразовательное бюджетное  учреждение средняя общеобразовательная школа № 21</t>
  </si>
  <si>
    <t>муниципальное автономное общеобразовательное учреждение средняя общеобразовательная школа № 22</t>
  </si>
  <si>
    <t>муниципальное общеобразовательное бюджетное  учреждение средняя общеобразовательная школа № 23</t>
  </si>
  <si>
    <t>муниципальное общеобразовательное бюджетное  учреждение средняя общеобразовательная школа № 24</t>
  </si>
  <si>
    <t>муниципальное автономное общеобразовательное учреждение средняя общеобразовательная школа № 25/11</t>
  </si>
  <si>
    <t>муниципальное автономное общеобразовательное учреждение средняя общеобразовательная школа № 27</t>
  </si>
  <si>
    <t>муниципальное общеобразовательное бюджетное  учреждение средняя общеобразовательная школа № 30</t>
  </si>
  <si>
    <t>муниципальное общеобразовательное бюджетное  учреждение средняя общеобразовательная школа № 32</t>
  </si>
  <si>
    <t>муниципальное общеобразовательное бюджетное учреждение лицей  № 33</t>
  </si>
  <si>
    <t>муниципальное общеобразовательное бюджетное  учреждение средняя общеобразовательная школа № 34</t>
  </si>
  <si>
    <t>муниципальное общеобразовательное бюджетное  учреждение средняя общеобразовательная школа № 36</t>
  </si>
  <si>
    <t>муниципальное общеобразовательное бюджетное  учреждение средняя общеобразовательная школа № 38</t>
  </si>
  <si>
    <t>Общеобразовательные учреждения</t>
  </si>
  <si>
    <t>Начальник Управления образования г. Таганрога</t>
  </si>
  <si>
    <t>О.Л. Морозова</t>
  </si>
  <si>
    <t>Главный бухгалтер</t>
  </si>
  <si>
    <t>О.В. Хмарина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</si>
</sst>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20"/>
      <color rgb="FF002060"/>
      <name val="Times New Roman"/>
      <family val="1"/>
      <charset val="204"/>
    </font>
    <font>
      <sz val="20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2" fontId="3" fillId="0" borderId="4" xfId="1" applyNumberFormat="1" applyFont="1" applyFill="1" applyBorder="1" applyAlignment="1">
      <alignment vertical="top" wrapText="1"/>
    </xf>
    <xf numFmtId="49" fontId="3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0" fontId="6" fillId="2" borderId="0" xfId="0" applyFont="1" applyFill="1"/>
    <xf numFmtId="0" fontId="9" fillId="2" borderId="0" xfId="0" applyFont="1" applyFill="1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9" fontId="4" fillId="0" borderId="4" xfId="1" applyNumberFormat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3" fillId="0" borderId="0" xfId="1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2" fontId="3" fillId="0" borderId="5" xfId="1" applyNumberFormat="1" applyFont="1" applyFill="1" applyBorder="1" applyAlignment="1">
      <alignment horizontal="center" vertical="top" wrapText="1"/>
    </xf>
    <xf numFmtId="2" fontId="3" fillId="0" borderId="6" xfId="1" applyNumberFormat="1" applyFont="1" applyFill="1" applyBorder="1" applyAlignment="1">
      <alignment horizontal="center" vertical="top" wrapText="1"/>
    </xf>
    <xf numFmtId="2" fontId="3" fillId="0" borderId="7" xfId="1" applyNumberFormat="1" applyFont="1" applyFill="1" applyBorder="1" applyAlignment="1">
      <alignment horizontal="center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49" fontId="3" fillId="0" borderId="5" xfId="1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0" fillId="0" borderId="0" xfId="0" applyFill="1"/>
    <xf numFmtId="0" fontId="0" fillId="0" borderId="0" xfId="0" applyFill="1" applyAlignment="1">
      <alignment vertical="top"/>
    </xf>
    <xf numFmtId="0" fontId="1" fillId="0" borderId="0" xfId="0" applyFont="1" applyFill="1" applyAlignment="1">
      <alignment horizontal="left"/>
    </xf>
    <xf numFmtId="4" fontId="1" fillId="0" borderId="4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4" fontId="10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/>
    </xf>
    <xf numFmtId="4" fontId="1" fillId="0" borderId="4" xfId="0" applyNumberFormat="1" applyFont="1" applyFill="1" applyBorder="1"/>
    <xf numFmtId="0" fontId="1" fillId="0" borderId="4" xfId="0" applyFont="1" applyFill="1" applyBorder="1"/>
    <xf numFmtId="4" fontId="1" fillId="0" borderId="4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8" fillId="0" borderId="0" xfId="0" applyFont="1" applyFill="1"/>
    <xf numFmtId="0" fontId="8" fillId="0" borderId="0" xfId="0" applyFont="1" applyFill="1" applyAlignment="1">
      <alignment horizontal="left" vertical="top" wrapText="1"/>
    </xf>
    <xf numFmtId="0" fontId="7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308"/>
  <sheetViews>
    <sheetView view="pageBreakPreview" topLeftCell="A296" zoomScale="80" zoomScaleSheetLayoutView="80" workbookViewId="0">
      <selection activeCell="E302" sqref="E302:E304"/>
    </sheetView>
  </sheetViews>
  <sheetFormatPr defaultRowHeight="18.75"/>
  <cols>
    <col min="1" max="1" width="7.7109375" style="34" customWidth="1"/>
    <col min="2" max="2" width="66.85546875" style="34" customWidth="1"/>
    <col min="3" max="3" width="11.42578125" style="34" customWidth="1"/>
    <col min="4" max="4" width="21" style="34" customWidth="1"/>
    <col min="5" max="5" width="14.140625" style="34" customWidth="1"/>
    <col min="6" max="6" width="18" style="34" customWidth="1"/>
  </cols>
  <sheetData>
    <row r="1" spans="1:6" ht="20.25">
      <c r="A1" s="60" t="s">
        <v>120</v>
      </c>
      <c r="B1" s="60"/>
      <c r="C1" s="60"/>
      <c r="D1" s="60"/>
      <c r="E1" s="60"/>
      <c r="F1" s="60"/>
    </row>
    <row r="2" spans="1:6">
      <c r="F2" s="34" t="s">
        <v>43</v>
      </c>
    </row>
    <row r="3" spans="1:6">
      <c r="A3" s="35" t="s">
        <v>1</v>
      </c>
      <c r="B3" s="35"/>
      <c r="C3" s="35"/>
      <c r="D3" s="35"/>
      <c r="E3" s="35"/>
      <c r="F3" s="35"/>
    </row>
    <row r="4" spans="1:6">
      <c r="A4" s="35" t="s">
        <v>44</v>
      </c>
      <c r="B4" s="35"/>
      <c r="C4" s="35"/>
      <c r="D4" s="35"/>
      <c r="E4" s="35"/>
      <c r="F4" s="35"/>
    </row>
    <row r="5" spans="1:6">
      <c r="A5" s="35" t="s">
        <v>3</v>
      </c>
      <c r="B5" s="35"/>
      <c r="C5" s="35"/>
      <c r="D5" s="35"/>
      <c r="E5" s="35"/>
      <c r="F5" s="35"/>
    </row>
    <row r="7" spans="1:6">
      <c r="A7" s="36" t="s">
        <v>99</v>
      </c>
      <c r="B7" s="37"/>
      <c r="C7" s="37"/>
      <c r="D7" s="37"/>
      <c r="E7" s="37"/>
      <c r="F7" s="38"/>
    </row>
    <row r="8" spans="1:6">
      <c r="A8" s="39" t="s">
        <v>95</v>
      </c>
      <c r="B8" s="39"/>
      <c r="C8" s="39"/>
      <c r="D8" s="39"/>
      <c r="E8" s="39"/>
      <c r="F8" s="39"/>
    </row>
    <row r="9" spans="1:6" ht="148.5" customHeight="1">
      <c r="A9" s="40" t="s">
        <v>5</v>
      </c>
      <c r="B9" s="41" t="s">
        <v>6</v>
      </c>
      <c r="C9" s="41" t="s">
        <v>45</v>
      </c>
      <c r="D9" s="41" t="s">
        <v>25</v>
      </c>
      <c r="E9" s="41" t="s">
        <v>30</v>
      </c>
      <c r="F9" s="41" t="s">
        <v>10</v>
      </c>
    </row>
    <row r="10" spans="1:6">
      <c r="A10" s="42">
        <v>1</v>
      </c>
      <c r="B10" s="42">
        <v>2</v>
      </c>
      <c r="C10" s="42">
        <v>3</v>
      </c>
      <c r="D10" s="42">
        <v>4</v>
      </c>
      <c r="E10" s="42">
        <v>5</v>
      </c>
      <c r="F10" s="42" t="s">
        <v>11</v>
      </c>
    </row>
    <row r="11" spans="1:6" ht="114.75" customHeight="1">
      <c r="A11" s="43">
        <v>1</v>
      </c>
      <c r="B11" s="8" t="s">
        <v>50</v>
      </c>
      <c r="C11" s="43" t="s">
        <v>46</v>
      </c>
      <c r="D11" s="44">
        <v>241</v>
      </c>
      <c r="E11" s="44">
        <v>245</v>
      </c>
      <c r="F11" s="45">
        <f>E11/D11*100</f>
        <v>101.65975103734439</v>
      </c>
    </row>
    <row r="12" spans="1:6" ht="137.25" customHeight="1">
      <c r="A12" s="43">
        <v>2</v>
      </c>
      <c r="B12" s="8" t="s">
        <v>51</v>
      </c>
      <c r="C12" s="43" t="s">
        <v>46</v>
      </c>
      <c r="D12" s="44">
        <v>311</v>
      </c>
      <c r="E12" s="44">
        <v>309</v>
      </c>
      <c r="F12" s="45">
        <f t="shared" ref="F12:F14" si="0">E12/D12*100</f>
        <v>99.356913183279744</v>
      </c>
    </row>
    <row r="13" spans="1:6" ht="120" customHeight="1">
      <c r="A13" s="43">
        <v>3</v>
      </c>
      <c r="B13" s="8" t="s">
        <v>52</v>
      </c>
      <c r="C13" s="43" t="s">
        <v>46</v>
      </c>
      <c r="D13" s="44">
        <v>92</v>
      </c>
      <c r="E13" s="44">
        <v>92</v>
      </c>
      <c r="F13" s="45">
        <f t="shared" si="0"/>
        <v>100</v>
      </c>
    </row>
    <row r="14" spans="1:6" ht="120" customHeight="1">
      <c r="A14" s="43">
        <v>4</v>
      </c>
      <c r="B14" s="8" t="s">
        <v>53</v>
      </c>
      <c r="C14" s="46" t="s">
        <v>56</v>
      </c>
      <c r="D14" s="44">
        <v>50050</v>
      </c>
      <c r="E14" s="44">
        <v>9675</v>
      </c>
      <c r="F14" s="45">
        <f t="shared" si="0"/>
        <v>19.33066933066933</v>
      </c>
    </row>
    <row r="15" spans="1:6" ht="85.5" hidden="1" customHeight="1">
      <c r="A15" s="43">
        <v>5</v>
      </c>
      <c r="B15" s="7" t="s">
        <v>54</v>
      </c>
      <c r="C15" s="43" t="s">
        <v>46</v>
      </c>
      <c r="D15" s="44"/>
      <c r="E15" s="44"/>
      <c r="F15" s="45" t="e">
        <f>E15/D15*100</f>
        <v>#DIV/0!</v>
      </c>
    </row>
    <row r="16" spans="1:6" ht="93.75" hidden="1">
      <c r="A16" s="43">
        <v>6</v>
      </c>
      <c r="B16" s="47" t="s">
        <v>55</v>
      </c>
      <c r="C16" s="43" t="s">
        <v>46</v>
      </c>
      <c r="D16" s="43"/>
      <c r="E16" s="43"/>
      <c r="F16" s="45" t="e">
        <f>E16/D16*100</f>
        <v>#DIV/0!</v>
      </c>
    </row>
    <row r="18" spans="1:6" ht="36.75" customHeight="1">
      <c r="A18" s="48" t="s">
        <v>70</v>
      </c>
      <c r="B18" s="49"/>
      <c r="C18" s="49"/>
      <c r="D18" s="49"/>
      <c r="E18" s="49"/>
      <c r="F18" s="50"/>
    </row>
    <row r="19" spans="1:6">
      <c r="A19" s="39" t="s">
        <v>95</v>
      </c>
      <c r="B19" s="39"/>
      <c r="C19" s="39"/>
      <c r="D19" s="39"/>
      <c r="E19" s="39"/>
      <c r="F19" s="39"/>
    </row>
    <row r="20" spans="1:6" ht="148.5" customHeight="1">
      <c r="A20" s="40" t="s">
        <v>5</v>
      </c>
      <c r="B20" s="41" t="s">
        <v>6</v>
      </c>
      <c r="C20" s="41" t="s">
        <v>45</v>
      </c>
      <c r="D20" s="41" t="s">
        <v>25</v>
      </c>
      <c r="E20" s="41" t="s">
        <v>30</v>
      </c>
      <c r="F20" s="41" t="s">
        <v>10</v>
      </c>
    </row>
    <row r="21" spans="1:6">
      <c r="A21" s="42">
        <v>1</v>
      </c>
      <c r="B21" s="42">
        <v>2</v>
      </c>
      <c r="C21" s="42">
        <v>3</v>
      </c>
      <c r="D21" s="42">
        <v>4</v>
      </c>
      <c r="E21" s="42">
        <v>5</v>
      </c>
      <c r="F21" s="42" t="s">
        <v>11</v>
      </c>
    </row>
    <row r="22" spans="1:6" ht="114.75" customHeight="1">
      <c r="A22" s="43">
        <v>1</v>
      </c>
      <c r="B22" s="8" t="s">
        <v>50</v>
      </c>
      <c r="C22" s="43" t="s">
        <v>46</v>
      </c>
      <c r="D22" s="44">
        <v>452</v>
      </c>
      <c r="E22" s="44">
        <v>454</v>
      </c>
      <c r="F22" s="45">
        <f>E22/D22*100</f>
        <v>100.44247787610618</v>
      </c>
    </row>
    <row r="23" spans="1:6" ht="137.25" customHeight="1">
      <c r="A23" s="43">
        <v>2</v>
      </c>
      <c r="B23" s="8" t="s">
        <v>51</v>
      </c>
      <c r="C23" s="43" t="s">
        <v>46</v>
      </c>
      <c r="D23" s="44">
        <v>518</v>
      </c>
      <c r="E23" s="44">
        <v>514</v>
      </c>
      <c r="F23" s="45">
        <f t="shared" ref="F23:F25" si="1">E23/D23*100</f>
        <v>99.227799227799224</v>
      </c>
    </row>
    <row r="24" spans="1:6" ht="120" customHeight="1">
      <c r="A24" s="43">
        <v>3</v>
      </c>
      <c r="B24" s="8" t="s">
        <v>52</v>
      </c>
      <c r="C24" s="43" t="s">
        <v>46</v>
      </c>
      <c r="D24" s="44">
        <v>95</v>
      </c>
      <c r="E24" s="44">
        <v>96</v>
      </c>
      <c r="F24" s="45">
        <f t="shared" si="1"/>
        <v>101.05263157894737</v>
      </c>
    </row>
    <row r="25" spans="1:6" ht="120" customHeight="1">
      <c r="A25" s="43">
        <v>4</v>
      </c>
      <c r="B25" s="8" t="s">
        <v>53</v>
      </c>
      <c r="C25" s="46" t="s">
        <v>56</v>
      </c>
      <c r="D25" s="44">
        <v>44100</v>
      </c>
      <c r="E25" s="44">
        <v>33075</v>
      </c>
      <c r="F25" s="45">
        <f t="shared" si="1"/>
        <v>75</v>
      </c>
    </row>
    <row r="26" spans="1:6" ht="85.5" hidden="1" customHeight="1">
      <c r="A26" s="43">
        <v>5</v>
      </c>
      <c r="B26" s="7" t="s">
        <v>54</v>
      </c>
      <c r="C26" s="43" t="s">
        <v>46</v>
      </c>
      <c r="D26" s="44"/>
      <c r="E26" s="44"/>
      <c r="F26" s="45" t="e">
        <f>E26/D26*100</f>
        <v>#DIV/0!</v>
      </c>
    </row>
    <row r="27" spans="1:6" ht="93.75" hidden="1">
      <c r="A27" s="43">
        <v>6</v>
      </c>
      <c r="B27" s="47" t="s">
        <v>55</v>
      </c>
      <c r="C27" s="43" t="s">
        <v>46</v>
      </c>
      <c r="D27" s="43"/>
      <c r="E27" s="43"/>
      <c r="F27" s="45" t="e">
        <f>E27/D27*100</f>
        <v>#DIV/0!</v>
      </c>
    </row>
    <row r="29" spans="1:6">
      <c r="A29" s="36" t="s">
        <v>100</v>
      </c>
      <c r="B29" s="37"/>
      <c r="C29" s="37"/>
      <c r="D29" s="37"/>
      <c r="E29" s="37"/>
      <c r="F29" s="38"/>
    </row>
    <row r="30" spans="1:6">
      <c r="A30" s="39" t="s">
        <v>95</v>
      </c>
      <c r="B30" s="39"/>
      <c r="C30" s="39"/>
      <c r="D30" s="39"/>
      <c r="E30" s="39"/>
      <c r="F30" s="39"/>
    </row>
    <row r="31" spans="1:6" ht="148.5" customHeight="1">
      <c r="A31" s="40" t="s">
        <v>5</v>
      </c>
      <c r="B31" s="41" t="s">
        <v>6</v>
      </c>
      <c r="C31" s="41" t="s">
        <v>45</v>
      </c>
      <c r="D31" s="41" t="s">
        <v>25</v>
      </c>
      <c r="E31" s="41" t="s">
        <v>30</v>
      </c>
      <c r="F31" s="41" t="s">
        <v>10</v>
      </c>
    </row>
    <row r="32" spans="1:6">
      <c r="A32" s="42">
        <v>1</v>
      </c>
      <c r="B32" s="42">
        <v>2</v>
      </c>
      <c r="C32" s="42">
        <v>3</v>
      </c>
      <c r="D32" s="42">
        <v>4</v>
      </c>
      <c r="E32" s="42">
        <v>5</v>
      </c>
      <c r="F32" s="42" t="s">
        <v>11</v>
      </c>
    </row>
    <row r="33" spans="1:6" ht="114.75" customHeight="1">
      <c r="A33" s="43">
        <v>1</v>
      </c>
      <c r="B33" s="8" t="s">
        <v>50</v>
      </c>
      <c r="C33" s="43" t="s">
        <v>46</v>
      </c>
      <c r="D33" s="44">
        <v>249</v>
      </c>
      <c r="E33" s="44">
        <v>250</v>
      </c>
      <c r="F33" s="45">
        <f>E33/D33*100</f>
        <v>100.40160642570282</v>
      </c>
    </row>
    <row r="34" spans="1:6" ht="137.25" customHeight="1">
      <c r="A34" s="43">
        <v>2</v>
      </c>
      <c r="B34" s="8" t="s">
        <v>51</v>
      </c>
      <c r="C34" s="43" t="s">
        <v>46</v>
      </c>
      <c r="D34" s="44">
        <v>354</v>
      </c>
      <c r="E34" s="44">
        <v>352</v>
      </c>
      <c r="F34" s="45">
        <f t="shared" ref="F34:F36" si="2">E34/D34*100</f>
        <v>99.435028248587571</v>
      </c>
    </row>
    <row r="35" spans="1:6" ht="120" customHeight="1">
      <c r="A35" s="43">
        <v>3</v>
      </c>
      <c r="B35" s="8" t="s">
        <v>52</v>
      </c>
      <c r="C35" s="43" t="s">
        <v>46</v>
      </c>
      <c r="D35" s="44">
        <v>217</v>
      </c>
      <c r="E35" s="44">
        <v>212</v>
      </c>
      <c r="F35" s="45">
        <f t="shared" si="2"/>
        <v>97.695852534562206</v>
      </c>
    </row>
    <row r="36" spans="1:6" ht="120" customHeight="1">
      <c r="A36" s="43">
        <v>4</v>
      </c>
      <c r="B36" s="8" t="s">
        <v>53</v>
      </c>
      <c r="C36" s="46" t="s">
        <v>56</v>
      </c>
      <c r="D36" s="44">
        <v>65100</v>
      </c>
      <c r="E36" s="44">
        <v>43400</v>
      </c>
      <c r="F36" s="45">
        <f t="shared" si="2"/>
        <v>66.666666666666657</v>
      </c>
    </row>
    <row r="37" spans="1:6" ht="85.5" hidden="1" customHeight="1">
      <c r="A37" s="43">
        <v>5</v>
      </c>
      <c r="B37" s="7" t="s">
        <v>54</v>
      </c>
      <c r="C37" s="43" t="s">
        <v>46</v>
      </c>
      <c r="D37" s="44"/>
      <c r="E37" s="44"/>
      <c r="F37" s="45" t="e">
        <f>E37/D37*100</f>
        <v>#DIV/0!</v>
      </c>
    </row>
    <row r="38" spans="1:6" ht="93.75" hidden="1">
      <c r="A38" s="43">
        <v>6</v>
      </c>
      <c r="B38" s="47" t="s">
        <v>55</v>
      </c>
      <c r="C38" s="43" t="s">
        <v>46</v>
      </c>
      <c r="D38" s="43"/>
      <c r="E38" s="43"/>
      <c r="F38" s="45" t="e">
        <f>E38/D38*100</f>
        <v>#DIV/0!</v>
      </c>
    </row>
    <row r="40" spans="1:6">
      <c r="A40" s="36" t="s">
        <v>101</v>
      </c>
      <c r="B40" s="37"/>
      <c r="C40" s="37"/>
      <c r="D40" s="37"/>
      <c r="E40" s="37"/>
      <c r="F40" s="38"/>
    </row>
    <row r="41" spans="1:6">
      <c r="A41" s="39" t="s">
        <v>95</v>
      </c>
      <c r="B41" s="39"/>
      <c r="C41" s="39"/>
      <c r="D41" s="39"/>
      <c r="E41" s="39"/>
      <c r="F41" s="39"/>
    </row>
    <row r="42" spans="1:6" ht="148.5" customHeight="1">
      <c r="A42" s="40" t="s">
        <v>5</v>
      </c>
      <c r="B42" s="41" t="s">
        <v>6</v>
      </c>
      <c r="C42" s="41" t="s">
        <v>45</v>
      </c>
      <c r="D42" s="41" t="s">
        <v>25</v>
      </c>
      <c r="E42" s="41" t="s">
        <v>30</v>
      </c>
      <c r="F42" s="41" t="s">
        <v>10</v>
      </c>
    </row>
    <row r="43" spans="1:6">
      <c r="A43" s="42">
        <v>1</v>
      </c>
      <c r="B43" s="42">
        <v>2</v>
      </c>
      <c r="C43" s="42">
        <v>3</v>
      </c>
      <c r="D43" s="42">
        <v>4</v>
      </c>
      <c r="E43" s="42">
        <v>5</v>
      </c>
      <c r="F43" s="42" t="s">
        <v>11</v>
      </c>
    </row>
    <row r="44" spans="1:6" ht="114.75" customHeight="1">
      <c r="A44" s="43">
        <v>1</v>
      </c>
      <c r="B44" s="8" t="s">
        <v>50</v>
      </c>
      <c r="C44" s="43" t="s">
        <v>46</v>
      </c>
      <c r="D44" s="44">
        <v>247</v>
      </c>
      <c r="E44" s="44">
        <v>256</v>
      </c>
      <c r="F44" s="45">
        <f>E44/D44*100</f>
        <v>103.64372469635627</v>
      </c>
    </row>
    <row r="45" spans="1:6" ht="137.25" customHeight="1">
      <c r="A45" s="43">
        <v>2</v>
      </c>
      <c r="B45" s="8" t="s">
        <v>51</v>
      </c>
      <c r="C45" s="43" t="s">
        <v>46</v>
      </c>
      <c r="D45" s="44">
        <v>304</v>
      </c>
      <c r="E45" s="44">
        <v>306</v>
      </c>
      <c r="F45" s="45">
        <f t="shared" ref="F45:F47" si="3">E45/D45*100</f>
        <v>100.6578947368421</v>
      </c>
    </row>
    <row r="46" spans="1:6" ht="120" customHeight="1">
      <c r="A46" s="43">
        <v>3</v>
      </c>
      <c r="B46" s="8" t="s">
        <v>52</v>
      </c>
      <c r="C46" s="43" t="s">
        <v>46</v>
      </c>
      <c r="D46" s="44">
        <v>56</v>
      </c>
      <c r="E46" s="44">
        <v>54</v>
      </c>
      <c r="F46" s="45">
        <f t="shared" si="3"/>
        <v>96.428571428571431</v>
      </c>
    </row>
    <row r="47" spans="1:6" ht="120" customHeight="1">
      <c r="A47" s="43">
        <v>4</v>
      </c>
      <c r="B47" s="8" t="s">
        <v>53</v>
      </c>
      <c r="C47" s="46" t="s">
        <v>56</v>
      </c>
      <c r="D47" s="44">
        <v>6300</v>
      </c>
      <c r="E47" s="44">
        <v>6300</v>
      </c>
      <c r="F47" s="45">
        <f t="shared" si="3"/>
        <v>100</v>
      </c>
    </row>
    <row r="49" spans="1:6">
      <c r="A49" s="36" t="s">
        <v>71</v>
      </c>
      <c r="B49" s="37"/>
      <c r="C49" s="37"/>
      <c r="D49" s="37"/>
      <c r="E49" s="37"/>
      <c r="F49" s="38"/>
    </row>
    <row r="50" spans="1:6">
      <c r="A50" s="39" t="s">
        <v>95</v>
      </c>
      <c r="B50" s="39"/>
      <c r="C50" s="39"/>
      <c r="D50" s="39"/>
      <c r="E50" s="39"/>
      <c r="F50" s="39"/>
    </row>
    <row r="51" spans="1:6" ht="148.5" customHeight="1">
      <c r="A51" s="40" t="s">
        <v>5</v>
      </c>
      <c r="B51" s="41" t="s">
        <v>6</v>
      </c>
      <c r="C51" s="41" t="s">
        <v>45</v>
      </c>
      <c r="D51" s="41" t="s">
        <v>25</v>
      </c>
      <c r="E51" s="41" t="s">
        <v>30</v>
      </c>
      <c r="F51" s="41" t="s">
        <v>10</v>
      </c>
    </row>
    <row r="52" spans="1:6">
      <c r="A52" s="42">
        <v>1</v>
      </c>
      <c r="B52" s="42">
        <v>2</v>
      </c>
      <c r="C52" s="42">
        <v>3</v>
      </c>
      <c r="D52" s="42">
        <v>4</v>
      </c>
      <c r="E52" s="42">
        <v>5</v>
      </c>
      <c r="F52" s="42" t="s">
        <v>11</v>
      </c>
    </row>
    <row r="53" spans="1:6" ht="114.75" customHeight="1">
      <c r="A53" s="43">
        <v>1</v>
      </c>
      <c r="B53" s="8" t="s">
        <v>50</v>
      </c>
      <c r="C53" s="43" t="s">
        <v>46</v>
      </c>
      <c r="D53" s="44">
        <v>438</v>
      </c>
      <c r="E53" s="44">
        <v>435</v>
      </c>
      <c r="F53" s="45">
        <f>E53/D53*100</f>
        <v>99.315068493150676</v>
      </c>
    </row>
    <row r="54" spans="1:6" ht="137.25" customHeight="1">
      <c r="A54" s="43">
        <v>2</v>
      </c>
      <c r="B54" s="8" t="s">
        <v>51</v>
      </c>
      <c r="C54" s="43" t="s">
        <v>46</v>
      </c>
      <c r="D54" s="44">
        <v>461</v>
      </c>
      <c r="E54" s="44">
        <v>453</v>
      </c>
      <c r="F54" s="45">
        <f t="shared" ref="F54:F56" si="4">E54/D54*100</f>
        <v>98.264642082429503</v>
      </c>
    </row>
    <row r="55" spans="1:6" ht="120" customHeight="1">
      <c r="A55" s="43">
        <v>3</v>
      </c>
      <c r="B55" s="8" t="s">
        <v>52</v>
      </c>
      <c r="C55" s="43" t="s">
        <v>46</v>
      </c>
      <c r="D55" s="44">
        <v>50</v>
      </c>
      <c r="E55" s="44">
        <v>58</v>
      </c>
      <c r="F55" s="45">
        <f t="shared" si="4"/>
        <v>115.99999999999999</v>
      </c>
    </row>
    <row r="56" spans="1:6" ht="120" customHeight="1">
      <c r="A56" s="43">
        <v>4</v>
      </c>
      <c r="B56" s="8" t="s">
        <v>53</v>
      </c>
      <c r="C56" s="46" t="s">
        <v>56</v>
      </c>
      <c r="D56" s="44">
        <v>132825</v>
      </c>
      <c r="E56" s="44">
        <v>132825</v>
      </c>
      <c r="F56" s="45">
        <f t="shared" si="4"/>
        <v>100</v>
      </c>
    </row>
    <row r="58" spans="1:6">
      <c r="A58" s="36" t="s">
        <v>74</v>
      </c>
      <c r="B58" s="37"/>
      <c r="C58" s="37"/>
      <c r="D58" s="37"/>
      <c r="E58" s="37"/>
      <c r="F58" s="38"/>
    </row>
    <row r="59" spans="1:6">
      <c r="A59" s="39" t="s">
        <v>95</v>
      </c>
      <c r="B59" s="39"/>
      <c r="C59" s="39"/>
      <c r="D59" s="39"/>
      <c r="E59" s="39"/>
      <c r="F59" s="39"/>
    </row>
    <row r="60" spans="1:6" ht="148.5" customHeight="1">
      <c r="A60" s="40" t="s">
        <v>5</v>
      </c>
      <c r="B60" s="41" t="s">
        <v>6</v>
      </c>
      <c r="C60" s="41" t="s">
        <v>45</v>
      </c>
      <c r="D60" s="41" t="s">
        <v>25</v>
      </c>
      <c r="E60" s="41" t="s">
        <v>30</v>
      </c>
      <c r="F60" s="41" t="s">
        <v>10</v>
      </c>
    </row>
    <row r="61" spans="1:6">
      <c r="A61" s="42">
        <v>1</v>
      </c>
      <c r="B61" s="42">
        <v>2</v>
      </c>
      <c r="C61" s="42">
        <v>3</v>
      </c>
      <c r="D61" s="42">
        <v>4</v>
      </c>
      <c r="E61" s="42">
        <v>5</v>
      </c>
      <c r="F61" s="42" t="s">
        <v>11</v>
      </c>
    </row>
    <row r="62" spans="1:6" ht="114.75" customHeight="1">
      <c r="A62" s="43">
        <v>1</v>
      </c>
      <c r="B62" s="8" t="s">
        <v>50</v>
      </c>
      <c r="C62" s="43" t="s">
        <v>46</v>
      </c>
      <c r="D62" s="44">
        <v>332</v>
      </c>
      <c r="E62" s="44">
        <v>342</v>
      </c>
      <c r="F62" s="45">
        <f>E62/D62*100</f>
        <v>103.01204819277108</v>
      </c>
    </row>
    <row r="63" spans="1:6" ht="137.25" customHeight="1">
      <c r="A63" s="43">
        <v>2</v>
      </c>
      <c r="B63" s="8" t="s">
        <v>51</v>
      </c>
      <c r="C63" s="43" t="s">
        <v>46</v>
      </c>
      <c r="D63" s="44">
        <v>287</v>
      </c>
      <c r="E63" s="44">
        <v>286</v>
      </c>
      <c r="F63" s="45">
        <f t="shared" ref="F63:F65" si="5">E63/D63*100</f>
        <v>99.651567944250871</v>
      </c>
    </row>
    <row r="64" spans="1:6" ht="120" customHeight="1">
      <c r="A64" s="43">
        <v>3</v>
      </c>
      <c r="B64" s="8" t="s">
        <v>52</v>
      </c>
      <c r="C64" s="43" t="s">
        <v>46</v>
      </c>
      <c r="D64" s="44">
        <v>57</v>
      </c>
      <c r="E64" s="44">
        <v>64</v>
      </c>
      <c r="F64" s="45">
        <f t="shared" si="5"/>
        <v>112.28070175438596</v>
      </c>
    </row>
    <row r="65" spans="1:6" ht="120" hidden="1" customHeight="1">
      <c r="A65" s="43">
        <v>4</v>
      </c>
      <c r="B65" s="8" t="s">
        <v>53</v>
      </c>
      <c r="C65" s="46" t="s">
        <v>56</v>
      </c>
      <c r="D65" s="44"/>
      <c r="E65" s="44"/>
      <c r="F65" s="45" t="e">
        <f t="shared" si="5"/>
        <v>#DIV/0!</v>
      </c>
    </row>
    <row r="67" spans="1:6" ht="42.75" customHeight="1">
      <c r="A67" s="48" t="s">
        <v>102</v>
      </c>
      <c r="B67" s="49"/>
      <c r="C67" s="49"/>
      <c r="D67" s="49"/>
      <c r="E67" s="49"/>
      <c r="F67" s="50"/>
    </row>
    <row r="68" spans="1:6">
      <c r="A68" s="39" t="s">
        <v>95</v>
      </c>
      <c r="B68" s="39"/>
      <c r="C68" s="39"/>
      <c r="D68" s="39"/>
      <c r="E68" s="39"/>
      <c r="F68" s="39"/>
    </row>
    <row r="69" spans="1:6" ht="148.5" customHeight="1">
      <c r="A69" s="40" t="s">
        <v>5</v>
      </c>
      <c r="B69" s="41" t="s">
        <v>6</v>
      </c>
      <c r="C69" s="41" t="s">
        <v>45</v>
      </c>
      <c r="D69" s="41" t="s">
        <v>25</v>
      </c>
      <c r="E69" s="41" t="s">
        <v>30</v>
      </c>
      <c r="F69" s="41" t="s">
        <v>10</v>
      </c>
    </row>
    <row r="70" spans="1:6">
      <c r="A70" s="42">
        <v>1</v>
      </c>
      <c r="B70" s="42">
        <v>2</v>
      </c>
      <c r="C70" s="42">
        <v>3</v>
      </c>
      <c r="D70" s="42">
        <v>4</v>
      </c>
      <c r="E70" s="42">
        <v>5</v>
      </c>
      <c r="F70" s="42" t="s">
        <v>11</v>
      </c>
    </row>
    <row r="71" spans="1:6" ht="114.75" customHeight="1">
      <c r="A71" s="43">
        <v>1</v>
      </c>
      <c r="B71" s="8" t="s">
        <v>50</v>
      </c>
      <c r="C71" s="43" t="s">
        <v>46</v>
      </c>
      <c r="D71" s="44">
        <v>275</v>
      </c>
      <c r="E71" s="44">
        <v>270</v>
      </c>
      <c r="F71" s="45">
        <f>E71/D71*100</f>
        <v>98.181818181818187</v>
      </c>
    </row>
    <row r="72" spans="1:6" ht="137.25" customHeight="1">
      <c r="A72" s="43">
        <v>2</v>
      </c>
      <c r="B72" s="8" t="s">
        <v>51</v>
      </c>
      <c r="C72" s="43" t="s">
        <v>46</v>
      </c>
      <c r="D72" s="44">
        <v>349</v>
      </c>
      <c r="E72" s="44">
        <v>347</v>
      </c>
      <c r="F72" s="45">
        <f t="shared" ref="F72:F74" si="6">E72/D72*100</f>
        <v>99.42693409742121</v>
      </c>
    </row>
    <row r="73" spans="1:6" ht="120" customHeight="1">
      <c r="A73" s="43">
        <v>3</v>
      </c>
      <c r="B73" s="8" t="s">
        <v>52</v>
      </c>
      <c r="C73" s="43" t="s">
        <v>46</v>
      </c>
      <c r="D73" s="44">
        <v>86</v>
      </c>
      <c r="E73" s="44">
        <v>81</v>
      </c>
      <c r="F73" s="45">
        <f t="shared" si="6"/>
        <v>94.186046511627907</v>
      </c>
    </row>
    <row r="74" spans="1:6" ht="120" hidden="1" customHeight="1">
      <c r="A74" s="43">
        <v>4</v>
      </c>
      <c r="B74" s="8" t="s">
        <v>53</v>
      </c>
      <c r="C74" s="46" t="s">
        <v>56</v>
      </c>
      <c r="D74" s="44">
        <v>0</v>
      </c>
      <c r="E74" s="44">
        <v>0</v>
      </c>
      <c r="F74" s="45" t="e">
        <f t="shared" si="6"/>
        <v>#DIV/0!</v>
      </c>
    </row>
    <row r="76" spans="1:6" ht="40.5" customHeight="1">
      <c r="A76" s="48" t="s">
        <v>103</v>
      </c>
      <c r="B76" s="49"/>
      <c r="C76" s="49"/>
      <c r="D76" s="49"/>
      <c r="E76" s="49"/>
      <c r="F76" s="50"/>
    </row>
    <row r="77" spans="1:6">
      <c r="A77" s="39" t="s">
        <v>95</v>
      </c>
      <c r="B77" s="39"/>
      <c r="C77" s="39"/>
      <c r="D77" s="39"/>
      <c r="E77" s="39"/>
      <c r="F77" s="39"/>
    </row>
    <row r="78" spans="1:6" ht="148.5" customHeight="1">
      <c r="A78" s="40" t="s">
        <v>5</v>
      </c>
      <c r="B78" s="41" t="s">
        <v>6</v>
      </c>
      <c r="C78" s="41" t="s">
        <v>45</v>
      </c>
      <c r="D78" s="41" t="s">
        <v>25</v>
      </c>
      <c r="E78" s="41" t="s">
        <v>30</v>
      </c>
      <c r="F78" s="41" t="s">
        <v>10</v>
      </c>
    </row>
    <row r="79" spans="1:6">
      <c r="A79" s="42">
        <v>1</v>
      </c>
      <c r="B79" s="42">
        <v>2</v>
      </c>
      <c r="C79" s="42">
        <v>3</v>
      </c>
      <c r="D79" s="42">
        <v>4</v>
      </c>
      <c r="E79" s="42">
        <v>5</v>
      </c>
      <c r="F79" s="42" t="s">
        <v>11</v>
      </c>
    </row>
    <row r="80" spans="1:6" ht="114.75" customHeight="1">
      <c r="A80" s="43">
        <v>1</v>
      </c>
      <c r="B80" s="8" t="s">
        <v>50</v>
      </c>
      <c r="C80" s="43" t="s">
        <v>46</v>
      </c>
      <c r="D80" s="44">
        <v>321</v>
      </c>
      <c r="E80" s="44">
        <v>318</v>
      </c>
      <c r="F80" s="45">
        <f>E80/D80*100</f>
        <v>99.065420560747668</v>
      </c>
    </row>
    <row r="81" spans="1:6" ht="137.25" customHeight="1">
      <c r="A81" s="43">
        <v>2</v>
      </c>
      <c r="B81" s="8" t="s">
        <v>51</v>
      </c>
      <c r="C81" s="43" t="s">
        <v>46</v>
      </c>
      <c r="D81" s="44">
        <v>387</v>
      </c>
      <c r="E81" s="44">
        <v>390</v>
      </c>
      <c r="F81" s="45">
        <f t="shared" ref="F81:F83" si="7">E81/D81*100</f>
        <v>100.77519379844961</v>
      </c>
    </row>
    <row r="82" spans="1:6" ht="120" customHeight="1">
      <c r="A82" s="43">
        <v>3</v>
      </c>
      <c r="B82" s="8" t="s">
        <v>52</v>
      </c>
      <c r="C82" s="43" t="s">
        <v>46</v>
      </c>
      <c r="D82" s="44">
        <v>93</v>
      </c>
      <c r="E82" s="44">
        <v>98</v>
      </c>
      <c r="F82" s="45">
        <f t="shared" si="7"/>
        <v>105.3763440860215</v>
      </c>
    </row>
    <row r="83" spans="1:6" ht="120" customHeight="1">
      <c r="A83" s="43">
        <v>4</v>
      </c>
      <c r="B83" s="8" t="s">
        <v>53</v>
      </c>
      <c r="C83" s="46" t="s">
        <v>56</v>
      </c>
      <c r="D83" s="44">
        <v>92515</v>
      </c>
      <c r="E83" s="44">
        <v>69431</v>
      </c>
      <c r="F83" s="45">
        <f t="shared" si="7"/>
        <v>75.04837053450791</v>
      </c>
    </row>
    <row r="85" spans="1:6">
      <c r="A85" s="36" t="s">
        <v>104</v>
      </c>
      <c r="B85" s="37"/>
      <c r="C85" s="37"/>
      <c r="D85" s="37"/>
      <c r="E85" s="37"/>
      <c r="F85" s="38"/>
    </row>
    <row r="86" spans="1:6">
      <c r="A86" s="39" t="s">
        <v>98</v>
      </c>
      <c r="B86" s="39"/>
      <c r="C86" s="39"/>
      <c r="D86" s="39"/>
      <c r="E86" s="39"/>
      <c r="F86" s="39"/>
    </row>
    <row r="87" spans="1:6" ht="148.5" customHeight="1">
      <c r="A87" s="40" t="s">
        <v>5</v>
      </c>
      <c r="B87" s="41" t="s">
        <v>6</v>
      </c>
      <c r="C87" s="41" t="s">
        <v>45</v>
      </c>
      <c r="D87" s="41" t="s">
        <v>25</v>
      </c>
      <c r="E87" s="41" t="s">
        <v>30</v>
      </c>
      <c r="F87" s="41" t="s">
        <v>10</v>
      </c>
    </row>
    <row r="88" spans="1:6">
      <c r="A88" s="42">
        <v>1</v>
      </c>
      <c r="B88" s="42">
        <v>2</v>
      </c>
      <c r="C88" s="42">
        <v>3</v>
      </c>
      <c r="D88" s="42">
        <v>4</v>
      </c>
      <c r="E88" s="42">
        <v>5</v>
      </c>
      <c r="F88" s="42" t="s">
        <v>11</v>
      </c>
    </row>
    <row r="89" spans="1:6" ht="114.75" customHeight="1">
      <c r="A89" s="43">
        <v>1</v>
      </c>
      <c r="B89" s="8" t="s">
        <v>50</v>
      </c>
      <c r="C89" s="43" t="s">
        <v>46</v>
      </c>
      <c r="D89" s="44">
        <v>398</v>
      </c>
      <c r="E89" s="44">
        <v>388</v>
      </c>
      <c r="F89" s="45">
        <f>E89/D89*100</f>
        <v>97.48743718592965</v>
      </c>
    </row>
    <row r="90" spans="1:6" ht="137.25" customHeight="1">
      <c r="A90" s="43">
        <v>2</v>
      </c>
      <c r="B90" s="8" t="s">
        <v>51</v>
      </c>
      <c r="C90" s="43" t="s">
        <v>46</v>
      </c>
      <c r="D90" s="44">
        <v>488</v>
      </c>
      <c r="E90" s="44">
        <v>494</v>
      </c>
      <c r="F90" s="45">
        <f t="shared" ref="F90:F92" si="8">E90/D90*100</f>
        <v>101.22950819672131</v>
      </c>
    </row>
    <row r="91" spans="1:6" ht="120" customHeight="1">
      <c r="A91" s="43">
        <v>3</v>
      </c>
      <c r="B91" s="8" t="s">
        <v>52</v>
      </c>
      <c r="C91" s="43" t="s">
        <v>46</v>
      </c>
      <c r="D91" s="44">
        <v>116</v>
      </c>
      <c r="E91" s="44">
        <v>123</v>
      </c>
      <c r="F91" s="45">
        <f t="shared" si="8"/>
        <v>106.03448275862068</v>
      </c>
    </row>
    <row r="92" spans="1:6" ht="120" customHeight="1">
      <c r="A92" s="43">
        <v>4</v>
      </c>
      <c r="B92" s="8" t="s">
        <v>53</v>
      </c>
      <c r="C92" s="46" t="s">
        <v>56</v>
      </c>
      <c r="D92" s="44">
        <v>25500</v>
      </c>
      <c r="E92" s="44">
        <v>9784</v>
      </c>
      <c r="F92" s="45">
        <f t="shared" si="8"/>
        <v>38.368627450980391</v>
      </c>
    </row>
    <row r="94" spans="1:6">
      <c r="A94" s="36" t="s">
        <v>77</v>
      </c>
      <c r="B94" s="37"/>
      <c r="C94" s="37"/>
      <c r="D94" s="37"/>
      <c r="E94" s="37"/>
      <c r="F94" s="38"/>
    </row>
    <row r="95" spans="1:6">
      <c r="A95" s="39" t="s">
        <v>95</v>
      </c>
      <c r="B95" s="39"/>
      <c r="C95" s="39"/>
      <c r="D95" s="39"/>
      <c r="E95" s="39"/>
      <c r="F95" s="39"/>
    </row>
    <row r="96" spans="1:6" ht="148.5" customHeight="1">
      <c r="A96" s="40" t="s">
        <v>5</v>
      </c>
      <c r="B96" s="41" t="s">
        <v>6</v>
      </c>
      <c r="C96" s="41" t="s">
        <v>45</v>
      </c>
      <c r="D96" s="41" t="s">
        <v>25</v>
      </c>
      <c r="E96" s="41" t="s">
        <v>30</v>
      </c>
      <c r="F96" s="41" t="s">
        <v>10</v>
      </c>
    </row>
    <row r="97" spans="1:6">
      <c r="A97" s="42">
        <v>1</v>
      </c>
      <c r="B97" s="42">
        <v>2</v>
      </c>
      <c r="C97" s="42">
        <v>3</v>
      </c>
      <c r="D97" s="42">
        <v>4</v>
      </c>
      <c r="E97" s="42">
        <v>5</v>
      </c>
      <c r="F97" s="42" t="s">
        <v>11</v>
      </c>
    </row>
    <row r="98" spans="1:6" ht="100.5" customHeight="1">
      <c r="A98" s="43">
        <v>1</v>
      </c>
      <c r="B98" s="8" t="s">
        <v>50</v>
      </c>
      <c r="C98" s="43" t="s">
        <v>46</v>
      </c>
      <c r="D98" s="44">
        <v>331</v>
      </c>
      <c r="E98" s="44">
        <v>326</v>
      </c>
      <c r="F98" s="45">
        <f>E98/D98*100</f>
        <v>98.489425981873111</v>
      </c>
    </row>
    <row r="99" spans="1:6" ht="137.25" customHeight="1">
      <c r="A99" s="43">
        <v>2</v>
      </c>
      <c r="B99" s="8" t="s">
        <v>51</v>
      </c>
      <c r="C99" s="43" t="s">
        <v>46</v>
      </c>
      <c r="D99" s="44">
        <v>400</v>
      </c>
      <c r="E99" s="44">
        <v>403</v>
      </c>
      <c r="F99" s="45">
        <f t="shared" ref="F99:F101" si="9">E99/D99*100</f>
        <v>100.75</v>
      </c>
    </row>
    <row r="100" spans="1:6" ht="84" customHeight="1">
      <c r="A100" s="43">
        <v>3</v>
      </c>
      <c r="B100" s="8" t="s">
        <v>52</v>
      </c>
      <c r="C100" s="43" t="s">
        <v>46</v>
      </c>
      <c r="D100" s="44">
        <v>56</v>
      </c>
      <c r="E100" s="44">
        <v>55</v>
      </c>
      <c r="F100" s="45">
        <f t="shared" si="9"/>
        <v>98.214285714285708</v>
      </c>
    </row>
    <row r="101" spans="1:6" ht="85.5" customHeight="1">
      <c r="A101" s="43">
        <v>4</v>
      </c>
      <c r="B101" s="8" t="s">
        <v>53</v>
      </c>
      <c r="C101" s="46" t="s">
        <v>56</v>
      </c>
      <c r="D101" s="44">
        <v>14076</v>
      </c>
      <c r="E101" s="44">
        <v>11447</v>
      </c>
      <c r="F101" s="45">
        <f t="shared" si="9"/>
        <v>81.322818982665538</v>
      </c>
    </row>
    <row r="102" spans="1:6" ht="60.75" customHeight="1">
      <c r="A102" s="43">
        <v>5</v>
      </c>
      <c r="B102" s="7" t="s">
        <v>54</v>
      </c>
      <c r="C102" s="43" t="s">
        <v>46</v>
      </c>
      <c r="D102" s="44">
        <v>32</v>
      </c>
      <c r="E102" s="44">
        <v>28</v>
      </c>
      <c r="F102" s="45">
        <f>E102/D102*100</f>
        <v>87.5</v>
      </c>
    </row>
    <row r="103" spans="1:6" ht="66" customHeight="1">
      <c r="A103" s="43">
        <v>6</v>
      </c>
      <c r="B103" s="47" t="s">
        <v>55</v>
      </c>
      <c r="C103" s="43" t="s">
        <v>46</v>
      </c>
      <c r="D103" s="43">
        <v>32</v>
      </c>
      <c r="E103" s="43">
        <v>28</v>
      </c>
      <c r="F103" s="45">
        <f>E103/D103*100</f>
        <v>87.5</v>
      </c>
    </row>
    <row r="105" spans="1:6">
      <c r="A105" s="36" t="s">
        <v>105</v>
      </c>
      <c r="B105" s="37"/>
      <c r="C105" s="37"/>
      <c r="D105" s="37"/>
      <c r="E105" s="37"/>
      <c r="F105" s="38"/>
    </row>
    <row r="106" spans="1:6">
      <c r="A106" s="39" t="s">
        <v>95</v>
      </c>
      <c r="B106" s="39"/>
      <c r="C106" s="39"/>
      <c r="D106" s="39"/>
      <c r="E106" s="39"/>
      <c r="F106" s="39"/>
    </row>
    <row r="107" spans="1:6" ht="148.5" customHeight="1">
      <c r="A107" s="40" t="s">
        <v>5</v>
      </c>
      <c r="B107" s="41" t="s">
        <v>6</v>
      </c>
      <c r="C107" s="41" t="s">
        <v>45</v>
      </c>
      <c r="D107" s="41" t="s">
        <v>25</v>
      </c>
      <c r="E107" s="41" t="s">
        <v>30</v>
      </c>
      <c r="F107" s="41" t="s">
        <v>10</v>
      </c>
    </row>
    <row r="108" spans="1:6">
      <c r="A108" s="42">
        <v>1</v>
      </c>
      <c r="B108" s="42">
        <v>2</v>
      </c>
      <c r="C108" s="42">
        <v>3</v>
      </c>
      <c r="D108" s="42">
        <v>4</v>
      </c>
      <c r="E108" s="42">
        <v>5</v>
      </c>
      <c r="F108" s="42" t="s">
        <v>11</v>
      </c>
    </row>
    <row r="109" spans="1:6" ht="114.75" customHeight="1">
      <c r="A109" s="43">
        <v>1</v>
      </c>
      <c r="B109" s="8" t="s">
        <v>50</v>
      </c>
      <c r="C109" s="43" t="s">
        <v>46</v>
      </c>
      <c r="D109" s="44">
        <v>360</v>
      </c>
      <c r="E109" s="44">
        <v>361</v>
      </c>
      <c r="F109" s="45">
        <f>E109/D109*100</f>
        <v>100.27777777777777</v>
      </c>
    </row>
    <row r="110" spans="1:6" ht="137.25" customHeight="1">
      <c r="A110" s="43">
        <v>2</v>
      </c>
      <c r="B110" s="8" t="s">
        <v>51</v>
      </c>
      <c r="C110" s="43" t="s">
        <v>46</v>
      </c>
      <c r="D110" s="44">
        <v>387</v>
      </c>
      <c r="E110" s="44">
        <v>377</v>
      </c>
      <c r="F110" s="45">
        <f t="shared" ref="F110:F112" si="10">E110/D110*100</f>
        <v>97.41602067183463</v>
      </c>
    </row>
    <row r="111" spans="1:6" ht="120" customHeight="1">
      <c r="A111" s="43">
        <v>3</v>
      </c>
      <c r="B111" s="8" t="s">
        <v>52</v>
      </c>
      <c r="C111" s="43" t="s">
        <v>46</v>
      </c>
      <c r="D111" s="44">
        <v>120</v>
      </c>
      <c r="E111" s="44">
        <v>122</v>
      </c>
      <c r="F111" s="45">
        <f t="shared" si="10"/>
        <v>101.66666666666666</v>
      </c>
    </row>
    <row r="112" spans="1:6" ht="120" hidden="1" customHeight="1">
      <c r="A112" s="43">
        <v>4</v>
      </c>
      <c r="B112" s="8" t="s">
        <v>53</v>
      </c>
      <c r="C112" s="46" t="s">
        <v>56</v>
      </c>
      <c r="D112" s="44">
        <v>0</v>
      </c>
      <c r="E112" s="44">
        <v>0</v>
      </c>
      <c r="F112" s="45" t="e">
        <f t="shared" si="10"/>
        <v>#DIV/0!</v>
      </c>
    </row>
    <row r="114" spans="1:6">
      <c r="A114" s="36" t="s">
        <v>106</v>
      </c>
      <c r="B114" s="37"/>
      <c r="C114" s="37"/>
      <c r="D114" s="37"/>
      <c r="E114" s="37"/>
      <c r="F114" s="38"/>
    </row>
    <row r="115" spans="1:6">
      <c r="A115" s="39" t="s">
        <v>95</v>
      </c>
      <c r="B115" s="39"/>
      <c r="C115" s="39"/>
      <c r="D115" s="39"/>
      <c r="E115" s="39"/>
      <c r="F115" s="39"/>
    </row>
    <row r="116" spans="1:6" ht="148.5" customHeight="1">
      <c r="A116" s="40" t="s">
        <v>5</v>
      </c>
      <c r="B116" s="41" t="s">
        <v>6</v>
      </c>
      <c r="C116" s="41" t="s">
        <v>45</v>
      </c>
      <c r="D116" s="41" t="s">
        <v>25</v>
      </c>
      <c r="E116" s="41" t="s">
        <v>30</v>
      </c>
      <c r="F116" s="41" t="s">
        <v>10</v>
      </c>
    </row>
    <row r="117" spans="1:6">
      <c r="A117" s="42">
        <v>1</v>
      </c>
      <c r="B117" s="42">
        <v>2</v>
      </c>
      <c r="C117" s="42">
        <v>3</v>
      </c>
      <c r="D117" s="42">
        <v>4</v>
      </c>
      <c r="E117" s="42">
        <v>5</v>
      </c>
      <c r="F117" s="42" t="s">
        <v>11</v>
      </c>
    </row>
    <row r="118" spans="1:6" ht="114.75" customHeight="1">
      <c r="A118" s="43">
        <v>1</v>
      </c>
      <c r="B118" s="8" t="s">
        <v>50</v>
      </c>
      <c r="C118" s="43" t="s">
        <v>46</v>
      </c>
      <c r="D118" s="44">
        <v>0</v>
      </c>
      <c r="E118" s="44">
        <v>0</v>
      </c>
      <c r="F118" s="45" t="e">
        <f>E118/D118*100</f>
        <v>#DIV/0!</v>
      </c>
    </row>
    <row r="119" spans="1:6" ht="137.25" customHeight="1">
      <c r="A119" s="43">
        <v>2</v>
      </c>
      <c r="B119" s="8" t="s">
        <v>51</v>
      </c>
      <c r="C119" s="43" t="s">
        <v>46</v>
      </c>
      <c r="D119" s="44">
        <v>336</v>
      </c>
      <c r="E119" s="44">
        <v>315</v>
      </c>
      <c r="F119" s="45">
        <f t="shared" ref="F119:F121" si="11">E119/D119*100</f>
        <v>93.75</v>
      </c>
    </row>
    <row r="120" spans="1:6" ht="120" customHeight="1">
      <c r="A120" s="43">
        <v>3</v>
      </c>
      <c r="B120" s="8" t="s">
        <v>52</v>
      </c>
      <c r="C120" s="43" t="s">
        <v>46</v>
      </c>
      <c r="D120" s="44">
        <v>47</v>
      </c>
      <c r="E120" s="44">
        <v>43</v>
      </c>
      <c r="F120" s="45">
        <f t="shared" si="11"/>
        <v>91.489361702127653</v>
      </c>
    </row>
    <row r="121" spans="1:6" ht="120" customHeight="1">
      <c r="A121" s="43">
        <v>4</v>
      </c>
      <c r="B121" s="8" t="s">
        <v>53</v>
      </c>
      <c r="C121" s="46" t="s">
        <v>56</v>
      </c>
      <c r="D121" s="44">
        <v>67883</v>
      </c>
      <c r="E121" s="44">
        <v>67883</v>
      </c>
      <c r="F121" s="45">
        <f t="shared" si="11"/>
        <v>100</v>
      </c>
    </row>
    <row r="123" spans="1:6">
      <c r="A123" s="36" t="s">
        <v>107</v>
      </c>
      <c r="B123" s="37"/>
      <c r="C123" s="37"/>
      <c r="D123" s="37"/>
      <c r="E123" s="37"/>
      <c r="F123" s="38"/>
    </row>
    <row r="124" spans="1:6">
      <c r="A124" s="39" t="s">
        <v>95</v>
      </c>
      <c r="B124" s="39"/>
      <c r="C124" s="39"/>
      <c r="D124" s="39"/>
      <c r="E124" s="39"/>
      <c r="F124" s="39"/>
    </row>
    <row r="125" spans="1:6" ht="148.5" customHeight="1">
      <c r="A125" s="40" t="s">
        <v>5</v>
      </c>
      <c r="B125" s="41" t="s">
        <v>6</v>
      </c>
      <c r="C125" s="41" t="s">
        <v>45</v>
      </c>
      <c r="D125" s="41" t="s">
        <v>25</v>
      </c>
      <c r="E125" s="41" t="s">
        <v>30</v>
      </c>
      <c r="F125" s="41" t="s">
        <v>10</v>
      </c>
    </row>
    <row r="126" spans="1:6">
      <c r="A126" s="42">
        <v>1</v>
      </c>
      <c r="B126" s="42">
        <v>2</v>
      </c>
      <c r="C126" s="42">
        <v>3</v>
      </c>
      <c r="D126" s="42">
        <v>4</v>
      </c>
      <c r="E126" s="42">
        <v>5</v>
      </c>
      <c r="F126" s="42" t="s">
        <v>11</v>
      </c>
    </row>
    <row r="127" spans="1:6" ht="114.75" customHeight="1">
      <c r="A127" s="43">
        <v>1</v>
      </c>
      <c r="B127" s="8" t="s">
        <v>50</v>
      </c>
      <c r="C127" s="43" t="s">
        <v>46</v>
      </c>
      <c r="D127" s="44">
        <v>351</v>
      </c>
      <c r="E127" s="44">
        <v>351</v>
      </c>
      <c r="F127" s="45">
        <f>E127/D127*100</f>
        <v>100</v>
      </c>
    </row>
    <row r="128" spans="1:6" ht="137.25" customHeight="1">
      <c r="A128" s="43">
        <v>2</v>
      </c>
      <c r="B128" s="8" t="s">
        <v>51</v>
      </c>
      <c r="C128" s="43" t="s">
        <v>46</v>
      </c>
      <c r="D128" s="44">
        <v>391</v>
      </c>
      <c r="E128" s="44">
        <v>384</v>
      </c>
      <c r="F128" s="45">
        <f t="shared" ref="F128:F130" si="12">E128/D128*100</f>
        <v>98.209718670076725</v>
      </c>
    </row>
    <row r="129" spans="1:6" ht="120" customHeight="1">
      <c r="A129" s="43">
        <v>3</v>
      </c>
      <c r="B129" s="8" t="s">
        <v>52</v>
      </c>
      <c r="C129" s="43" t="s">
        <v>46</v>
      </c>
      <c r="D129" s="44">
        <v>41</v>
      </c>
      <c r="E129" s="44">
        <v>43</v>
      </c>
      <c r="F129" s="45">
        <f t="shared" si="12"/>
        <v>104.8780487804878</v>
      </c>
    </row>
    <row r="130" spans="1:6" ht="120" customHeight="1">
      <c r="A130" s="43">
        <v>4</v>
      </c>
      <c r="B130" s="8" t="s">
        <v>53</v>
      </c>
      <c r="C130" s="46" t="s">
        <v>56</v>
      </c>
      <c r="D130" s="44">
        <v>16975</v>
      </c>
      <c r="E130" s="44">
        <v>8730</v>
      </c>
      <c r="F130" s="45">
        <f t="shared" si="12"/>
        <v>51.428571428571423</v>
      </c>
    </row>
    <row r="132" spans="1:6">
      <c r="A132" s="36" t="s">
        <v>108</v>
      </c>
      <c r="B132" s="37"/>
      <c r="C132" s="37"/>
      <c r="D132" s="37"/>
      <c r="E132" s="37"/>
      <c r="F132" s="38"/>
    </row>
    <row r="133" spans="1:6">
      <c r="A133" s="39" t="s">
        <v>95</v>
      </c>
      <c r="B133" s="39"/>
      <c r="C133" s="39"/>
      <c r="D133" s="39"/>
      <c r="E133" s="39"/>
      <c r="F133" s="39"/>
    </row>
    <row r="134" spans="1:6" ht="148.5" customHeight="1">
      <c r="A134" s="40" t="s">
        <v>5</v>
      </c>
      <c r="B134" s="41" t="s">
        <v>6</v>
      </c>
      <c r="C134" s="41" t="s">
        <v>45</v>
      </c>
      <c r="D134" s="41" t="s">
        <v>25</v>
      </c>
      <c r="E134" s="41" t="s">
        <v>30</v>
      </c>
      <c r="F134" s="41" t="s">
        <v>10</v>
      </c>
    </row>
    <row r="135" spans="1:6">
      <c r="A135" s="42">
        <v>1</v>
      </c>
      <c r="B135" s="42">
        <v>2</v>
      </c>
      <c r="C135" s="42">
        <v>3</v>
      </c>
      <c r="D135" s="42">
        <v>4</v>
      </c>
      <c r="E135" s="42">
        <v>5</v>
      </c>
      <c r="F135" s="42" t="s">
        <v>11</v>
      </c>
    </row>
    <row r="136" spans="1:6" ht="114.75" customHeight="1">
      <c r="A136" s="43">
        <v>1</v>
      </c>
      <c r="B136" s="8" t="s">
        <v>50</v>
      </c>
      <c r="C136" s="43" t="s">
        <v>46</v>
      </c>
      <c r="D136" s="44">
        <v>408</v>
      </c>
      <c r="E136" s="44">
        <v>411</v>
      </c>
      <c r="F136" s="45">
        <f t="shared" ref="F136:F139" si="13">E136/D136*100</f>
        <v>100.73529411764706</v>
      </c>
    </row>
    <row r="137" spans="1:6" ht="137.25" customHeight="1">
      <c r="A137" s="43">
        <v>2</v>
      </c>
      <c r="B137" s="8" t="s">
        <v>51</v>
      </c>
      <c r="C137" s="43" t="s">
        <v>46</v>
      </c>
      <c r="D137" s="44">
        <v>394</v>
      </c>
      <c r="E137" s="44">
        <v>392</v>
      </c>
      <c r="F137" s="45">
        <f t="shared" si="13"/>
        <v>99.492385786802032</v>
      </c>
    </row>
    <row r="138" spans="1:6" ht="120" customHeight="1">
      <c r="A138" s="43">
        <v>3</v>
      </c>
      <c r="B138" s="8" t="s">
        <v>52</v>
      </c>
      <c r="C138" s="43" t="s">
        <v>46</v>
      </c>
      <c r="D138" s="44">
        <v>60</v>
      </c>
      <c r="E138" s="44">
        <v>70</v>
      </c>
      <c r="F138" s="45">
        <f t="shared" si="13"/>
        <v>116.66666666666667</v>
      </c>
    </row>
    <row r="139" spans="1:6" ht="120" customHeight="1">
      <c r="A139" s="43">
        <v>4</v>
      </c>
      <c r="B139" s="8" t="s">
        <v>53</v>
      </c>
      <c r="C139" s="46" t="s">
        <v>56</v>
      </c>
      <c r="D139" s="44">
        <v>12362</v>
      </c>
      <c r="E139" s="44">
        <v>9272</v>
      </c>
      <c r="F139" s="45">
        <f t="shared" si="13"/>
        <v>75.004044652968773</v>
      </c>
    </row>
    <row r="141" spans="1:6">
      <c r="A141" s="36" t="s">
        <v>109</v>
      </c>
      <c r="B141" s="37"/>
      <c r="C141" s="37"/>
      <c r="D141" s="37"/>
      <c r="E141" s="37"/>
      <c r="F141" s="38"/>
    </row>
    <row r="142" spans="1:6">
      <c r="A142" s="39" t="s">
        <v>95</v>
      </c>
      <c r="B142" s="39"/>
      <c r="C142" s="39"/>
      <c r="D142" s="39"/>
      <c r="E142" s="39"/>
      <c r="F142" s="39"/>
    </row>
    <row r="143" spans="1:6" ht="148.5" customHeight="1">
      <c r="A143" s="40" t="s">
        <v>5</v>
      </c>
      <c r="B143" s="41" t="s">
        <v>6</v>
      </c>
      <c r="C143" s="41" t="s">
        <v>45</v>
      </c>
      <c r="D143" s="41" t="s">
        <v>25</v>
      </c>
      <c r="E143" s="41" t="s">
        <v>30</v>
      </c>
      <c r="F143" s="41" t="s">
        <v>10</v>
      </c>
    </row>
    <row r="144" spans="1:6">
      <c r="A144" s="42">
        <v>1</v>
      </c>
      <c r="B144" s="42">
        <v>2</v>
      </c>
      <c r="C144" s="42">
        <v>3</v>
      </c>
      <c r="D144" s="42">
        <v>4</v>
      </c>
      <c r="E144" s="42">
        <v>5</v>
      </c>
      <c r="F144" s="42" t="s">
        <v>11</v>
      </c>
    </row>
    <row r="145" spans="1:6" ht="114.75" customHeight="1">
      <c r="A145" s="43">
        <v>1</v>
      </c>
      <c r="B145" s="8" t="s">
        <v>50</v>
      </c>
      <c r="C145" s="43" t="s">
        <v>46</v>
      </c>
      <c r="D145" s="44">
        <v>372</v>
      </c>
      <c r="E145" s="44">
        <v>375</v>
      </c>
      <c r="F145" s="45">
        <f>E145/D145*100</f>
        <v>100.80645161290323</v>
      </c>
    </row>
    <row r="146" spans="1:6" ht="137.25" customHeight="1">
      <c r="A146" s="43">
        <v>2</v>
      </c>
      <c r="B146" s="8" t="s">
        <v>51</v>
      </c>
      <c r="C146" s="43" t="s">
        <v>46</v>
      </c>
      <c r="D146" s="44">
        <v>387</v>
      </c>
      <c r="E146" s="44">
        <v>392</v>
      </c>
      <c r="F146" s="45">
        <f t="shared" ref="F146:F148" si="14">E146/D146*100</f>
        <v>101.29198966408268</v>
      </c>
    </row>
    <row r="147" spans="1:6" ht="120" customHeight="1">
      <c r="A147" s="43">
        <v>3</v>
      </c>
      <c r="B147" s="8" t="s">
        <v>52</v>
      </c>
      <c r="C147" s="43" t="s">
        <v>46</v>
      </c>
      <c r="D147" s="44">
        <v>73</v>
      </c>
      <c r="E147" s="44">
        <v>64</v>
      </c>
      <c r="F147" s="45">
        <f t="shared" si="14"/>
        <v>87.671232876712324</v>
      </c>
    </row>
    <row r="148" spans="1:6" ht="120" hidden="1" customHeight="1">
      <c r="A148" s="43">
        <v>4</v>
      </c>
      <c r="B148" s="8" t="s">
        <v>53</v>
      </c>
      <c r="C148" s="46" t="s">
        <v>56</v>
      </c>
      <c r="D148" s="44">
        <v>0</v>
      </c>
      <c r="E148" s="44">
        <v>0</v>
      </c>
      <c r="F148" s="45" t="e">
        <f t="shared" si="14"/>
        <v>#DIV/0!</v>
      </c>
    </row>
    <row r="150" spans="1:6">
      <c r="A150" s="36" t="s">
        <v>110</v>
      </c>
      <c r="B150" s="37"/>
      <c r="C150" s="37"/>
      <c r="D150" s="37"/>
      <c r="E150" s="37"/>
      <c r="F150" s="38"/>
    </row>
    <row r="151" spans="1:6">
      <c r="A151" s="39" t="s">
        <v>95</v>
      </c>
      <c r="B151" s="39"/>
      <c r="C151" s="39"/>
      <c r="D151" s="39"/>
      <c r="E151" s="39"/>
      <c r="F151" s="39"/>
    </row>
    <row r="152" spans="1:6" ht="148.5" customHeight="1">
      <c r="A152" s="40" t="s">
        <v>5</v>
      </c>
      <c r="B152" s="41" t="s">
        <v>6</v>
      </c>
      <c r="C152" s="41" t="s">
        <v>45</v>
      </c>
      <c r="D152" s="41" t="s">
        <v>25</v>
      </c>
      <c r="E152" s="41" t="s">
        <v>30</v>
      </c>
      <c r="F152" s="41" t="s">
        <v>10</v>
      </c>
    </row>
    <row r="153" spans="1:6">
      <c r="A153" s="42">
        <v>1</v>
      </c>
      <c r="B153" s="42">
        <v>2</v>
      </c>
      <c r="C153" s="42">
        <v>3</v>
      </c>
      <c r="D153" s="42">
        <v>4</v>
      </c>
      <c r="E153" s="42">
        <v>5</v>
      </c>
      <c r="F153" s="42" t="s">
        <v>11</v>
      </c>
    </row>
    <row r="154" spans="1:6" ht="114.75" customHeight="1">
      <c r="A154" s="43">
        <v>1</v>
      </c>
      <c r="B154" s="8" t="s">
        <v>50</v>
      </c>
      <c r="C154" s="43" t="s">
        <v>46</v>
      </c>
      <c r="D154" s="44">
        <v>396</v>
      </c>
      <c r="E154" s="44">
        <v>405</v>
      </c>
      <c r="F154" s="45">
        <f>E154/D154*100</f>
        <v>102.27272727272727</v>
      </c>
    </row>
    <row r="155" spans="1:6" ht="137.25" customHeight="1">
      <c r="A155" s="43">
        <v>2</v>
      </c>
      <c r="B155" s="8" t="s">
        <v>51</v>
      </c>
      <c r="C155" s="43" t="s">
        <v>46</v>
      </c>
      <c r="D155" s="44">
        <v>307</v>
      </c>
      <c r="E155" s="44">
        <v>301</v>
      </c>
      <c r="F155" s="45">
        <f t="shared" ref="F155:F157" si="15">E155/D155*100</f>
        <v>98.045602605863195</v>
      </c>
    </row>
    <row r="156" spans="1:6" ht="120" customHeight="1">
      <c r="A156" s="43">
        <v>3</v>
      </c>
      <c r="B156" s="8" t="s">
        <v>52</v>
      </c>
      <c r="C156" s="43" t="s">
        <v>46</v>
      </c>
      <c r="D156" s="44">
        <v>38</v>
      </c>
      <c r="E156" s="44">
        <v>36</v>
      </c>
      <c r="F156" s="45">
        <f t="shared" si="15"/>
        <v>94.73684210526315</v>
      </c>
    </row>
    <row r="157" spans="1:6" ht="120" customHeight="1">
      <c r="A157" s="43">
        <v>4</v>
      </c>
      <c r="B157" s="8" t="s">
        <v>53</v>
      </c>
      <c r="C157" s="46" t="s">
        <v>56</v>
      </c>
      <c r="D157" s="44">
        <v>38220</v>
      </c>
      <c r="E157" s="44">
        <v>6475</v>
      </c>
      <c r="F157" s="45">
        <f t="shared" si="15"/>
        <v>16.941391941391942</v>
      </c>
    </row>
    <row r="159" spans="1:6">
      <c r="A159" s="36" t="s">
        <v>111</v>
      </c>
      <c r="B159" s="37"/>
      <c r="C159" s="37"/>
      <c r="D159" s="37"/>
      <c r="E159" s="37"/>
      <c r="F159" s="38"/>
    </row>
    <row r="160" spans="1:6">
      <c r="A160" s="39" t="s">
        <v>95</v>
      </c>
      <c r="B160" s="39"/>
      <c r="C160" s="39"/>
      <c r="D160" s="39"/>
      <c r="E160" s="39"/>
      <c r="F160" s="39"/>
    </row>
    <row r="161" spans="1:6" ht="148.5" customHeight="1">
      <c r="A161" s="40" t="s">
        <v>5</v>
      </c>
      <c r="B161" s="41" t="s">
        <v>6</v>
      </c>
      <c r="C161" s="41" t="s">
        <v>45</v>
      </c>
      <c r="D161" s="41" t="s">
        <v>25</v>
      </c>
      <c r="E161" s="41" t="s">
        <v>30</v>
      </c>
      <c r="F161" s="41" t="s">
        <v>10</v>
      </c>
    </row>
    <row r="162" spans="1:6">
      <c r="A162" s="42">
        <v>1</v>
      </c>
      <c r="B162" s="42">
        <v>2</v>
      </c>
      <c r="C162" s="42">
        <v>3</v>
      </c>
      <c r="D162" s="42">
        <v>4</v>
      </c>
      <c r="E162" s="42">
        <v>5</v>
      </c>
      <c r="F162" s="42" t="s">
        <v>11</v>
      </c>
    </row>
    <row r="163" spans="1:6" ht="114.75" customHeight="1">
      <c r="A163" s="43">
        <v>1</v>
      </c>
      <c r="B163" s="8" t="s">
        <v>50</v>
      </c>
      <c r="C163" s="43" t="s">
        <v>46</v>
      </c>
      <c r="D163" s="44">
        <v>439</v>
      </c>
      <c r="E163" s="44">
        <v>433</v>
      </c>
      <c r="F163" s="45">
        <f>E163/D163*100</f>
        <v>98.633257403189063</v>
      </c>
    </row>
    <row r="164" spans="1:6" ht="137.25" customHeight="1">
      <c r="A164" s="43">
        <v>2</v>
      </c>
      <c r="B164" s="8" t="s">
        <v>51</v>
      </c>
      <c r="C164" s="43" t="s">
        <v>46</v>
      </c>
      <c r="D164" s="44">
        <v>473</v>
      </c>
      <c r="E164" s="44">
        <v>488</v>
      </c>
      <c r="F164" s="45">
        <f t="shared" ref="F164:F166" si="16">E164/D164*100</f>
        <v>103.17124735729386</v>
      </c>
    </row>
    <row r="165" spans="1:6" ht="120" customHeight="1">
      <c r="A165" s="43">
        <v>3</v>
      </c>
      <c r="B165" s="8" t="s">
        <v>52</v>
      </c>
      <c r="C165" s="43" t="s">
        <v>46</v>
      </c>
      <c r="D165" s="44">
        <v>97</v>
      </c>
      <c r="E165" s="44">
        <v>94</v>
      </c>
      <c r="F165" s="45">
        <f t="shared" si="16"/>
        <v>96.907216494845358</v>
      </c>
    </row>
    <row r="166" spans="1:6" ht="120" customHeight="1">
      <c r="A166" s="43">
        <v>4</v>
      </c>
      <c r="B166" s="8" t="s">
        <v>53</v>
      </c>
      <c r="C166" s="46" t="s">
        <v>56</v>
      </c>
      <c r="D166" s="44">
        <v>85748</v>
      </c>
      <c r="E166" s="44">
        <v>83459</v>
      </c>
      <c r="F166" s="45">
        <f t="shared" si="16"/>
        <v>97.33054998367308</v>
      </c>
    </row>
    <row r="168" spans="1:6">
      <c r="A168" s="36" t="s">
        <v>112</v>
      </c>
      <c r="B168" s="37"/>
      <c r="C168" s="37"/>
      <c r="D168" s="37"/>
      <c r="E168" s="37"/>
      <c r="F168" s="38"/>
    </row>
    <row r="169" spans="1:6">
      <c r="A169" s="39" t="s">
        <v>95</v>
      </c>
      <c r="B169" s="39"/>
      <c r="C169" s="39"/>
      <c r="D169" s="39"/>
      <c r="E169" s="39"/>
      <c r="F169" s="39"/>
    </row>
    <row r="170" spans="1:6" ht="148.5" customHeight="1">
      <c r="A170" s="40" t="s">
        <v>5</v>
      </c>
      <c r="B170" s="41" t="s">
        <v>6</v>
      </c>
      <c r="C170" s="41" t="s">
        <v>45</v>
      </c>
      <c r="D170" s="41" t="s">
        <v>25</v>
      </c>
      <c r="E170" s="41" t="s">
        <v>30</v>
      </c>
      <c r="F170" s="41" t="s">
        <v>10</v>
      </c>
    </row>
    <row r="171" spans="1:6">
      <c r="A171" s="42">
        <v>1</v>
      </c>
      <c r="B171" s="42">
        <v>2</v>
      </c>
      <c r="C171" s="42">
        <v>3</v>
      </c>
      <c r="D171" s="42">
        <v>4</v>
      </c>
      <c r="E171" s="42">
        <v>5</v>
      </c>
      <c r="F171" s="42" t="s">
        <v>11</v>
      </c>
    </row>
    <row r="172" spans="1:6" ht="114.75" customHeight="1">
      <c r="A172" s="43">
        <v>1</v>
      </c>
      <c r="B172" s="8" t="s">
        <v>50</v>
      </c>
      <c r="C172" s="43" t="s">
        <v>46</v>
      </c>
      <c r="D172" s="44">
        <v>281</v>
      </c>
      <c r="E172" s="44">
        <v>284</v>
      </c>
      <c r="F172" s="45">
        <f>E172/D172*100</f>
        <v>101.067615658363</v>
      </c>
    </row>
    <row r="173" spans="1:6" ht="137.25" customHeight="1">
      <c r="A173" s="43">
        <v>2</v>
      </c>
      <c r="B173" s="8" t="s">
        <v>51</v>
      </c>
      <c r="C173" s="43" t="s">
        <v>46</v>
      </c>
      <c r="D173" s="44">
        <v>377</v>
      </c>
      <c r="E173" s="44">
        <v>365</v>
      </c>
      <c r="F173" s="45">
        <f t="shared" ref="F173:F175" si="17">E173/D173*100</f>
        <v>96.816976127320956</v>
      </c>
    </row>
    <row r="174" spans="1:6" ht="120" customHeight="1">
      <c r="A174" s="43">
        <v>3</v>
      </c>
      <c r="B174" s="8" t="s">
        <v>52</v>
      </c>
      <c r="C174" s="43" t="s">
        <v>46</v>
      </c>
      <c r="D174" s="44">
        <v>77</v>
      </c>
      <c r="E174" s="44">
        <v>73</v>
      </c>
      <c r="F174" s="45">
        <f t="shared" si="17"/>
        <v>94.805194805194802</v>
      </c>
    </row>
    <row r="175" spans="1:6" ht="120" hidden="1" customHeight="1">
      <c r="A175" s="43">
        <v>4</v>
      </c>
      <c r="B175" s="8" t="s">
        <v>53</v>
      </c>
      <c r="C175" s="46" t="s">
        <v>56</v>
      </c>
      <c r="D175" s="44"/>
      <c r="E175" s="44"/>
      <c r="F175" s="45" t="e">
        <f t="shared" si="17"/>
        <v>#DIV/0!</v>
      </c>
    </row>
    <row r="177" spans="1:6">
      <c r="A177" s="36" t="s">
        <v>82</v>
      </c>
      <c r="B177" s="37"/>
      <c r="C177" s="37"/>
      <c r="D177" s="37"/>
      <c r="E177" s="37"/>
      <c r="F177" s="38"/>
    </row>
    <row r="178" spans="1:6">
      <c r="A178" s="39" t="s">
        <v>95</v>
      </c>
      <c r="B178" s="39"/>
      <c r="C178" s="39"/>
      <c r="D178" s="39"/>
      <c r="E178" s="39"/>
      <c r="F178" s="39"/>
    </row>
    <row r="179" spans="1:6" ht="148.5" customHeight="1">
      <c r="A179" s="40" t="s">
        <v>5</v>
      </c>
      <c r="B179" s="41" t="s">
        <v>6</v>
      </c>
      <c r="C179" s="41" t="s">
        <v>45</v>
      </c>
      <c r="D179" s="41" t="s">
        <v>25</v>
      </c>
      <c r="E179" s="41" t="s">
        <v>30</v>
      </c>
      <c r="F179" s="41" t="s">
        <v>10</v>
      </c>
    </row>
    <row r="180" spans="1:6">
      <c r="A180" s="42">
        <v>1</v>
      </c>
      <c r="B180" s="42">
        <v>2</v>
      </c>
      <c r="C180" s="42">
        <v>3</v>
      </c>
      <c r="D180" s="42">
        <v>4</v>
      </c>
      <c r="E180" s="42">
        <v>5</v>
      </c>
      <c r="F180" s="42" t="s">
        <v>11</v>
      </c>
    </row>
    <row r="181" spans="1:6" ht="114.75" customHeight="1">
      <c r="A181" s="43">
        <v>1</v>
      </c>
      <c r="B181" s="8" t="s">
        <v>50</v>
      </c>
      <c r="C181" s="43" t="s">
        <v>46</v>
      </c>
      <c r="D181" s="51">
        <v>216</v>
      </c>
      <c r="E181" s="51">
        <v>211</v>
      </c>
      <c r="F181" s="52">
        <f>E181/D181*100</f>
        <v>97.68518518518519</v>
      </c>
    </row>
    <row r="182" spans="1:6" ht="137.25" customHeight="1">
      <c r="A182" s="43">
        <v>2</v>
      </c>
      <c r="B182" s="8" t="s">
        <v>51</v>
      </c>
      <c r="C182" s="43" t="s">
        <v>46</v>
      </c>
      <c r="D182" s="51">
        <v>252</v>
      </c>
      <c r="E182" s="51">
        <v>253</v>
      </c>
      <c r="F182" s="52">
        <f t="shared" ref="F182:F184" si="18">E182/D182*100</f>
        <v>100.39682539682539</v>
      </c>
    </row>
    <row r="183" spans="1:6" ht="120" customHeight="1">
      <c r="A183" s="43">
        <v>3</v>
      </c>
      <c r="B183" s="8" t="s">
        <v>52</v>
      </c>
      <c r="C183" s="43" t="s">
        <v>46</v>
      </c>
      <c r="D183" s="51">
        <v>35</v>
      </c>
      <c r="E183" s="51">
        <v>35</v>
      </c>
      <c r="F183" s="52">
        <f t="shared" si="18"/>
        <v>100</v>
      </c>
    </row>
    <row r="184" spans="1:6" ht="120" customHeight="1">
      <c r="A184" s="43">
        <v>4</v>
      </c>
      <c r="B184" s="8" t="s">
        <v>53</v>
      </c>
      <c r="C184" s="46" t="s">
        <v>56</v>
      </c>
      <c r="D184" s="51">
        <v>23450</v>
      </c>
      <c r="E184" s="51">
        <v>14528</v>
      </c>
      <c r="F184" s="52">
        <f t="shared" si="18"/>
        <v>61.953091684434966</v>
      </c>
    </row>
    <row r="186" spans="1:6">
      <c r="A186" s="36" t="s">
        <v>113</v>
      </c>
      <c r="B186" s="37"/>
      <c r="C186" s="37"/>
      <c r="D186" s="37"/>
      <c r="E186" s="37"/>
      <c r="F186" s="38"/>
    </row>
    <row r="187" spans="1:6">
      <c r="A187" s="39" t="s">
        <v>95</v>
      </c>
      <c r="B187" s="39"/>
      <c r="C187" s="39"/>
      <c r="D187" s="39"/>
      <c r="E187" s="39"/>
      <c r="F187" s="39"/>
    </row>
    <row r="188" spans="1:6" ht="148.5" customHeight="1">
      <c r="A188" s="40" t="s">
        <v>5</v>
      </c>
      <c r="B188" s="41" t="s">
        <v>6</v>
      </c>
      <c r="C188" s="41" t="s">
        <v>45</v>
      </c>
      <c r="D188" s="41" t="s">
        <v>25</v>
      </c>
      <c r="E188" s="41" t="s">
        <v>30</v>
      </c>
      <c r="F188" s="41" t="s">
        <v>10</v>
      </c>
    </row>
    <row r="189" spans="1:6">
      <c r="A189" s="42">
        <v>1</v>
      </c>
      <c r="B189" s="42">
        <v>2</v>
      </c>
      <c r="C189" s="42">
        <v>3</v>
      </c>
      <c r="D189" s="42">
        <v>4</v>
      </c>
      <c r="E189" s="42">
        <v>5</v>
      </c>
      <c r="F189" s="42" t="s">
        <v>11</v>
      </c>
    </row>
    <row r="190" spans="1:6" ht="114.75" customHeight="1">
      <c r="A190" s="43">
        <v>1</v>
      </c>
      <c r="B190" s="8" t="s">
        <v>50</v>
      </c>
      <c r="C190" s="43" t="s">
        <v>46</v>
      </c>
      <c r="D190" s="44">
        <v>354</v>
      </c>
      <c r="E190" s="44">
        <v>353</v>
      </c>
      <c r="F190" s="45">
        <f>E190/D190*100</f>
        <v>99.717514124293785</v>
      </c>
    </row>
    <row r="191" spans="1:6" ht="137.25" customHeight="1">
      <c r="A191" s="43">
        <v>2</v>
      </c>
      <c r="B191" s="8" t="s">
        <v>51</v>
      </c>
      <c r="C191" s="43" t="s">
        <v>46</v>
      </c>
      <c r="D191" s="44">
        <v>383</v>
      </c>
      <c r="E191" s="44">
        <v>387</v>
      </c>
      <c r="F191" s="45">
        <f t="shared" ref="F191:F193" si="19">E191/D191*100</f>
        <v>101.0443864229765</v>
      </c>
    </row>
    <row r="192" spans="1:6" ht="120" customHeight="1">
      <c r="A192" s="43">
        <v>3</v>
      </c>
      <c r="B192" s="8" t="s">
        <v>52</v>
      </c>
      <c r="C192" s="43" t="s">
        <v>46</v>
      </c>
      <c r="D192" s="44">
        <v>103</v>
      </c>
      <c r="E192" s="44">
        <v>102</v>
      </c>
      <c r="F192" s="45">
        <f t="shared" si="19"/>
        <v>99.029126213592235</v>
      </c>
    </row>
    <row r="193" spans="1:6" ht="120" customHeight="1">
      <c r="A193" s="43">
        <v>4</v>
      </c>
      <c r="B193" s="8" t="s">
        <v>53</v>
      </c>
      <c r="C193" s="46" t="s">
        <v>56</v>
      </c>
      <c r="D193" s="44">
        <v>36720</v>
      </c>
      <c r="E193" s="44">
        <v>36720</v>
      </c>
      <c r="F193" s="45">
        <f t="shared" si="19"/>
        <v>100</v>
      </c>
    </row>
    <row r="195" spans="1:6">
      <c r="A195" s="36" t="s">
        <v>83</v>
      </c>
      <c r="B195" s="37"/>
      <c r="C195" s="37"/>
      <c r="D195" s="37"/>
      <c r="E195" s="37"/>
      <c r="F195" s="38"/>
    </row>
    <row r="196" spans="1:6">
      <c r="A196" s="39" t="s">
        <v>95</v>
      </c>
      <c r="B196" s="39"/>
      <c r="C196" s="39"/>
      <c r="D196" s="39"/>
      <c r="E196" s="39"/>
      <c r="F196" s="39"/>
    </row>
    <row r="197" spans="1:6" ht="148.5" customHeight="1">
      <c r="A197" s="40" t="s">
        <v>5</v>
      </c>
      <c r="B197" s="41" t="s">
        <v>6</v>
      </c>
      <c r="C197" s="41" t="s">
        <v>45</v>
      </c>
      <c r="D197" s="41" t="s">
        <v>25</v>
      </c>
      <c r="E197" s="41" t="s">
        <v>30</v>
      </c>
      <c r="F197" s="41" t="s">
        <v>10</v>
      </c>
    </row>
    <row r="198" spans="1:6">
      <c r="A198" s="42">
        <v>1</v>
      </c>
      <c r="B198" s="42">
        <v>2</v>
      </c>
      <c r="C198" s="42">
        <v>3</v>
      </c>
      <c r="D198" s="42">
        <v>4</v>
      </c>
      <c r="E198" s="42">
        <v>5</v>
      </c>
      <c r="F198" s="42" t="s">
        <v>11</v>
      </c>
    </row>
    <row r="199" spans="1:6" ht="114.75" customHeight="1">
      <c r="A199" s="43">
        <v>1</v>
      </c>
      <c r="B199" s="8" t="s">
        <v>50</v>
      </c>
      <c r="C199" s="43" t="s">
        <v>46</v>
      </c>
      <c r="D199" s="44">
        <v>661</v>
      </c>
      <c r="E199" s="44">
        <v>664</v>
      </c>
      <c r="F199" s="45">
        <f>E199/D199*100</f>
        <v>100.45385779122542</v>
      </c>
    </row>
    <row r="200" spans="1:6" ht="137.25" customHeight="1">
      <c r="A200" s="43">
        <v>2</v>
      </c>
      <c r="B200" s="8" t="s">
        <v>51</v>
      </c>
      <c r="C200" s="43" t="s">
        <v>46</v>
      </c>
      <c r="D200" s="44">
        <v>715</v>
      </c>
      <c r="E200" s="44">
        <v>698</v>
      </c>
      <c r="F200" s="45">
        <f t="shared" ref="F200:F202" si="20">E200/D200*100</f>
        <v>97.622377622377627</v>
      </c>
    </row>
    <row r="201" spans="1:6" ht="120" customHeight="1">
      <c r="A201" s="43">
        <v>3</v>
      </c>
      <c r="B201" s="8" t="s">
        <v>52</v>
      </c>
      <c r="C201" s="43" t="s">
        <v>46</v>
      </c>
      <c r="D201" s="44">
        <v>167</v>
      </c>
      <c r="E201" s="44">
        <v>169</v>
      </c>
      <c r="F201" s="45">
        <f t="shared" si="20"/>
        <v>101.19760479041918</v>
      </c>
    </row>
    <row r="202" spans="1:6" ht="120" customHeight="1">
      <c r="A202" s="43">
        <v>4</v>
      </c>
      <c r="B202" s="8" t="s">
        <v>53</v>
      </c>
      <c r="C202" s="46" t="s">
        <v>56</v>
      </c>
      <c r="D202" s="44">
        <v>361463</v>
      </c>
      <c r="E202" s="44">
        <v>289171</v>
      </c>
      <c r="F202" s="45">
        <f t="shared" si="20"/>
        <v>80.000165992093244</v>
      </c>
    </row>
    <row r="204" spans="1:6">
      <c r="A204" s="36" t="s">
        <v>114</v>
      </c>
      <c r="B204" s="37"/>
      <c r="C204" s="37"/>
      <c r="D204" s="37"/>
      <c r="E204" s="37"/>
      <c r="F204" s="38"/>
    </row>
    <row r="205" spans="1:6">
      <c r="A205" s="39" t="s">
        <v>95</v>
      </c>
      <c r="B205" s="39"/>
      <c r="C205" s="39"/>
      <c r="D205" s="39"/>
      <c r="E205" s="39"/>
      <c r="F205" s="39"/>
    </row>
    <row r="206" spans="1:6" ht="148.5" customHeight="1">
      <c r="A206" s="40" t="s">
        <v>5</v>
      </c>
      <c r="B206" s="41" t="s">
        <v>6</v>
      </c>
      <c r="C206" s="41" t="s">
        <v>45</v>
      </c>
      <c r="D206" s="41" t="s">
        <v>25</v>
      </c>
      <c r="E206" s="41" t="s">
        <v>30</v>
      </c>
      <c r="F206" s="41" t="s">
        <v>10</v>
      </c>
    </row>
    <row r="207" spans="1:6">
      <c r="A207" s="42">
        <v>1</v>
      </c>
      <c r="B207" s="42">
        <v>2</v>
      </c>
      <c r="C207" s="42">
        <v>3</v>
      </c>
      <c r="D207" s="42">
        <v>4</v>
      </c>
      <c r="E207" s="42">
        <v>5</v>
      </c>
      <c r="F207" s="42" t="s">
        <v>11</v>
      </c>
    </row>
    <row r="208" spans="1:6" ht="114.75" customHeight="1">
      <c r="A208" s="43">
        <v>1</v>
      </c>
      <c r="B208" s="8" t="s">
        <v>50</v>
      </c>
      <c r="C208" s="43" t="s">
        <v>46</v>
      </c>
      <c r="D208" s="44">
        <v>498</v>
      </c>
      <c r="E208" s="44">
        <v>494</v>
      </c>
      <c r="F208" s="45">
        <f>E208/D208*100</f>
        <v>99.196787148594382</v>
      </c>
    </row>
    <row r="209" spans="1:6" ht="137.25" customHeight="1">
      <c r="A209" s="43">
        <v>2</v>
      </c>
      <c r="B209" s="8" t="s">
        <v>51</v>
      </c>
      <c r="C209" s="43" t="s">
        <v>46</v>
      </c>
      <c r="D209" s="44">
        <v>480</v>
      </c>
      <c r="E209" s="44">
        <v>487</v>
      </c>
      <c r="F209" s="45">
        <f t="shared" ref="F209:F211" si="21">E209/D209*100</f>
        <v>101.45833333333334</v>
      </c>
    </row>
    <row r="210" spans="1:6" ht="120" customHeight="1">
      <c r="A210" s="43">
        <v>3</v>
      </c>
      <c r="B210" s="8" t="s">
        <v>52</v>
      </c>
      <c r="C210" s="43" t="s">
        <v>46</v>
      </c>
      <c r="D210" s="44">
        <v>86</v>
      </c>
      <c r="E210" s="44">
        <v>87</v>
      </c>
      <c r="F210" s="45">
        <f t="shared" si="21"/>
        <v>101.16279069767442</v>
      </c>
    </row>
    <row r="211" spans="1:6" ht="120" customHeight="1">
      <c r="A211" s="43">
        <v>4</v>
      </c>
      <c r="B211" s="8" t="s">
        <v>53</v>
      </c>
      <c r="C211" s="46" t="s">
        <v>56</v>
      </c>
      <c r="D211" s="44">
        <v>70875</v>
      </c>
      <c r="E211" s="44">
        <v>7695</v>
      </c>
      <c r="F211" s="45">
        <f t="shared" si="21"/>
        <v>10.857142857142858</v>
      </c>
    </row>
    <row r="213" spans="1:6">
      <c r="A213" s="36" t="s">
        <v>85</v>
      </c>
      <c r="B213" s="37"/>
      <c r="C213" s="37"/>
      <c r="D213" s="37"/>
      <c r="E213" s="37"/>
      <c r="F213" s="38"/>
    </row>
    <row r="214" spans="1:6">
      <c r="A214" s="39" t="s">
        <v>95</v>
      </c>
      <c r="B214" s="39"/>
      <c r="C214" s="39"/>
      <c r="D214" s="39"/>
      <c r="E214" s="39"/>
      <c r="F214" s="39"/>
    </row>
    <row r="215" spans="1:6" ht="148.5" customHeight="1">
      <c r="A215" s="40" t="s">
        <v>5</v>
      </c>
      <c r="B215" s="41" t="s">
        <v>6</v>
      </c>
      <c r="C215" s="41" t="s">
        <v>45</v>
      </c>
      <c r="D215" s="41" t="s">
        <v>25</v>
      </c>
      <c r="E215" s="41" t="s">
        <v>30</v>
      </c>
      <c r="F215" s="41" t="s">
        <v>10</v>
      </c>
    </row>
    <row r="216" spans="1:6">
      <c r="A216" s="42">
        <v>1</v>
      </c>
      <c r="B216" s="42">
        <v>2</v>
      </c>
      <c r="C216" s="42">
        <v>3</v>
      </c>
      <c r="D216" s="42">
        <v>4</v>
      </c>
      <c r="E216" s="42">
        <v>5</v>
      </c>
      <c r="F216" s="42" t="s">
        <v>11</v>
      </c>
    </row>
    <row r="217" spans="1:6" ht="114.75" customHeight="1">
      <c r="A217" s="43">
        <v>1</v>
      </c>
      <c r="B217" s="8" t="s">
        <v>50</v>
      </c>
      <c r="C217" s="43" t="s">
        <v>46</v>
      </c>
      <c r="D217" s="44">
        <v>309</v>
      </c>
      <c r="E217" s="44">
        <v>304</v>
      </c>
      <c r="F217" s="45">
        <f>E217/D217*100</f>
        <v>98.381877022653725</v>
      </c>
    </row>
    <row r="218" spans="1:6" ht="137.25" customHeight="1">
      <c r="A218" s="43">
        <v>2</v>
      </c>
      <c r="B218" s="8" t="s">
        <v>51</v>
      </c>
      <c r="C218" s="43" t="s">
        <v>46</v>
      </c>
      <c r="D218" s="44">
        <v>346</v>
      </c>
      <c r="E218" s="44">
        <v>346</v>
      </c>
      <c r="F218" s="45">
        <f t="shared" ref="F218:F220" si="22">E218/D218*100</f>
        <v>100</v>
      </c>
    </row>
    <row r="219" spans="1:6" ht="120" customHeight="1">
      <c r="A219" s="43">
        <v>3</v>
      </c>
      <c r="B219" s="8" t="s">
        <v>52</v>
      </c>
      <c r="C219" s="43" t="s">
        <v>46</v>
      </c>
      <c r="D219" s="44">
        <v>40</v>
      </c>
      <c r="E219" s="44">
        <v>47</v>
      </c>
      <c r="F219" s="45">
        <f t="shared" si="22"/>
        <v>117.5</v>
      </c>
    </row>
    <row r="220" spans="1:6" ht="120" customHeight="1">
      <c r="A220" s="43">
        <v>4</v>
      </c>
      <c r="B220" s="8" t="s">
        <v>53</v>
      </c>
      <c r="C220" s="46" t="s">
        <v>56</v>
      </c>
      <c r="D220" s="44">
        <v>58100</v>
      </c>
      <c r="E220" s="44">
        <v>14616</v>
      </c>
      <c r="F220" s="45">
        <f t="shared" si="22"/>
        <v>25.1566265060241</v>
      </c>
    </row>
    <row r="222" spans="1:6">
      <c r="A222" s="36" t="s">
        <v>115</v>
      </c>
      <c r="B222" s="37"/>
      <c r="C222" s="37"/>
      <c r="D222" s="37"/>
      <c r="E222" s="37"/>
      <c r="F222" s="38"/>
    </row>
    <row r="223" spans="1:6">
      <c r="A223" s="39" t="s">
        <v>95</v>
      </c>
      <c r="B223" s="39"/>
      <c r="C223" s="39"/>
      <c r="D223" s="39"/>
      <c r="E223" s="39"/>
      <c r="F223" s="39"/>
    </row>
    <row r="224" spans="1:6" ht="148.5" customHeight="1">
      <c r="A224" s="40" t="s">
        <v>5</v>
      </c>
      <c r="B224" s="41" t="s">
        <v>6</v>
      </c>
      <c r="C224" s="41" t="s">
        <v>45</v>
      </c>
      <c r="D224" s="41" t="s">
        <v>25</v>
      </c>
      <c r="E224" s="41" t="s">
        <v>30</v>
      </c>
      <c r="F224" s="41" t="s">
        <v>10</v>
      </c>
    </row>
    <row r="225" spans="1:6">
      <c r="A225" s="42">
        <v>1</v>
      </c>
      <c r="B225" s="42">
        <v>2</v>
      </c>
      <c r="C225" s="42">
        <v>3</v>
      </c>
      <c r="D225" s="42">
        <v>4</v>
      </c>
      <c r="E225" s="42">
        <v>5</v>
      </c>
      <c r="F225" s="42" t="s">
        <v>11</v>
      </c>
    </row>
    <row r="226" spans="1:6" ht="90.6" customHeight="1">
      <c r="A226" s="43">
        <v>1</v>
      </c>
      <c r="B226" s="8" t="s">
        <v>50</v>
      </c>
      <c r="C226" s="43" t="s">
        <v>46</v>
      </c>
      <c r="D226" s="44">
        <v>224</v>
      </c>
      <c r="E226" s="44">
        <v>224</v>
      </c>
      <c r="F226" s="45">
        <f t="shared" ref="F226:F229" si="23">E226/D226*100</f>
        <v>100</v>
      </c>
    </row>
    <row r="227" spans="1:6" ht="89.45" customHeight="1">
      <c r="A227" s="43">
        <v>2</v>
      </c>
      <c r="B227" s="8" t="s">
        <v>51</v>
      </c>
      <c r="C227" s="43" t="s">
        <v>46</v>
      </c>
      <c r="D227" s="44">
        <v>220</v>
      </c>
      <c r="E227" s="44">
        <v>210</v>
      </c>
      <c r="F227" s="45">
        <f t="shared" si="23"/>
        <v>95.454545454545453</v>
      </c>
    </row>
    <row r="228" spans="1:6" ht="71.45" customHeight="1">
      <c r="A228" s="43">
        <v>3</v>
      </c>
      <c r="B228" s="8" t="s">
        <v>52</v>
      </c>
      <c r="C228" s="43" t="s">
        <v>46</v>
      </c>
      <c r="D228" s="44">
        <v>37</v>
      </c>
      <c r="E228" s="44">
        <v>37</v>
      </c>
      <c r="F228" s="45">
        <f t="shared" si="23"/>
        <v>100</v>
      </c>
    </row>
    <row r="229" spans="1:6" ht="75.599999999999994" customHeight="1">
      <c r="A229" s="43">
        <v>4</v>
      </c>
      <c r="B229" s="8" t="s">
        <v>53</v>
      </c>
      <c r="C229" s="46" t="s">
        <v>56</v>
      </c>
      <c r="D229" s="44">
        <v>5828</v>
      </c>
      <c r="E229" s="44">
        <v>5828</v>
      </c>
      <c r="F229" s="45">
        <f t="shared" si="23"/>
        <v>100</v>
      </c>
    </row>
    <row r="231" spans="1:6">
      <c r="A231" s="36" t="s">
        <v>116</v>
      </c>
      <c r="B231" s="37"/>
      <c r="C231" s="37"/>
      <c r="D231" s="37"/>
      <c r="E231" s="37"/>
      <c r="F231" s="38"/>
    </row>
    <row r="232" spans="1:6">
      <c r="A232" s="39" t="s">
        <v>95</v>
      </c>
      <c r="B232" s="39"/>
      <c r="C232" s="39"/>
      <c r="D232" s="53"/>
      <c r="E232" s="53"/>
      <c r="F232" s="53"/>
    </row>
    <row r="233" spans="1:6" ht="148.5" customHeight="1">
      <c r="A233" s="40" t="s">
        <v>5</v>
      </c>
      <c r="B233" s="41" t="s">
        <v>6</v>
      </c>
      <c r="C233" s="41" t="s">
        <v>45</v>
      </c>
      <c r="D233" s="20" t="s">
        <v>25</v>
      </c>
      <c r="E233" s="20" t="s">
        <v>30</v>
      </c>
      <c r="F233" s="20" t="s">
        <v>10</v>
      </c>
    </row>
    <row r="234" spans="1:6">
      <c r="A234" s="42">
        <v>1</v>
      </c>
      <c r="B234" s="42">
        <v>2</v>
      </c>
      <c r="C234" s="42">
        <v>3</v>
      </c>
      <c r="D234" s="54">
        <v>4</v>
      </c>
      <c r="E234" s="54">
        <v>5</v>
      </c>
      <c r="F234" s="54" t="s">
        <v>11</v>
      </c>
    </row>
    <row r="235" spans="1:6" ht="114.75" customHeight="1">
      <c r="A235" s="43">
        <v>1</v>
      </c>
      <c r="B235" s="8" t="s">
        <v>50</v>
      </c>
      <c r="C235" s="43" t="s">
        <v>46</v>
      </c>
      <c r="D235" s="44">
        <v>518</v>
      </c>
      <c r="E235" s="44">
        <v>519</v>
      </c>
      <c r="F235" s="45">
        <f>E235/D235*100</f>
        <v>100.1930501930502</v>
      </c>
    </row>
    <row r="236" spans="1:6" ht="137.25" customHeight="1">
      <c r="A236" s="43">
        <v>2</v>
      </c>
      <c r="B236" s="8" t="s">
        <v>51</v>
      </c>
      <c r="C236" s="43" t="s">
        <v>46</v>
      </c>
      <c r="D236" s="44">
        <v>535</v>
      </c>
      <c r="E236" s="44">
        <v>538</v>
      </c>
      <c r="F236" s="45">
        <f t="shared" ref="F236:F238" si="24">E236/D236*100</f>
        <v>100.56074766355141</v>
      </c>
    </row>
    <row r="237" spans="1:6" ht="120" customHeight="1">
      <c r="A237" s="43">
        <v>3</v>
      </c>
      <c r="B237" s="8" t="s">
        <v>52</v>
      </c>
      <c r="C237" s="43" t="s">
        <v>46</v>
      </c>
      <c r="D237" s="44">
        <v>80</v>
      </c>
      <c r="E237" s="44">
        <v>92</v>
      </c>
      <c r="F237" s="45">
        <f t="shared" si="24"/>
        <v>114.99999999999999</v>
      </c>
    </row>
    <row r="238" spans="1:6" ht="120" customHeight="1">
      <c r="A238" s="43">
        <v>4</v>
      </c>
      <c r="B238" s="8" t="s">
        <v>53</v>
      </c>
      <c r="C238" s="46" t="s">
        <v>56</v>
      </c>
      <c r="D238" s="44">
        <v>38430</v>
      </c>
      <c r="E238" s="44">
        <v>7112</v>
      </c>
      <c r="F238" s="45">
        <f t="shared" si="24"/>
        <v>18.506375227686704</v>
      </c>
    </row>
    <row r="240" spans="1:6">
      <c r="A240" s="36" t="s">
        <v>117</v>
      </c>
      <c r="B240" s="37"/>
      <c r="C240" s="37"/>
      <c r="D240" s="37"/>
      <c r="E240" s="37"/>
      <c r="F240" s="38"/>
    </row>
    <row r="241" spans="1:6">
      <c r="A241" s="39" t="s">
        <v>95</v>
      </c>
      <c r="B241" s="39"/>
      <c r="C241" s="39"/>
      <c r="D241" s="39"/>
      <c r="E241" s="39"/>
      <c r="F241" s="39"/>
    </row>
    <row r="242" spans="1:6" ht="148.69999999999999" customHeight="1">
      <c r="A242" s="40" t="s">
        <v>5</v>
      </c>
      <c r="B242" s="41" t="s">
        <v>6</v>
      </c>
      <c r="C242" s="41" t="s">
        <v>45</v>
      </c>
      <c r="D242" s="41" t="s">
        <v>25</v>
      </c>
      <c r="E242" s="41" t="s">
        <v>30</v>
      </c>
      <c r="F242" s="41" t="s">
        <v>10</v>
      </c>
    </row>
    <row r="243" spans="1:6">
      <c r="A243" s="42">
        <v>1</v>
      </c>
      <c r="B243" s="42">
        <v>2</v>
      </c>
      <c r="C243" s="42">
        <v>3</v>
      </c>
      <c r="D243" s="42">
        <v>4</v>
      </c>
      <c r="E243" s="42">
        <v>5</v>
      </c>
      <c r="F243" s="42" t="s">
        <v>11</v>
      </c>
    </row>
    <row r="244" spans="1:6" ht="114.75" customHeight="1">
      <c r="A244" s="43">
        <v>1</v>
      </c>
      <c r="B244" s="8" t="s">
        <v>50</v>
      </c>
      <c r="C244" s="43" t="s">
        <v>46</v>
      </c>
      <c r="D244" s="44">
        <v>309</v>
      </c>
      <c r="E244" s="44">
        <v>301</v>
      </c>
      <c r="F244" s="45">
        <f>E244/D244*100</f>
        <v>97.411003236245946</v>
      </c>
    </row>
    <row r="245" spans="1:6" ht="137.25" customHeight="1">
      <c r="A245" s="43">
        <v>2</v>
      </c>
      <c r="B245" s="8" t="s">
        <v>51</v>
      </c>
      <c r="C245" s="43" t="s">
        <v>46</v>
      </c>
      <c r="D245" s="44">
        <v>304</v>
      </c>
      <c r="E245" s="44">
        <v>315</v>
      </c>
      <c r="F245" s="45">
        <f t="shared" ref="F245:F247" si="25">E245/D245*100</f>
        <v>103.61842105263158</v>
      </c>
    </row>
    <row r="246" spans="1:6" ht="120" customHeight="1">
      <c r="A246" s="43">
        <v>3</v>
      </c>
      <c r="B246" s="8" t="s">
        <v>52</v>
      </c>
      <c r="C246" s="43" t="s">
        <v>46</v>
      </c>
      <c r="D246" s="44">
        <v>62</v>
      </c>
      <c r="E246" s="44">
        <v>56</v>
      </c>
      <c r="F246" s="45">
        <f t="shared" si="25"/>
        <v>90.322580645161281</v>
      </c>
    </row>
    <row r="247" spans="1:6" ht="120" customHeight="1">
      <c r="A247" s="43">
        <v>4</v>
      </c>
      <c r="B247" s="8" t="s">
        <v>53</v>
      </c>
      <c r="C247" s="46" t="s">
        <v>56</v>
      </c>
      <c r="D247" s="44">
        <v>108675</v>
      </c>
      <c r="E247" s="44">
        <v>70875</v>
      </c>
      <c r="F247" s="45">
        <f t="shared" si="25"/>
        <v>65.217391304347828</v>
      </c>
    </row>
    <row r="249" spans="1:6">
      <c r="A249" s="36" t="s">
        <v>86</v>
      </c>
      <c r="B249" s="37"/>
      <c r="C249" s="37"/>
      <c r="D249" s="37"/>
      <c r="E249" s="37"/>
      <c r="F249" s="38"/>
    </row>
    <row r="250" spans="1:6">
      <c r="A250" s="39" t="s">
        <v>95</v>
      </c>
      <c r="B250" s="39"/>
      <c r="C250" s="39"/>
      <c r="D250" s="39"/>
      <c r="E250" s="39"/>
      <c r="F250" s="39"/>
    </row>
    <row r="251" spans="1:6" ht="148.5" customHeight="1">
      <c r="A251" s="40" t="s">
        <v>5</v>
      </c>
      <c r="B251" s="41" t="s">
        <v>6</v>
      </c>
      <c r="C251" s="41" t="s">
        <v>45</v>
      </c>
      <c r="D251" s="41" t="s">
        <v>25</v>
      </c>
      <c r="E251" s="41" t="s">
        <v>30</v>
      </c>
      <c r="F251" s="41" t="s">
        <v>10</v>
      </c>
    </row>
    <row r="252" spans="1:6">
      <c r="A252" s="42">
        <v>1</v>
      </c>
      <c r="B252" s="42">
        <v>2</v>
      </c>
      <c r="C252" s="42">
        <v>3</v>
      </c>
      <c r="D252" s="42">
        <v>4</v>
      </c>
      <c r="E252" s="42">
        <v>5</v>
      </c>
      <c r="F252" s="42" t="s">
        <v>11</v>
      </c>
    </row>
    <row r="253" spans="1:6" ht="114.75" customHeight="1">
      <c r="A253" s="43">
        <v>1</v>
      </c>
      <c r="B253" s="8" t="s">
        <v>50</v>
      </c>
      <c r="C253" s="43" t="s">
        <v>46</v>
      </c>
      <c r="D253" s="44">
        <v>586</v>
      </c>
      <c r="E253" s="44">
        <v>611</v>
      </c>
      <c r="F253" s="45">
        <f>E253/D253*100</f>
        <v>104.26621160409557</v>
      </c>
    </row>
    <row r="254" spans="1:6" ht="137.25" customHeight="1">
      <c r="A254" s="43">
        <v>2</v>
      </c>
      <c r="B254" s="8" t="s">
        <v>51</v>
      </c>
      <c r="C254" s="43" t="s">
        <v>46</v>
      </c>
      <c r="D254" s="44">
        <v>613</v>
      </c>
      <c r="E254" s="44">
        <v>656</v>
      </c>
      <c r="F254" s="45">
        <f t="shared" ref="F254:F256" si="26">E254/D254*100</f>
        <v>107.01468189233279</v>
      </c>
    </row>
    <row r="255" spans="1:6" ht="78" customHeight="1">
      <c r="A255" s="43">
        <v>3</v>
      </c>
      <c r="B255" s="8" t="s">
        <v>52</v>
      </c>
      <c r="C255" s="43" t="s">
        <v>46</v>
      </c>
      <c r="D255" s="44">
        <v>122</v>
      </c>
      <c r="E255" s="44">
        <v>124</v>
      </c>
      <c r="F255" s="45">
        <f t="shared" si="26"/>
        <v>101.63934426229508</v>
      </c>
    </row>
    <row r="256" spans="1:6" ht="79.5" customHeight="1">
      <c r="A256" s="43">
        <v>4</v>
      </c>
      <c r="B256" s="8" t="s">
        <v>53</v>
      </c>
      <c r="C256" s="46" t="s">
        <v>56</v>
      </c>
      <c r="D256" s="44">
        <v>375272</v>
      </c>
      <c r="E256" s="44">
        <v>79884</v>
      </c>
      <c r="F256" s="45">
        <f t="shared" si="26"/>
        <v>21.28695985844934</v>
      </c>
    </row>
    <row r="257" spans="1:6" ht="75.75" customHeight="1">
      <c r="A257" s="43">
        <v>5</v>
      </c>
      <c r="B257" s="7" t="s">
        <v>54</v>
      </c>
      <c r="C257" s="43" t="s">
        <v>46</v>
      </c>
      <c r="D257" s="43">
        <v>68</v>
      </c>
      <c r="E257" s="44">
        <v>67</v>
      </c>
      <c r="F257" s="45">
        <f>E257/D257*100</f>
        <v>98.529411764705884</v>
      </c>
    </row>
    <row r="258" spans="1:6" ht="70.5" customHeight="1">
      <c r="A258" s="43">
        <v>6</v>
      </c>
      <c r="B258" s="47" t="s">
        <v>55</v>
      </c>
      <c r="C258" s="43" t="s">
        <v>46</v>
      </c>
      <c r="D258" s="43">
        <v>68</v>
      </c>
      <c r="E258" s="43">
        <v>67</v>
      </c>
      <c r="F258" s="45">
        <f>E258/D258*100</f>
        <v>98.529411764705884</v>
      </c>
    </row>
    <row r="260" spans="1:6">
      <c r="A260" s="36" t="s">
        <v>118</v>
      </c>
      <c r="B260" s="37"/>
      <c r="C260" s="37"/>
      <c r="D260" s="37"/>
      <c r="E260" s="37"/>
      <c r="F260" s="38"/>
    </row>
    <row r="261" spans="1:6">
      <c r="A261" s="39" t="s">
        <v>95</v>
      </c>
      <c r="B261" s="39"/>
      <c r="C261" s="39"/>
      <c r="D261" s="39"/>
      <c r="E261" s="39"/>
      <c r="F261" s="39"/>
    </row>
    <row r="262" spans="1:6" ht="148.5" customHeight="1">
      <c r="A262" s="40" t="s">
        <v>5</v>
      </c>
      <c r="B262" s="41" t="s">
        <v>6</v>
      </c>
      <c r="C262" s="41" t="s">
        <v>45</v>
      </c>
      <c r="D262" s="41" t="s">
        <v>25</v>
      </c>
      <c r="E262" s="41" t="s">
        <v>30</v>
      </c>
      <c r="F262" s="41" t="s">
        <v>10</v>
      </c>
    </row>
    <row r="263" spans="1:6">
      <c r="A263" s="42">
        <v>1</v>
      </c>
      <c r="B263" s="42">
        <v>2</v>
      </c>
      <c r="C263" s="42">
        <v>3</v>
      </c>
      <c r="D263" s="42">
        <v>4</v>
      </c>
      <c r="E263" s="42">
        <v>5</v>
      </c>
      <c r="F263" s="42" t="s">
        <v>11</v>
      </c>
    </row>
    <row r="264" spans="1:6" ht="95.25" customHeight="1">
      <c r="A264" s="43">
        <v>1</v>
      </c>
      <c r="B264" s="8" t="s">
        <v>50</v>
      </c>
      <c r="C264" s="43" t="s">
        <v>46</v>
      </c>
      <c r="D264" s="44">
        <v>544</v>
      </c>
      <c r="E264" s="44">
        <v>559</v>
      </c>
      <c r="F264" s="45">
        <f>E264/D264*100</f>
        <v>102.75735294117648</v>
      </c>
    </row>
    <row r="265" spans="1:6" ht="137.25" customHeight="1">
      <c r="A265" s="43">
        <v>2</v>
      </c>
      <c r="B265" s="8" t="s">
        <v>51</v>
      </c>
      <c r="C265" s="43" t="s">
        <v>46</v>
      </c>
      <c r="D265" s="44">
        <v>593</v>
      </c>
      <c r="E265" s="44">
        <v>594</v>
      </c>
      <c r="F265" s="45">
        <f t="shared" ref="F265:F267" si="27">E265/D265*100</f>
        <v>100.16863406408095</v>
      </c>
    </row>
    <row r="266" spans="1:6" ht="82.5" customHeight="1">
      <c r="A266" s="43">
        <v>3</v>
      </c>
      <c r="B266" s="8" t="s">
        <v>52</v>
      </c>
      <c r="C266" s="43" t="s">
        <v>46</v>
      </c>
      <c r="D266" s="44">
        <v>75</v>
      </c>
      <c r="E266" s="44">
        <v>71</v>
      </c>
      <c r="F266" s="45">
        <f t="shared" si="27"/>
        <v>94.666666666666671</v>
      </c>
    </row>
    <row r="267" spans="1:6" ht="76.5" customHeight="1">
      <c r="A267" s="43">
        <v>4</v>
      </c>
      <c r="B267" s="8" t="s">
        <v>53</v>
      </c>
      <c r="C267" s="46" t="s">
        <v>56</v>
      </c>
      <c r="D267" s="44">
        <v>39375</v>
      </c>
      <c r="E267" s="44">
        <v>20475</v>
      </c>
      <c r="F267" s="45">
        <f t="shared" si="27"/>
        <v>52</v>
      </c>
    </row>
    <row r="268" spans="1:6" ht="85.5" hidden="1" customHeight="1">
      <c r="A268" s="43">
        <v>5</v>
      </c>
      <c r="B268" s="7" t="s">
        <v>54</v>
      </c>
      <c r="C268" s="43" t="s">
        <v>46</v>
      </c>
      <c r="D268" s="44"/>
      <c r="E268" s="44"/>
      <c r="F268" s="45" t="e">
        <f>E268/D268*100</f>
        <v>#DIV/0!</v>
      </c>
    </row>
    <row r="269" spans="1:6" ht="93.75" hidden="1">
      <c r="A269" s="43">
        <v>6</v>
      </c>
      <c r="B269" s="47" t="s">
        <v>55</v>
      </c>
      <c r="C269" s="43" t="s">
        <v>46</v>
      </c>
      <c r="D269" s="43"/>
      <c r="E269" s="43"/>
      <c r="F269" s="45" t="e">
        <f>E269/D269*100</f>
        <v>#DIV/0!</v>
      </c>
    </row>
    <row r="271" spans="1:6" ht="39.6" customHeight="1">
      <c r="A271" s="48" t="s">
        <v>89</v>
      </c>
      <c r="B271" s="49"/>
      <c r="C271" s="49"/>
      <c r="D271" s="49"/>
      <c r="E271" s="49"/>
      <c r="F271" s="50"/>
    </row>
    <row r="272" spans="1:6">
      <c r="A272" s="39" t="s">
        <v>95</v>
      </c>
      <c r="B272" s="39"/>
      <c r="C272" s="39"/>
      <c r="D272" s="39"/>
      <c r="E272" s="39"/>
      <c r="F272" s="39"/>
    </row>
    <row r="273" spans="1:6" ht="148.5" customHeight="1">
      <c r="A273" s="40" t="s">
        <v>5</v>
      </c>
      <c r="B273" s="41" t="s">
        <v>6</v>
      </c>
      <c r="C273" s="41" t="s">
        <v>45</v>
      </c>
      <c r="D273" s="41" t="s">
        <v>25</v>
      </c>
      <c r="E273" s="41" t="s">
        <v>30</v>
      </c>
      <c r="F273" s="41" t="s">
        <v>10</v>
      </c>
    </row>
    <row r="274" spans="1:6">
      <c r="A274" s="42">
        <v>1</v>
      </c>
      <c r="B274" s="42">
        <v>2</v>
      </c>
      <c r="C274" s="42">
        <v>3</v>
      </c>
      <c r="D274" s="42">
        <v>4</v>
      </c>
      <c r="E274" s="42">
        <v>5</v>
      </c>
      <c r="F274" s="42" t="s">
        <v>11</v>
      </c>
    </row>
    <row r="275" spans="1:6" ht="114.75" customHeight="1">
      <c r="A275" s="43">
        <v>1</v>
      </c>
      <c r="B275" s="8" t="s">
        <v>50</v>
      </c>
      <c r="C275" s="43" t="s">
        <v>46</v>
      </c>
      <c r="D275" s="44">
        <v>458</v>
      </c>
      <c r="E275" s="44">
        <v>462</v>
      </c>
      <c r="F275" s="45">
        <f>E275/D275*100</f>
        <v>100.87336244541486</v>
      </c>
    </row>
    <row r="276" spans="1:6" ht="137.25" customHeight="1">
      <c r="A276" s="43">
        <v>2</v>
      </c>
      <c r="B276" s="8" t="s">
        <v>51</v>
      </c>
      <c r="C276" s="43" t="s">
        <v>46</v>
      </c>
      <c r="D276" s="44">
        <v>519</v>
      </c>
      <c r="E276" s="44">
        <v>516</v>
      </c>
      <c r="F276" s="45">
        <f t="shared" ref="F276:F278" si="28">E276/D276*100</f>
        <v>99.421965317919074</v>
      </c>
    </row>
    <row r="277" spans="1:6" ht="120" customHeight="1">
      <c r="A277" s="43">
        <v>3</v>
      </c>
      <c r="B277" s="8" t="s">
        <v>52</v>
      </c>
      <c r="C277" s="43" t="s">
        <v>46</v>
      </c>
      <c r="D277" s="44">
        <v>133</v>
      </c>
      <c r="E277" s="44">
        <v>136</v>
      </c>
      <c r="F277" s="45">
        <f t="shared" si="28"/>
        <v>102.25563909774435</v>
      </c>
    </row>
    <row r="278" spans="1:6" ht="120" hidden="1" customHeight="1">
      <c r="A278" s="43">
        <v>4</v>
      </c>
      <c r="B278" s="8" t="s">
        <v>53</v>
      </c>
      <c r="C278" s="46" t="s">
        <v>56</v>
      </c>
      <c r="D278" s="44"/>
      <c r="E278" s="44"/>
      <c r="F278" s="45" t="e">
        <f t="shared" si="28"/>
        <v>#DIV/0!</v>
      </c>
    </row>
    <row r="279" spans="1:6" ht="22.5" customHeight="1">
      <c r="A279" s="55"/>
      <c r="B279" s="21"/>
      <c r="C279" s="56"/>
      <c r="D279" s="57"/>
      <c r="E279" s="57"/>
      <c r="F279" s="58"/>
    </row>
    <row r="280" spans="1:6">
      <c r="A280" s="36" t="s">
        <v>119</v>
      </c>
      <c r="B280" s="37"/>
      <c r="C280" s="37"/>
      <c r="D280" s="37"/>
      <c r="E280" s="37"/>
      <c r="F280" s="38"/>
    </row>
    <row r="281" spans="1:6">
      <c r="A281" s="39" t="s">
        <v>95</v>
      </c>
      <c r="B281" s="39"/>
      <c r="C281" s="39"/>
      <c r="D281" s="39"/>
      <c r="E281" s="39"/>
      <c r="F281" s="39"/>
    </row>
    <row r="282" spans="1:6" ht="150">
      <c r="A282" s="40" t="s">
        <v>5</v>
      </c>
      <c r="B282" s="41" t="s">
        <v>6</v>
      </c>
      <c r="C282" s="41" t="s">
        <v>45</v>
      </c>
      <c r="D282" s="41" t="s">
        <v>25</v>
      </c>
      <c r="E282" s="41" t="s">
        <v>30</v>
      </c>
      <c r="F282" s="41" t="s">
        <v>10</v>
      </c>
    </row>
    <row r="283" spans="1:6">
      <c r="A283" s="42">
        <v>1</v>
      </c>
      <c r="B283" s="42">
        <v>2</v>
      </c>
      <c r="C283" s="42">
        <v>3</v>
      </c>
      <c r="D283" s="42">
        <v>4</v>
      </c>
      <c r="E283" s="42">
        <v>5</v>
      </c>
      <c r="F283" s="42" t="s">
        <v>11</v>
      </c>
    </row>
    <row r="284" spans="1:6" ht="84.75" customHeight="1">
      <c r="A284" s="43">
        <v>1</v>
      </c>
      <c r="B284" s="8" t="s">
        <v>90</v>
      </c>
      <c r="C284" s="43" t="s">
        <v>46</v>
      </c>
      <c r="D284" s="44">
        <v>550</v>
      </c>
      <c r="E284" s="44">
        <v>572</v>
      </c>
      <c r="F284" s="45">
        <f>E284/D284*100</f>
        <v>104</v>
      </c>
    </row>
    <row r="285" spans="1:6" ht="96" customHeight="1">
      <c r="A285" s="43">
        <v>2</v>
      </c>
      <c r="B285" s="8" t="s">
        <v>91</v>
      </c>
      <c r="C285" s="43" t="s">
        <v>46</v>
      </c>
      <c r="D285" s="44">
        <v>560</v>
      </c>
      <c r="E285" s="44">
        <v>553</v>
      </c>
      <c r="F285" s="45">
        <f>E285/D285*100</f>
        <v>98.75</v>
      </c>
    </row>
    <row r="286" spans="1:6" ht="97.5" customHeight="1">
      <c r="A286" s="43">
        <v>3</v>
      </c>
      <c r="B286" s="8" t="s">
        <v>92</v>
      </c>
      <c r="C286" s="43" t="s">
        <v>46</v>
      </c>
      <c r="D286" s="44">
        <v>118</v>
      </c>
      <c r="E286" s="44">
        <v>122</v>
      </c>
      <c r="F286" s="45">
        <f>E286/D286*100</f>
        <v>103.38983050847457</v>
      </c>
    </row>
    <row r="287" spans="1:6" ht="78.75" hidden="1" customHeight="1">
      <c r="A287" s="43">
        <v>4</v>
      </c>
      <c r="B287" s="8" t="s">
        <v>53</v>
      </c>
      <c r="C287" s="46" t="s">
        <v>56</v>
      </c>
      <c r="D287" s="44"/>
      <c r="E287" s="44"/>
      <c r="F287" s="45" t="e">
        <f t="shared" ref="F287" si="29">E287/D287*100</f>
        <v>#DIV/0!</v>
      </c>
    </row>
    <row r="288" spans="1:6" ht="59.25" hidden="1" customHeight="1">
      <c r="A288" s="43">
        <v>4</v>
      </c>
      <c r="B288" s="7" t="s">
        <v>93</v>
      </c>
      <c r="C288" s="43" t="s">
        <v>46</v>
      </c>
      <c r="D288" s="44">
        <v>0</v>
      </c>
      <c r="E288" s="44">
        <v>0</v>
      </c>
      <c r="F288" s="45" t="e">
        <f>E288/D288*100</f>
        <v>#DIV/0!</v>
      </c>
    </row>
    <row r="289" spans="1:13" ht="62.25" hidden="1" customHeight="1">
      <c r="A289" s="43">
        <v>5</v>
      </c>
      <c r="B289" s="47" t="s">
        <v>94</v>
      </c>
      <c r="C289" s="43" t="s">
        <v>46</v>
      </c>
      <c r="D289" s="43">
        <v>0</v>
      </c>
      <c r="E289" s="43">
        <v>0</v>
      </c>
      <c r="F289" s="45" t="e">
        <f>E289/D289*100</f>
        <v>#DIV/0!</v>
      </c>
    </row>
    <row r="291" spans="1:13">
      <c r="A291" s="36" t="s">
        <v>87</v>
      </c>
      <c r="B291" s="37"/>
      <c r="C291" s="37"/>
      <c r="D291" s="37"/>
      <c r="E291" s="37"/>
      <c r="F291" s="38"/>
    </row>
    <row r="292" spans="1:13">
      <c r="A292" s="39" t="s">
        <v>95</v>
      </c>
      <c r="B292" s="39"/>
      <c r="C292" s="39"/>
      <c r="D292" s="39"/>
      <c r="E292" s="39"/>
      <c r="F292" s="39"/>
    </row>
    <row r="293" spans="1:13" ht="148.5" customHeight="1">
      <c r="A293" s="40" t="s">
        <v>5</v>
      </c>
      <c r="B293" s="41" t="s">
        <v>6</v>
      </c>
      <c r="C293" s="41" t="s">
        <v>45</v>
      </c>
      <c r="D293" s="41" t="s">
        <v>25</v>
      </c>
      <c r="E293" s="41" t="s">
        <v>30</v>
      </c>
      <c r="F293" s="41" t="s">
        <v>10</v>
      </c>
    </row>
    <row r="294" spans="1:13">
      <c r="A294" s="42">
        <v>1</v>
      </c>
      <c r="B294" s="42">
        <v>2</v>
      </c>
      <c r="C294" s="42">
        <v>3</v>
      </c>
      <c r="D294" s="42">
        <v>4</v>
      </c>
      <c r="E294" s="42">
        <v>5</v>
      </c>
      <c r="F294" s="42" t="s">
        <v>11</v>
      </c>
    </row>
    <row r="295" spans="1:13" ht="114.75" customHeight="1">
      <c r="A295" s="43">
        <v>1</v>
      </c>
      <c r="B295" s="8" t="s">
        <v>50</v>
      </c>
      <c r="C295" s="43" t="s">
        <v>46</v>
      </c>
      <c r="D295" s="44">
        <f>D11+D22+D33+D44+D53+D62+D71+D80+D89+D98+D109+D118+D127+D136+D145+D154+D163+D172+D181+D190+D199+D208+D217+D226+D235+D244+D253+D264+D275+D284</f>
        <v>11118</v>
      </c>
      <c r="E295" s="44">
        <f>E11+E22+E33+E44+E53+E62+E71+E80+E89+E98+E109+E118+E127+E136+E145+E154+E163+E172+E181+E190+E199+E208+E217+E226+E235+E244+E253+E264+E275+E284</f>
        <v>11178</v>
      </c>
      <c r="F295" s="45">
        <f>E295/D295*100</f>
        <v>100.53966540744739</v>
      </c>
    </row>
    <row r="296" spans="1:13" ht="137.25" customHeight="1">
      <c r="A296" s="43">
        <v>2</v>
      </c>
      <c r="B296" s="8" t="s">
        <v>51</v>
      </c>
      <c r="C296" s="43" t="s">
        <v>46</v>
      </c>
      <c r="D296" s="44">
        <f t="shared" ref="D296:E298" si="30">D12+D23+D34+D45+D54+D63+D72+D81+D90+D99+D110+D119+D128+D137+D146+D155+D164+D173+D182+D191+D200+D209+D218+D227+D236+D245+D254+D265+D276+D285</f>
        <v>12431</v>
      </c>
      <c r="E296" s="44">
        <f t="shared" si="30"/>
        <v>12421</v>
      </c>
      <c r="F296" s="45">
        <f t="shared" ref="F296:F298" si="31">E296/D296*100</f>
        <v>99.919555948837584</v>
      </c>
    </row>
    <row r="297" spans="1:13" ht="120" customHeight="1">
      <c r="A297" s="43">
        <v>3</v>
      </c>
      <c r="B297" s="8" t="s">
        <v>52</v>
      </c>
      <c r="C297" s="43" t="s">
        <v>46</v>
      </c>
      <c r="D297" s="44">
        <f t="shared" si="30"/>
        <v>2529</v>
      </c>
      <c r="E297" s="44">
        <f t="shared" si="30"/>
        <v>2556</v>
      </c>
      <c r="F297" s="45">
        <f t="shared" si="31"/>
        <v>101.067615658363</v>
      </c>
    </row>
    <row r="298" spans="1:13" ht="120" customHeight="1">
      <c r="A298" s="43">
        <v>4</v>
      </c>
      <c r="B298" s="8" t="s">
        <v>53</v>
      </c>
      <c r="C298" s="46" t="s">
        <v>56</v>
      </c>
      <c r="D298" s="44">
        <f t="shared" si="30"/>
        <v>1769842</v>
      </c>
      <c r="E298" s="44">
        <f t="shared" si="30"/>
        <v>1038660</v>
      </c>
      <c r="F298" s="45">
        <f t="shared" si="31"/>
        <v>58.68659462257083</v>
      </c>
    </row>
    <row r="299" spans="1:13" ht="85.5" customHeight="1">
      <c r="A299" s="43">
        <v>5</v>
      </c>
      <c r="B299" s="7" t="s">
        <v>54</v>
      </c>
      <c r="C299" s="43" t="s">
        <v>46</v>
      </c>
      <c r="D299" s="44">
        <f t="shared" ref="D299:E299" si="32">D15+D26+D37+D48+D57+D66+D75+D84+D93+D102+D113+D122+D131+D140+D149+D158+D167+D176+D185+D194+D203+D212+D221+D230+D239+D248+D257+D268+D279+D288</f>
        <v>100</v>
      </c>
      <c r="E299" s="44">
        <f t="shared" si="32"/>
        <v>95</v>
      </c>
      <c r="F299" s="45">
        <f>E299/D299*100</f>
        <v>95</v>
      </c>
    </row>
    <row r="300" spans="1:13" ht="93.75">
      <c r="A300" s="43">
        <v>6</v>
      </c>
      <c r="B300" s="47" t="s">
        <v>55</v>
      </c>
      <c r="C300" s="43" t="s">
        <v>46</v>
      </c>
      <c r="D300" s="44">
        <f t="shared" ref="D300:E300" si="33">D16+D27+D38+D49+D58+D67+D76+D85+D94+D103+D114+D123+D132+D141+D150+D159+D168+D177+D186+D195+D204+D213+D222+D231+D240+D249+D258+D269+D280+D289</f>
        <v>100</v>
      </c>
      <c r="E300" s="44">
        <f t="shared" si="33"/>
        <v>95</v>
      </c>
      <c r="F300" s="45">
        <f>E300/D300*100</f>
        <v>95</v>
      </c>
    </row>
    <row r="302" spans="1:13">
      <c r="B302" s="34" t="s">
        <v>121</v>
      </c>
      <c r="E302" s="77" t="s">
        <v>122</v>
      </c>
      <c r="G302" s="34"/>
      <c r="H302" s="34"/>
      <c r="I302" s="77"/>
      <c r="J302" s="34"/>
      <c r="K302" s="34"/>
      <c r="L302" s="34"/>
      <c r="M302" s="77"/>
    </row>
    <row r="303" spans="1:13">
      <c r="E303" s="77"/>
      <c r="G303" s="34"/>
      <c r="H303" s="34"/>
      <c r="I303" s="77"/>
      <c r="J303" s="34"/>
      <c r="K303" s="34"/>
      <c r="L303" s="34"/>
      <c r="M303" s="77"/>
    </row>
    <row r="304" spans="1:13">
      <c r="B304" s="34" t="s">
        <v>123</v>
      </c>
      <c r="E304" s="77" t="s">
        <v>124</v>
      </c>
      <c r="G304" s="34"/>
      <c r="H304" s="34"/>
      <c r="I304" s="77"/>
      <c r="J304" s="34"/>
      <c r="K304" s="34"/>
      <c r="L304" s="34"/>
      <c r="M304" s="77"/>
    </row>
    <row r="307" spans="2:6" ht="41.25" hidden="1" customHeight="1">
      <c r="B307" s="59"/>
      <c r="C307" s="59"/>
      <c r="D307" s="59"/>
      <c r="E307" s="59"/>
      <c r="F307" s="59"/>
    </row>
    <row r="308" spans="2:6" ht="71.25" customHeight="1">
      <c r="B308" s="59"/>
      <c r="C308" s="59"/>
      <c r="D308" s="59"/>
      <c r="E308" s="59"/>
      <c r="F308" s="59"/>
    </row>
  </sheetData>
  <mergeCells count="68">
    <mergeCell ref="A1:F1"/>
    <mergeCell ref="B308:F308"/>
    <mergeCell ref="B307:F307"/>
    <mergeCell ref="A3:F3"/>
    <mergeCell ref="A4:F4"/>
    <mergeCell ref="A5:F5"/>
    <mergeCell ref="A291:F291"/>
    <mergeCell ref="A292:F292"/>
    <mergeCell ref="A7:F7"/>
    <mergeCell ref="A8:F8"/>
    <mergeCell ref="A18:F18"/>
    <mergeCell ref="A19:F19"/>
    <mergeCell ref="A29:F29"/>
    <mergeCell ref="A30:F30"/>
    <mergeCell ref="A40:F40"/>
    <mergeCell ref="A41:F41"/>
    <mergeCell ref="A49:F49"/>
    <mergeCell ref="A50:F50"/>
    <mergeCell ref="A58:F58"/>
    <mergeCell ref="A59:F59"/>
    <mergeCell ref="A67:F67"/>
    <mergeCell ref="A68:F68"/>
    <mergeCell ref="A76:F76"/>
    <mergeCell ref="A77:F77"/>
    <mergeCell ref="A85:F85"/>
    <mergeCell ref="A86:F86"/>
    <mergeCell ref="A94:F94"/>
    <mergeCell ref="A95:F95"/>
    <mergeCell ref="A105:F105"/>
    <mergeCell ref="A106:F106"/>
    <mergeCell ref="A114:F114"/>
    <mergeCell ref="A115:F115"/>
    <mergeCell ref="A123:F123"/>
    <mergeCell ref="A124:F124"/>
    <mergeCell ref="A132:F132"/>
    <mergeCell ref="A133:F133"/>
    <mergeCell ref="A141:F141"/>
    <mergeCell ref="A142:F142"/>
    <mergeCell ref="A150:F150"/>
    <mergeCell ref="A151:F151"/>
    <mergeCell ref="A159:F159"/>
    <mergeCell ref="A160:F160"/>
    <mergeCell ref="A168:F168"/>
    <mergeCell ref="A169:F169"/>
    <mergeCell ref="A177:F177"/>
    <mergeCell ref="A178:F178"/>
    <mergeCell ref="A186:F186"/>
    <mergeCell ref="A187:F187"/>
    <mergeCell ref="A195:F195"/>
    <mergeCell ref="A196:F196"/>
    <mergeCell ref="A204:F204"/>
    <mergeCell ref="A205:F205"/>
    <mergeCell ref="A213:F213"/>
    <mergeCell ref="A214:F214"/>
    <mergeCell ref="A222:F222"/>
    <mergeCell ref="A223:F223"/>
    <mergeCell ref="A231:F231"/>
    <mergeCell ref="A271:F271"/>
    <mergeCell ref="A272:F272"/>
    <mergeCell ref="A280:F280"/>
    <mergeCell ref="A281:F281"/>
    <mergeCell ref="A232:F232"/>
    <mergeCell ref="A240:F240"/>
    <mergeCell ref="A241:F241"/>
    <mergeCell ref="A249:F249"/>
    <mergeCell ref="A250:F250"/>
    <mergeCell ref="A260:F260"/>
    <mergeCell ref="A261:F26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2" manualBreakCount="2">
    <brk id="252" max="5" man="1"/>
    <brk id="27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62</v>
      </c>
    </row>
    <row r="2" spans="1:6" ht="18.75">
      <c r="A2" s="25" t="s">
        <v>1</v>
      </c>
      <c r="B2" s="25"/>
      <c r="C2" s="25"/>
      <c r="D2" s="25"/>
      <c r="E2" s="25"/>
      <c r="F2" s="25"/>
    </row>
    <row r="3" spans="1:6" ht="18.75">
      <c r="A3" s="25" t="s">
        <v>63</v>
      </c>
      <c r="B3" s="25"/>
      <c r="C3" s="25"/>
      <c r="D3" s="25"/>
      <c r="E3" s="25"/>
      <c r="F3" s="25"/>
    </row>
    <row r="4" spans="1:6" ht="18.75">
      <c r="A4" s="25" t="s">
        <v>3</v>
      </c>
      <c r="B4" s="25"/>
      <c r="C4" s="25"/>
      <c r="D4" s="25"/>
      <c r="E4" s="25"/>
      <c r="F4" s="25"/>
    </row>
    <row r="5" spans="1:6" ht="18.75">
      <c r="A5" s="1"/>
      <c r="B5" s="1"/>
      <c r="C5" s="1"/>
      <c r="D5" s="1"/>
      <c r="E5" s="1"/>
      <c r="F5" s="1"/>
    </row>
    <row r="6" spans="1:6" ht="18.75">
      <c r="A6" s="22" t="s">
        <v>4</v>
      </c>
      <c r="B6" s="23"/>
      <c r="C6" s="23"/>
      <c r="D6" s="23"/>
      <c r="E6" s="23"/>
      <c r="F6" s="24"/>
    </row>
    <row r="7" spans="1:6" ht="18.75">
      <c r="A7" s="28" t="s">
        <v>95</v>
      </c>
      <c r="B7" s="28"/>
      <c r="C7" s="28"/>
      <c r="D7" s="28"/>
      <c r="E7" s="28"/>
      <c r="F7" s="28"/>
    </row>
    <row r="8" spans="1:6" ht="157.5" customHeight="1">
      <c r="A8" s="2" t="s">
        <v>5</v>
      </c>
      <c r="B8" s="16" t="s">
        <v>64</v>
      </c>
      <c r="C8" s="26" t="s">
        <v>65</v>
      </c>
      <c r="D8" s="27"/>
      <c r="E8" s="16" t="s">
        <v>66</v>
      </c>
      <c r="F8" s="16" t="s">
        <v>67</v>
      </c>
    </row>
    <row r="9" spans="1:6" ht="66" customHeight="1">
      <c r="A9" s="2"/>
      <c r="B9" s="3"/>
      <c r="C9" s="16" t="s">
        <v>68</v>
      </c>
      <c r="D9" s="16" t="s">
        <v>69</v>
      </c>
      <c r="E9" s="3"/>
      <c r="F9" s="3"/>
    </row>
    <row r="10" spans="1:6" ht="18.75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 t="s">
        <v>11</v>
      </c>
    </row>
    <row r="11" spans="1:6" ht="18.75" customHeight="1">
      <c r="A11" s="15"/>
      <c r="B11" s="18" t="s">
        <v>40</v>
      </c>
      <c r="C11" s="18" t="s">
        <v>40</v>
      </c>
      <c r="D11" s="18" t="s">
        <v>40</v>
      </c>
      <c r="E11" s="18" t="s">
        <v>40</v>
      </c>
      <c r="F11" s="18" t="s">
        <v>40</v>
      </c>
    </row>
    <row r="12" spans="1:6" ht="18.75">
      <c r="A12" s="15"/>
      <c r="B12" s="18" t="s">
        <v>40</v>
      </c>
      <c r="C12" s="18" t="s">
        <v>40</v>
      </c>
      <c r="D12" s="18" t="s">
        <v>40</v>
      </c>
      <c r="E12" s="18" t="s">
        <v>40</v>
      </c>
      <c r="F12" s="18" t="s">
        <v>40</v>
      </c>
    </row>
    <row r="14" spans="1:6" s="1" customFormat="1" ht="18.75">
      <c r="B14" s="1" t="s">
        <v>47</v>
      </c>
    </row>
    <row r="15" spans="1:6" s="1" customFormat="1" ht="18.75"/>
    <row r="16" spans="1:6" s="1" customFormat="1" ht="18.75">
      <c r="B16" s="1" t="s">
        <v>48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539"/>
  <sheetViews>
    <sheetView view="pageBreakPreview" topLeftCell="A184" zoomScale="60" workbookViewId="0">
      <selection activeCell="A128" sqref="A128:F128"/>
    </sheetView>
  </sheetViews>
  <sheetFormatPr defaultRowHeight="18.75"/>
  <cols>
    <col min="1" max="1" width="7.7109375" style="34" customWidth="1"/>
    <col min="2" max="2" width="67" style="34" customWidth="1"/>
    <col min="3" max="3" width="32.7109375" style="34" customWidth="1"/>
    <col min="4" max="4" width="15.7109375" style="61" customWidth="1"/>
    <col min="5" max="5" width="14.140625" style="61" customWidth="1"/>
    <col min="6" max="6" width="17.85546875" style="34" customWidth="1"/>
  </cols>
  <sheetData>
    <row r="1" spans="1:6" ht="20.25">
      <c r="A1" s="60" t="s">
        <v>120</v>
      </c>
      <c r="B1" s="60"/>
      <c r="C1" s="60"/>
      <c r="D1" s="60"/>
      <c r="E1" s="60"/>
      <c r="F1" s="60"/>
    </row>
    <row r="2" spans="1:6">
      <c r="F2" s="34" t="s">
        <v>0</v>
      </c>
    </row>
    <row r="3" spans="1:6">
      <c r="A3" s="35" t="s">
        <v>1</v>
      </c>
      <c r="B3" s="35"/>
      <c r="C3" s="35"/>
      <c r="D3" s="35"/>
      <c r="E3" s="35"/>
      <c r="F3" s="35"/>
    </row>
    <row r="4" spans="1:6">
      <c r="A4" s="35" t="s">
        <v>2</v>
      </c>
      <c r="B4" s="35"/>
      <c r="C4" s="35"/>
      <c r="D4" s="35"/>
      <c r="E4" s="35"/>
      <c r="F4" s="35"/>
    </row>
    <row r="5" spans="1:6">
      <c r="A5" s="35" t="s">
        <v>3</v>
      </c>
      <c r="B5" s="35"/>
      <c r="C5" s="35"/>
      <c r="D5" s="35"/>
      <c r="E5" s="35"/>
      <c r="F5" s="35"/>
    </row>
    <row r="7" spans="1:6">
      <c r="A7" s="36" t="s">
        <v>99</v>
      </c>
      <c r="B7" s="37"/>
      <c r="C7" s="37"/>
      <c r="D7" s="37"/>
      <c r="E7" s="37"/>
      <c r="F7" s="38"/>
    </row>
    <row r="8" spans="1:6">
      <c r="A8" s="39" t="s">
        <v>95</v>
      </c>
      <c r="B8" s="39"/>
      <c r="C8" s="39"/>
      <c r="D8" s="39"/>
      <c r="E8" s="39"/>
      <c r="F8" s="39"/>
    </row>
    <row r="9" spans="1:6" ht="168.75">
      <c r="A9" s="40" t="s">
        <v>5</v>
      </c>
      <c r="B9" s="41" t="s">
        <v>6</v>
      </c>
      <c r="C9" s="41" t="s">
        <v>7</v>
      </c>
      <c r="D9" s="41" t="s">
        <v>8</v>
      </c>
      <c r="E9" s="41" t="s">
        <v>9</v>
      </c>
      <c r="F9" s="41" t="s">
        <v>10</v>
      </c>
    </row>
    <row r="10" spans="1:6">
      <c r="A10" s="42">
        <v>1</v>
      </c>
      <c r="B10" s="42">
        <v>2</v>
      </c>
      <c r="C10" s="42">
        <v>3</v>
      </c>
      <c r="D10" s="43">
        <v>4</v>
      </c>
      <c r="E10" s="43">
        <v>5</v>
      </c>
      <c r="F10" s="42" t="s">
        <v>11</v>
      </c>
    </row>
    <row r="11" spans="1:6" ht="117.75" customHeight="1">
      <c r="A11" s="62">
        <v>1</v>
      </c>
      <c r="B11" s="29" t="s">
        <v>57</v>
      </c>
      <c r="C11" s="4" t="s">
        <v>12</v>
      </c>
      <c r="D11" s="43">
        <v>100</v>
      </c>
      <c r="E11" s="43">
        <v>100</v>
      </c>
      <c r="F11" s="45">
        <f>E11/D11*100</f>
        <v>100</v>
      </c>
    </row>
    <row r="12" spans="1:6" ht="70.5" customHeight="1">
      <c r="A12" s="63"/>
      <c r="B12" s="30"/>
      <c r="C12" s="4" t="s">
        <v>13</v>
      </c>
      <c r="D12" s="43">
        <v>100</v>
      </c>
      <c r="E12" s="43">
        <v>100</v>
      </c>
      <c r="F12" s="45">
        <f t="shared" ref="F12:F20" si="0">E12/D12*100</f>
        <v>100</v>
      </c>
    </row>
    <row r="13" spans="1:6" ht="115.5" customHeight="1">
      <c r="A13" s="63"/>
      <c r="B13" s="30"/>
      <c r="C13" s="4" t="s">
        <v>14</v>
      </c>
      <c r="D13" s="43">
        <v>100</v>
      </c>
      <c r="E13" s="43">
        <v>100</v>
      </c>
      <c r="F13" s="45">
        <f t="shared" si="0"/>
        <v>100</v>
      </c>
    </row>
    <row r="14" spans="1:6" ht="68.25" customHeight="1">
      <c r="A14" s="63"/>
      <c r="B14" s="30"/>
      <c r="C14" s="4" t="s">
        <v>15</v>
      </c>
      <c r="D14" s="43">
        <v>100</v>
      </c>
      <c r="E14" s="43">
        <v>100</v>
      </c>
      <c r="F14" s="45">
        <f t="shared" si="0"/>
        <v>100</v>
      </c>
    </row>
    <row r="15" spans="1:6" ht="116.25" customHeight="1">
      <c r="A15" s="63"/>
      <c r="B15" s="30"/>
      <c r="C15" s="4" t="s">
        <v>16</v>
      </c>
      <c r="D15" s="43">
        <v>100</v>
      </c>
      <c r="E15" s="43">
        <v>100</v>
      </c>
      <c r="F15" s="45">
        <f t="shared" si="0"/>
        <v>100</v>
      </c>
    </row>
    <row r="16" spans="1:6" ht="66.75" customHeight="1">
      <c r="A16" s="63"/>
      <c r="B16" s="30"/>
      <c r="C16" s="4" t="s">
        <v>17</v>
      </c>
      <c r="D16" s="43">
        <v>100</v>
      </c>
      <c r="E16" s="43">
        <v>100</v>
      </c>
      <c r="F16" s="45">
        <f t="shared" si="0"/>
        <v>100</v>
      </c>
    </row>
    <row r="17" spans="1:6" ht="89.25" customHeight="1">
      <c r="A17" s="63"/>
      <c r="B17" s="30"/>
      <c r="C17" s="4" t="s">
        <v>18</v>
      </c>
      <c r="D17" s="44">
        <v>95</v>
      </c>
      <c r="E17" s="44">
        <v>95</v>
      </c>
      <c r="F17" s="45">
        <f t="shared" si="0"/>
        <v>100</v>
      </c>
    </row>
    <row r="18" spans="1:6" ht="162.75" customHeight="1">
      <c r="A18" s="64"/>
      <c r="B18" s="31"/>
      <c r="C18" s="4" t="s">
        <v>19</v>
      </c>
      <c r="D18" s="44">
        <v>100</v>
      </c>
      <c r="E18" s="44">
        <v>100</v>
      </c>
      <c r="F18" s="45">
        <f t="shared" si="0"/>
        <v>100</v>
      </c>
    </row>
    <row r="19" spans="1:6" ht="119.25" customHeight="1">
      <c r="A19" s="71">
        <v>2</v>
      </c>
      <c r="B19" s="29" t="s">
        <v>58</v>
      </c>
      <c r="C19" s="4" t="s">
        <v>20</v>
      </c>
      <c r="D19" s="44">
        <v>95</v>
      </c>
      <c r="E19" s="44">
        <v>95</v>
      </c>
      <c r="F19" s="45">
        <f t="shared" si="0"/>
        <v>100</v>
      </c>
    </row>
    <row r="20" spans="1:6" ht="162.75" customHeight="1">
      <c r="A20" s="71"/>
      <c r="B20" s="31"/>
      <c r="C20" s="4" t="s">
        <v>19</v>
      </c>
      <c r="D20" s="44">
        <v>100</v>
      </c>
      <c r="E20" s="44">
        <v>100</v>
      </c>
      <c r="F20" s="45">
        <f t="shared" si="0"/>
        <v>100</v>
      </c>
    </row>
    <row r="22" spans="1:6">
      <c r="A22" s="36" t="s">
        <v>70</v>
      </c>
      <c r="B22" s="37"/>
      <c r="C22" s="37"/>
      <c r="D22" s="37"/>
      <c r="E22" s="37"/>
      <c r="F22" s="38"/>
    </row>
    <row r="23" spans="1:6">
      <c r="A23" s="39" t="s">
        <v>95</v>
      </c>
      <c r="B23" s="39"/>
      <c r="C23" s="39"/>
      <c r="D23" s="39"/>
      <c r="E23" s="39"/>
      <c r="F23" s="39"/>
    </row>
    <row r="24" spans="1:6" ht="168.75">
      <c r="A24" s="40" t="s">
        <v>5</v>
      </c>
      <c r="B24" s="41" t="s">
        <v>6</v>
      </c>
      <c r="C24" s="41" t="s">
        <v>7</v>
      </c>
      <c r="D24" s="41" t="s">
        <v>8</v>
      </c>
      <c r="E24" s="41" t="s">
        <v>9</v>
      </c>
      <c r="F24" s="41" t="s">
        <v>10</v>
      </c>
    </row>
    <row r="25" spans="1:6">
      <c r="A25" s="42">
        <v>1</v>
      </c>
      <c r="B25" s="42">
        <v>2</v>
      </c>
      <c r="C25" s="42">
        <v>3</v>
      </c>
      <c r="D25" s="43">
        <v>4</v>
      </c>
      <c r="E25" s="43">
        <v>5</v>
      </c>
      <c r="F25" s="42" t="s">
        <v>11</v>
      </c>
    </row>
    <row r="26" spans="1:6" ht="117.75" customHeight="1">
      <c r="A26" s="62">
        <v>1</v>
      </c>
      <c r="B26" s="29" t="s">
        <v>57</v>
      </c>
      <c r="C26" s="4" t="s">
        <v>12</v>
      </c>
      <c r="D26" s="43">
        <v>100</v>
      </c>
      <c r="E26" s="43">
        <v>100</v>
      </c>
      <c r="F26" s="45">
        <f>E26/D26*100</f>
        <v>100</v>
      </c>
    </row>
    <row r="27" spans="1:6" ht="70.5" customHeight="1">
      <c r="A27" s="63"/>
      <c r="B27" s="30"/>
      <c r="C27" s="4" t="s">
        <v>13</v>
      </c>
      <c r="D27" s="43">
        <v>100</v>
      </c>
      <c r="E27" s="43">
        <v>100</v>
      </c>
      <c r="F27" s="45">
        <f t="shared" ref="F27:F35" si="1">E27/D27*100</f>
        <v>100</v>
      </c>
    </row>
    <row r="28" spans="1:6" ht="115.5" customHeight="1">
      <c r="A28" s="63"/>
      <c r="B28" s="30"/>
      <c r="C28" s="4" t="s">
        <v>14</v>
      </c>
      <c r="D28" s="43">
        <v>100</v>
      </c>
      <c r="E28" s="43">
        <v>100</v>
      </c>
      <c r="F28" s="45">
        <f t="shared" si="1"/>
        <v>100</v>
      </c>
    </row>
    <row r="29" spans="1:6" ht="68.25" customHeight="1">
      <c r="A29" s="63"/>
      <c r="B29" s="30"/>
      <c r="C29" s="4" t="s">
        <v>15</v>
      </c>
      <c r="D29" s="43">
        <v>100</v>
      </c>
      <c r="E29" s="43">
        <v>100</v>
      </c>
      <c r="F29" s="45">
        <f t="shared" si="1"/>
        <v>100</v>
      </c>
    </row>
    <row r="30" spans="1:6" ht="116.25" customHeight="1">
      <c r="A30" s="63"/>
      <c r="B30" s="30"/>
      <c r="C30" s="4" t="s">
        <v>16</v>
      </c>
      <c r="D30" s="43">
        <v>100</v>
      </c>
      <c r="E30" s="43">
        <v>100</v>
      </c>
      <c r="F30" s="45">
        <f t="shared" si="1"/>
        <v>100</v>
      </c>
    </row>
    <row r="31" spans="1:6" ht="66.75" customHeight="1">
      <c r="A31" s="63"/>
      <c r="B31" s="30"/>
      <c r="C31" s="4" t="s">
        <v>17</v>
      </c>
      <c r="D31" s="43">
        <v>100</v>
      </c>
      <c r="E31" s="43">
        <v>100</v>
      </c>
      <c r="F31" s="45">
        <f t="shared" si="1"/>
        <v>100</v>
      </c>
    </row>
    <row r="32" spans="1:6" ht="89.25" customHeight="1">
      <c r="A32" s="63"/>
      <c r="B32" s="30"/>
      <c r="C32" s="4" t="s">
        <v>18</v>
      </c>
      <c r="D32" s="44">
        <v>95</v>
      </c>
      <c r="E32" s="44">
        <v>100</v>
      </c>
      <c r="F32" s="45">
        <f t="shared" si="1"/>
        <v>105.26315789473684</v>
      </c>
    </row>
    <row r="33" spans="1:6" ht="162.75" customHeight="1">
      <c r="A33" s="64"/>
      <c r="B33" s="31"/>
      <c r="C33" s="4" t="s">
        <v>19</v>
      </c>
      <c r="D33" s="44">
        <v>100</v>
      </c>
      <c r="E33" s="44">
        <v>98</v>
      </c>
      <c r="F33" s="45">
        <f t="shared" si="1"/>
        <v>98</v>
      </c>
    </row>
    <row r="34" spans="1:6" ht="119.25" customHeight="1">
      <c r="A34" s="71">
        <v>2</v>
      </c>
      <c r="B34" s="29" t="s">
        <v>58</v>
      </c>
      <c r="C34" s="4" t="s">
        <v>20</v>
      </c>
      <c r="D34" s="44">
        <v>95</v>
      </c>
      <c r="E34" s="44">
        <v>95</v>
      </c>
      <c r="F34" s="45">
        <f t="shared" si="1"/>
        <v>100</v>
      </c>
    </row>
    <row r="35" spans="1:6" ht="162.75" customHeight="1">
      <c r="A35" s="71"/>
      <c r="B35" s="31"/>
      <c r="C35" s="4" t="s">
        <v>19</v>
      </c>
      <c r="D35" s="44">
        <v>100</v>
      </c>
      <c r="E35" s="44">
        <v>98</v>
      </c>
      <c r="F35" s="45">
        <f t="shared" si="1"/>
        <v>98</v>
      </c>
    </row>
    <row r="37" spans="1:6">
      <c r="A37" s="36" t="s">
        <v>100</v>
      </c>
      <c r="B37" s="37"/>
      <c r="C37" s="37"/>
      <c r="D37" s="37"/>
      <c r="E37" s="37"/>
      <c r="F37" s="38"/>
    </row>
    <row r="38" spans="1:6">
      <c r="A38" s="39" t="s">
        <v>95</v>
      </c>
      <c r="B38" s="39"/>
      <c r="C38" s="39"/>
      <c r="D38" s="39"/>
      <c r="E38" s="39"/>
      <c r="F38" s="39"/>
    </row>
    <row r="39" spans="1:6" ht="168.75">
      <c r="A39" s="40" t="s">
        <v>5</v>
      </c>
      <c r="B39" s="41" t="s">
        <v>6</v>
      </c>
      <c r="C39" s="41" t="s">
        <v>7</v>
      </c>
      <c r="D39" s="41" t="s">
        <v>8</v>
      </c>
      <c r="E39" s="41" t="s">
        <v>9</v>
      </c>
      <c r="F39" s="41" t="s">
        <v>10</v>
      </c>
    </row>
    <row r="40" spans="1:6">
      <c r="A40" s="42">
        <v>1</v>
      </c>
      <c r="B40" s="42">
        <v>2</v>
      </c>
      <c r="C40" s="42">
        <v>3</v>
      </c>
      <c r="D40" s="43">
        <v>4</v>
      </c>
      <c r="E40" s="43">
        <v>5</v>
      </c>
      <c r="F40" s="42" t="s">
        <v>11</v>
      </c>
    </row>
    <row r="41" spans="1:6" ht="117.75" customHeight="1">
      <c r="A41" s="62">
        <v>1</v>
      </c>
      <c r="B41" s="29" t="s">
        <v>57</v>
      </c>
      <c r="C41" s="4" t="s">
        <v>12</v>
      </c>
      <c r="D41" s="43">
        <v>100</v>
      </c>
      <c r="E41" s="43">
        <v>100</v>
      </c>
      <c r="F41" s="45">
        <f>E41/D41*100</f>
        <v>100</v>
      </c>
    </row>
    <row r="42" spans="1:6" ht="70.5" customHeight="1">
      <c r="A42" s="63"/>
      <c r="B42" s="30"/>
      <c r="C42" s="4" t="s">
        <v>13</v>
      </c>
      <c r="D42" s="43">
        <v>100</v>
      </c>
      <c r="E42" s="43">
        <v>100</v>
      </c>
      <c r="F42" s="45">
        <f t="shared" ref="F42:F50" si="2">E42/D42*100</f>
        <v>100</v>
      </c>
    </row>
    <row r="43" spans="1:6" ht="115.5" customHeight="1">
      <c r="A43" s="63"/>
      <c r="B43" s="30"/>
      <c r="C43" s="4" t="s">
        <v>14</v>
      </c>
      <c r="D43" s="43">
        <v>100</v>
      </c>
      <c r="E43" s="43">
        <v>100</v>
      </c>
      <c r="F43" s="45">
        <f t="shared" si="2"/>
        <v>100</v>
      </c>
    </row>
    <row r="44" spans="1:6" ht="68.25" customHeight="1">
      <c r="A44" s="63"/>
      <c r="B44" s="30"/>
      <c r="C44" s="4" t="s">
        <v>15</v>
      </c>
      <c r="D44" s="43">
        <v>100</v>
      </c>
      <c r="E44" s="43">
        <v>100</v>
      </c>
      <c r="F44" s="45">
        <f t="shared" si="2"/>
        <v>100</v>
      </c>
    </row>
    <row r="45" spans="1:6" ht="116.25" customHeight="1">
      <c r="A45" s="63"/>
      <c r="B45" s="30"/>
      <c r="C45" s="4" t="s">
        <v>16</v>
      </c>
      <c r="D45" s="43">
        <v>100</v>
      </c>
      <c r="E45" s="43">
        <v>100</v>
      </c>
      <c r="F45" s="45">
        <f t="shared" si="2"/>
        <v>100</v>
      </c>
    </row>
    <row r="46" spans="1:6" ht="66.75" customHeight="1">
      <c r="A46" s="63"/>
      <c r="B46" s="30"/>
      <c r="C46" s="4" t="s">
        <v>17</v>
      </c>
      <c r="D46" s="43">
        <v>100</v>
      </c>
      <c r="E46" s="43">
        <v>100</v>
      </c>
      <c r="F46" s="45">
        <f t="shared" si="2"/>
        <v>100</v>
      </c>
    </row>
    <row r="47" spans="1:6" ht="89.25" customHeight="1">
      <c r="A47" s="63"/>
      <c r="B47" s="30"/>
      <c r="C47" s="4" t="s">
        <v>18</v>
      </c>
      <c r="D47" s="44">
        <v>95</v>
      </c>
      <c r="E47" s="44">
        <v>98</v>
      </c>
      <c r="F47" s="45">
        <f t="shared" si="2"/>
        <v>103.15789473684211</v>
      </c>
    </row>
    <row r="48" spans="1:6" ht="162.75" customHeight="1">
      <c r="A48" s="64"/>
      <c r="B48" s="31"/>
      <c r="C48" s="4" t="s">
        <v>19</v>
      </c>
      <c r="D48" s="44">
        <v>100</v>
      </c>
      <c r="E48" s="44">
        <v>100</v>
      </c>
      <c r="F48" s="45">
        <f t="shared" si="2"/>
        <v>100</v>
      </c>
    </row>
    <row r="49" spans="1:6" ht="119.25" customHeight="1">
      <c r="A49" s="71">
        <v>2</v>
      </c>
      <c r="B49" s="29" t="s">
        <v>58</v>
      </c>
      <c r="C49" s="4" t="s">
        <v>20</v>
      </c>
      <c r="D49" s="44">
        <v>95</v>
      </c>
      <c r="E49" s="44">
        <v>100</v>
      </c>
      <c r="F49" s="45">
        <f t="shared" si="2"/>
        <v>105.26315789473684</v>
      </c>
    </row>
    <row r="50" spans="1:6" ht="162.75" customHeight="1">
      <c r="A50" s="71"/>
      <c r="B50" s="31"/>
      <c r="C50" s="4" t="s">
        <v>19</v>
      </c>
      <c r="D50" s="44">
        <v>100</v>
      </c>
      <c r="E50" s="44">
        <v>100</v>
      </c>
      <c r="F50" s="45">
        <f t="shared" si="2"/>
        <v>100</v>
      </c>
    </row>
    <row r="52" spans="1:6">
      <c r="A52" s="36" t="s">
        <v>101</v>
      </c>
      <c r="B52" s="37"/>
      <c r="C52" s="37"/>
      <c r="D52" s="37"/>
      <c r="E52" s="37"/>
      <c r="F52" s="38"/>
    </row>
    <row r="53" spans="1:6">
      <c r="A53" s="39" t="s">
        <v>95</v>
      </c>
      <c r="B53" s="39"/>
      <c r="C53" s="39"/>
      <c r="D53" s="39"/>
      <c r="E53" s="39"/>
      <c r="F53" s="39"/>
    </row>
    <row r="54" spans="1:6" ht="168.75">
      <c r="A54" s="40" t="s">
        <v>5</v>
      </c>
      <c r="B54" s="41" t="s">
        <v>6</v>
      </c>
      <c r="C54" s="41" t="s">
        <v>7</v>
      </c>
      <c r="D54" s="41" t="s">
        <v>8</v>
      </c>
      <c r="E54" s="41" t="s">
        <v>9</v>
      </c>
      <c r="F54" s="41" t="s">
        <v>10</v>
      </c>
    </row>
    <row r="55" spans="1:6">
      <c r="A55" s="42">
        <v>1</v>
      </c>
      <c r="B55" s="42">
        <v>2</v>
      </c>
      <c r="C55" s="42">
        <v>3</v>
      </c>
      <c r="D55" s="43">
        <v>4</v>
      </c>
      <c r="E55" s="43">
        <v>5</v>
      </c>
      <c r="F55" s="42" t="s">
        <v>11</v>
      </c>
    </row>
    <row r="56" spans="1:6" ht="117.75" customHeight="1">
      <c r="A56" s="62">
        <v>1</v>
      </c>
      <c r="B56" s="29" t="s">
        <v>57</v>
      </c>
      <c r="C56" s="4" t="s">
        <v>12</v>
      </c>
      <c r="D56" s="43">
        <v>100</v>
      </c>
      <c r="E56" s="43">
        <v>100</v>
      </c>
      <c r="F56" s="45">
        <f>E56/D56*100</f>
        <v>100</v>
      </c>
    </row>
    <row r="57" spans="1:6" ht="70.5" customHeight="1">
      <c r="A57" s="63"/>
      <c r="B57" s="30"/>
      <c r="C57" s="4" t="s">
        <v>13</v>
      </c>
      <c r="D57" s="43">
        <v>100</v>
      </c>
      <c r="E57" s="43">
        <v>100</v>
      </c>
      <c r="F57" s="45">
        <f t="shared" ref="F57:F65" si="3">E57/D57*100</f>
        <v>100</v>
      </c>
    </row>
    <row r="58" spans="1:6" ht="115.5" customHeight="1">
      <c r="A58" s="63"/>
      <c r="B58" s="30"/>
      <c r="C58" s="4" t="s">
        <v>14</v>
      </c>
      <c r="D58" s="43">
        <v>100</v>
      </c>
      <c r="E58" s="43">
        <v>100</v>
      </c>
      <c r="F58" s="45">
        <f t="shared" si="3"/>
        <v>100</v>
      </c>
    </row>
    <row r="59" spans="1:6" ht="68.25" customHeight="1">
      <c r="A59" s="63"/>
      <c r="B59" s="30"/>
      <c r="C59" s="4" t="s">
        <v>15</v>
      </c>
      <c r="D59" s="43">
        <v>100</v>
      </c>
      <c r="E59" s="43">
        <v>100</v>
      </c>
      <c r="F59" s="45">
        <f t="shared" si="3"/>
        <v>100</v>
      </c>
    </row>
    <row r="60" spans="1:6" ht="116.25" customHeight="1">
      <c r="A60" s="63"/>
      <c r="B60" s="30"/>
      <c r="C60" s="4" t="s">
        <v>16</v>
      </c>
      <c r="D60" s="43">
        <v>100</v>
      </c>
      <c r="E60" s="43">
        <v>100</v>
      </c>
      <c r="F60" s="45">
        <f t="shared" si="3"/>
        <v>100</v>
      </c>
    </row>
    <row r="61" spans="1:6" ht="66.75" customHeight="1">
      <c r="A61" s="63"/>
      <c r="B61" s="30"/>
      <c r="C61" s="4" t="s">
        <v>17</v>
      </c>
      <c r="D61" s="43">
        <v>100</v>
      </c>
      <c r="E61" s="43">
        <v>100</v>
      </c>
      <c r="F61" s="45">
        <f t="shared" si="3"/>
        <v>100</v>
      </c>
    </row>
    <row r="62" spans="1:6" ht="89.25" customHeight="1">
      <c r="A62" s="63"/>
      <c r="B62" s="30"/>
      <c r="C62" s="4" t="s">
        <v>18</v>
      </c>
      <c r="D62" s="44">
        <v>95</v>
      </c>
      <c r="E62" s="44">
        <v>100</v>
      </c>
      <c r="F62" s="45">
        <f t="shared" si="3"/>
        <v>105.26315789473684</v>
      </c>
    </row>
    <row r="63" spans="1:6" ht="162.75" customHeight="1">
      <c r="A63" s="64"/>
      <c r="B63" s="31"/>
      <c r="C63" s="4" t="s">
        <v>19</v>
      </c>
      <c r="D63" s="44">
        <v>100</v>
      </c>
      <c r="E63" s="44">
        <v>100</v>
      </c>
      <c r="F63" s="45">
        <f t="shared" si="3"/>
        <v>100</v>
      </c>
    </row>
    <row r="64" spans="1:6" ht="119.25" customHeight="1">
      <c r="A64" s="71">
        <v>2</v>
      </c>
      <c r="B64" s="29" t="s">
        <v>58</v>
      </c>
      <c r="C64" s="4" t="s">
        <v>20</v>
      </c>
      <c r="D64" s="44">
        <v>95</v>
      </c>
      <c r="E64" s="44">
        <v>100</v>
      </c>
      <c r="F64" s="45">
        <f t="shared" si="3"/>
        <v>105.26315789473684</v>
      </c>
    </row>
    <row r="65" spans="1:6" ht="162.75" customHeight="1">
      <c r="A65" s="71"/>
      <c r="B65" s="31"/>
      <c r="C65" s="4" t="s">
        <v>19</v>
      </c>
      <c r="D65" s="44">
        <v>100</v>
      </c>
      <c r="E65" s="44">
        <v>100</v>
      </c>
      <c r="F65" s="45">
        <f t="shared" si="3"/>
        <v>100</v>
      </c>
    </row>
    <row r="67" spans="1:6">
      <c r="A67" s="36" t="s">
        <v>72</v>
      </c>
      <c r="B67" s="37"/>
      <c r="C67" s="37"/>
      <c r="D67" s="37"/>
      <c r="E67" s="37"/>
      <c r="F67" s="38"/>
    </row>
    <row r="68" spans="1:6">
      <c r="A68" s="39" t="s">
        <v>95</v>
      </c>
      <c r="B68" s="39"/>
      <c r="C68" s="39"/>
      <c r="D68" s="39"/>
      <c r="E68" s="39"/>
      <c r="F68" s="39"/>
    </row>
    <row r="69" spans="1:6" ht="168.75">
      <c r="A69" s="40" t="s">
        <v>5</v>
      </c>
      <c r="B69" s="41" t="s">
        <v>6</v>
      </c>
      <c r="C69" s="41" t="s">
        <v>7</v>
      </c>
      <c r="D69" s="41" t="s">
        <v>8</v>
      </c>
      <c r="E69" s="41" t="s">
        <v>9</v>
      </c>
      <c r="F69" s="41" t="s">
        <v>10</v>
      </c>
    </row>
    <row r="70" spans="1:6">
      <c r="A70" s="42">
        <v>1</v>
      </c>
      <c r="B70" s="42">
        <v>2</v>
      </c>
      <c r="C70" s="42">
        <v>3</v>
      </c>
      <c r="D70" s="43">
        <v>4</v>
      </c>
      <c r="E70" s="43">
        <v>5</v>
      </c>
      <c r="F70" s="42" t="s">
        <v>11</v>
      </c>
    </row>
    <row r="71" spans="1:6" ht="117.75" customHeight="1">
      <c r="A71" s="62">
        <v>1</v>
      </c>
      <c r="B71" s="29" t="s">
        <v>57</v>
      </c>
      <c r="C71" s="4" t="s">
        <v>12</v>
      </c>
      <c r="D71" s="43">
        <v>100</v>
      </c>
      <c r="E71" s="43">
        <v>100</v>
      </c>
      <c r="F71" s="45">
        <f>E71/D71*100</f>
        <v>100</v>
      </c>
    </row>
    <row r="72" spans="1:6" ht="70.5" customHeight="1">
      <c r="A72" s="63"/>
      <c r="B72" s="30"/>
      <c r="C72" s="4" t="s">
        <v>13</v>
      </c>
      <c r="D72" s="43">
        <v>100</v>
      </c>
      <c r="E72" s="43">
        <v>100</v>
      </c>
      <c r="F72" s="45">
        <f t="shared" ref="F72:F80" si="4">E72/D72*100</f>
        <v>100</v>
      </c>
    </row>
    <row r="73" spans="1:6" ht="115.5" customHeight="1">
      <c r="A73" s="63"/>
      <c r="B73" s="30"/>
      <c r="C73" s="4" t="s">
        <v>14</v>
      </c>
      <c r="D73" s="43">
        <v>100</v>
      </c>
      <c r="E73" s="43">
        <v>100</v>
      </c>
      <c r="F73" s="45">
        <f t="shared" si="4"/>
        <v>100</v>
      </c>
    </row>
    <row r="74" spans="1:6" ht="68.25" customHeight="1">
      <c r="A74" s="63"/>
      <c r="B74" s="30"/>
      <c r="C74" s="4" t="s">
        <v>15</v>
      </c>
      <c r="D74" s="43">
        <v>100</v>
      </c>
      <c r="E74" s="43">
        <v>100</v>
      </c>
      <c r="F74" s="45">
        <f t="shared" si="4"/>
        <v>100</v>
      </c>
    </row>
    <row r="75" spans="1:6" ht="116.25" customHeight="1">
      <c r="A75" s="63"/>
      <c r="B75" s="30"/>
      <c r="C75" s="4" t="s">
        <v>16</v>
      </c>
      <c r="D75" s="43">
        <v>100</v>
      </c>
      <c r="E75" s="43">
        <v>100</v>
      </c>
      <c r="F75" s="45">
        <f t="shared" si="4"/>
        <v>100</v>
      </c>
    </row>
    <row r="76" spans="1:6" ht="66.75" customHeight="1">
      <c r="A76" s="63"/>
      <c r="B76" s="30"/>
      <c r="C76" s="4" t="s">
        <v>17</v>
      </c>
      <c r="D76" s="43">
        <v>100</v>
      </c>
      <c r="E76" s="43">
        <v>100</v>
      </c>
      <c r="F76" s="45">
        <f t="shared" si="4"/>
        <v>100</v>
      </c>
    </row>
    <row r="77" spans="1:6" ht="89.25" customHeight="1">
      <c r="A77" s="63"/>
      <c r="B77" s="30"/>
      <c r="C77" s="4" t="s">
        <v>18</v>
      </c>
      <c r="D77" s="44">
        <v>95</v>
      </c>
      <c r="E77" s="44">
        <v>95</v>
      </c>
      <c r="F77" s="45">
        <f t="shared" si="4"/>
        <v>100</v>
      </c>
    </row>
    <row r="78" spans="1:6" ht="162.75" customHeight="1">
      <c r="A78" s="64"/>
      <c r="B78" s="31"/>
      <c r="C78" s="4" t="s">
        <v>19</v>
      </c>
      <c r="D78" s="44">
        <v>100</v>
      </c>
      <c r="E78" s="44">
        <v>100</v>
      </c>
      <c r="F78" s="45">
        <f t="shared" si="4"/>
        <v>100</v>
      </c>
    </row>
    <row r="79" spans="1:6" ht="119.25" customHeight="1">
      <c r="A79" s="71">
        <v>2</v>
      </c>
      <c r="B79" s="29" t="s">
        <v>58</v>
      </c>
      <c r="C79" s="4" t="s">
        <v>20</v>
      </c>
      <c r="D79" s="44">
        <v>95</v>
      </c>
      <c r="E79" s="44">
        <v>95</v>
      </c>
      <c r="F79" s="45">
        <f t="shared" si="4"/>
        <v>100</v>
      </c>
    </row>
    <row r="80" spans="1:6" ht="162.75" customHeight="1">
      <c r="A80" s="71"/>
      <c r="B80" s="31"/>
      <c r="C80" s="4" t="s">
        <v>19</v>
      </c>
      <c r="D80" s="44">
        <v>100</v>
      </c>
      <c r="E80" s="44">
        <v>100</v>
      </c>
      <c r="F80" s="45">
        <f t="shared" si="4"/>
        <v>100</v>
      </c>
    </row>
    <row r="82" spans="1:6">
      <c r="A82" s="36" t="s">
        <v>73</v>
      </c>
      <c r="B82" s="37"/>
      <c r="C82" s="37"/>
      <c r="D82" s="37"/>
      <c r="E82" s="37"/>
      <c r="F82" s="38"/>
    </row>
    <row r="83" spans="1:6">
      <c r="A83" s="39" t="s">
        <v>95</v>
      </c>
      <c r="B83" s="39"/>
      <c r="C83" s="39"/>
      <c r="D83" s="39"/>
      <c r="E83" s="39"/>
      <c r="F83" s="39"/>
    </row>
    <row r="84" spans="1:6" ht="168.75">
      <c r="A84" s="40" t="s">
        <v>5</v>
      </c>
      <c r="B84" s="41" t="s">
        <v>6</v>
      </c>
      <c r="C84" s="41" t="s">
        <v>7</v>
      </c>
      <c r="D84" s="41" t="s">
        <v>8</v>
      </c>
      <c r="E84" s="41" t="s">
        <v>9</v>
      </c>
      <c r="F84" s="41" t="s">
        <v>10</v>
      </c>
    </row>
    <row r="85" spans="1:6">
      <c r="A85" s="42">
        <v>1</v>
      </c>
      <c r="B85" s="42">
        <v>2</v>
      </c>
      <c r="C85" s="42">
        <v>3</v>
      </c>
      <c r="D85" s="43">
        <v>4</v>
      </c>
      <c r="E85" s="43">
        <v>5</v>
      </c>
      <c r="F85" s="42" t="s">
        <v>11</v>
      </c>
    </row>
    <row r="86" spans="1:6" ht="117.75" customHeight="1">
      <c r="A86" s="62">
        <v>1</v>
      </c>
      <c r="B86" s="29" t="s">
        <v>57</v>
      </c>
      <c r="C86" s="4" t="s">
        <v>12</v>
      </c>
      <c r="D86" s="43">
        <v>100</v>
      </c>
      <c r="E86" s="43">
        <v>99.7</v>
      </c>
      <c r="F86" s="45">
        <f>E86/D86*100</f>
        <v>99.7</v>
      </c>
    </row>
    <row r="87" spans="1:6" ht="70.5" customHeight="1">
      <c r="A87" s="63"/>
      <c r="B87" s="30"/>
      <c r="C87" s="4" t="s">
        <v>13</v>
      </c>
      <c r="D87" s="43">
        <v>100</v>
      </c>
      <c r="E87" s="43">
        <v>100</v>
      </c>
      <c r="F87" s="45">
        <f t="shared" ref="F87:F95" si="5">E87/D87*100</f>
        <v>100</v>
      </c>
    </row>
    <row r="88" spans="1:6" ht="115.5" customHeight="1">
      <c r="A88" s="63"/>
      <c r="B88" s="30"/>
      <c r="C88" s="4" t="s">
        <v>14</v>
      </c>
      <c r="D88" s="43">
        <v>100</v>
      </c>
      <c r="E88" s="43">
        <v>99.3</v>
      </c>
      <c r="F88" s="45">
        <f t="shared" si="5"/>
        <v>99.3</v>
      </c>
    </row>
    <row r="89" spans="1:6" ht="68.25" customHeight="1">
      <c r="A89" s="63"/>
      <c r="B89" s="30"/>
      <c r="C89" s="4" t="s">
        <v>15</v>
      </c>
      <c r="D89" s="43">
        <v>100</v>
      </c>
      <c r="E89" s="43">
        <v>100</v>
      </c>
      <c r="F89" s="45">
        <f t="shared" si="5"/>
        <v>100</v>
      </c>
    </row>
    <row r="90" spans="1:6" ht="116.25" customHeight="1">
      <c r="A90" s="63"/>
      <c r="B90" s="30"/>
      <c r="C90" s="4" t="s">
        <v>16</v>
      </c>
      <c r="D90" s="43">
        <v>100</v>
      </c>
      <c r="E90" s="43">
        <v>100</v>
      </c>
      <c r="F90" s="45">
        <f t="shared" si="5"/>
        <v>100</v>
      </c>
    </row>
    <row r="91" spans="1:6" ht="66.75" customHeight="1">
      <c r="A91" s="63"/>
      <c r="B91" s="30"/>
      <c r="C91" s="4" t="s">
        <v>17</v>
      </c>
      <c r="D91" s="43">
        <v>100</v>
      </c>
      <c r="E91" s="43">
        <v>100</v>
      </c>
      <c r="F91" s="45">
        <f t="shared" si="5"/>
        <v>100</v>
      </c>
    </row>
    <row r="92" spans="1:6" ht="89.25" customHeight="1">
      <c r="A92" s="63"/>
      <c r="B92" s="30"/>
      <c r="C92" s="4" t="s">
        <v>18</v>
      </c>
      <c r="D92" s="44">
        <v>95</v>
      </c>
      <c r="E92" s="44">
        <v>95</v>
      </c>
      <c r="F92" s="45">
        <f t="shared" si="5"/>
        <v>100</v>
      </c>
    </row>
    <row r="93" spans="1:6" ht="162.75" customHeight="1">
      <c r="A93" s="64"/>
      <c r="B93" s="31"/>
      <c r="C93" s="4" t="s">
        <v>19</v>
      </c>
      <c r="D93" s="44">
        <v>100</v>
      </c>
      <c r="E93" s="44">
        <v>95</v>
      </c>
      <c r="F93" s="45">
        <f t="shared" si="5"/>
        <v>95</v>
      </c>
    </row>
    <row r="94" spans="1:6" ht="119.25" hidden="1" customHeight="1">
      <c r="A94" s="65">
        <v>2</v>
      </c>
      <c r="B94" s="29" t="s">
        <v>58</v>
      </c>
      <c r="C94" s="4" t="s">
        <v>20</v>
      </c>
      <c r="D94" s="44">
        <v>95</v>
      </c>
      <c r="E94" s="44"/>
      <c r="F94" s="45">
        <f t="shared" si="5"/>
        <v>0</v>
      </c>
    </row>
    <row r="95" spans="1:6" ht="162.75" hidden="1" customHeight="1">
      <c r="A95" s="66"/>
      <c r="B95" s="31"/>
      <c r="C95" s="4" t="s">
        <v>19</v>
      </c>
      <c r="D95" s="44">
        <v>100</v>
      </c>
      <c r="E95" s="44"/>
      <c r="F95" s="45">
        <f t="shared" si="5"/>
        <v>0</v>
      </c>
    </row>
    <row r="97" spans="1:6">
      <c r="A97" s="48" t="s">
        <v>102</v>
      </c>
      <c r="B97" s="49"/>
      <c r="C97" s="49"/>
      <c r="D97" s="49"/>
      <c r="E97" s="49"/>
      <c r="F97" s="50"/>
    </row>
    <row r="98" spans="1:6">
      <c r="A98" s="39" t="s">
        <v>95</v>
      </c>
      <c r="B98" s="39"/>
      <c r="C98" s="39"/>
      <c r="D98" s="39"/>
      <c r="E98" s="39"/>
      <c r="F98" s="39"/>
    </row>
    <row r="99" spans="1:6" ht="168.75">
      <c r="A99" s="40" t="s">
        <v>5</v>
      </c>
      <c r="B99" s="41" t="s">
        <v>6</v>
      </c>
      <c r="C99" s="41" t="s">
        <v>7</v>
      </c>
      <c r="D99" s="41" t="s">
        <v>8</v>
      </c>
      <c r="E99" s="41" t="s">
        <v>9</v>
      </c>
      <c r="F99" s="41" t="s">
        <v>10</v>
      </c>
    </row>
    <row r="100" spans="1:6">
      <c r="A100" s="42">
        <v>1</v>
      </c>
      <c r="B100" s="42">
        <v>2</v>
      </c>
      <c r="C100" s="42">
        <v>3</v>
      </c>
      <c r="D100" s="43">
        <v>4</v>
      </c>
      <c r="E100" s="43">
        <v>5</v>
      </c>
      <c r="F100" s="42" t="s">
        <v>11</v>
      </c>
    </row>
    <row r="101" spans="1:6" ht="117.75" customHeight="1">
      <c r="A101" s="62">
        <v>1</v>
      </c>
      <c r="B101" s="29" t="s">
        <v>57</v>
      </c>
      <c r="C101" s="4" t="s">
        <v>12</v>
      </c>
      <c r="D101" s="43">
        <v>100</v>
      </c>
      <c r="E101" s="43">
        <v>100</v>
      </c>
      <c r="F101" s="45">
        <f>E101/D101*100</f>
        <v>100</v>
      </c>
    </row>
    <row r="102" spans="1:6" ht="70.5" customHeight="1">
      <c r="A102" s="63"/>
      <c r="B102" s="30"/>
      <c r="C102" s="4" t="s">
        <v>13</v>
      </c>
      <c r="D102" s="43">
        <v>100</v>
      </c>
      <c r="E102" s="43">
        <v>100</v>
      </c>
      <c r="F102" s="45">
        <f t="shared" ref="F102:F110" si="6">E102/D102*100</f>
        <v>100</v>
      </c>
    </row>
    <row r="103" spans="1:6" ht="115.5" customHeight="1">
      <c r="A103" s="63"/>
      <c r="B103" s="30"/>
      <c r="C103" s="4" t="s">
        <v>14</v>
      </c>
      <c r="D103" s="43">
        <v>100</v>
      </c>
      <c r="E103" s="43">
        <v>100</v>
      </c>
      <c r="F103" s="45">
        <f t="shared" si="6"/>
        <v>100</v>
      </c>
    </row>
    <row r="104" spans="1:6" ht="68.25" customHeight="1">
      <c r="A104" s="63"/>
      <c r="B104" s="30"/>
      <c r="C104" s="4" t="s">
        <v>15</v>
      </c>
      <c r="D104" s="43">
        <v>100</v>
      </c>
      <c r="E104" s="43">
        <v>100</v>
      </c>
      <c r="F104" s="45">
        <f t="shared" si="6"/>
        <v>100</v>
      </c>
    </row>
    <row r="105" spans="1:6" ht="116.25" customHeight="1">
      <c r="A105" s="63"/>
      <c r="B105" s="30"/>
      <c r="C105" s="4" t="s">
        <v>16</v>
      </c>
      <c r="D105" s="43">
        <v>100</v>
      </c>
      <c r="E105" s="43">
        <v>100</v>
      </c>
      <c r="F105" s="45">
        <f t="shared" si="6"/>
        <v>100</v>
      </c>
    </row>
    <row r="106" spans="1:6" ht="66.75" customHeight="1">
      <c r="A106" s="63"/>
      <c r="B106" s="30"/>
      <c r="C106" s="4" t="s">
        <v>17</v>
      </c>
      <c r="D106" s="43">
        <v>100</v>
      </c>
      <c r="E106" s="43">
        <v>100</v>
      </c>
      <c r="F106" s="45">
        <f t="shared" si="6"/>
        <v>100</v>
      </c>
    </row>
    <row r="107" spans="1:6" ht="89.25" customHeight="1">
      <c r="A107" s="63"/>
      <c r="B107" s="30"/>
      <c r="C107" s="4" t="s">
        <v>18</v>
      </c>
      <c r="D107" s="44">
        <v>95</v>
      </c>
      <c r="E107" s="44">
        <v>100</v>
      </c>
      <c r="F107" s="45">
        <f t="shared" si="6"/>
        <v>105.26315789473684</v>
      </c>
    </row>
    <row r="108" spans="1:6" ht="162.75" customHeight="1">
      <c r="A108" s="64"/>
      <c r="B108" s="31"/>
      <c r="C108" s="4" t="s">
        <v>19</v>
      </c>
      <c r="D108" s="44">
        <v>100</v>
      </c>
      <c r="E108" s="44">
        <v>100</v>
      </c>
      <c r="F108" s="45">
        <f t="shared" si="6"/>
        <v>100</v>
      </c>
    </row>
    <row r="109" spans="1:6" ht="119.25" hidden="1" customHeight="1">
      <c r="A109" s="65">
        <v>2</v>
      </c>
      <c r="B109" s="29" t="s">
        <v>58</v>
      </c>
      <c r="C109" s="4" t="s">
        <v>20</v>
      </c>
      <c r="D109" s="44">
        <v>95</v>
      </c>
      <c r="E109" s="44">
        <v>0</v>
      </c>
      <c r="F109" s="45">
        <f t="shared" si="6"/>
        <v>0</v>
      </c>
    </row>
    <row r="110" spans="1:6" ht="162.75" hidden="1" customHeight="1">
      <c r="A110" s="66"/>
      <c r="B110" s="31"/>
      <c r="C110" s="4" t="s">
        <v>19</v>
      </c>
      <c r="D110" s="44">
        <v>100</v>
      </c>
      <c r="E110" s="44">
        <v>0</v>
      </c>
      <c r="F110" s="45">
        <f t="shared" si="6"/>
        <v>0</v>
      </c>
    </row>
    <row r="112" spans="1:6" ht="43.5" customHeight="1">
      <c r="A112" s="48" t="s">
        <v>103</v>
      </c>
      <c r="B112" s="49"/>
      <c r="C112" s="49"/>
      <c r="D112" s="49"/>
      <c r="E112" s="49"/>
      <c r="F112" s="50"/>
    </row>
    <row r="113" spans="1:6">
      <c r="A113" s="39" t="s">
        <v>95</v>
      </c>
      <c r="B113" s="39"/>
      <c r="C113" s="39"/>
      <c r="D113" s="39"/>
      <c r="E113" s="39"/>
      <c r="F113" s="39"/>
    </row>
    <row r="114" spans="1:6" ht="168.75">
      <c r="A114" s="40" t="s">
        <v>5</v>
      </c>
      <c r="B114" s="41" t="s">
        <v>6</v>
      </c>
      <c r="C114" s="41" t="s">
        <v>7</v>
      </c>
      <c r="D114" s="41" t="s">
        <v>8</v>
      </c>
      <c r="E114" s="41" t="s">
        <v>9</v>
      </c>
      <c r="F114" s="41" t="s">
        <v>10</v>
      </c>
    </row>
    <row r="115" spans="1:6">
      <c r="A115" s="42">
        <v>1</v>
      </c>
      <c r="B115" s="42">
        <v>2</v>
      </c>
      <c r="C115" s="42">
        <v>3</v>
      </c>
      <c r="D115" s="43">
        <v>4</v>
      </c>
      <c r="E115" s="43">
        <v>5</v>
      </c>
      <c r="F115" s="42" t="s">
        <v>11</v>
      </c>
    </row>
    <row r="116" spans="1:6" ht="117.75" customHeight="1">
      <c r="A116" s="62">
        <v>1</v>
      </c>
      <c r="B116" s="29" t="s">
        <v>57</v>
      </c>
      <c r="C116" s="4" t="s">
        <v>12</v>
      </c>
      <c r="D116" s="43">
        <v>100</v>
      </c>
      <c r="E116" s="43">
        <v>100</v>
      </c>
      <c r="F116" s="45">
        <f>E116/D116*100</f>
        <v>100</v>
      </c>
    </row>
    <row r="117" spans="1:6" ht="70.5" customHeight="1">
      <c r="A117" s="63"/>
      <c r="B117" s="30"/>
      <c r="C117" s="4" t="s">
        <v>13</v>
      </c>
      <c r="D117" s="43">
        <v>100</v>
      </c>
      <c r="E117" s="43">
        <v>100</v>
      </c>
      <c r="F117" s="45">
        <f t="shared" ref="F117:F125" si="7">E117/D117*100</f>
        <v>100</v>
      </c>
    </row>
    <row r="118" spans="1:6" ht="115.5" customHeight="1">
      <c r="A118" s="63"/>
      <c r="B118" s="30"/>
      <c r="C118" s="4" t="s">
        <v>14</v>
      </c>
      <c r="D118" s="43">
        <v>100</v>
      </c>
      <c r="E118" s="43">
        <v>100</v>
      </c>
      <c r="F118" s="45">
        <f t="shared" si="7"/>
        <v>100</v>
      </c>
    </row>
    <row r="119" spans="1:6" ht="68.25" customHeight="1">
      <c r="A119" s="63"/>
      <c r="B119" s="30"/>
      <c r="C119" s="4" t="s">
        <v>15</v>
      </c>
      <c r="D119" s="43">
        <v>100</v>
      </c>
      <c r="E119" s="43">
        <v>100</v>
      </c>
      <c r="F119" s="45">
        <f t="shared" si="7"/>
        <v>100</v>
      </c>
    </row>
    <row r="120" spans="1:6" ht="116.25" customHeight="1">
      <c r="A120" s="63"/>
      <c r="B120" s="30"/>
      <c r="C120" s="4" t="s">
        <v>16</v>
      </c>
      <c r="D120" s="43">
        <v>100</v>
      </c>
      <c r="E120" s="43">
        <v>97.87</v>
      </c>
      <c r="F120" s="45">
        <f t="shared" si="7"/>
        <v>97.87</v>
      </c>
    </row>
    <row r="121" spans="1:6" ht="66.75" customHeight="1">
      <c r="A121" s="63"/>
      <c r="B121" s="30"/>
      <c r="C121" s="4" t="s">
        <v>17</v>
      </c>
      <c r="D121" s="43">
        <v>100</v>
      </c>
      <c r="E121" s="43">
        <v>100</v>
      </c>
      <c r="F121" s="45">
        <f t="shared" si="7"/>
        <v>100</v>
      </c>
    </row>
    <row r="122" spans="1:6" ht="89.25" customHeight="1">
      <c r="A122" s="63"/>
      <c r="B122" s="30"/>
      <c r="C122" s="4" t="s">
        <v>18</v>
      </c>
      <c r="D122" s="44">
        <v>95</v>
      </c>
      <c r="E122" s="44">
        <v>95</v>
      </c>
      <c r="F122" s="45">
        <f t="shared" si="7"/>
        <v>100</v>
      </c>
    </row>
    <row r="123" spans="1:6" ht="162.75" customHeight="1">
      <c r="A123" s="64"/>
      <c r="B123" s="31"/>
      <c r="C123" s="4" t="s">
        <v>19</v>
      </c>
      <c r="D123" s="44">
        <v>100</v>
      </c>
      <c r="E123" s="44">
        <v>95</v>
      </c>
      <c r="F123" s="45">
        <f t="shared" si="7"/>
        <v>95</v>
      </c>
    </row>
    <row r="124" spans="1:6" ht="119.25" customHeight="1">
      <c r="A124" s="71">
        <v>2</v>
      </c>
      <c r="B124" s="29" t="s">
        <v>58</v>
      </c>
      <c r="C124" s="4" t="s">
        <v>20</v>
      </c>
      <c r="D124" s="44">
        <v>95</v>
      </c>
      <c r="E124" s="44">
        <v>95</v>
      </c>
      <c r="F124" s="45">
        <f t="shared" si="7"/>
        <v>100</v>
      </c>
    </row>
    <row r="125" spans="1:6" ht="162.75" customHeight="1">
      <c r="A125" s="71"/>
      <c r="B125" s="31"/>
      <c r="C125" s="4" t="s">
        <v>19</v>
      </c>
      <c r="D125" s="44">
        <v>100</v>
      </c>
      <c r="E125" s="44">
        <v>95</v>
      </c>
      <c r="F125" s="45">
        <f t="shared" si="7"/>
        <v>95</v>
      </c>
    </row>
    <row r="127" spans="1:6">
      <c r="A127" s="67" t="s">
        <v>104</v>
      </c>
      <c r="B127" s="37"/>
      <c r="C127" s="37"/>
      <c r="D127" s="37"/>
      <c r="E127" s="37"/>
      <c r="F127" s="38"/>
    </row>
    <row r="128" spans="1:6">
      <c r="A128" s="39" t="s">
        <v>95</v>
      </c>
      <c r="B128" s="39"/>
      <c r="C128" s="39"/>
      <c r="D128" s="39"/>
      <c r="E128" s="39"/>
      <c r="F128" s="39"/>
    </row>
    <row r="129" spans="1:6" ht="168.75">
      <c r="A129" s="40" t="s">
        <v>5</v>
      </c>
      <c r="B129" s="41" t="s">
        <v>6</v>
      </c>
      <c r="C129" s="41" t="s">
        <v>7</v>
      </c>
      <c r="D129" s="41" t="s">
        <v>8</v>
      </c>
      <c r="E129" s="41" t="s">
        <v>9</v>
      </c>
      <c r="F129" s="41" t="s">
        <v>10</v>
      </c>
    </row>
    <row r="130" spans="1:6">
      <c r="A130" s="42">
        <v>1</v>
      </c>
      <c r="B130" s="42">
        <v>2</v>
      </c>
      <c r="C130" s="42">
        <v>3</v>
      </c>
      <c r="D130" s="43">
        <v>4</v>
      </c>
      <c r="E130" s="43">
        <v>5</v>
      </c>
      <c r="F130" s="42" t="s">
        <v>11</v>
      </c>
    </row>
    <row r="131" spans="1:6" ht="117.75" customHeight="1">
      <c r="A131" s="62">
        <v>1</v>
      </c>
      <c r="B131" s="29" t="s">
        <v>57</v>
      </c>
      <c r="C131" s="4" t="s">
        <v>12</v>
      </c>
      <c r="D131" s="43">
        <v>100</v>
      </c>
      <c r="E131" s="43">
        <v>100</v>
      </c>
      <c r="F131" s="45">
        <f>E131/D131*100</f>
        <v>100</v>
      </c>
    </row>
    <row r="132" spans="1:6" ht="70.5" customHeight="1">
      <c r="A132" s="63"/>
      <c r="B132" s="30"/>
      <c r="C132" s="4" t="s">
        <v>13</v>
      </c>
      <c r="D132" s="43">
        <v>100</v>
      </c>
      <c r="E132" s="43">
        <v>100</v>
      </c>
      <c r="F132" s="45">
        <f t="shared" ref="F132:F140" si="8">E132/D132*100</f>
        <v>100</v>
      </c>
    </row>
    <row r="133" spans="1:6" ht="115.5" customHeight="1">
      <c r="A133" s="63"/>
      <c r="B133" s="30"/>
      <c r="C133" s="4" t="s">
        <v>14</v>
      </c>
      <c r="D133" s="43">
        <v>100</v>
      </c>
      <c r="E133" s="43">
        <v>100</v>
      </c>
      <c r="F133" s="45">
        <f t="shared" si="8"/>
        <v>100</v>
      </c>
    </row>
    <row r="134" spans="1:6" ht="68.25" customHeight="1">
      <c r="A134" s="63"/>
      <c r="B134" s="30"/>
      <c r="C134" s="4" t="s">
        <v>15</v>
      </c>
      <c r="D134" s="43">
        <v>100</v>
      </c>
      <c r="E134" s="43">
        <v>100</v>
      </c>
      <c r="F134" s="45">
        <f t="shared" si="8"/>
        <v>100</v>
      </c>
    </row>
    <row r="135" spans="1:6" ht="116.25" customHeight="1">
      <c r="A135" s="63"/>
      <c r="B135" s="30"/>
      <c r="C135" s="4" t="s">
        <v>16</v>
      </c>
      <c r="D135" s="43">
        <v>100</v>
      </c>
      <c r="E135" s="43">
        <v>100</v>
      </c>
      <c r="F135" s="45">
        <f t="shared" si="8"/>
        <v>100</v>
      </c>
    </row>
    <row r="136" spans="1:6" ht="66.75" customHeight="1">
      <c r="A136" s="63"/>
      <c r="B136" s="30"/>
      <c r="C136" s="4" t="s">
        <v>17</v>
      </c>
      <c r="D136" s="43">
        <v>100</v>
      </c>
      <c r="E136" s="43">
        <v>100</v>
      </c>
      <c r="F136" s="45">
        <f t="shared" si="8"/>
        <v>100</v>
      </c>
    </row>
    <row r="137" spans="1:6" ht="89.25" customHeight="1">
      <c r="A137" s="63"/>
      <c r="B137" s="30"/>
      <c r="C137" s="4" t="s">
        <v>18</v>
      </c>
      <c r="D137" s="44">
        <v>95</v>
      </c>
      <c r="E137" s="44">
        <v>100</v>
      </c>
      <c r="F137" s="45">
        <f t="shared" si="8"/>
        <v>105.26315789473684</v>
      </c>
    </row>
    <row r="138" spans="1:6" ht="162.75" customHeight="1">
      <c r="A138" s="64"/>
      <c r="B138" s="31"/>
      <c r="C138" s="4" t="s">
        <v>19</v>
      </c>
      <c r="D138" s="44">
        <v>100</v>
      </c>
      <c r="E138" s="44">
        <v>100</v>
      </c>
      <c r="F138" s="45">
        <f t="shared" si="8"/>
        <v>100</v>
      </c>
    </row>
    <row r="139" spans="1:6" ht="116.25" customHeight="1">
      <c r="A139" s="71">
        <v>2</v>
      </c>
      <c r="B139" s="29" t="s">
        <v>58</v>
      </c>
      <c r="C139" s="4" t="s">
        <v>20</v>
      </c>
      <c r="D139" s="44">
        <v>95</v>
      </c>
      <c r="E139" s="44">
        <v>100</v>
      </c>
      <c r="F139" s="45">
        <f t="shared" si="8"/>
        <v>105.26315789473684</v>
      </c>
    </row>
    <row r="140" spans="1:6" ht="176.25" customHeight="1">
      <c r="A140" s="71"/>
      <c r="B140" s="31"/>
      <c r="C140" s="4" t="s">
        <v>19</v>
      </c>
      <c r="D140" s="44">
        <v>100</v>
      </c>
      <c r="E140" s="44">
        <v>100</v>
      </c>
      <c r="F140" s="45">
        <f t="shared" si="8"/>
        <v>100</v>
      </c>
    </row>
    <row r="142" spans="1:6">
      <c r="A142" s="36" t="s">
        <v>77</v>
      </c>
      <c r="B142" s="37"/>
      <c r="C142" s="37"/>
      <c r="D142" s="37"/>
      <c r="E142" s="37"/>
      <c r="F142" s="38"/>
    </row>
    <row r="143" spans="1:6">
      <c r="A143" s="39" t="s">
        <v>95</v>
      </c>
      <c r="B143" s="39"/>
      <c r="C143" s="39"/>
      <c r="D143" s="39"/>
      <c r="E143" s="39"/>
      <c r="F143" s="39"/>
    </row>
    <row r="144" spans="1:6" ht="168.75">
      <c r="A144" s="40" t="s">
        <v>5</v>
      </c>
      <c r="B144" s="41" t="s">
        <v>6</v>
      </c>
      <c r="C144" s="41" t="s">
        <v>7</v>
      </c>
      <c r="D144" s="41" t="s">
        <v>8</v>
      </c>
      <c r="E144" s="41" t="s">
        <v>9</v>
      </c>
      <c r="F144" s="41" t="s">
        <v>10</v>
      </c>
    </row>
    <row r="145" spans="1:6">
      <c r="A145" s="42">
        <v>1</v>
      </c>
      <c r="B145" s="42">
        <v>2</v>
      </c>
      <c r="C145" s="42">
        <v>3</v>
      </c>
      <c r="D145" s="43">
        <v>4</v>
      </c>
      <c r="E145" s="43">
        <v>5</v>
      </c>
      <c r="F145" s="42" t="s">
        <v>11</v>
      </c>
    </row>
    <row r="146" spans="1:6" ht="117.75" customHeight="1">
      <c r="A146" s="62">
        <v>1</v>
      </c>
      <c r="B146" s="29" t="s">
        <v>57</v>
      </c>
      <c r="C146" s="4" t="s">
        <v>12</v>
      </c>
      <c r="D146" s="43">
        <v>100</v>
      </c>
      <c r="E146" s="43">
        <v>99</v>
      </c>
      <c r="F146" s="45">
        <f>E146/D146*100</f>
        <v>99</v>
      </c>
    </row>
    <row r="147" spans="1:6" ht="70.5" customHeight="1">
      <c r="A147" s="63"/>
      <c r="B147" s="30"/>
      <c r="C147" s="4" t="s">
        <v>13</v>
      </c>
      <c r="D147" s="43">
        <v>100</v>
      </c>
      <c r="E147" s="43">
        <v>100</v>
      </c>
      <c r="F147" s="45">
        <f t="shared" ref="F147:F159" si="9">E147/D147*100</f>
        <v>100</v>
      </c>
    </row>
    <row r="148" spans="1:6" ht="115.5" customHeight="1">
      <c r="A148" s="63"/>
      <c r="B148" s="30"/>
      <c r="C148" s="4" t="s">
        <v>14</v>
      </c>
      <c r="D148" s="43">
        <v>100</v>
      </c>
      <c r="E148" s="43">
        <v>95</v>
      </c>
      <c r="F148" s="45">
        <f t="shared" si="9"/>
        <v>95</v>
      </c>
    </row>
    <row r="149" spans="1:6" ht="68.25" customHeight="1">
      <c r="A149" s="63"/>
      <c r="B149" s="30"/>
      <c r="C149" s="4" t="s">
        <v>15</v>
      </c>
      <c r="D149" s="43">
        <v>100</v>
      </c>
      <c r="E149" s="43">
        <v>100</v>
      </c>
      <c r="F149" s="45">
        <f t="shared" si="9"/>
        <v>100</v>
      </c>
    </row>
    <row r="150" spans="1:6" ht="116.25" customHeight="1">
      <c r="A150" s="63"/>
      <c r="B150" s="30"/>
      <c r="C150" s="4" t="s">
        <v>16</v>
      </c>
      <c r="D150" s="43">
        <v>100</v>
      </c>
      <c r="E150" s="43">
        <v>100</v>
      </c>
      <c r="F150" s="45">
        <f t="shared" si="9"/>
        <v>100</v>
      </c>
    </row>
    <row r="151" spans="1:6" ht="66.75" customHeight="1">
      <c r="A151" s="63"/>
      <c r="B151" s="30"/>
      <c r="C151" s="4" t="s">
        <v>17</v>
      </c>
      <c r="D151" s="43">
        <v>100</v>
      </c>
      <c r="E151" s="43">
        <v>100</v>
      </c>
      <c r="F151" s="45">
        <f t="shared" si="9"/>
        <v>100</v>
      </c>
    </row>
    <row r="152" spans="1:6" ht="89.25" customHeight="1">
      <c r="A152" s="63"/>
      <c r="B152" s="30"/>
      <c r="C152" s="4" t="s">
        <v>18</v>
      </c>
      <c r="D152" s="44">
        <v>95</v>
      </c>
      <c r="E152" s="44">
        <v>95</v>
      </c>
      <c r="F152" s="45">
        <f t="shared" si="9"/>
        <v>100</v>
      </c>
    </row>
    <row r="153" spans="1:6" ht="162.75" customHeight="1">
      <c r="A153" s="64"/>
      <c r="B153" s="31"/>
      <c r="C153" s="4" t="s">
        <v>19</v>
      </c>
      <c r="D153" s="44">
        <v>100</v>
      </c>
      <c r="E153" s="44">
        <v>100</v>
      </c>
      <c r="F153" s="45">
        <f t="shared" si="9"/>
        <v>100</v>
      </c>
    </row>
    <row r="154" spans="1:6" ht="119.25" customHeight="1">
      <c r="A154" s="71">
        <v>2</v>
      </c>
      <c r="B154" s="29" t="s">
        <v>58</v>
      </c>
      <c r="C154" s="4" t="s">
        <v>20</v>
      </c>
      <c r="D154" s="44">
        <v>95</v>
      </c>
      <c r="E154" s="44">
        <v>95</v>
      </c>
      <c r="F154" s="45">
        <f t="shared" si="9"/>
        <v>100</v>
      </c>
    </row>
    <row r="155" spans="1:6" ht="162.75" customHeight="1">
      <c r="A155" s="71"/>
      <c r="B155" s="31"/>
      <c r="C155" s="4" t="s">
        <v>19</v>
      </c>
      <c r="D155" s="44">
        <v>100</v>
      </c>
      <c r="E155" s="44">
        <v>100</v>
      </c>
      <c r="F155" s="45">
        <f t="shared" si="9"/>
        <v>100</v>
      </c>
    </row>
    <row r="156" spans="1:6" ht="84.75" customHeight="1">
      <c r="A156" s="68">
        <v>3</v>
      </c>
      <c r="B156" s="32" t="s">
        <v>54</v>
      </c>
      <c r="C156" s="4" t="s">
        <v>20</v>
      </c>
      <c r="D156" s="44">
        <v>95</v>
      </c>
      <c r="E156" s="44">
        <v>95</v>
      </c>
      <c r="F156" s="45">
        <f t="shared" si="9"/>
        <v>100</v>
      </c>
    </row>
    <row r="157" spans="1:6" ht="167.25" customHeight="1">
      <c r="A157" s="69"/>
      <c r="B157" s="33"/>
      <c r="C157" s="5" t="s">
        <v>19</v>
      </c>
      <c r="D157" s="70">
        <v>100</v>
      </c>
      <c r="E157" s="70">
        <v>100</v>
      </c>
      <c r="F157" s="45">
        <f t="shared" si="9"/>
        <v>100</v>
      </c>
    </row>
    <row r="158" spans="1:6" ht="98.25" customHeight="1">
      <c r="A158" s="71">
        <v>4</v>
      </c>
      <c r="B158" s="72" t="s">
        <v>55</v>
      </c>
      <c r="C158" s="4" t="s">
        <v>20</v>
      </c>
      <c r="D158" s="43">
        <v>95</v>
      </c>
      <c r="E158" s="43">
        <v>95</v>
      </c>
      <c r="F158" s="45">
        <f t="shared" si="9"/>
        <v>100</v>
      </c>
    </row>
    <row r="159" spans="1:6" ht="166.5" customHeight="1">
      <c r="A159" s="71"/>
      <c r="B159" s="72"/>
      <c r="C159" s="4" t="s">
        <v>19</v>
      </c>
      <c r="D159" s="43">
        <v>100</v>
      </c>
      <c r="E159" s="43">
        <v>100</v>
      </c>
      <c r="F159" s="45">
        <f t="shared" si="9"/>
        <v>100</v>
      </c>
    </row>
    <row r="161" spans="1:6">
      <c r="A161" s="36" t="s">
        <v>105</v>
      </c>
      <c r="B161" s="37"/>
      <c r="C161" s="37"/>
      <c r="D161" s="37"/>
      <c r="E161" s="37"/>
      <c r="F161" s="38"/>
    </row>
    <row r="162" spans="1:6">
      <c r="A162" s="39" t="s">
        <v>95</v>
      </c>
      <c r="B162" s="39"/>
      <c r="C162" s="39"/>
      <c r="D162" s="39"/>
      <c r="E162" s="39"/>
      <c r="F162" s="39"/>
    </row>
    <row r="163" spans="1:6" ht="168.75">
      <c r="A163" s="40" t="s">
        <v>5</v>
      </c>
      <c r="B163" s="41" t="s">
        <v>6</v>
      </c>
      <c r="C163" s="41" t="s">
        <v>7</v>
      </c>
      <c r="D163" s="41" t="s">
        <v>8</v>
      </c>
      <c r="E163" s="41" t="s">
        <v>9</v>
      </c>
      <c r="F163" s="41" t="s">
        <v>10</v>
      </c>
    </row>
    <row r="164" spans="1:6">
      <c r="A164" s="42">
        <v>1</v>
      </c>
      <c r="B164" s="42">
        <v>2</v>
      </c>
      <c r="C164" s="42">
        <v>3</v>
      </c>
      <c r="D164" s="43">
        <v>4</v>
      </c>
      <c r="E164" s="43">
        <v>5</v>
      </c>
      <c r="F164" s="42" t="s">
        <v>11</v>
      </c>
    </row>
    <row r="165" spans="1:6" ht="117.75" customHeight="1">
      <c r="A165" s="62">
        <v>1</v>
      </c>
      <c r="B165" s="29" t="s">
        <v>57</v>
      </c>
      <c r="C165" s="4" t="s">
        <v>12</v>
      </c>
      <c r="D165" s="43">
        <v>100</v>
      </c>
      <c r="E165" s="43">
        <v>100</v>
      </c>
      <c r="F165" s="45">
        <f>E165/D165*100</f>
        <v>100</v>
      </c>
    </row>
    <row r="166" spans="1:6" ht="70.5" customHeight="1">
      <c r="A166" s="63"/>
      <c r="B166" s="30"/>
      <c r="C166" s="4" t="s">
        <v>13</v>
      </c>
      <c r="D166" s="43">
        <v>100</v>
      </c>
      <c r="E166" s="43">
        <v>100</v>
      </c>
      <c r="F166" s="45">
        <f t="shared" ref="F166:F174" si="10">E166/D166*100</f>
        <v>100</v>
      </c>
    </row>
    <row r="167" spans="1:6" ht="115.5" customHeight="1">
      <c r="A167" s="63"/>
      <c r="B167" s="30"/>
      <c r="C167" s="4" t="s">
        <v>14</v>
      </c>
      <c r="D167" s="43">
        <v>100</v>
      </c>
      <c r="E167" s="43">
        <v>100</v>
      </c>
      <c r="F167" s="45">
        <f t="shared" si="10"/>
        <v>100</v>
      </c>
    </row>
    <row r="168" spans="1:6" ht="68.25" customHeight="1">
      <c r="A168" s="63"/>
      <c r="B168" s="30"/>
      <c r="C168" s="4" t="s">
        <v>15</v>
      </c>
      <c r="D168" s="43">
        <v>100</v>
      </c>
      <c r="E168" s="43">
        <v>100</v>
      </c>
      <c r="F168" s="45">
        <f t="shared" si="10"/>
        <v>100</v>
      </c>
    </row>
    <row r="169" spans="1:6" ht="116.25" customHeight="1">
      <c r="A169" s="63"/>
      <c r="B169" s="30"/>
      <c r="C169" s="4" t="s">
        <v>16</v>
      </c>
      <c r="D169" s="43">
        <v>100</v>
      </c>
      <c r="E169" s="43">
        <v>100</v>
      </c>
      <c r="F169" s="45">
        <f t="shared" si="10"/>
        <v>100</v>
      </c>
    </row>
    <row r="170" spans="1:6" ht="66.75" customHeight="1">
      <c r="A170" s="63"/>
      <c r="B170" s="30"/>
      <c r="C170" s="4" t="s">
        <v>17</v>
      </c>
      <c r="D170" s="43">
        <v>100</v>
      </c>
      <c r="E170" s="43">
        <v>100</v>
      </c>
      <c r="F170" s="45">
        <f t="shared" si="10"/>
        <v>100</v>
      </c>
    </row>
    <row r="171" spans="1:6" ht="89.25" customHeight="1">
      <c r="A171" s="63"/>
      <c r="B171" s="30"/>
      <c r="C171" s="4" t="s">
        <v>18</v>
      </c>
      <c r="D171" s="44">
        <v>95</v>
      </c>
      <c r="E171" s="44">
        <v>95</v>
      </c>
      <c r="F171" s="45">
        <f t="shared" si="10"/>
        <v>100</v>
      </c>
    </row>
    <row r="172" spans="1:6" ht="162.75" customHeight="1">
      <c r="A172" s="64"/>
      <c r="B172" s="31"/>
      <c r="C172" s="4" t="s">
        <v>19</v>
      </c>
      <c r="D172" s="44">
        <v>100</v>
      </c>
      <c r="E172" s="44">
        <v>100</v>
      </c>
      <c r="F172" s="45">
        <f t="shared" si="10"/>
        <v>100</v>
      </c>
    </row>
    <row r="173" spans="1:6" ht="119.25" hidden="1" customHeight="1">
      <c r="A173" s="65">
        <v>2</v>
      </c>
      <c r="B173" s="29" t="s">
        <v>58</v>
      </c>
      <c r="C173" s="4" t="s">
        <v>20</v>
      </c>
      <c r="D173" s="44">
        <v>0</v>
      </c>
      <c r="E173" s="44">
        <v>0</v>
      </c>
      <c r="F173" s="45" t="e">
        <f t="shared" si="10"/>
        <v>#DIV/0!</v>
      </c>
    </row>
    <row r="174" spans="1:6" ht="162.75" hidden="1" customHeight="1">
      <c r="A174" s="66"/>
      <c r="B174" s="31"/>
      <c r="C174" s="4" t="s">
        <v>19</v>
      </c>
      <c r="D174" s="44">
        <v>0</v>
      </c>
      <c r="E174" s="44">
        <v>0</v>
      </c>
      <c r="F174" s="45" t="e">
        <f t="shared" si="10"/>
        <v>#DIV/0!</v>
      </c>
    </row>
    <row r="176" spans="1:6">
      <c r="A176" s="36" t="s">
        <v>106</v>
      </c>
      <c r="B176" s="37"/>
      <c r="C176" s="37"/>
      <c r="D176" s="37"/>
      <c r="E176" s="37"/>
      <c r="F176" s="38"/>
    </row>
    <row r="177" spans="1:6">
      <c r="A177" s="39" t="s">
        <v>95</v>
      </c>
      <c r="B177" s="39"/>
      <c r="C177" s="39"/>
      <c r="D177" s="39"/>
      <c r="E177" s="39"/>
      <c r="F177" s="39"/>
    </row>
    <row r="178" spans="1:6" ht="168.75">
      <c r="A178" s="40" t="s">
        <v>5</v>
      </c>
      <c r="B178" s="41" t="s">
        <v>6</v>
      </c>
      <c r="C178" s="41" t="s">
        <v>7</v>
      </c>
      <c r="D178" s="41" t="s">
        <v>8</v>
      </c>
      <c r="E178" s="41" t="s">
        <v>9</v>
      </c>
      <c r="F178" s="41" t="s">
        <v>10</v>
      </c>
    </row>
    <row r="179" spans="1:6">
      <c r="A179" s="42">
        <v>1</v>
      </c>
      <c r="B179" s="42">
        <v>2</v>
      </c>
      <c r="C179" s="42">
        <v>3</v>
      </c>
      <c r="D179" s="43">
        <v>4</v>
      </c>
      <c r="E179" s="43">
        <v>5</v>
      </c>
      <c r="F179" s="42" t="s">
        <v>11</v>
      </c>
    </row>
    <row r="180" spans="1:6" ht="117.75" customHeight="1">
      <c r="A180" s="62">
        <v>1</v>
      </c>
      <c r="B180" s="29" t="s">
        <v>57</v>
      </c>
      <c r="C180" s="4" t="s">
        <v>12</v>
      </c>
      <c r="D180" s="43">
        <v>100</v>
      </c>
      <c r="E180" s="43">
        <v>0</v>
      </c>
      <c r="F180" s="45">
        <f>E180/D180*100</f>
        <v>0</v>
      </c>
    </row>
    <row r="181" spans="1:6" ht="70.5" customHeight="1">
      <c r="A181" s="63"/>
      <c r="B181" s="30"/>
      <c r="C181" s="4" t="s">
        <v>13</v>
      </c>
      <c r="D181" s="43">
        <v>100</v>
      </c>
      <c r="E181" s="43">
        <v>0</v>
      </c>
      <c r="F181" s="45">
        <f t="shared" ref="F181:F189" si="11">E181/D181*100</f>
        <v>0</v>
      </c>
    </row>
    <row r="182" spans="1:6" ht="115.5" customHeight="1">
      <c r="A182" s="63"/>
      <c r="B182" s="30"/>
      <c r="C182" s="4" t="s">
        <v>14</v>
      </c>
      <c r="D182" s="43">
        <v>100</v>
      </c>
      <c r="E182" s="43">
        <v>100</v>
      </c>
      <c r="F182" s="45">
        <f t="shared" si="11"/>
        <v>100</v>
      </c>
    </row>
    <row r="183" spans="1:6" ht="68.25" customHeight="1">
      <c r="A183" s="63"/>
      <c r="B183" s="30"/>
      <c r="C183" s="4" t="s">
        <v>15</v>
      </c>
      <c r="D183" s="43">
        <v>100</v>
      </c>
      <c r="E183" s="43">
        <v>100</v>
      </c>
      <c r="F183" s="45">
        <f t="shared" si="11"/>
        <v>100</v>
      </c>
    </row>
    <row r="184" spans="1:6" ht="116.25" customHeight="1">
      <c r="A184" s="63"/>
      <c r="B184" s="30"/>
      <c r="C184" s="4" t="s">
        <v>16</v>
      </c>
      <c r="D184" s="43">
        <v>100</v>
      </c>
      <c r="E184" s="43">
        <v>100</v>
      </c>
      <c r="F184" s="45">
        <f t="shared" si="11"/>
        <v>100</v>
      </c>
    </row>
    <row r="185" spans="1:6" ht="66.75" customHeight="1">
      <c r="A185" s="63"/>
      <c r="B185" s="30"/>
      <c r="C185" s="4" t="s">
        <v>17</v>
      </c>
      <c r="D185" s="43">
        <v>100</v>
      </c>
      <c r="E185" s="43">
        <v>100</v>
      </c>
      <c r="F185" s="45">
        <f t="shared" si="11"/>
        <v>100</v>
      </c>
    </row>
    <row r="186" spans="1:6" ht="89.25" customHeight="1">
      <c r="A186" s="63"/>
      <c r="B186" s="30"/>
      <c r="C186" s="4" t="s">
        <v>18</v>
      </c>
      <c r="D186" s="44">
        <v>95</v>
      </c>
      <c r="E186" s="44">
        <v>95</v>
      </c>
      <c r="F186" s="45">
        <f t="shared" si="11"/>
        <v>100</v>
      </c>
    </row>
    <row r="187" spans="1:6" ht="162.75" customHeight="1">
      <c r="A187" s="64"/>
      <c r="B187" s="31"/>
      <c r="C187" s="4" t="s">
        <v>19</v>
      </c>
      <c r="D187" s="44">
        <v>100</v>
      </c>
      <c r="E187" s="44">
        <v>100</v>
      </c>
      <c r="F187" s="45">
        <f t="shared" si="11"/>
        <v>100</v>
      </c>
    </row>
    <row r="188" spans="1:6" ht="89.25" customHeight="1">
      <c r="A188" s="71">
        <v>2</v>
      </c>
      <c r="B188" s="29" t="s">
        <v>58</v>
      </c>
      <c r="C188" s="4" t="s">
        <v>20</v>
      </c>
      <c r="D188" s="44">
        <v>95</v>
      </c>
      <c r="E188" s="44">
        <v>95</v>
      </c>
      <c r="F188" s="45">
        <f t="shared" si="11"/>
        <v>100</v>
      </c>
    </row>
    <row r="189" spans="1:6" ht="162.75" customHeight="1">
      <c r="A189" s="71"/>
      <c r="B189" s="31"/>
      <c r="C189" s="4" t="s">
        <v>19</v>
      </c>
      <c r="D189" s="44">
        <v>100</v>
      </c>
      <c r="E189" s="44">
        <v>100</v>
      </c>
      <c r="F189" s="45">
        <f t="shared" si="11"/>
        <v>100</v>
      </c>
    </row>
    <row r="191" spans="1:6">
      <c r="A191" s="36" t="s">
        <v>107</v>
      </c>
      <c r="B191" s="37"/>
      <c r="C191" s="37"/>
      <c r="D191" s="37"/>
      <c r="E191" s="37"/>
      <c r="F191" s="38"/>
    </row>
    <row r="192" spans="1:6">
      <c r="A192" s="39" t="s">
        <v>95</v>
      </c>
      <c r="B192" s="39"/>
      <c r="C192" s="39"/>
      <c r="D192" s="39"/>
      <c r="E192" s="39"/>
      <c r="F192" s="39"/>
    </row>
    <row r="193" spans="1:6" ht="168.75">
      <c r="A193" s="40" t="s">
        <v>5</v>
      </c>
      <c r="B193" s="41" t="s">
        <v>6</v>
      </c>
      <c r="C193" s="41" t="s">
        <v>7</v>
      </c>
      <c r="D193" s="41" t="s">
        <v>8</v>
      </c>
      <c r="E193" s="41" t="s">
        <v>9</v>
      </c>
      <c r="F193" s="41" t="s">
        <v>10</v>
      </c>
    </row>
    <row r="194" spans="1:6">
      <c r="A194" s="42">
        <v>1</v>
      </c>
      <c r="B194" s="42">
        <v>2</v>
      </c>
      <c r="C194" s="42">
        <v>3</v>
      </c>
      <c r="D194" s="43">
        <v>4</v>
      </c>
      <c r="E194" s="43">
        <v>5</v>
      </c>
      <c r="F194" s="42" t="s">
        <v>11</v>
      </c>
    </row>
    <row r="195" spans="1:6" ht="117.75" customHeight="1">
      <c r="A195" s="62">
        <v>1</v>
      </c>
      <c r="B195" s="29" t="s">
        <v>57</v>
      </c>
      <c r="C195" s="4" t="s">
        <v>12</v>
      </c>
      <c r="D195" s="43">
        <v>100</v>
      </c>
      <c r="E195" s="43">
        <v>98</v>
      </c>
      <c r="F195" s="45">
        <f>E195/D195*100</f>
        <v>98</v>
      </c>
    </row>
    <row r="196" spans="1:6" ht="70.5" customHeight="1">
      <c r="A196" s="63"/>
      <c r="B196" s="30"/>
      <c r="C196" s="4" t="s">
        <v>13</v>
      </c>
      <c r="D196" s="43">
        <v>100</v>
      </c>
      <c r="E196" s="43">
        <v>100</v>
      </c>
      <c r="F196" s="45">
        <f t="shared" ref="F196:F204" si="12">E196/D196*100</f>
        <v>100</v>
      </c>
    </row>
    <row r="197" spans="1:6" ht="115.5" customHeight="1">
      <c r="A197" s="63"/>
      <c r="B197" s="30"/>
      <c r="C197" s="4" t="s">
        <v>14</v>
      </c>
      <c r="D197" s="43">
        <v>100</v>
      </c>
      <c r="E197" s="43">
        <v>98</v>
      </c>
      <c r="F197" s="45">
        <f t="shared" si="12"/>
        <v>98</v>
      </c>
    </row>
    <row r="198" spans="1:6" ht="68.25" customHeight="1">
      <c r="A198" s="63"/>
      <c r="B198" s="30"/>
      <c r="C198" s="4" t="s">
        <v>15</v>
      </c>
      <c r="D198" s="43">
        <v>100</v>
      </c>
      <c r="E198" s="43">
        <v>100</v>
      </c>
      <c r="F198" s="45">
        <f t="shared" si="12"/>
        <v>100</v>
      </c>
    </row>
    <row r="199" spans="1:6" ht="116.25" customHeight="1">
      <c r="A199" s="63"/>
      <c r="B199" s="30"/>
      <c r="C199" s="4" t="s">
        <v>16</v>
      </c>
      <c r="D199" s="43">
        <v>100</v>
      </c>
      <c r="E199" s="43">
        <v>100</v>
      </c>
      <c r="F199" s="45">
        <f t="shared" si="12"/>
        <v>100</v>
      </c>
    </row>
    <row r="200" spans="1:6" ht="66.75" customHeight="1">
      <c r="A200" s="63"/>
      <c r="B200" s="30"/>
      <c r="C200" s="4" t="s">
        <v>17</v>
      </c>
      <c r="D200" s="43">
        <v>100</v>
      </c>
      <c r="E200" s="43">
        <v>100</v>
      </c>
      <c r="F200" s="45">
        <f t="shared" si="12"/>
        <v>100</v>
      </c>
    </row>
    <row r="201" spans="1:6" ht="89.25" customHeight="1">
      <c r="A201" s="63"/>
      <c r="B201" s="30"/>
      <c r="C201" s="4" t="s">
        <v>18</v>
      </c>
      <c r="D201" s="44">
        <v>95</v>
      </c>
      <c r="E201" s="44">
        <v>95</v>
      </c>
      <c r="F201" s="45">
        <f t="shared" si="12"/>
        <v>100</v>
      </c>
    </row>
    <row r="202" spans="1:6" ht="162.75" customHeight="1">
      <c r="A202" s="64"/>
      <c r="B202" s="31"/>
      <c r="C202" s="4" t="s">
        <v>19</v>
      </c>
      <c r="D202" s="44">
        <v>100</v>
      </c>
      <c r="E202" s="44">
        <v>100</v>
      </c>
      <c r="F202" s="45">
        <f t="shared" si="12"/>
        <v>100</v>
      </c>
    </row>
    <row r="203" spans="1:6" ht="87.75" customHeight="1">
      <c r="A203" s="71">
        <v>2</v>
      </c>
      <c r="B203" s="29" t="s">
        <v>58</v>
      </c>
      <c r="C203" s="4" t="s">
        <v>20</v>
      </c>
      <c r="D203" s="44">
        <v>95</v>
      </c>
      <c r="E203" s="44">
        <v>95</v>
      </c>
      <c r="F203" s="45">
        <f t="shared" si="12"/>
        <v>100</v>
      </c>
    </row>
    <row r="204" spans="1:6" ht="162.75" customHeight="1">
      <c r="A204" s="71"/>
      <c r="B204" s="31"/>
      <c r="C204" s="4" t="s">
        <v>19</v>
      </c>
      <c r="D204" s="44">
        <v>100</v>
      </c>
      <c r="E204" s="44">
        <v>100</v>
      </c>
      <c r="F204" s="45">
        <f t="shared" si="12"/>
        <v>100</v>
      </c>
    </row>
    <row r="206" spans="1:6">
      <c r="A206" s="36" t="s">
        <v>108</v>
      </c>
      <c r="B206" s="37"/>
      <c r="C206" s="37"/>
      <c r="D206" s="37"/>
      <c r="E206" s="37"/>
      <c r="F206" s="38"/>
    </row>
    <row r="207" spans="1:6">
      <c r="A207" s="39" t="s">
        <v>95</v>
      </c>
      <c r="B207" s="39"/>
      <c r="C207" s="39"/>
      <c r="D207" s="39"/>
      <c r="E207" s="39"/>
      <c r="F207" s="39"/>
    </row>
    <row r="208" spans="1:6" ht="168.75">
      <c r="A208" s="40" t="s">
        <v>5</v>
      </c>
      <c r="B208" s="41" t="s">
        <v>6</v>
      </c>
      <c r="C208" s="41" t="s">
        <v>7</v>
      </c>
      <c r="D208" s="41" t="s">
        <v>8</v>
      </c>
      <c r="E208" s="41" t="s">
        <v>9</v>
      </c>
      <c r="F208" s="41" t="s">
        <v>10</v>
      </c>
    </row>
    <row r="209" spans="1:6">
      <c r="A209" s="42">
        <v>1</v>
      </c>
      <c r="B209" s="42">
        <v>2</v>
      </c>
      <c r="C209" s="42">
        <v>3</v>
      </c>
      <c r="D209" s="43">
        <v>4</v>
      </c>
      <c r="E209" s="43">
        <v>5</v>
      </c>
      <c r="F209" s="42" t="s">
        <v>11</v>
      </c>
    </row>
    <row r="210" spans="1:6" ht="117.75" customHeight="1">
      <c r="A210" s="62">
        <v>1</v>
      </c>
      <c r="B210" s="29" t="s">
        <v>57</v>
      </c>
      <c r="C210" s="4" t="s">
        <v>12</v>
      </c>
      <c r="D210" s="43">
        <v>100</v>
      </c>
      <c r="E210" s="43">
        <v>99.75</v>
      </c>
      <c r="F210" s="45">
        <f>E210/D210*100</f>
        <v>99.75</v>
      </c>
    </row>
    <row r="211" spans="1:6" ht="70.5" customHeight="1">
      <c r="A211" s="63"/>
      <c r="B211" s="30"/>
      <c r="C211" s="4" t="s">
        <v>13</v>
      </c>
      <c r="D211" s="43">
        <v>100</v>
      </c>
      <c r="E211" s="43">
        <v>100</v>
      </c>
      <c r="F211" s="45">
        <f t="shared" ref="F211:F219" si="13">E211/D211*100</f>
        <v>100</v>
      </c>
    </row>
    <row r="212" spans="1:6" ht="115.5" customHeight="1">
      <c r="A212" s="63"/>
      <c r="B212" s="30"/>
      <c r="C212" s="4" t="s">
        <v>14</v>
      </c>
      <c r="D212" s="43">
        <v>100</v>
      </c>
      <c r="E212" s="43">
        <v>99.8</v>
      </c>
      <c r="F212" s="45">
        <f t="shared" si="13"/>
        <v>99.8</v>
      </c>
    </row>
    <row r="213" spans="1:6" ht="68.25" customHeight="1">
      <c r="A213" s="63"/>
      <c r="B213" s="30"/>
      <c r="C213" s="4" t="s">
        <v>15</v>
      </c>
      <c r="D213" s="43">
        <v>100</v>
      </c>
      <c r="E213" s="43">
        <v>100</v>
      </c>
      <c r="F213" s="45">
        <f t="shared" si="13"/>
        <v>100</v>
      </c>
    </row>
    <row r="214" spans="1:6" ht="116.25" customHeight="1">
      <c r="A214" s="63"/>
      <c r="B214" s="30"/>
      <c r="C214" s="4" t="s">
        <v>16</v>
      </c>
      <c r="D214" s="43">
        <v>100</v>
      </c>
      <c r="E214" s="43">
        <v>100</v>
      </c>
      <c r="F214" s="45">
        <f t="shared" si="13"/>
        <v>100</v>
      </c>
    </row>
    <row r="215" spans="1:6" ht="66.75" customHeight="1">
      <c r="A215" s="63"/>
      <c r="B215" s="30"/>
      <c r="C215" s="4" t="s">
        <v>17</v>
      </c>
      <c r="D215" s="43">
        <v>100</v>
      </c>
      <c r="E215" s="43">
        <v>100</v>
      </c>
      <c r="F215" s="45">
        <f t="shared" si="13"/>
        <v>100</v>
      </c>
    </row>
    <row r="216" spans="1:6" ht="89.25" customHeight="1">
      <c r="A216" s="63"/>
      <c r="B216" s="30"/>
      <c r="C216" s="4" t="s">
        <v>18</v>
      </c>
      <c r="D216" s="44">
        <v>95</v>
      </c>
      <c r="E216" s="44">
        <v>100</v>
      </c>
      <c r="F216" s="45">
        <f t="shared" si="13"/>
        <v>105.26315789473684</v>
      </c>
    </row>
    <row r="217" spans="1:6" ht="162.75" customHeight="1">
      <c r="A217" s="64"/>
      <c r="B217" s="31"/>
      <c r="C217" s="4" t="s">
        <v>19</v>
      </c>
      <c r="D217" s="44">
        <v>100</v>
      </c>
      <c r="E217" s="44">
        <v>100</v>
      </c>
      <c r="F217" s="45">
        <f t="shared" si="13"/>
        <v>100</v>
      </c>
    </row>
    <row r="218" spans="1:6" ht="119.25" customHeight="1">
      <c r="A218" s="71">
        <v>2</v>
      </c>
      <c r="B218" s="29" t="s">
        <v>58</v>
      </c>
      <c r="C218" s="4" t="s">
        <v>20</v>
      </c>
      <c r="D218" s="44">
        <v>95</v>
      </c>
      <c r="E218" s="44">
        <v>100</v>
      </c>
      <c r="F218" s="45">
        <f t="shared" si="13"/>
        <v>105.26315789473684</v>
      </c>
    </row>
    <row r="219" spans="1:6" ht="162.75" customHeight="1">
      <c r="A219" s="71"/>
      <c r="B219" s="31"/>
      <c r="C219" s="4" t="s">
        <v>19</v>
      </c>
      <c r="D219" s="44">
        <v>100</v>
      </c>
      <c r="E219" s="44">
        <v>100</v>
      </c>
      <c r="F219" s="45">
        <f t="shared" si="13"/>
        <v>100</v>
      </c>
    </row>
    <row r="221" spans="1:6">
      <c r="A221" s="36" t="s">
        <v>109</v>
      </c>
      <c r="B221" s="37"/>
      <c r="C221" s="37"/>
      <c r="D221" s="37"/>
      <c r="E221" s="37"/>
      <c r="F221" s="38"/>
    </row>
    <row r="222" spans="1:6">
      <c r="A222" s="39" t="s">
        <v>95</v>
      </c>
      <c r="B222" s="39"/>
      <c r="C222" s="39"/>
      <c r="D222" s="39"/>
      <c r="E222" s="39"/>
      <c r="F222" s="39"/>
    </row>
    <row r="223" spans="1:6" ht="168.75">
      <c r="A223" s="40" t="s">
        <v>5</v>
      </c>
      <c r="B223" s="41" t="s">
        <v>6</v>
      </c>
      <c r="C223" s="41" t="s">
        <v>7</v>
      </c>
      <c r="D223" s="41" t="s">
        <v>8</v>
      </c>
      <c r="E223" s="41" t="s">
        <v>9</v>
      </c>
      <c r="F223" s="41" t="s">
        <v>10</v>
      </c>
    </row>
    <row r="224" spans="1:6">
      <c r="A224" s="42">
        <v>1</v>
      </c>
      <c r="B224" s="42">
        <v>2</v>
      </c>
      <c r="C224" s="42">
        <v>3</v>
      </c>
      <c r="D224" s="43">
        <v>4</v>
      </c>
      <c r="E224" s="43">
        <v>5</v>
      </c>
      <c r="F224" s="42" t="s">
        <v>11</v>
      </c>
    </row>
    <row r="225" spans="1:6" ht="117.75" customHeight="1">
      <c r="A225" s="62">
        <v>1</v>
      </c>
      <c r="B225" s="29" t="s">
        <v>57</v>
      </c>
      <c r="C225" s="4" t="s">
        <v>12</v>
      </c>
      <c r="D225" s="43">
        <v>100</v>
      </c>
      <c r="E225" s="43">
        <v>100</v>
      </c>
      <c r="F225" s="45">
        <f>E225/D225*100</f>
        <v>100</v>
      </c>
    </row>
    <row r="226" spans="1:6" ht="70.5" customHeight="1">
      <c r="A226" s="63"/>
      <c r="B226" s="30"/>
      <c r="C226" s="4" t="s">
        <v>13</v>
      </c>
      <c r="D226" s="43">
        <v>100</v>
      </c>
      <c r="E226" s="43">
        <v>100</v>
      </c>
      <c r="F226" s="45">
        <f t="shared" ref="F226:F234" si="14">E226/D226*100</f>
        <v>100</v>
      </c>
    </row>
    <row r="227" spans="1:6" ht="115.5" customHeight="1">
      <c r="A227" s="63"/>
      <c r="B227" s="30"/>
      <c r="C227" s="4" t="s">
        <v>14</v>
      </c>
      <c r="D227" s="43">
        <v>100</v>
      </c>
      <c r="E227" s="43">
        <v>100</v>
      </c>
      <c r="F227" s="45">
        <f t="shared" si="14"/>
        <v>100</v>
      </c>
    </row>
    <row r="228" spans="1:6" ht="68.25" customHeight="1">
      <c r="A228" s="63"/>
      <c r="B228" s="30"/>
      <c r="C228" s="4" t="s">
        <v>15</v>
      </c>
      <c r="D228" s="43">
        <v>100</v>
      </c>
      <c r="E228" s="43">
        <v>100</v>
      </c>
      <c r="F228" s="45">
        <f t="shared" si="14"/>
        <v>100</v>
      </c>
    </row>
    <row r="229" spans="1:6" ht="116.25" customHeight="1">
      <c r="A229" s="63"/>
      <c r="B229" s="30"/>
      <c r="C229" s="4" t="s">
        <v>16</v>
      </c>
      <c r="D229" s="43">
        <v>100</v>
      </c>
      <c r="E229" s="43">
        <v>100</v>
      </c>
      <c r="F229" s="45">
        <f t="shared" si="14"/>
        <v>100</v>
      </c>
    </row>
    <row r="230" spans="1:6" ht="66.75" customHeight="1">
      <c r="A230" s="63"/>
      <c r="B230" s="30"/>
      <c r="C230" s="4" t="s">
        <v>17</v>
      </c>
      <c r="D230" s="43">
        <v>100</v>
      </c>
      <c r="E230" s="43">
        <v>100</v>
      </c>
      <c r="F230" s="45">
        <f t="shared" si="14"/>
        <v>100</v>
      </c>
    </row>
    <row r="231" spans="1:6" ht="89.25" customHeight="1">
      <c r="A231" s="63"/>
      <c r="B231" s="30"/>
      <c r="C231" s="4" t="s">
        <v>18</v>
      </c>
      <c r="D231" s="44">
        <v>95</v>
      </c>
      <c r="E231" s="44">
        <v>95</v>
      </c>
      <c r="F231" s="45">
        <f t="shared" si="14"/>
        <v>100</v>
      </c>
    </row>
    <row r="232" spans="1:6" ht="162.75" customHeight="1">
      <c r="A232" s="64"/>
      <c r="B232" s="31"/>
      <c r="C232" s="4" t="s">
        <v>19</v>
      </c>
      <c r="D232" s="44">
        <v>100</v>
      </c>
      <c r="E232" s="44">
        <v>100</v>
      </c>
      <c r="F232" s="45">
        <f t="shared" si="14"/>
        <v>100</v>
      </c>
    </row>
    <row r="233" spans="1:6" ht="119.25" hidden="1" customHeight="1">
      <c r="A233" s="65">
        <v>2</v>
      </c>
      <c r="B233" s="29" t="s">
        <v>58</v>
      </c>
      <c r="C233" s="4" t="s">
        <v>20</v>
      </c>
      <c r="D233" s="44">
        <v>95</v>
      </c>
      <c r="E233" s="44">
        <v>0</v>
      </c>
      <c r="F233" s="45">
        <f t="shared" si="14"/>
        <v>0</v>
      </c>
    </row>
    <row r="234" spans="1:6" ht="162.75" hidden="1" customHeight="1">
      <c r="A234" s="66"/>
      <c r="B234" s="31"/>
      <c r="C234" s="4" t="s">
        <v>19</v>
      </c>
      <c r="D234" s="44">
        <v>100</v>
      </c>
      <c r="E234" s="44">
        <v>0</v>
      </c>
      <c r="F234" s="45">
        <f t="shared" si="14"/>
        <v>0</v>
      </c>
    </row>
    <row r="236" spans="1:6">
      <c r="A236" s="36" t="s">
        <v>110</v>
      </c>
      <c r="B236" s="37"/>
      <c r="C236" s="37"/>
      <c r="D236" s="37"/>
      <c r="E236" s="37"/>
      <c r="F236" s="38"/>
    </row>
    <row r="237" spans="1:6">
      <c r="A237" s="39" t="s">
        <v>95</v>
      </c>
      <c r="B237" s="39"/>
      <c r="C237" s="39"/>
      <c r="D237" s="39"/>
      <c r="E237" s="39"/>
      <c r="F237" s="39"/>
    </row>
    <row r="238" spans="1:6" ht="168.75">
      <c r="A238" s="40" t="s">
        <v>5</v>
      </c>
      <c r="B238" s="41" t="s">
        <v>6</v>
      </c>
      <c r="C238" s="41" t="s">
        <v>7</v>
      </c>
      <c r="D238" s="41" t="s">
        <v>8</v>
      </c>
      <c r="E238" s="41" t="s">
        <v>9</v>
      </c>
      <c r="F238" s="41" t="s">
        <v>10</v>
      </c>
    </row>
    <row r="239" spans="1:6">
      <c r="A239" s="42">
        <v>1</v>
      </c>
      <c r="B239" s="42">
        <v>2</v>
      </c>
      <c r="C239" s="42">
        <v>3</v>
      </c>
      <c r="D239" s="43">
        <v>4</v>
      </c>
      <c r="E239" s="43">
        <v>5</v>
      </c>
      <c r="F239" s="42" t="s">
        <v>11</v>
      </c>
    </row>
    <row r="240" spans="1:6" ht="117.75" customHeight="1">
      <c r="A240" s="62">
        <v>1</v>
      </c>
      <c r="B240" s="29" t="s">
        <v>57</v>
      </c>
      <c r="C240" s="4" t="s">
        <v>12</v>
      </c>
      <c r="D240" s="43">
        <v>100</v>
      </c>
      <c r="E240" s="43">
        <v>97.5</v>
      </c>
      <c r="F240" s="45">
        <f>E240/D240*100</f>
        <v>97.5</v>
      </c>
    </row>
    <row r="241" spans="1:6" ht="70.5" customHeight="1">
      <c r="A241" s="63"/>
      <c r="B241" s="30"/>
      <c r="C241" s="4" t="s">
        <v>13</v>
      </c>
      <c r="D241" s="43">
        <v>100</v>
      </c>
      <c r="E241" s="43">
        <v>100</v>
      </c>
      <c r="F241" s="45">
        <f t="shared" ref="F241:F249" si="15">E241/D241*100</f>
        <v>100</v>
      </c>
    </row>
    <row r="242" spans="1:6" ht="115.5" customHeight="1">
      <c r="A242" s="63"/>
      <c r="B242" s="30"/>
      <c r="C242" s="4" t="s">
        <v>14</v>
      </c>
      <c r="D242" s="43">
        <v>100</v>
      </c>
      <c r="E242" s="43">
        <v>96</v>
      </c>
      <c r="F242" s="45">
        <f t="shared" si="15"/>
        <v>96</v>
      </c>
    </row>
    <row r="243" spans="1:6" ht="68.25" customHeight="1">
      <c r="A243" s="63"/>
      <c r="B243" s="30"/>
      <c r="C243" s="4" t="s">
        <v>15</v>
      </c>
      <c r="D243" s="43">
        <v>100</v>
      </c>
      <c r="E243" s="43">
        <v>100</v>
      </c>
      <c r="F243" s="45">
        <f t="shared" si="15"/>
        <v>100</v>
      </c>
    </row>
    <row r="244" spans="1:6" ht="116.25" customHeight="1">
      <c r="A244" s="63"/>
      <c r="B244" s="30"/>
      <c r="C244" s="4" t="s">
        <v>16</v>
      </c>
      <c r="D244" s="43">
        <v>100</v>
      </c>
      <c r="E244" s="43">
        <v>100</v>
      </c>
      <c r="F244" s="45">
        <f t="shared" si="15"/>
        <v>100</v>
      </c>
    </row>
    <row r="245" spans="1:6" ht="66.75" customHeight="1">
      <c r="A245" s="63"/>
      <c r="B245" s="30"/>
      <c r="C245" s="4" t="s">
        <v>17</v>
      </c>
      <c r="D245" s="43">
        <v>100</v>
      </c>
      <c r="E245" s="43">
        <v>100</v>
      </c>
      <c r="F245" s="45">
        <f t="shared" si="15"/>
        <v>100</v>
      </c>
    </row>
    <row r="246" spans="1:6" ht="89.25" customHeight="1">
      <c r="A246" s="63"/>
      <c r="B246" s="30"/>
      <c r="C246" s="4" t="s">
        <v>18</v>
      </c>
      <c r="D246" s="44">
        <v>95</v>
      </c>
      <c r="E246" s="44">
        <v>95</v>
      </c>
      <c r="F246" s="45">
        <f t="shared" si="15"/>
        <v>100</v>
      </c>
    </row>
    <row r="247" spans="1:6" ht="162.75" customHeight="1">
      <c r="A247" s="64"/>
      <c r="B247" s="31"/>
      <c r="C247" s="4" t="s">
        <v>19</v>
      </c>
      <c r="D247" s="44">
        <v>100</v>
      </c>
      <c r="E247" s="44">
        <v>100</v>
      </c>
      <c r="F247" s="45">
        <f t="shared" si="15"/>
        <v>100</v>
      </c>
    </row>
    <row r="248" spans="1:6" ht="119.25" customHeight="1">
      <c r="A248" s="71">
        <v>2</v>
      </c>
      <c r="B248" s="29" t="s">
        <v>58</v>
      </c>
      <c r="C248" s="4" t="s">
        <v>20</v>
      </c>
      <c r="D248" s="44">
        <v>95</v>
      </c>
      <c r="E248" s="44">
        <v>95</v>
      </c>
      <c r="F248" s="45">
        <f t="shared" si="15"/>
        <v>100</v>
      </c>
    </row>
    <row r="249" spans="1:6" ht="162.75" customHeight="1">
      <c r="A249" s="71"/>
      <c r="B249" s="31"/>
      <c r="C249" s="4" t="s">
        <v>19</v>
      </c>
      <c r="D249" s="44">
        <v>100</v>
      </c>
      <c r="E249" s="44">
        <v>100</v>
      </c>
      <c r="F249" s="45">
        <f t="shared" si="15"/>
        <v>100</v>
      </c>
    </row>
    <row r="251" spans="1:6">
      <c r="A251" s="36" t="s">
        <v>111</v>
      </c>
      <c r="B251" s="37"/>
      <c r="C251" s="37"/>
      <c r="D251" s="37"/>
      <c r="E251" s="37"/>
      <c r="F251" s="38"/>
    </row>
    <row r="252" spans="1:6">
      <c r="A252" s="39" t="s">
        <v>95</v>
      </c>
      <c r="B252" s="39"/>
      <c r="C252" s="39"/>
      <c r="D252" s="39"/>
      <c r="E252" s="39"/>
      <c r="F252" s="39"/>
    </row>
    <row r="253" spans="1:6" ht="168.75">
      <c r="A253" s="40" t="s">
        <v>5</v>
      </c>
      <c r="B253" s="41" t="s">
        <v>6</v>
      </c>
      <c r="C253" s="41" t="s">
        <v>7</v>
      </c>
      <c r="D253" s="41" t="s">
        <v>8</v>
      </c>
      <c r="E253" s="41" t="s">
        <v>9</v>
      </c>
      <c r="F253" s="41" t="s">
        <v>10</v>
      </c>
    </row>
    <row r="254" spans="1:6">
      <c r="A254" s="42">
        <v>1</v>
      </c>
      <c r="B254" s="42">
        <v>2</v>
      </c>
      <c r="C254" s="42">
        <v>3</v>
      </c>
      <c r="D254" s="43">
        <v>4</v>
      </c>
      <c r="E254" s="43">
        <v>5</v>
      </c>
      <c r="F254" s="42" t="s">
        <v>11</v>
      </c>
    </row>
    <row r="255" spans="1:6" ht="117.75" customHeight="1">
      <c r="A255" s="62">
        <v>1</v>
      </c>
      <c r="B255" s="29" t="s">
        <v>57</v>
      </c>
      <c r="C255" s="4" t="s">
        <v>12</v>
      </c>
      <c r="D255" s="43">
        <v>100</v>
      </c>
      <c r="E255" s="43">
        <v>100</v>
      </c>
      <c r="F255" s="45">
        <f>E255/D255*100</f>
        <v>100</v>
      </c>
    </row>
    <row r="256" spans="1:6" ht="70.5" customHeight="1">
      <c r="A256" s="63"/>
      <c r="B256" s="30"/>
      <c r="C256" s="4" t="s">
        <v>13</v>
      </c>
      <c r="D256" s="43">
        <v>100</v>
      </c>
      <c r="E256" s="43">
        <v>100</v>
      </c>
      <c r="F256" s="45">
        <f t="shared" ref="F256:F264" si="16">E256/D256*100</f>
        <v>100</v>
      </c>
    </row>
    <row r="257" spans="1:6" ht="115.5" customHeight="1">
      <c r="A257" s="63"/>
      <c r="B257" s="30"/>
      <c r="C257" s="4" t="s">
        <v>14</v>
      </c>
      <c r="D257" s="43">
        <v>100</v>
      </c>
      <c r="E257" s="43">
        <v>100</v>
      </c>
      <c r="F257" s="45">
        <f t="shared" si="16"/>
        <v>100</v>
      </c>
    </row>
    <row r="258" spans="1:6" ht="68.25" customHeight="1">
      <c r="A258" s="63"/>
      <c r="B258" s="30"/>
      <c r="C258" s="4" t="s">
        <v>15</v>
      </c>
      <c r="D258" s="43">
        <v>100</v>
      </c>
      <c r="E258" s="43">
        <v>100</v>
      </c>
      <c r="F258" s="45">
        <f t="shared" si="16"/>
        <v>100</v>
      </c>
    </row>
    <row r="259" spans="1:6" ht="116.25" customHeight="1">
      <c r="A259" s="63"/>
      <c r="B259" s="30"/>
      <c r="C259" s="4" t="s">
        <v>16</v>
      </c>
      <c r="D259" s="43">
        <v>100</v>
      </c>
      <c r="E259" s="43">
        <v>100</v>
      </c>
      <c r="F259" s="45">
        <f t="shared" si="16"/>
        <v>100</v>
      </c>
    </row>
    <row r="260" spans="1:6" ht="66.75" customHeight="1">
      <c r="A260" s="63"/>
      <c r="B260" s="30"/>
      <c r="C260" s="4" t="s">
        <v>17</v>
      </c>
      <c r="D260" s="43">
        <v>100</v>
      </c>
      <c r="E260" s="43">
        <v>100</v>
      </c>
      <c r="F260" s="45">
        <f t="shared" si="16"/>
        <v>100</v>
      </c>
    </row>
    <row r="261" spans="1:6" ht="89.25" customHeight="1">
      <c r="A261" s="63"/>
      <c r="B261" s="30"/>
      <c r="C261" s="4" t="s">
        <v>18</v>
      </c>
      <c r="D261" s="44">
        <v>95</v>
      </c>
      <c r="E261" s="44">
        <v>95</v>
      </c>
      <c r="F261" s="45">
        <f t="shared" si="16"/>
        <v>100</v>
      </c>
    </row>
    <row r="262" spans="1:6" ht="162.75" customHeight="1">
      <c r="A262" s="64"/>
      <c r="B262" s="31"/>
      <c r="C262" s="4" t="s">
        <v>19</v>
      </c>
      <c r="D262" s="44">
        <v>100</v>
      </c>
      <c r="E262" s="44">
        <v>100</v>
      </c>
      <c r="F262" s="45">
        <f t="shared" si="16"/>
        <v>100</v>
      </c>
    </row>
    <row r="263" spans="1:6" ht="119.25" customHeight="1">
      <c r="A263" s="71">
        <v>2</v>
      </c>
      <c r="B263" s="29" t="s">
        <v>58</v>
      </c>
      <c r="C263" s="4" t="s">
        <v>20</v>
      </c>
      <c r="D263" s="44">
        <v>95</v>
      </c>
      <c r="E263" s="44">
        <v>95</v>
      </c>
      <c r="F263" s="45">
        <v>95</v>
      </c>
    </row>
    <row r="264" spans="1:6" ht="162.75" customHeight="1">
      <c r="A264" s="71"/>
      <c r="B264" s="31"/>
      <c r="C264" s="4" t="s">
        <v>19</v>
      </c>
      <c r="D264" s="44">
        <v>100</v>
      </c>
      <c r="E264" s="44">
        <v>100</v>
      </c>
      <c r="F264" s="45">
        <f t="shared" si="16"/>
        <v>100</v>
      </c>
    </row>
    <row r="266" spans="1:6">
      <c r="A266" s="36" t="s">
        <v>112</v>
      </c>
      <c r="B266" s="37"/>
      <c r="C266" s="37"/>
      <c r="D266" s="37"/>
      <c r="E266" s="37"/>
      <c r="F266" s="38"/>
    </row>
    <row r="267" spans="1:6">
      <c r="A267" s="39" t="s">
        <v>95</v>
      </c>
      <c r="B267" s="39"/>
      <c r="C267" s="39"/>
      <c r="D267" s="39"/>
      <c r="E267" s="39"/>
      <c r="F267" s="39"/>
    </row>
    <row r="268" spans="1:6" ht="168.75">
      <c r="A268" s="40" t="s">
        <v>5</v>
      </c>
      <c r="B268" s="41" t="s">
        <v>6</v>
      </c>
      <c r="C268" s="41" t="s">
        <v>7</v>
      </c>
      <c r="D268" s="41" t="s">
        <v>8</v>
      </c>
      <c r="E268" s="41" t="s">
        <v>9</v>
      </c>
      <c r="F268" s="41" t="s">
        <v>10</v>
      </c>
    </row>
    <row r="269" spans="1:6">
      <c r="A269" s="42">
        <v>1</v>
      </c>
      <c r="B269" s="42">
        <v>2</v>
      </c>
      <c r="C269" s="42">
        <v>3</v>
      </c>
      <c r="D269" s="43">
        <v>4</v>
      </c>
      <c r="E269" s="43">
        <v>5</v>
      </c>
      <c r="F269" s="42" t="s">
        <v>11</v>
      </c>
    </row>
    <row r="270" spans="1:6" ht="117.75" customHeight="1">
      <c r="A270" s="62">
        <v>1</v>
      </c>
      <c r="B270" s="29" t="s">
        <v>57</v>
      </c>
      <c r="C270" s="4" t="s">
        <v>12</v>
      </c>
      <c r="D270" s="43">
        <v>100</v>
      </c>
      <c r="E270" s="43">
        <v>99.64</v>
      </c>
      <c r="F270" s="45">
        <f>E270/D270*100</f>
        <v>99.64</v>
      </c>
    </row>
    <row r="271" spans="1:6" ht="70.5" customHeight="1">
      <c r="A271" s="63"/>
      <c r="B271" s="30"/>
      <c r="C271" s="4" t="s">
        <v>13</v>
      </c>
      <c r="D271" s="43">
        <v>100</v>
      </c>
      <c r="E271" s="43">
        <v>100</v>
      </c>
      <c r="F271" s="45">
        <f t="shared" ref="F271:F279" si="17">E271/D271*100</f>
        <v>100</v>
      </c>
    </row>
    <row r="272" spans="1:6" ht="115.5" customHeight="1">
      <c r="A272" s="63"/>
      <c r="B272" s="30"/>
      <c r="C272" s="4" t="s">
        <v>14</v>
      </c>
      <c r="D272" s="43">
        <v>100</v>
      </c>
      <c r="E272" s="43">
        <v>98</v>
      </c>
      <c r="F272" s="45">
        <f t="shared" si="17"/>
        <v>98</v>
      </c>
    </row>
    <row r="273" spans="1:6" ht="68.25" customHeight="1">
      <c r="A273" s="63"/>
      <c r="B273" s="30"/>
      <c r="C273" s="4" t="s">
        <v>15</v>
      </c>
      <c r="D273" s="43">
        <v>100</v>
      </c>
      <c r="E273" s="43">
        <v>100</v>
      </c>
      <c r="F273" s="45">
        <f t="shared" si="17"/>
        <v>100</v>
      </c>
    </row>
    <row r="274" spans="1:6" ht="116.25" customHeight="1">
      <c r="A274" s="63"/>
      <c r="B274" s="30"/>
      <c r="C274" s="4" t="s">
        <v>16</v>
      </c>
      <c r="D274" s="43">
        <v>100</v>
      </c>
      <c r="E274" s="43">
        <v>98</v>
      </c>
      <c r="F274" s="45">
        <f t="shared" si="17"/>
        <v>98</v>
      </c>
    </row>
    <row r="275" spans="1:6" ht="66.75" customHeight="1">
      <c r="A275" s="63"/>
      <c r="B275" s="30"/>
      <c r="C275" s="4" t="s">
        <v>17</v>
      </c>
      <c r="D275" s="43">
        <v>100</v>
      </c>
      <c r="E275" s="43">
        <v>100</v>
      </c>
      <c r="F275" s="45">
        <f t="shared" si="17"/>
        <v>100</v>
      </c>
    </row>
    <row r="276" spans="1:6" ht="89.25" customHeight="1">
      <c r="A276" s="63"/>
      <c r="B276" s="30"/>
      <c r="C276" s="4" t="s">
        <v>18</v>
      </c>
      <c r="D276" s="44">
        <v>95</v>
      </c>
      <c r="E276" s="44">
        <v>95</v>
      </c>
      <c r="F276" s="45">
        <f t="shared" si="17"/>
        <v>100</v>
      </c>
    </row>
    <row r="277" spans="1:6" ht="162.75" customHeight="1">
      <c r="A277" s="64"/>
      <c r="B277" s="31"/>
      <c r="C277" s="4" t="s">
        <v>19</v>
      </c>
      <c r="D277" s="44">
        <v>100</v>
      </c>
      <c r="E277" s="44">
        <v>100</v>
      </c>
      <c r="F277" s="45">
        <f t="shared" si="17"/>
        <v>100</v>
      </c>
    </row>
    <row r="278" spans="1:6" ht="119.25" hidden="1" customHeight="1">
      <c r="A278" s="65">
        <v>2</v>
      </c>
      <c r="B278" s="29" t="s">
        <v>58</v>
      </c>
      <c r="C278" s="4" t="s">
        <v>20</v>
      </c>
      <c r="D278" s="44">
        <v>95</v>
      </c>
      <c r="E278" s="44"/>
      <c r="F278" s="45">
        <f t="shared" si="17"/>
        <v>0</v>
      </c>
    </row>
    <row r="279" spans="1:6" ht="162.75" hidden="1" customHeight="1">
      <c r="A279" s="66"/>
      <c r="B279" s="31"/>
      <c r="C279" s="4" t="s">
        <v>19</v>
      </c>
      <c r="D279" s="44">
        <v>100</v>
      </c>
      <c r="E279" s="44"/>
      <c r="F279" s="45">
        <f t="shared" si="17"/>
        <v>0</v>
      </c>
    </row>
    <row r="281" spans="1:6">
      <c r="A281" s="36" t="s">
        <v>82</v>
      </c>
      <c r="B281" s="37"/>
      <c r="C281" s="37"/>
      <c r="D281" s="37"/>
      <c r="E281" s="37"/>
      <c r="F281" s="38"/>
    </row>
    <row r="282" spans="1:6">
      <c r="A282" s="39" t="s">
        <v>95</v>
      </c>
      <c r="B282" s="39"/>
      <c r="C282" s="39"/>
      <c r="D282" s="39"/>
      <c r="E282" s="39"/>
      <c r="F282" s="39"/>
    </row>
    <row r="283" spans="1:6" ht="168.75">
      <c r="A283" s="40" t="s">
        <v>5</v>
      </c>
      <c r="B283" s="41" t="s">
        <v>6</v>
      </c>
      <c r="C283" s="41" t="s">
        <v>7</v>
      </c>
      <c r="D283" s="41" t="s">
        <v>8</v>
      </c>
      <c r="E283" s="41" t="s">
        <v>9</v>
      </c>
      <c r="F283" s="41" t="s">
        <v>10</v>
      </c>
    </row>
    <row r="284" spans="1:6">
      <c r="A284" s="42">
        <v>1</v>
      </c>
      <c r="B284" s="42">
        <v>2</v>
      </c>
      <c r="C284" s="42">
        <v>3</v>
      </c>
      <c r="D284" s="43">
        <v>4</v>
      </c>
      <c r="E284" s="43">
        <v>5</v>
      </c>
      <c r="F284" s="42" t="s">
        <v>11</v>
      </c>
    </row>
    <row r="285" spans="1:6" ht="117.75" customHeight="1">
      <c r="A285" s="62">
        <v>1</v>
      </c>
      <c r="B285" s="29" t="s">
        <v>57</v>
      </c>
      <c r="C285" s="4" t="s">
        <v>12</v>
      </c>
      <c r="D285" s="43">
        <v>100</v>
      </c>
      <c r="E285" s="43">
        <v>100</v>
      </c>
      <c r="F285" s="52">
        <f>E285/D285*100</f>
        <v>100</v>
      </c>
    </row>
    <row r="286" spans="1:6" ht="70.5" customHeight="1">
      <c r="A286" s="63"/>
      <c r="B286" s="30"/>
      <c r="C286" s="4" t="s">
        <v>13</v>
      </c>
      <c r="D286" s="43">
        <v>100</v>
      </c>
      <c r="E286" s="43">
        <v>100</v>
      </c>
      <c r="F286" s="52">
        <f t="shared" ref="F286:F294" si="18">E286/D286*100</f>
        <v>100</v>
      </c>
    </row>
    <row r="287" spans="1:6" ht="115.5" customHeight="1">
      <c r="A287" s="63"/>
      <c r="B287" s="30"/>
      <c r="C287" s="4" t="s">
        <v>14</v>
      </c>
      <c r="D287" s="43">
        <v>100</v>
      </c>
      <c r="E287" s="43">
        <v>100</v>
      </c>
      <c r="F287" s="52">
        <f t="shared" si="18"/>
        <v>100</v>
      </c>
    </row>
    <row r="288" spans="1:6" ht="68.25" customHeight="1">
      <c r="A288" s="63"/>
      <c r="B288" s="30"/>
      <c r="C288" s="4" t="s">
        <v>15</v>
      </c>
      <c r="D288" s="43">
        <v>100</v>
      </c>
      <c r="E288" s="43">
        <v>100</v>
      </c>
      <c r="F288" s="52">
        <f t="shared" si="18"/>
        <v>100</v>
      </c>
    </row>
    <row r="289" spans="1:6" ht="116.25" customHeight="1">
      <c r="A289" s="63"/>
      <c r="B289" s="30"/>
      <c r="C289" s="4" t="s">
        <v>16</v>
      </c>
      <c r="D289" s="43">
        <v>100</v>
      </c>
      <c r="E289" s="43">
        <v>100</v>
      </c>
      <c r="F289" s="52">
        <f t="shared" si="18"/>
        <v>100</v>
      </c>
    </row>
    <row r="290" spans="1:6" ht="66.75" customHeight="1">
      <c r="A290" s="63"/>
      <c r="B290" s="30"/>
      <c r="C290" s="4" t="s">
        <v>17</v>
      </c>
      <c r="D290" s="43">
        <v>100</v>
      </c>
      <c r="E290" s="43">
        <v>100</v>
      </c>
      <c r="F290" s="52">
        <f t="shared" si="18"/>
        <v>100</v>
      </c>
    </row>
    <row r="291" spans="1:6" ht="89.25" customHeight="1">
      <c r="A291" s="63"/>
      <c r="B291" s="30"/>
      <c r="C291" s="4" t="s">
        <v>18</v>
      </c>
      <c r="D291" s="44">
        <v>95</v>
      </c>
      <c r="E291" s="44">
        <v>95</v>
      </c>
      <c r="F291" s="52">
        <f t="shared" si="18"/>
        <v>100</v>
      </c>
    </row>
    <row r="292" spans="1:6" ht="162.75" customHeight="1">
      <c r="A292" s="64"/>
      <c r="B292" s="31"/>
      <c r="C292" s="4" t="s">
        <v>19</v>
      </c>
      <c r="D292" s="44">
        <v>100</v>
      </c>
      <c r="E292" s="44">
        <v>100</v>
      </c>
      <c r="F292" s="52">
        <f t="shared" si="18"/>
        <v>100</v>
      </c>
    </row>
    <row r="293" spans="1:6" ht="119.25" customHeight="1">
      <c r="A293" s="71">
        <v>2</v>
      </c>
      <c r="B293" s="29" t="s">
        <v>58</v>
      </c>
      <c r="C293" s="4" t="s">
        <v>20</v>
      </c>
      <c r="D293" s="44">
        <v>95</v>
      </c>
      <c r="E293" s="44">
        <v>95</v>
      </c>
      <c r="F293" s="52">
        <f t="shared" si="18"/>
        <v>100</v>
      </c>
    </row>
    <row r="294" spans="1:6" ht="162.75" customHeight="1">
      <c r="A294" s="71"/>
      <c r="B294" s="31"/>
      <c r="C294" s="4" t="s">
        <v>19</v>
      </c>
      <c r="D294" s="44">
        <v>100</v>
      </c>
      <c r="E294" s="44">
        <v>100</v>
      </c>
      <c r="F294" s="52">
        <f t="shared" si="18"/>
        <v>100</v>
      </c>
    </row>
    <row r="296" spans="1:6">
      <c r="A296" s="36" t="s">
        <v>113</v>
      </c>
      <c r="B296" s="37"/>
      <c r="C296" s="37"/>
      <c r="D296" s="37"/>
      <c r="E296" s="37"/>
      <c r="F296" s="38"/>
    </row>
    <row r="297" spans="1:6">
      <c r="A297" s="39" t="s">
        <v>95</v>
      </c>
      <c r="B297" s="39"/>
      <c r="C297" s="39"/>
      <c r="D297" s="39"/>
      <c r="E297" s="39"/>
      <c r="F297" s="39"/>
    </row>
    <row r="298" spans="1:6" ht="168.75">
      <c r="A298" s="40" t="s">
        <v>5</v>
      </c>
      <c r="B298" s="41" t="s">
        <v>6</v>
      </c>
      <c r="C298" s="41" t="s">
        <v>7</v>
      </c>
      <c r="D298" s="41" t="s">
        <v>8</v>
      </c>
      <c r="E298" s="41" t="s">
        <v>9</v>
      </c>
      <c r="F298" s="41" t="s">
        <v>10</v>
      </c>
    </row>
    <row r="299" spans="1:6">
      <c r="A299" s="42">
        <v>1</v>
      </c>
      <c r="B299" s="42">
        <v>2</v>
      </c>
      <c r="C299" s="42">
        <v>3</v>
      </c>
      <c r="D299" s="43">
        <v>4</v>
      </c>
      <c r="E299" s="43">
        <v>5</v>
      </c>
      <c r="F299" s="42" t="s">
        <v>11</v>
      </c>
    </row>
    <row r="300" spans="1:6" ht="117.75" customHeight="1">
      <c r="A300" s="62">
        <v>1</v>
      </c>
      <c r="B300" s="29" t="s">
        <v>57</v>
      </c>
      <c r="C300" s="4" t="s">
        <v>12</v>
      </c>
      <c r="D300" s="43">
        <v>100</v>
      </c>
      <c r="E300" s="43">
        <v>100</v>
      </c>
      <c r="F300" s="45">
        <f>E300/D300*100</f>
        <v>100</v>
      </c>
    </row>
    <row r="301" spans="1:6" ht="70.5" customHeight="1">
      <c r="A301" s="63"/>
      <c r="B301" s="30"/>
      <c r="C301" s="4" t="s">
        <v>13</v>
      </c>
      <c r="D301" s="43">
        <v>100</v>
      </c>
      <c r="E301" s="43">
        <v>100</v>
      </c>
      <c r="F301" s="45">
        <f t="shared" ref="F301:F309" si="19">E301/D301*100</f>
        <v>100</v>
      </c>
    </row>
    <row r="302" spans="1:6" ht="115.5" customHeight="1">
      <c r="A302" s="63"/>
      <c r="B302" s="30"/>
      <c r="C302" s="4" t="s">
        <v>14</v>
      </c>
      <c r="D302" s="43">
        <v>100</v>
      </c>
      <c r="E302" s="43">
        <v>99.2</v>
      </c>
      <c r="F302" s="45">
        <f t="shared" si="19"/>
        <v>99.2</v>
      </c>
    </row>
    <row r="303" spans="1:6" ht="68.25" customHeight="1">
      <c r="A303" s="63"/>
      <c r="B303" s="30"/>
      <c r="C303" s="4" t="s">
        <v>15</v>
      </c>
      <c r="D303" s="43">
        <v>100</v>
      </c>
      <c r="E303" s="43">
        <v>100</v>
      </c>
      <c r="F303" s="45">
        <f t="shared" si="19"/>
        <v>100</v>
      </c>
    </row>
    <row r="304" spans="1:6" ht="116.25" customHeight="1">
      <c r="A304" s="63"/>
      <c r="B304" s="30"/>
      <c r="C304" s="4" t="s">
        <v>16</v>
      </c>
      <c r="D304" s="43">
        <v>100</v>
      </c>
      <c r="E304" s="43">
        <v>100</v>
      </c>
      <c r="F304" s="45">
        <f t="shared" si="19"/>
        <v>100</v>
      </c>
    </row>
    <row r="305" spans="1:6" ht="66.75" customHeight="1">
      <c r="A305" s="63"/>
      <c r="B305" s="30"/>
      <c r="C305" s="4" t="s">
        <v>17</v>
      </c>
      <c r="D305" s="43">
        <v>100</v>
      </c>
      <c r="E305" s="43">
        <v>100</v>
      </c>
      <c r="F305" s="45">
        <f t="shared" si="19"/>
        <v>100</v>
      </c>
    </row>
    <row r="306" spans="1:6" ht="89.25" customHeight="1">
      <c r="A306" s="63"/>
      <c r="B306" s="30"/>
      <c r="C306" s="4" t="s">
        <v>18</v>
      </c>
      <c r="D306" s="44">
        <v>95</v>
      </c>
      <c r="E306" s="44">
        <v>97</v>
      </c>
      <c r="F306" s="45">
        <f t="shared" si="19"/>
        <v>102.10526315789474</v>
      </c>
    </row>
    <row r="307" spans="1:6" ht="162.75" customHeight="1">
      <c r="A307" s="64"/>
      <c r="B307" s="31"/>
      <c r="C307" s="4" t="s">
        <v>19</v>
      </c>
      <c r="D307" s="44">
        <v>100</v>
      </c>
      <c r="E307" s="44">
        <v>100</v>
      </c>
      <c r="F307" s="45">
        <f t="shared" si="19"/>
        <v>100</v>
      </c>
    </row>
    <row r="308" spans="1:6" ht="119.25" customHeight="1">
      <c r="A308" s="71">
        <v>2</v>
      </c>
      <c r="B308" s="29" t="s">
        <v>58</v>
      </c>
      <c r="C308" s="4" t="s">
        <v>20</v>
      </c>
      <c r="D308" s="44">
        <v>95</v>
      </c>
      <c r="E308" s="44">
        <v>96</v>
      </c>
      <c r="F308" s="45">
        <f t="shared" si="19"/>
        <v>101.05263157894737</v>
      </c>
    </row>
    <row r="309" spans="1:6" ht="162.75" customHeight="1">
      <c r="A309" s="71"/>
      <c r="B309" s="31"/>
      <c r="C309" s="4" t="s">
        <v>19</v>
      </c>
      <c r="D309" s="44">
        <v>100</v>
      </c>
      <c r="E309" s="44">
        <v>100</v>
      </c>
      <c r="F309" s="45">
        <f t="shared" si="19"/>
        <v>100</v>
      </c>
    </row>
    <row r="311" spans="1:6">
      <c r="A311" s="36" t="s">
        <v>83</v>
      </c>
      <c r="B311" s="37"/>
      <c r="C311" s="37"/>
      <c r="D311" s="37"/>
      <c r="E311" s="37"/>
      <c r="F311" s="38"/>
    </row>
    <row r="312" spans="1:6">
      <c r="A312" s="39" t="s">
        <v>95</v>
      </c>
      <c r="B312" s="39"/>
      <c r="C312" s="39"/>
      <c r="D312" s="39"/>
      <c r="E312" s="39"/>
      <c r="F312" s="39"/>
    </row>
    <row r="313" spans="1:6" ht="168.75">
      <c r="A313" s="40" t="s">
        <v>5</v>
      </c>
      <c r="B313" s="41" t="s">
        <v>6</v>
      </c>
      <c r="C313" s="41" t="s">
        <v>7</v>
      </c>
      <c r="D313" s="41" t="s">
        <v>8</v>
      </c>
      <c r="E313" s="41" t="s">
        <v>9</v>
      </c>
      <c r="F313" s="41" t="s">
        <v>10</v>
      </c>
    </row>
    <row r="314" spans="1:6">
      <c r="A314" s="42">
        <v>1</v>
      </c>
      <c r="B314" s="42">
        <v>2</v>
      </c>
      <c r="C314" s="42">
        <v>3</v>
      </c>
      <c r="D314" s="43">
        <v>4</v>
      </c>
      <c r="E314" s="43">
        <v>5</v>
      </c>
      <c r="F314" s="42" t="s">
        <v>11</v>
      </c>
    </row>
    <row r="315" spans="1:6" ht="117.75" customHeight="1">
      <c r="A315" s="62">
        <v>1</v>
      </c>
      <c r="B315" s="29" t="s">
        <v>57</v>
      </c>
      <c r="C315" s="19" t="s">
        <v>12</v>
      </c>
      <c r="D315" s="43">
        <v>100</v>
      </c>
      <c r="E315" s="43">
        <v>100</v>
      </c>
      <c r="F315" s="52">
        <f>E315/D315*100</f>
        <v>100</v>
      </c>
    </row>
    <row r="316" spans="1:6" ht="70.5" customHeight="1">
      <c r="A316" s="63"/>
      <c r="B316" s="30"/>
      <c r="C316" s="19" t="s">
        <v>13</v>
      </c>
      <c r="D316" s="43">
        <v>100</v>
      </c>
      <c r="E316" s="43">
        <v>100</v>
      </c>
      <c r="F316" s="52">
        <f t="shared" ref="F316:F324" si="20">E316/D316*100</f>
        <v>100</v>
      </c>
    </row>
    <row r="317" spans="1:6" ht="115.5" customHeight="1">
      <c r="A317" s="63"/>
      <c r="B317" s="30"/>
      <c r="C317" s="19" t="s">
        <v>14</v>
      </c>
      <c r="D317" s="43">
        <v>100</v>
      </c>
      <c r="E317" s="43">
        <v>100</v>
      </c>
      <c r="F317" s="52">
        <f t="shared" si="20"/>
        <v>100</v>
      </c>
    </row>
    <row r="318" spans="1:6" ht="68.25" customHeight="1">
      <c r="A318" s="63"/>
      <c r="B318" s="30"/>
      <c r="C318" s="19" t="s">
        <v>15</v>
      </c>
      <c r="D318" s="43">
        <v>100</v>
      </c>
      <c r="E318" s="43">
        <v>100</v>
      </c>
      <c r="F318" s="52">
        <f t="shared" si="20"/>
        <v>100</v>
      </c>
    </row>
    <row r="319" spans="1:6" ht="116.25" customHeight="1">
      <c r="A319" s="63"/>
      <c r="B319" s="30"/>
      <c r="C319" s="19" t="s">
        <v>16</v>
      </c>
      <c r="D319" s="43">
        <v>100</v>
      </c>
      <c r="E319" s="43">
        <v>100</v>
      </c>
      <c r="F319" s="52">
        <f t="shared" si="20"/>
        <v>100</v>
      </c>
    </row>
    <row r="320" spans="1:6" ht="66.75" customHeight="1">
      <c r="A320" s="63"/>
      <c r="B320" s="30"/>
      <c r="C320" s="19" t="s">
        <v>17</v>
      </c>
      <c r="D320" s="43">
        <v>100</v>
      </c>
      <c r="E320" s="43">
        <v>100</v>
      </c>
      <c r="F320" s="52">
        <f t="shared" si="20"/>
        <v>100</v>
      </c>
    </row>
    <row r="321" spans="1:6" ht="89.25" customHeight="1">
      <c r="A321" s="63"/>
      <c r="B321" s="30"/>
      <c r="C321" s="19" t="s">
        <v>18</v>
      </c>
      <c r="D321" s="44">
        <v>95</v>
      </c>
      <c r="E321" s="44">
        <v>100</v>
      </c>
      <c r="F321" s="52">
        <f t="shared" si="20"/>
        <v>105.26315789473684</v>
      </c>
    </row>
    <row r="322" spans="1:6" ht="162.75" customHeight="1">
      <c r="A322" s="64"/>
      <c r="B322" s="31"/>
      <c r="C322" s="19" t="s">
        <v>19</v>
      </c>
      <c r="D322" s="44">
        <v>100</v>
      </c>
      <c r="E322" s="44">
        <v>100</v>
      </c>
      <c r="F322" s="52">
        <f t="shared" si="20"/>
        <v>100</v>
      </c>
    </row>
    <row r="323" spans="1:6" ht="119.25" customHeight="1">
      <c r="A323" s="71">
        <v>2</v>
      </c>
      <c r="B323" s="29" t="s">
        <v>58</v>
      </c>
      <c r="C323" s="19" t="s">
        <v>20</v>
      </c>
      <c r="D323" s="44">
        <v>95</v>
      </c>
      <c r="E323" s="44">
        <v>100</v>
      </c>
      <c r="F323" s="52">
        <f t="shared" si="20"/>
        <v>105.26315789473684</v>
      </c>
    </row>
    <row r="324" spans="1:6" ht="162.75" customHeight="1">
      <c r="A324" s="71"/>
      <c r="B324" s="31"/>
      <c r="C324" s="19" t="s">
        <v>19</v>
      </c>
      <c r="D324" s="44">
        <v>100</v>
      </c>
      <c r="E324" s="44">
        <v>100</v>
      </c>
      <c r="F324" s="52">
        <f t="shared" si="20"/>
        <v>100</v>
      </c>
    </row>
    <row r="326" spans="1:6">
      <c r="A326" s="36" t="s">
        <v>114</v>
      </c>
      <c r="B326" s="37"/>
      <c r="C326" s="37"/>
      <c r="D326" s="37"/>
      <c r="E326" s="37"/>
      <c r="F326" s="38"/>
    </row>
    <row r="327" spans="1:6">
      <c r="A327" s="39" t="s">
        <v>95</v>
      </c>
      <c r="B327" s="39"/>
      <c r="C327" s="39"/>
      <c r="D327" s="39"/>
      <c r="E327" s="39"/>
      <c r="F327" s="39"/>
    </row>
    <row r="328" spans="1:6" ht="168.75">
      <c r="A328" s="40" t="s">
        <v>5</v>
      </c>
      <c r="B328" s="41" t="s">
        <v>6</v>
      </c>
      <c r="C328" s="41" t="s">
        <v>7</v>
      </c>
      <c r="D328" s="41" t="s">
        <v>8</v>
      </c>
      <c r="E328" s="41" t="s">
        <v>9</v>
      </c>
      <c r="F328" s="41" t="s">
        <v>10</v>
      </c>
    </row>
    <row r="329" spans="1:6">
      <c r="A329" s="42">
        <v>1</v>
      </c>
      <c r="B329" s="42">
        <v>2</v>
      </c>
      <c r="C329" s="42">
        <v>3</v>
      </c>
      <c r="D329" s="43">
        <v>4</v>
      </c>
      <c r="E329" s="43">
        <v>5</v>
      </c>
      <c r="F329" s="42" t="s">
        <v>11</v>
      </c>
    </row>
    <row r="330" spans="1:6" ht="117.75" customHeight="1">
      <c r="A330" s="62">
        <v>1</v>
      </c>
      <c r="B330" s="29" t="s">
        <v>57</v>
      </c>
      <c r="C330" s="4" t="s">
        <v>12</v>
      </c>
      <c r="D330" s="43">
        <v>100</v>
      </c>
      <c r="E330" s="43">
        <v>100</v>
      </c>
      <c r="F330" s="45">
        <f>E330/D330*100</f>
        <v>100</v>
      </c>
    </row>
    <row r="331" spans="1:6" ht="70.7" customHeight="1">
      <c r="A331" s="63"/>
      <c r="B331" s="30"/>
      <c r="C331" s="4" t="s">
        <v>13</v>
      </c>
      <c r="D331" s="43">
        <v>100</v>
      </c>
      <c r="E331" s="43">
        <v>100</v>
      </c>
      <c r="F331" s="45">
        <f t="shared" ref="F331:F339" si="21">E331/D331*100</f>
        <v>100</v>
      </c>
    </row>
    <row r="332" spans="1:6" ht="115.5" customHeight="1">
      <c r="A332" s="63"/>
      <c r="B332" s="30"/>
      <c r="C332" s="4" t="s">
        <v>14</v>
      </c>
      <c r="D332" s="43">
        <v>100</v>
      </c>
      <c r="E332" s="43">
        <v>100</v>
      </c>
      <c r="F332" s="45">
        <f t="shared" si="21"/>
        <v>100</v>
      </c>
    </row>
    <row r="333" spans="1:6" ht="68.25" customHeight="1">
      <c r="A333" s="63"/>
      <c r="B333" s="30"/>
      <c r="C333" s="4" t="s">
        <v>15</v>
      </c>
      <c r="D333" s="43">
        <v>100</v>
      </c>
      <c r="E333" s="43">
        <v>100</v>
      </c>
      <c r="F333" s="45">
        <f t="shared" si="21"/>
        <v>100</v>
      </c>
    </row>
    <row r="334" spans="1:6" ht="116.25" customHeight="1">
      <c r="A334" s="63"/>
      <c r="B334" s="30"/>
      <c r="C334" s="4" t="s">
        <v>16</v>
      </c>
      <c r="D334" s="43">
        <v>100</v>
      </c>
      <c r="E334" s="43">
        <v>100</v>
      </c>
      <c r="F334" s="45">
        <f t="shared" si="21"/>
        <v>100</v>
      </c>
    </row>
    <row r="335" spans="1:6" ht="66.95" customHeight="1">
      <c r="A335" s="63"/>
      <c r="B335" s="30"/>
      <c r="C335" s="4" t="s">
        <v>17</v>
      </c>
      <c r="D335" s="43">
        <v>100</v>
      </c>
      <c r="E335" s="43">
        <v>100</v>
      </c>
      <c r="F335" s="45">
        <f t="shared" si="21"/>
        <v>100</v>
      </c>
    </row>
    <row r="336" spans="1:6" ht="89.25" customHeight="1">
      <c r="A336" s="63"/>
      <c r="B336" s="30"/>
      <c r="C336" s="4" t="s">
        <v>18</v>
      </c>
      <c r="D336" s="44">
        <v>95</v>
      </c>
      <c r="E336" s="44">
        <v>95</v>
      </c>
      <c r="F336" s="45">
        <f t="shared" si="21"/>
        <v>100</v>
      </c>
    </row>
    <row r="337" spans="1:6" ht="162.75" customHeight="1">
      <c r="A337" s="64"/>
      <c r="B337" s="31"/>
      <c r="C337" s="4" t="s">
        <v>19</v>
      </c>
      <c r="D337" s="44">
        <v>100</v>
      </c>
      <c r="E337" s="44">
        <v>100</v>
      </c>
      <c r="F337" s="45">
        <f t="shared" si="21"/>
        <v>100</v>
      </c>
    </row>
    <row r="338" spans="1:6" ht="119.25" customHeight="1">
      <c r="A338" s="71">
        <v>2</v>
      </c>
      <c r="B338" s="29" t="s">
        <v>58</v>
      </c>
      <c r="C338" s="4" t="s">
        <v>20</v>
      </c>
      <c r="D338" s="44">
        <v>95</v>
      </c>
      <c r="E338" s="44">
        <v>95</v>
      </c>
      <c r="F338" s="45">
        <f t="shared" si="21"/>
        <v>100</v>
      </c>
    </row>
    <row r="339" spans="1:6" ht="162.75" customHeight="1">
      <c r="A339" s="71"/>
      <c r="B339" s="31"/>
      <c r="C339" s="4" t="s">
        <v>19</v>
      </c>
      <c r="D339" s="44">
        <v>100</v>
      </c>
      <c r="E339" s="44">
        <v>100</v>
      </c>
      <c r="F339" s="45">
        <f t="shared" si="21"/>
        <v>100</v>
      </c>
    </row>
    <row r="341" spans="1:6">
      <c r="A341" s="36" t="s">
        <v>85</v>
      </c>
      <c r="B341" s="37"/>
      <c r="C341" s="37"/>
      <c r="D341" s="37"/>
      <c r="E341" s="37"/>
      <c r="F341" s="38"/>
    </row>
    <row r="342" spans="1:6">
      <c r="A342" s="39" t="s">
        <v>95</v>
      </c>
      <c r="B342" s="39"/>
      <c r="C342" s="39"/>
      <c r="D342" s="39"/>
      <c r="E342" s="39"/>
      <c r="F342" s="39"/>
    </row>
    <row r="343" spans="1:6" ht="168.75">
      <c r="A343" s="40" t="s">
        <v>5</v>
      </c>
      <c r="B343" s="41" t="s">
        <v>6</v>
      </c>
      <c r="C343" s="41" t="s">
        <v>7</v>
      </c>
      <c r="D343" s="41" t="s">
        <v>8</v>
      </c>
      <c r="E343" s="41" t="s">
        <v>9</v>
      </c>
      <c r="F343" s="41" t="s">
        <v>10</v>
      </c>
    </row>
    <row r="344" spans="1:6">
      <c r="A344" s="42">
        <v>1</v>
      </c>
      <c r="B344" s="42">
        <v>2</v>
      </c>
      <c r="C344" s="42">
        <v>3</v>
      </c>
      <c r="D344" s="43">
        <v>4</v>
      </c>
      <c r="E344" s="43">
        <v>5</v>
      </c>
      <c r="F344" s="42" t="s">
        <v>11</v>
      </c>
    </row>
    <row r="345" spans="1:6" ht="117.75" customHeight="1">
      <c r="A345" s="62">
        <v>1</v>
      </c>
      <c r="B345" s="29" t="s">
        <v>57</v>
      </c>
      <c r="C345" s="4" t="s">
        <v>12</v>
      </c>
      <c r="D345" s="43">
        <v>100</v>
      </c>
      <c r="E345" s="43">
        <v>97</v>
      </c>
      <c r="F345" s="45">
        <f>E345/D345*100</f>
        <v>97</v>
      </c>
    </row>
    <row r="346" spans="1:6" ht="70.5" customHeight="1">
      <c r="A346" s="63"/>
      <c r="B346" s="30"/>
      <c r="C346" s="4" t="s">
        <v>13</v>
      </c>
      <c r="D346" s="43">
        <v>100</v>
      </c>
      <c r="E346" s="43">
        <v>100</v>
      </c>
      <c r="F346" s="45">
        <f t="shared" ref="F346:F354" si="22">E346/D346*100</f>
        <v>100</v>
      </c>
    </row>
    <row r="347" spans="1:6" ht="115.5" customHeight="1">
      <c r="A347" s="63"/>
      <c r="B347" s="30"/>
      <c r="C347" s="4" t="s">
        <v>14</v>
      </c>
      <c r="D347" s="43">
        <v>100</v>
      </c>
      <c r="E347" s="43">
        <v>99</v>
      </c>
      <c r="F347" s="45">
        <f t="shared" si="22"/>
        <v>99</v>
      </c>
    </row>
    <row r="348" spans="1:6" ht="68.25" customHeight="1">
      <c r="A348" s="63"/>
      <c r="B348" s="30"/>
      <c r="C348" s="4" t="s">
        <v>15</v>
      </c>
      <c r="D348" s="43">
        <v>100</v>
      </c>
      <c r="E348" s="43">
        <v>100</v>
      </c>
      <c r="F348" s="45">
        <f t="shared" si="22"/>
        <v>100</v>
      </c>
    </row>
    <row r="349" spans="1:6" ht="116.25" customHeight="1">
      <c r="A349" s="63"/>
      <c r="B349" s="30"/>
      <c r="C349" s="4" t="s">
        <v>16</v>
      </c>
      <c r="D349" s="43">
        <v>100</v>
      </c>
      <c r="E349" s="43">
        <v>90</v>
      </c>
      <c r="F349" s="45">
        <f t="shared" si="22"/>
        <v>90</v>
      </c>
    </row>
    <row r="350" spans="1:6" ht="66.75" customHeight="1">
      <c r="A350" s="63"/>
      <c r="B350" s="30"/>
      <c r="C350" s="4" t="s">
        <v>17</v>
      </c>
      <c r="D350" s="43">
        <v>100</v>
      </c>
      <c r="E350" s="43">
        <v>100</v>
      </c>
      <c r="F350" s="45">
        <f t="shared" si="22"/>
        <v>100</v>
      </c>
    </row>
    <row r="351" spans="1:6" ht="89.25" customHeight="1">
      <c r="A351" s="63"/>
      <c r="B351" s="30"/>
      <c r="C351" s="4" t="s">
        <v>18</v>
      </c>
      <c r="D351" s="44">
        <v>95</v>
      </c>
      <c r="E351" s="44">
        <v>95</v>
      </c>
      <c r="F351" s="45">
        <f t="shared" si="22"/>
        <v>100</v>
      </c>
    </row>
    <row r="352" spans="1:6" ht="162.75" customHeight="1">
      <c r="A352" s="64"/>
      <c r="B352" s="31"/>
      <c r="C352" s="4" t="s">
        <v>19</v>
      </c>
      <c r="D352" s="44">
        <v>100</v>
      </c>
      <c r="E352" s="44">
        <v>100</v>
      </c>
      <c r="F352" s="45">
        <f t="shared" si="22"/>
        <v>100</v>
      </c>
    </row>
    <row r="353" spans="1:6" ht="119.25" customHeight="1">
      <c r="A353" s="71">
        <v>2</v>
      </c>
      <c r="B353" s="29" t="s">
        <v>58</v>
      </c>
      <c r="C353" s="4" t="s">
        <v>20</v>
      </c>
      <c r="D353" s="44">
        <v>95</v>
      </c>
      <c r="E353" s="44">
        <v>95</v>
      </c>
      <c r="F353" s="45">
        <f t="shared" si="22"/>
        <v>100</v>
      </c>
    </row>
    <row r="354" spans="1:6" ht="162.75" customHeight="1">
      <c r="A354" s="71"/>
      <c r="B354" s="31"/>
      <c r="C354" s="4" t="s">
        <v>19</v>
      </c>
      <c r="D354" s="44">
        <v>100</v>
      </c>
      <c r="E354" s="44">
        <v>100</v>
      </c>
      <c r="F354" s="45">
        <f t="shared" si="22"/>
        <v>100</v>
      </c>
    </row>
    <row r="356" spans="1:6">
      <c r="A356" s="36" t="s">
        <v>115</v>
      </c>
      <c r="B356" s="37"/>
      <c r="C356" s="37"/>
      <c r="D356" s="37"/>
      <c r="E356" s="37"/>
      <c r="F356" s="38"/>
    </row>
    <row r="357" spans="1:6">
      <c r="A357" s="39" t="s">
        <v>95</v>
      </c>
      <c r="B357" s="39"/>
      <c r="C357" s="39"/>
      <c r="D357" s="39"/>
      <c r="E357" s="39"/>
      <c r="F357" s="39"/>
    </row>
    <row r="358" spans="1:6" ht="168.75">
      <c r="A358" s="40" t="s">
        <v>5</v>
      </c>
      <c r="B358" s="41" t="s">
        <v>6</v>
      </c>
      <c r="C358" s="41" t="s">
        <v>7</v>
      </c>
      <c r="D358" s="41" t="s">
        <v>8</v>
      </c>
      <c r="E358" s="41" t="s">
        <v>9</v>
      </c>
      <c r="F358" s="41" t="s">
        <v>10</v>
      </c>
    </row>
    <row r="359" spans="1:6">
      <c r="A359" s="42">
        <v>1</v>
      </c>
      <c r="B359" s="42">
        <v>2</v>
      </c>
      <c r="C359" s="42">
        <v>3</v>
      </c>
      <c r="D359" s="43">
        <v>4</v>
      </c>
      <c r="E359" s="43">
        <v>5</v>
      </c>
      <c r="F359" s="42" t="s">
        <v>11</v>
      </c>
    </row>
    <row r="360" spans="1:6" ht="117.75" customHeight="1">
      <c r="A360" s="62">
        <v>1</v>
      </c>
      <c r="B360" s="29" t="s">
        <v>57</v>
      </c>
      <c r="C360" s="4" t="s">
        <v>12</v>
      </c>
      <c r="D360" s="43">
        <v>100</v>
      </c>
      <c r="E360" s="43">
        <v>100</v>
      </c>
      <c r="F360" s="45">
        <f>E360/D360*100</f>
        <v>100</v>
      </c>
    </row>
    <row r="361" spans="1:6" ht="70.5" customHeight="1">
      <c r="A361" s="63"/>
      <c r="B361" s="30"/>
      <c r="C361" s="4" t="s">
        <v>13</v>
      </c>
      <c r="D361" s="43">
        <v>100</v>
      </c>
      <c r="E361" s="43">
        <v>100</v>
      </c>
      <c r="F361" s="45">
        <f t="shared" ref="F361:F369" si="23">E361/D361*100</f>
        <v>100</v>
      </c>
    </row>
    <row r="362" spans="1:6" ht="115.5" customHeight="1">
      <c r="A362" s="63"/>
      <c r="B362" s="30"/>
      <c r="C362" s="4" t="s">
        <v>14</v>
      </c>
      <c r="D362" s="43">
        <v>100</v>
      </c>
      <c r="E362" s="43">
        <v>100</v>
      </c>
      <c r="F362" s="45">
        <f t="shared" si="23"/>
        <v>100</v>
      </c>
    </row>
    <row r="363" spans="1:6" ht="68.25" customHeight="1">
      <c r="A363" s="63"/>
      <c r="B363" s="30"/>
      <c r="C363" s="4" t="s">
        <v>15</v>
      </c>
      <c r="D363" s="43">
        <v>100</v>
      </c>
      <c r="E363" s="43">
        <v>100</v>
      </c>
      <c r="F363" s="45">
        <f t="shared" si="23"/>
        <v>100</v>
      </c>
    </row>
    <row r="364" spans="1:6" ht="116.25" customHeight="1">
      <c r="A364" s="63"/>
      <c r="B364" s="30"/>
      <c r="C364" s="4" t="s">
        <v>16</v>
      </c>
      <c r="D364" s="43">
        <v>100</v>
      </c>
      <c r="E364" s="43">
        <v>100</v>
      </c>
      <c r="F364" s="45">
        <f t="shared" si="23"/>
        <v>100</v>
      </c>
    </row>
    <row r="365" spans="1:6" ht="66.75" customHeight="1">
      <c r="A365" s="63"/>
      <c r="B365" s="30"/>
      <c r="C365" s="4" t="s">
        <v>17</v>
      </c>
      <c r="D365" s="43">
        <v>100</v>
      </c>
      <c r="E365" s="43">
        <v>100</v>
      </c>
      <c r="F365" s="45">
        <f t="shared" si="23"/>
        <v>100</v>
      </c>
    </row>
    <row r="366" spans="1:6" ht="89.25" customHeight="1">
      <c r="A366" s="63"/>
      <c r="B366" s="30"/>
      <c r="C366" s="4" t="s">
        <v>18</v>
      </c>
      <c r="D366" s="44">
        <v>95</v>
      </c>
      <c r="E366" s="44">
        <v>95</v>
      </c>
      <c r="F366" s="45">
        <f t="shared" si="23"/>
        <v>100</v>
      </c>
    </row>
    <row r="367" spans="1:6" ht="162.75" customHeight="1">
      <c r="A367" s="64"/>
      <c r="B367" s="31"/>
      <c r="C367" s="4" t="s">
        <v>19</v>
      </c>
      <c r="D367" s="44">
        <v>100</v>
      </c>
      <c r="E367" s="44">
        <v>100</v>
      </c>
      <c r="F367" s="45">
        <f t="shared" si="23"/>
        <v>100</v>
      </c>
    </row>
    <row r="368" spans="1:6" ht="119.25" customHeight="1">
      <c r="A368" s="71">
        <v>2</v>
      </c>
      <c r="B368" s="29" t="s">
        <v>58</v>
      </c>
      <c r="C368" s="4" t="s">
        <v>20</v>
      </c>
      <c r="D368" s="44">
        <v>95</v>
      </c>
      <c r="E368" s="44">
        <v>95</v>
      </c>
      <c r="F368" s="45">
        <f t="shared" si="23"/>
        <v>100</v>
      </c>
    </row>
    <row r="369" spans="1:6" ht="162.75" customHeight="1">
      <c r="A369" s="71"/>
      <c r="B369" s="31"/>
      <c r="C369" s="4" t="s">
        <v>19</v>
      </c>
      <c r="D369" s="44">
        <v>100</v>
      </c>
      <c r="E369" s="44">
        <v>100</v>
      </c>
      <c r="F369" s="45">
        <f t="shared" si="23"/>
        <v>100</v>
      </c>
    </row>
    <row r="371" spans="1:6">
      <c r="A371" s="36" t="s">
        <v>116</v>
      </c>
      <c r="B371" s="37"/>
      <c r="C371" s="37"/>
      <c r="D371" s="37"/>
      <c r="E371" s="37"/>
      <c r="F371" s="38"/>
    </row>
    <row r="372" spans="1:6">
      <c r="A372" s="39" t="s">
        <v>95</v>
      </c>
      <c r="B372" s="39"/>
      <c r="C372" s="39"/>
      <c r="D372" s="39"/>
      <c r="E372" s="39"/>
      <c r="F372" s="39"/>
    </row>
    <row r="373" spans="1:6" ht="168.75">
      <c r="A373" s="40" t="s">
        <v>5</v>
      </c>
      <c r="B373" s="41" t="s">
        <v>6</v>
      </c>
      <c r="C373" s="41" t="s">
        <v>7</v>
      </c>
      <c r="D373" s="41" t="s">
        <v>8</v>
      </c>
      <c r="E373" s="41" t="s">
        <v>9</v>
      </c>
      <c r="F373" s="41" t="s">
        <v>10</v>
      </c>
    </row>
    <row r="374" spans="1:6">
      <c r="A374" s="42">
        <v>1</v>
      </c>
      <c r="B374" s="42">
        <v>2</v>
      </c>
      <c r="C374" s="42">
        <v>3</v>
      </c>
      <c r="D374" s="43">
        <v>4</v>
      </c>
      <c r="E374" s="43">
        <v>5</v>
      </c>
      <c r="F374" s="42" t="s">
        <v>11</v>
      </c>
    </row>
    <row r="375" spans="1:6" ht="117.75" customHeight="1">
      <c r="A375" s="62">
        <v>1</v>
      </c>
      <c r="B375" s="29" t="s">
        <v>57</v>
      </c>
      <c r="C375" s="4" t="s">
        <v>12</v>
      </c>
      <c r="D375" s="43">
        <v>100</v>
      </c>
      <c r="E375" s="43">
        <v>100</v>
      </c>
      <c r="F375" s="45">
        <f>E375/D375*100</f>
        <v>100</v>
      </c>
    </row>
    <row r="376" spans="1:6" ht="70.5" customHeight="1">
      <c r="A376" s="63"/>
      <c r="B376" s="30"/>
      <c r="C376" s="4" t="s">
        <v>13</v>
      </c>
      <c r="D376" s="43">
        <v>100</v>
      </c>
      <c r="E376" s="43">
        <v>100</v>
      </c>
      <c r="F376" s="45">
        <f t="shared" ref="F376:F384" si="24">E376/D376*100</f>
        <v>100</v>
      </c>
    </row>
    <row r="377" spans="1:6" ht="115.5" customHeight="1">
      <c r="A377" s="63"/>
      <c r="B377" s="30"/>
      <c r="C377" s="4" t="s">
        <v>14</v>
      </c>
      <c r="D377" s="43">
        <v>100</v>
      </c>
      <c r="E377" s="43">
        <v>100</v>
      </c>
      <c r="F377" s="45">
        <f t="shared" si="24"/>
        <v>100</v>
      </c>
    </row>
    <row r="378" spans="1:6" ht="68.25" customHeight="1">
      <c r="A378" s="63"/>
      <c r="B378" s="30"/>
      <c r="C378" s="4" t="s">
        <v>15</v>
      </c>
      <c r="D378" s="43">
        <v>100</v>
      </c>
      <c r="E378" s="43">
        <v>100</v>
      </c>
      <c r="F378" s="45">
        <f t="shared" si="24"/>
        <v>100</v>
      </c>
    </row>
    <row r="379" spans="1:6" ht="116.25" customHeight="1">
      <c r="A379" s="63"/>
      <c r="B379" s="30"/>
      <c r="C379" s="4" t="s">
        <v>16</v>
      </c>
      <c r="D379" s="43">
        <v>100</v>
      </c>
      <c r="E379" s="43">
        <v>100</v>
      </c>
      <c r="F379" s="45">
        <f t="shared" si="24"/>
        <v>100</v>
      </c>
    </row>
    <row r="380" spans="1:6" ht="66.75" customHeight="1">
      <c r="A380" s="63"/>
      <c r="B380" s="30"/>
      <c r="C380" s="4" t="s">
        <v>17</v>
      </c>
      <c r="D380" s="43">
        <v>100</v>
      </c>
      <c r="E380" s="43">
        <v>100</v>
      </c>
      <c r="F380" s="45">
        <f t="shared" si="24"/>
        <v>100</v>
      </c>
    </row>
    <row r="381" spans="1:6" ht="89.25" customHeight="1">
      <c r="A381" s="63"/>
      <c r="B381" s="30"/>
      <c r="C381" s="4" t="s">
        <v>18</v>
      </c>
      <c r="D381" s="44">
        <v>95</v>
      </c>
      <c r="E381" s="44">
        <v>95</v>
      </c>
      <c r="F381" s="45">
        <f t="shared" si="24"/>
        <v>100</v>
      </c>
    </row>
    <row r="382" spans="1:6" ht="162.75" customHeight="1">
      <c r="A382" s="64"/>
      <c r="B382" s="31"/>
      <c r="C382" s="4" t="s">
        <v>19</v>
      </c>
      <c r="D382" s="44">
        <v>100</v>
      </c>
      <c r="E382" s="44">
        <v>100</v>
      </c>
      <c r="F382" s="45">
        <f t="shared" si="24"/>
        <v>100</v>
      </c>
    </row>
    <row r="383" spans="1:6" ht="119.25" customHeight="1">
      <c r="A383" s="71">
        <v>2</v>
      </c>
      <c r="B383" s="29" t="s">
        <v>58</v>
      </c>
      <c r="C383" s="4" t="s">
        <v>20</v>
      </c>
      <c r="D383" s="44">
        <v>95</v>
      </c>
      <c r="E383" s="44">
        <v>95</v>
      </c>
      <c r="F383" s="45">
        <f t="shared" si="24"/>
        <v>100</v>
      </c>
    </row>
    <row r="384" spans="1:6" ht="162.75" customHeight="1">
      <c r="A384" s="71"/>
      <c r="B384" s="31"/>
      <c r="C384" s="4" t="s">
        <v>19</v>
      </c>
      <c r="D384" s="44">
        <v>100</v>
      </c>
      <c r="E384" s="44">
        <v>100</v>
      </c>
      <c r="F384" s="45">
        <f t="shared" si="24"/>
        <v>100</v>
      </c>
    </row>
    <row r="386" spans="1:6">
      <c r="A386" s="36" t="s">
        <v>117</v>
      </c>
      <c r="B386" s="37"/>
      <c r="C386" s="37"/>
      <c r="D386" s="37"/>
      <c r="E386" s="37"/>
      <c r="F386" s="38"/>
    </row>
    <row r="387" spans="1:6">
      <c r="A387" s="39" t="s">
        <v>95</v>
      </c>
      <c r="B387" s="39"/>
      <c r="C387" s="39"/>
      <c r="D387" s="39"/>
      <c r="E387" s="39"/>
      <c r="F387" s="39"/>
    </row>
    <row r="388" spans="1:6" ht="168.75">
      <c r="A388" s="40" t="s">
        <v>5</v>
      </c>
      <c r="B388" s="41" t="s">
        <v>6</v>
      </c>
      <c r="C388" s="41" t="s">
        <v>7</v>
      </c>
      <c r="D388" s="41" t="s">
        <v>8</v>
      </c>
      <c r="E388" s="41" t="s">
        <v>9</v>
      </c>
      <c r="F388" s="41" t="s">
        <v>10</v>
      </c>
    </row>
    <row r="389" spans="1:6">
      <c r="A389" s="42">
        <v>1</v>
      </c>
      <c r="B389" s="42">
        <v>2</v>
      </c>
      <c r="C389" s="42">
        <v>3</v>
      </c>
      <c r="D389" s="43">
        <v>4</v>
      </c>
      <c r="E389" s="43">
        <v>5</v>
      </c>
      <c r="F389" s="42" t="s">
        <v>11</v>
      </c>
    </row>
    <row r="390" spans="1:6" ht="117.75" customHeight="1">
      <c r="A390" s="62">
        <v>1</v>
      </c>
      <c r="B390" s="29" t="s">
        <v>57</v>
      </c>
      <c r="C390" s="4" t="s">
        <v>12</v>
      </c>
      <c r="D390" s="43">
        <v>100</v>
      </c>
      <c r="E390" s="43">
        <v>98.8</v>
      </c>
      <c r="F390" s="45">
        <f>E390/D390*100</f>
        <v>98.8</v>
      </c>
    </row>
    <row r="391" spans="1:6" ht="70.5" customHeight="1">
      <c r="A391" s="63"/>
      <c r="B391" s="30"/>
      <c r="C391" s="4" t="s">
        <v>13</v>
      </c>
      <c r="D391" s="43">
        <v>100</v>
      </c>
      <c r="E391" s="43">
        <v>100</v>
      </c>
      <c r="F391" s="45">
        <f t="shared" ref="F391:F399" si="25">E391/D391*100</f>
        <v>100</v>
      </c>
    </row>
    <row r="392" spans="1:6" ht="115.5" customHeight="1">
      <c r="A392" s="63"/>
      <c r="B392" s="30"/>
      <c r="C392" s="4" t="s">
        <v>14</v>
      </c>
      <c r="D392" s="43">
        <v>100</v>
      </c>
      <c r="E392" s="43">
        <v>97.7</v>
      </c>
      <c r="F392" s="45">
        <f t="shared" si="25"/>
        <v>97.7</v>
      </c>
    </row>
    <row r="393" spans="1:6" ht="68.25" customHeight="1">
      <c r="A393" s="63"/>
      <c r="B393" s="30"/>
      <c r="C393" s="4" t="s">
        <v>15</v>
      </c>
      <c r="D393" s="43">
        <v>100</v>
      </c>
      <c r="E393" s="43">
        <v>100</v>
      </c>
      <c r="F393" s="45">
        <f t="shared" si="25"/>
        <v>100</v>
      </c>
    </row>
    <row r="394" spans="1:6" ht="116.25" customHeight="1">
      <c r="A394" s="63"/>
      <c r="B394" s="30"/>
      <c r="C394" s="4" t="s">
        <v>16</v>
      </c>
      <c r="D394" s="43">
        <v>100</v>
      </c>
      <c r="E394" s="43">
        <v>100</v>
      </c>
      <c r="F394" s="45">
        <f t="shared" si="25"/>
        <v>100</v>
      </c>
    </row>
    <row r="395" spans="1:6" ht="66.75" customHeight="1">
      <c r="A395" s="63"/>
      <c r="B395" s="30"/>
      <c r="C395" s="4" t="s">
        <v>17</v>
      </c>
      <c r="D395" s="43">
        <v>100</v>
      </c>
      <c r="E395" s="43">
        <v>100</v>
      </c>
      <c r="F395" s="45">
        <f t="shared" si="25"/>
        <v>100</v>
      </c>
    </row>
    <row r="396" spans="1:6" ht="89.25" customHeight="1">
      <c r="A396" s="63"/>
      <c r="B396" s="30"/>
      <c r="C396" s="4" t="s">
        <v>18</v>
      </c>
      <c r="D396" s="44">
        <v>95</v>
      </c>
      <c r="E396" s="44">
        <v>96</v>
      </c>
      <c r="F396" s="45">
        <f t="shared" si="25"/>
        <v>101.05263157894737</v>
      </c>
    </row>
    <row r="397" spans="1:6" ht="162.75" customHeight="1">
      <c r="A397" s="64"/>
      <c r="B397" s="31"/>
      <c r="C397" s="4" t="s">
        <v>19</v>
      </c>
      <c r="D397" s="44">
        <v>100</v>
      </c>
      <c r="E397" s="44">
        <v>100</v>
      </c>
      <c r="F397" s="45">
        <f t="shared" si="25"/>
        <v>100</v>
      </c>
    </row>
    <row r="398" spans="1:6" ht="119.25" customHeight="1">
      <c r="A398" s="71">
        <v>2</v>
      </c>
      <c r="B398" s="29" t="s">
        <v>58</v>
      </c>
      <c r="C398" s="4" t="s">
        <v>20</v>
      </c>
      <c r="D398" s="44">
        <v>95</v>
      </c>
      <c r="E398" s="44">
        <v>98</v>
      </c>
      <c r="F398" s="45">
        <f t="shared" si="25"/>
        <v>103.15789473684211</v>
      </c>
    </row>
    <row r="399" spans="1:6" ht="162.75" customHeight="1">
      <c r="A399" s="71"/>
      <c r="B399" s="31"/>
      <c r="C399" s="4" t="s">
        <v>19</v>
      </c>
      <c r="D399" s="44">
        <v>100</v>
      </c>
      <c r="E399" s="44">
        <v>100</v>
      </c>
      <c r="F399" s="45">
        <f t="shared" si="25"/>
        <v>100</v>
      </c>
    </row>
    <row r="401" spans="1:6">
      <c r="A401" s="36" t="s">
        <v>86</v>
      </c>
      <c r="B401" s="37"/>
      <c r="C401" s="37"/>
      <c r="D401" s="37"/>
      <c r="E401" s="37"/>
      <c r="F401" s="38"/>
    </row>
    <row r="402" spans="1:6">
      <c r="A402" s="39" t="s">
        <v>95</v>
      </c>
      <c r="B402" s="39"/>
      <c r="C402" s="39"/>
      <c r="D402" s="39"/>
      <c r="E402" s="39"/>
      <c r="F402" s="39"/>
    </row>
    <row r="403" spans="1:6" ht="168.75">
      <c r="A403" s="40" t="s">
        <v>5</v>
      </c>
      <c r="B403" s="41" t="s">
        <v>6</v>
      </c>
      <c r="C403" s="41" t="s">
        <v>7</v>
      </c>
      <c r="D403" s="41" t="s">
        <v>8</v>
      </c>
      <c r="E403" s="41" t="s">
        <v>9</v>
      </c>
      <c r="F403" s="41" t="s">
        <v>10</v>
      </c>
    </row>
    <row r="404" spans="1:6">
      <c r="A404" s="42">
        <v>1</v>
      </c>
      <c r="B404" s="42">
        <v>2</v>
      </c>
      <c r="C404" s="42">
        <v>3</v>
      </c>
      <c r="D404" s="43">
        <v>4</v>
      </c>
      <c r="E404" s="43">
        <v>5</v>
      </c>
      <c r="F404" s="42" t="s">
        <v>11</v>
      </c>
    </row>
    <row r="405" spans="1:6" ht="117.75" customHeight="1">
      <c r="A405" s="62">
        <v>1</v>
      </c>
      <c r="B405" s="29" t="s">
        <v>57</v>
      </c>
      <c r="C405" s="4" t="s">
        <v>12</v>
      </c>
      <c r="D405" s="43">
        <v>100</v>
      </c>
      <c r="E405" s="43">
        <v>99.5</v>
      </c>
      <c r="F405" s="45">
        <f>E405/D405*100</f>
        <v>99.5</v>
      </c>
    </row>
    <row r="406" spans="1:6" ht="70.5" customHeight="1">
      <c r="A406" s="63"/>
      <c r="B406" s="30"/>
      <c r="C406" s="4" t="s">
        <v>13</v>
      </c>
      <c r="D406" s="43">
        <v>100</v>
      </c>
      <c r="E406" s="43">
        <v>100</v>
      </c>
      <c r="F406" s="45">
        <f t="shared" ref="F406:F418" si="26">E406/D406*100</f>
        <v>100</v>
      </c>
    </row>
    <row r="407" spans="1:6" ht="115.5" customHeight="1">
      <c r="A407" s="63"/>
      <c r="B407" s="30"/>
      <c r="C407" s="4" t="s">
        <v>14</v>
      </c>
      <c r="D407" s="43">
        <v>100</v>
      </c>
      <c r="E407" s="43">
        <v>98.9</v>
      </c>
      <c r="F407" s="45">
        <f t="shared" si="26"/>
        <v>98.9</v>
      </c>
    </row>
    <row r="408" spans="1:6" ht="68.25" customHeight="1">
      <c r="A408" s="63"/>
      <c r="B408" s="30"/>
      <c r="C408" s="4" t="s">
        <v>15</v>
      </c>
      <c r="D408" s="43">
        <v>100</v>
      </c>
      <c r="E408" s="43">
        <v>100</v>
      </c>
      <c r="F408" s="45">
        <f t="shared" si="26"/>
        <v>100</v>
      </c>
    </row>
    <row r="409" spans="1:6" ht="116.25" customHeight="1">
      <c r="A409" s="63"/>
      <c r="B409" s="30"/>
      <c r="C409" s="4" t="s">
        <v>16</v>
      </c>
      <c r="D409" s="43">
        <v>100</v>
      </c>
      <c r="E409" s="43">
        <v>100</v>
      </c>
      <c r="F409" s="45">
        <f t="shared" si="26"/>
        <v>100</v>
      </c>
    </row>
    <row r="410" spans="1:6" ht="66.75" customHeight="1">
      <c r="A410" s="63"/>
      <c r="B410" s="30"/>
      <c r="C410" s="4" t="s">
        <v>17</v>
      </c>
      <c r="D410" s="43">
        <v>100</v>
      </c>
      <c r="E410" s="43">
        <v>100</v>
      </c>
      <c r="F410" s="45">
        <f t="shared" si="26"/>
        <v>100</v>
      </c>
    </row>
    <row r="411" spans="1:6" ht="89.25" customHeight="1">
      <c r="A411" s="63"/>
      <c r="B411" s="30"/>
      <c r="C411" s="4" t="s">
        <v>18</v>
      </c>
      <c r="D411" s="44">
        <v>95</v>
      </c>
      <c r="E411" s="44">
        <v>95</v>
      </c>
      <c r="F411" s="45">
        <f t="shared" si="26"/>
        <v>100</v>
      </c>
    </row>
    <row r="412" spans="1:6" ht="162.75" customHeight="1">
      <c r="A412" s="64"/>
      <c r="B412" s="31"/>
      <c r="C412" s="4" t="s">
        <v>19</v>
      </c>
      <c r="D412" s="44">
        <v>100</v>
      </c>
      <c r="E412" s="44">
        <v>95</v>
      </c>
      <c r="F412" s="45">
        <f t="shared" si="26"/>
        <v>95</v>
      </c>
    </row>
    <row r="413" spans="1:6" ht="119.25" customHeight="1">
      <c r="A413" s="71">
        <v>2</v>
      </c>
      <c r="B413" s="29" t="s">
        <v>58</v>
      </c>
      <c r="C413" s="4" t="s">
        <v>20</v>
      </c>
      <c r="D413" s="44">
        <v>95</v>
      </c>
      <c r="E413" s="44">
        <v>95</v>
      </c>
      <c r="F413" s="45">
        <f t="shared" si="26"/>
        <v>100</v>
      </c>
    </row>
    <row r="414" spans="1:6" ht="162.75" customHeight="1">
      <c r="A414" s="71"/>
      <c r="B414" s="31"/>
      <c r="C414" s="4" t="s">
        <v>19</v>
      </c>
      <c r="D414" s="44">
        <v>100</v>
      </c>
      <c r="E414" s="44">
        <v>100</v>
      </c>
      <c r="F414" s="45">
        <f t="shared" si="26"/>
        <v>100</v>
      </c>
    </row>
    <row r="415" spans="1:6" ht="84.75" customHeight="1">
      <c r="A415" s="71">
        <v>3</v>
      </c>
      <c r="B415" s="32" t="s">
        <v>54</v>
      </c>
      <c r="C415" s="4" t="s">
        <v>20</v>
      </c>
      <c r="D415" s="44">
        <v>95</v>
      </c>
      <c r="E415" s="43">
        <v>95</v>
      </c>
      <c r="F415" s="45">
        <f t="shared" si="26"/>
        <v>100</v>
      </c>
    </row>
    <row r="416" spans="1:6" ht="167.25" customHeight="1">
      <c r="A416" s="71"/>
      <c r="B416" s="33"/>
      <c r="C416" s="5" t="s">
        <v>19</v>
      </c>
      <c r="D416" s="70">
        <v>100</v>
      </c>
      <c r="E416" s="43">
        <v>100</v>
      </c>
      <c r="F416" s="45">
        <f t="shared" si="26"/>
        <v>100</v>
      </c>
    </row>
    <row r="417" spans="1:6" ht="122.25" customHeight="1">
      <c r="A417" s="71">
        <v>4</v>
      </c>
      <c r="B417" s="72" t="s">
        <v>55</v>
      </c>
      <c r="C417" s="4" t="s">
        <v>20</v>
      </c>
      <c r="D417" s="43">
        <v>95</v>
      </c>
      <c r="E417" s="43">
        <v>100</v>
      </c>
      <c r="F417" s="45">
        <f t="shared" si="26"/>
        <v>105.26315789473684</v>
      </c>
    </row>
    <row r="418" spans="1:6" ht="174.75" customHeight="1">
      <c r="A418" s="71"/>
      <c r="B418" s="72"/>
      <c r="C418" s="4" t="s">
        <v>19</v>
      </c>
      <c r="D418" s="43">
        <v>100</v>
      </c>
      <c r="E418" s="43">
        <v>100</v>
      </c>
      <c r="F418" s="45">
        <f t="shared" si="26"/>
        <v>100</v>
      </c>
    </row>
    <row r="420" spans="1:6">
      <c r="A420" s="36" t="s">
        <v>118</v>
      </c>
      <c r="B420" s="37"/>
      <c r="C420" s="37"/>
      <c r="D420" s="37"/>
      <c r="E420" s="37"/>
      <c r="F420" s="38"/>
    </row>
    <row r="421" spans="1:6">
      <c r="A421" s="39" t="s">
        <v>95</v>
      </c>
      <c r="B421" s="39"/>
      <c r="C421" s="39"/>
      <c r="D421" s="39"/>
      <c r="E421" s="39"/>
      <c r="F421" s="39"/>
    </row>
    <row r="422" spans="1:6" ht="168.75">
      <c r="A422" s="40" t="s">
        <v>5</v>
      </c>
      <c r="B422" s="41" t="s">
        <v>6</v>
      </c>
      <c r="C422" s="41" t="s">
        <v>7</v>
      </c>
      <c r="D422" s="41" t="s">
        <v>8</v>
      </c>
      <c r="E422" s="41" t="s">
        <v>9</v>
      </c>
      <c r="F422" s="41" t="s">
        <v>10</v>
      </c>
    </row>
    <row r="423" spans="1:6">
      <c r="A423" s="42">
        <v>1</v>
      </c>
      <c r="B423" s="42">
        <v>2</v>
      </c>
      <c r="C423" s="42">
        <v>3</v>
      </c>
      <c r="D423" s="43">
        <v>4</v>
      </c>
      <c r="E423" s="43">
        <v>5</v>
      </c>
      <c r="F423" s="42" t="s">
        <v>11</v>
      </c>
    </row>
    <row r="424" spans="1:6" ht="117.75" customHeight="1">
      <c r="A424" s="62">
        <v>1</v>
      </c>
      <c r="B424" s="29" t="s">
        <v>57</v>
      </c>
      <c r="C424" s="4" t="s">
        <v>12</v>
      </c>
      <c r="D424" s="43">
        <v>100</v>
      </c>
      <c r="E424" s="43">
        <v>100</v>
      </c>
      <c r="F424" s="45">
        <f>E424/D424*100</f>
        <v>100</v>
      </c>
    </row>
    <row r="425" spans="1:6" ht="70.5" customHeight="1">
      <c r="A425" s="63"/>
      <c r="B425" s="30"/>
      <c r="C425" s="4" t="s">
        <v>13</v>
      </c>
      <c r="D425" s="43">
        <v>100</v>
      </c>
      <c r="E425" s="43">
        <v>100</v>
      </c>
      <c r="F425" s="45">
        <f t="shared" ref="F425:F433" si="27">E425/D425*100</f>
        <v>100</v>
      </c>
    </row>
    <row r="426" spans="1:6" ht="115.5" customHeight="1">
      <c r="A426" s="63"/>
      <c r="B426" s="30"/>
      <c r="C426" s="4" t="s">
        <v>14</v>
      </c>
      <c r="D426" s="43">
        <v>100</v>
      </c>
      <c r="E426" s="43">
        <v>100</v>
      </c>
      <c r="F426" s="45">
        <f t="shared" si="27"/>
        <v>100</v>
      </c>
    </row>
    <row r="427" spans="1:6" ht="68.25" customHeight="1">
      <c r="A427" s="63"/>
      <c r="B427" s="30"/>
      <c r="C427" s="4" t="s">
        <v>15</v>
      </c>
      <c r="D427" s="43">
        <v>100</v>
      </c>
      <c r="E427" s="43">
        <v>100</v>
      </c>
      <c r="F427" s="45">
        <f t="shared" si="27"/>
        <v>100</v>
      </c>
    </row>
    <row r="428" spans="1:6" ht="116.25" customHeight="1">
      <c r="A428" s="63"/>
      <c r="B428" s="30"/>
      <c r="C428" s="4" t="s">
        <v>16</v>
      </c>
      <c r="D428" s="43">
        <v>100</v>
      </c>
      <c r="E428" s="43">
        <v>100</v>
      </c>
      <c r="F428" s="45">
        <f t="shared" si="27"/>
        <v>100</v>
      </c>
    </row>
    <row r="429" spans="1:6" ht="66.75" customHeight="1">
      <c r="A429" s="63"/>
      <c r="B429" s="30"/>
      <c r="C429" s="4" t="s">
        <v>17</v>
      </c>
      <c r="D429" s="43">
        <v>100</v>
      </c>
      <c r="E429" s="43">
        <v>100</v>
      </c>
      <c r="F429" s="45">
        <f t="shared" si="27"/>
        <v>100</v>
      </c>
    </row>
    <row r="430" spans="1:6" ht="89.25" customHeight="1">
      <c r="A430" s="63"/>
      <c r="B430" s="30"/>
      <c r="C430" s="4" t="s">
        <v>18</v>
      </c>
      <c r="D430" s="44">
        <v>95</v>
      </c>
      <c r="E430" s="44">
        <v>95</v>
      </c>
      <c r="F430" s="45">
        <f t="shared" si="27"/>
        <v>100</v>
      </c>
    </row>
    <row r="431" spans="1:6" ht="162.75" customHeight="1">
      <c r="A431" s="64"/>
      <c r="B431" s="31"/>
      <c r="C431" s="4" t="s">
        <v>19</v>
      </c>
      <c r="D431" s="44">
        <v>100</v>
      </c>
      <c r="E431" s="44">
        <v>100</v>
      </c>
      <c r="F431" s="45">
        <f t="shared" si="27"/>
        <v>100</v>
      </c>
    </row>
    <row r="432" spans="1:6" ht="119.25" customHeight="1">
      <c r="A432" s="71">
        <v>2</v>
      </c>
      <c r="B432" s="29" t="s">
        <v>58</v>
      </c>
      <c r="C432" s="4" t="s">
        <v>20</v>
      </c>
      <c r="D432" s="44">
        <v>95</v>
      </c>
      <c r="E432" s="44">
        <v>100</v>
      </c>
      <c r="F432" s="45">
        <f t="shared" si="27"/>
        <v>105.26315789473684</v>
      </c>
    </row>
    <row r="433" spans="1:6" ht="162.75" customHeight="1">
      <c r="A433" s="71"/>
      <c r="B433" s="31"/>
      <c r="C433" s="4" t="s">
        <v>19</v>
      </c>
      <c r="D433" s="44">
        <v>100</v>
      </c>
      <c r="E433" s="44">
        <v>100</v>
      </c>
      <c r="F433" s="45">
        <f t="shared" si="27"/>
        <v>100</v>
      </c>
    </row>
    <row r="435" spans="1:6" ht="42" customHeight="1">
      <c r="A435" s="48" t="s">
        <v>89</v>
      </c>
      <c r="B435" s="49"/>
      <c r="C435" s="49"/>
      <c r="D435" s="49"/>
      <c r="E435" s="49"/>
      <c r="F435" s="50"/>
    </row>
    <row r="436" spans="1:6">
      <c r="A436" s="39" t="s">
        <v>95</v>
      </c>
      <c r="B436" s="39"/>
      <c r="C436" s="39"/>
      <c r="D436" s="39"/>
      <c r="E436" s="39"/>
      <c r="F436" s="39"/>
    </row>
    <row r="437" spans="1:6" ht="168.75">
      <c r="A437" s="40" t="s">
        <v>5</v>
      </c>
      <c r="B437" s="41" t="s">
        <v>6</v>
      </c>
      <c r="C437" s="41" t="s">
        <v>7</v>
      </c>
      <c r="D437" s="41" t="s">
        <v>8</v>
      </c>
      <c r="E437" s="41" t="s">
        <v>9</v>
      </c>
      <c r="F437" s="41" t="s">
        <v>10</v>
      </c>
    </row>
    <row r="438" spans="1:6">
      <c r="A438" s="42">
        <v>1</v>
      </c>
      <c r="B438" s="42">
        <v>2</v>
      </c>
      <c r="C438" s="42">
        <v>3</v>
      </c>
      <c r="D438" s="43">
        <v>4</v>
      </c>
      <c r="E438" s="43">
        <v>5</v>
      </c>
      <c r="F438" s="42" t="s">
        <v>11</v>
      </c>
    </row>
    <row r="439" spans="1:6" ht="117.75" customHeight="1">
      <c r="A439" s="62">
        <v>1</v>
      </c>
      <c r="B439" s="29" t="s">
        <v>57</v>
      </c>
      <c r="C439" s="4" t="s">
        <v>12</v>
      </c>
      <c r="D439" s="43">
        <v>100</v>
      </c>
      <c r="E439" s="43">
        <v>100</v>
      </c>
      <c r="F439" s="45">
        <f>E439/D439*100</f>
        <v>100</v>
      </c>
    </row>
    <row r="440" spans="1:6" ht="70.5" customHeight="1">
      <c r="A440" s="63"/>
      <c r="B440" s="30"/>
      <c r="C440" s="4" t="s">
        <v>13</v>
      </c>
      <c r="D440" s="43">
        <v>100</v>
      </c>
      <c r="E440" s="43">
        <v>100</v>
      </c>
      <c r="F440" s="45">
        <f t="shared" ref="F440:F448" si="28">E440/D440*100</f>
        <v>100</v>
      </c>
    </row>
    <row r="441" spans="1:6" ht="115.5" customHeight="1">
      <c r="A441" s="63"/>
      <c r="B441" s="30"/>
      <c r="C441" s="4" t="s">
        <v>14</v>
      </c>
      <c r="D441" s="43">
        <v>100</v>
      </c>
      <c r="E441" s="43">
        <v>100</v>
      </c>
      <c r="F441" s="45">
        <f t="shared" si="28"/>
        <v>100</v>
      </c>
    </row>
    <row r="442" spans="1:6" ht="68.25" customHeight="1">
      <c r="A442" s="63"/>
      <c r="B442" s="30"/>
      <c r="C442" s="4" t="s">
        <v>15</v>
      </c>
      <c r="D442" s="43">
        <v>100</v>
      </c>
      <c r="E442" s="43">
        <v>100</v>
      </c>
      <c r="F442" s="45">
        <f t="shared" si="28"/>
        <v>100</v>
      </c>
    </row>
    <row r="443" spans="1:6" ht="116.25" customHeight="1">
      <c r="A443" s="63"/>
      <c r="B443" s="30"/>
      <c r="C443" s="4" t="s">
        <v>16</v>
      </c>
      <c r="D443" s="43">
        <v>100</v>
      </c>
      <c r="E443" s="43">
        <v>100</v>
      </c>
      <c r="F443" s="45">
        <f t="shared" si="28"/>
        <v>100</v>
      </c>
    </row>
    <row r="444" spans="1:6" ht="66.75" customHeight="1">
      <c r="A444" s="63"/>
      <c r="B444" s="30"/>
      <c r="C444" s="4" t="s">
        <v>17</v>
      </c>
      <c r="D444" s="43">
        <v>100</v>
      </c>
      <c r="E444" s="43">
        <v>100</v>
      </c>
      <c r="F444" s="45">
        <f t="shared" si="28"/>
        <v>100</v>
      </c>
    </row>
    <row r="445" spans="1:6" ht="89.25" customHeight="1">
      <c r="A445" s="63"/>
      <c r="B445" s="30"/>
      <c r="C445" s="4" t="s">
        <v>18</v>
      </c>
      <c r="D445" s="44">
        <v>95</v>
      </c>
      <c r="E445" s="44">
        <v>95</v>
      </c>
      <c r="F445" s="45">
        <f t="shared" si="28"/>
        <v>100</v>
      </c>
    </row>
    <row r="446" spans="1:6" ht="162.75" customHeight="1">
      <c r="A446" s="64"/>
      <c r="B446" s="31"/>
      <c r="C446" s="4" t="s">
        <v>19</v>
      </c>
      <c r="D446" s="44">
        <v>100</v>
      </c>
      <c r="E446" s="44">
        <v>100</v>
      </c>
      <c r="F446" s="45">
        <f t="shared" si="28"/>
        <v>100</v>
      </c>
    </row>
    <row r="447" spans="1:6" ht="119.25" hidden="1" customHeight="1">
      <c r="A447" s="65">
        <v>2</v>
      </c>
      <c r="B447" s="29" t="s">
        <v>58</v>
      </c>
      <c r="C447" s="4" t="s">
        <v>20</v>
      </c>
      <c r="D447" s="44"/>
      <c r="E447" s="44"/>
      <c r="F447" s="45" t="e">
        <f t="shared" si="28"/>
        <v>#DIV/0!</v>
      </c>
    </row>
    <row r="448" spans="1:6" ht="162.75" hidden="1" customHeight="1">
      <c r="A448" s="66"/>
      <c r="B448" s="31"/>
      <c r="C448" s="4" t="s">
        <v>19</v>
      </c>
      <c r="D448" s="44"/>
      <c r="E448" s="44"/>
      <c r="F448" s="45" t="e">
        <f t="shared" si="28"/>
        <v>#DIV/0!</v>
      </c>
    </row>
    <row r="450" spans="1:6">
      <c r="A450" s="36" t="s">
        <v>119</v>
      </c>
      <c r="B450" s="37"/>
      <c r="C450" s="37"/>
      <c r="D450" s="37"/>
      <c r="E450" s="37"/>
      <c r="F450" s="38"/>
    </row>
    <row r="451" spans="1:6">
      <c r="A451" s="39" t="s">
        <v>97</v>
      </c>
      <c r="B451" s="39"/>
      <c r="C451" s="39"/>
      <c r="D451" s="39"/>
      <c r="E451" s="39"/>
      <c r="F451" s="39"/>
    </row>
    <row r="452" spans="1:6" ht="168.75">
      <c r="A452" s="40" t="s">
        <v>5</v>
      </c>
      <c r="B452" s="41" t="s">
        <v>6</v>
      </c>
      <c r="C452" s="41" t="s">
        <v>7</v>
      </c>
      <c r="D452" s="41" t="s">
        <v>8</v>
      </c>
      <c r="E452" s="41" t="s">
        <v>9</v>
      </c>
      <c r="F452" s="41" t="s">
        <v>10</v>
      </c>
    </row>
    <row r="453" spans="1:6">
      <c r="A453" s="42">
        <v>1</v>
      </c>
      <c r="B453" s="42">
        <v>2</v>
      </c>
      <c r="C453" s="42">
        <v>3</v>
      </c>
      <c r="D453" s="43">
        <v>4</v>
      </c>
      <c r="E453" s="43">
        <v>5</v>
      </c>
      <c r="F453" s="42" t="s">
        <v>11</v>
      </c>
    </row>
    <row r="454" spans="1:6" ht="117.75" customHeight="1">
      <c r="A454" s="62">
        <v>1</v>
      </c>
      <c r="B454" s="29" t="s">
        <v>57</v>
      </c>
      <c r="C454" s="4" t="s">
        <v>12</v>
      </c>
      <c r="D454" s="43">
        <v>100</v>
      </c>
      <c r="E454" s="43">
        <v>100</v>
      </c>
      <c r="F454" s="45">
        <f>E454/D454*100</f>
        <v>100</v>
      </c>
    </row>
    <row r="455" spans="1:6" ht="70.5" customHeight="1">
      <c r="A455" s="63"/>
      <c r="B455" s="30"/>
      <c r="C455" s="4" t="s">
        <v>13</v>
      </c>
      <c r="D455" s="43">
        <v>100</v>
      </c>
      <c r="E455" s="43">
        <v>100</v>
      </c>
      <c r="F455" s="45">
        <f t="shared" ref="F455:F463" si="29">E455/D455*100</f>
        <v>100</v>
      </c>
    </row>
    <row r="456" spans="1:6" ht="115.5" customHeight="1">
      <c r="A456" s="63"/>
      <c r="B456" s="30"/>
      <c r="C456" s="4" t="s">
        <v>14</v>
      </c>
      <c r="D456" s="43">
        <v>100</v>
      </c>
      <c r="E456" s="43">
        <v>100</v>
      </c>
      <c r="F456" s="45">
        <f t="shared" si="29"/>
        <v>100</v>
      </c>
    </row>
    <row r="457" spans="1:6" ht="68.25" customHeight="1">
      <c r="A457" s="63"/>
      <c r="B457" s="30"/>
      <c r="C457" s="4" t="s">
        <v>15</v>
      </c>
      <c r="D457" s="43">
        <v>100</v>
      </c>
      <c r="E457" s="43">
        <v>100</v>
      </c>
      <c r="F457" s="45">
        <f t="shared" si="29"/>
        <v>100</v>
      </c>
    </row>
    <row r="458" spans="1:6" ht="116.25" customHeight="1">
      <c r="A458" s="63"/>
      <c r="B458" s="30"/>
      <c r="C458" s="4" t="s">
        <v>16</v>
      </c>
      <c r="D458" s="43">
        <v>100</v>
      </c>
      <c r="E458" s="43">
        <v>100</v>
      </c>
      <c r="F458" s="45">
        <f t="shared" si="29"/>
        <v>100</v>
      </c>
    </row>
    <row r="459" spans="1:6" ht="66.75" customHeight="1">
      <c r="A459" s="63"/>
      <c r="B459" s="30"/>
      <c r="C459" s="4" t="s">
        <v>17</v>
      </c>
      <c r="D459" s="43">
        <v>100</v>
      </c>
      <c r="E459" s="43">
        <v>100</v>
      </c>
      <c r="F459" s="45">
        <f t="shared" si="29"/>
        <v>100</v>
      </c>
    </row>
    <row r="460" spans="1:6" ht="89.25" customHeight="1">
      <c r="A460" s="63"/>
      <c r="B460" s="30"/>
      <c r="C460" s="4" t="s">
        <v>18</v>
      </c>
      <c r="D460" s="44">
        <v>95</v>
      </c>
      <c r="E460" s="44">
        <v>95</v>
      </c>
      <c r="F460" s="45">
        <f t="shared" si="29"/>
        <v>100</v>
      </c>
    </row>
    <row r="461" spans="1:6" ht="162.75" customHeight="1">
      <c r="A461" s="64"/>
      <c r="B461" s="31"/>
      <c r="C461" s="4" t="s">
        <v>19</v>
      </c>
      <c r="D461" s="44">
        <v>100</v>
      </c>
      <c r="E461" s="44">
        <v>100</v>
      </c>
      <c r="F461" s="45">
        <f t="shared" si="29"/>
        <v>100</v>
      </c>
    </row>
    <row r="462" spans="1:6" ht="119.25" hidden="1" customHeight="1">
      <c r="A462" s="65">
        <v>2</v>
      </c>
      <c r="B462" s="29" t="s">
        <v>58</v>
      </c>
      <c r="C462" s="4" t="s">
        <v>20</v>
      </c>
      <c r="D462" s="44"/>
      <c r="E462" s="44"/>
      <c r="F462" s="45" t="e">
        <f t="shared" si="29"/>
        <v>#DIV/0!</v>
      </c>
    </row>
    <row r="463" spans="1:6" ht="162.75" hidden="1" customHeight="1">
      <c r="A463" s="66"/>
      <c r="B463" s="31"/>
      <c r="C463" s="4" t="s">
        <v>19</v>
      </c>
      <c r="D463" s="44"/>
      <c r="E463" s="44"/>
      <c r="F463" s="45" t="e">
        <f t="shared" si="29"/>
        <v>#DIV/0!</v>
      </c>
    </row>
    <row r="518" spans="1:6">
      <c r="A518" s="36"/>
      <c r="B518" s="37"/>
      <c r="C518" s="37"/>
      <c r="D518" s="37"/>
      <c r="E518" s="37"/>
      <c r="F518" s="38"/>
    </row>
    <row r="519" spans="1:6">
      <c r="A519" s="39"/>
      <c r="B519" s="39"/>
      <c r="C519" s="39"/>
      <c r="D519" s="39"/>
      <c r="E519" s="39"/>
      <c r="F519" s="39"/>
    </row>
    <row r="520" spans="1:6">
      <c r="A520" s="40"/>
      <c r="B520" s="41"/>
      <c r="C520" s="41"/>
      <c r="D520" s="41"/>
      <c r="E520" s="41"/>
      <c r="F520" s="41"/>
    </row>
    <row r="521" spans="1:6">
      <c r="A521" s="42"/>
      <c r="B521" s="42"/>
      <c r="C521" s="42"/>
      <c r="D521" s="43"/>
      <c r="E521" s="43"/>
      <c r="F521" s="42"/>
    </row>
    <row r="522" spans="1:6" ht="117.75" customHeight="1">
      <c r="A522" s="62"/>
      <c r="B522" s="29"/>
      <c r="C522" s="4"/>
      <c r="D522" s="43"/>
      <c r="E522" s="43"/>
      <c r="F522" s="45"/>
    </row>
    <row r="523" spans="1:6" ht="70.7" customHeight="1">
      <c r="A523" s="63"/>
      <c r="B523" s="30"/>
      <c r="C523" s="4"/>
      <c r="D523" s="43"/>
      <c r="E523" s="43"/>
      <c r="F523" s="45"/>
    </row>
    <row r="524" spans="1:6" ht="115.5" customHeight="1">
      <c r="A524" s="63"/>
      <c r="B524" s="30"/>
      <c r="C524" s="4"/>
      <c r="D524" s="43"/>
      <c r="E524" s="43"/>
      <c r="F524" s="45"/>
    </row>
    <row r="525" spans="1:6" ht="68.25" customHeight="1">
      <c r="A525" s="63"/>
      <c r="B525" s="30"/>
      <c r="C525" s="4"/>
      <c r="D525" s="43"/>
      <c r="E525" s="43"/>
      <c r="F525" s="45"/>
    </row>
    <row r="526" spans="1:6" ht="116.25" customHeight="1">
      <c r="A526" s="63"/>
      <c r="B526" s="30"/>
      <c r="C526" s="4"/>
      <c r="D526" s="43"/>
      <c r="E526" s="43"/>
      <c r="F526" s="45"/>
    </row>
    <row r="527" spans="1:6" ht="66.95" customHeight="1">
      <c r="A527" s="63"/>
      <c r="B527" s="30"/>
      <c r="C527" s="4"/>
      <c r="D527" s="43"/>
      <c r="E527" s="43"/>
      <c r="F527" s="45"/>
    </row>
    <row r="528" spans="1:6" ht="89.25" customHeight="1">
      <c r="A528" s="63"/>
      <c r="B528" s="30"/>
      <c r="C528" s="4"/>
      <c r="D528" s="44"/>
      <c r="E528" s="44"/>
      <c r="F528" s="45"/>
    </row>
    <row r="529" spans="1:6" ht="162.75" customHeight="1">
      <c r="A529" s="64"/>
      <c r="B529" s="31"/>
      <c r="C529" s="4"/>
      <c r="D529" s="44"/>
      <c r="E529" s="44"/>
      <c r="F529" s="45"/>
    </row>
    <row r="530" spans="1:6" ht="119.25" customHeight="1">
      <c r="A530" s="65"/>
      <c r="B530" s="29"/>
      <c r="C530" s="4"/>
      <c r="D530" s="44"/>
      <c r="E530" s="44"/>
      <c r="F530" s="45"/>
    </row>
    <row r="531" spans="1:6" ht="162.75" customHeight="1">
      <c r="A531" s="66"/>
      <c r="B531" s="31"/>
      <c r="C531" s="4"/>
      <c r="D531" s="44"/>
      <c r="E531" s="44"/>
      <c r="F531" s="45"/>
    </row>
    <row r="532" spans="1:6" ht="84.95" hidden="1" customHeight="1">
      <c r="A532" s="68"/>
      <c r="B532" s="32"/>
      <c r="C532" s="4"/>
      <c r="D532" s="44"/>
      <c r="E532" s="44"/>
      <c r="F532" s="45"/>
    </row>
    <row r="533" spans="1:6" ht="167.25" hidden="1" customHeight="1">
      <c r="A533" s="69"/>
      <c r="B533" s="33"/>
      <c r="C533" s="5"/>
      <c r="D533" s="70"/>
      <c r="E533" s="74"/>
      <c r="F533" s="45"/>
    </row>
    <row r="534" spans="1:6" ht="98.25" hidden="1" customHeight="1">
      <c r="A534" s="71"/>
      <c r="B534" s="72"/>
      <c r="C534" s="4"/>
      <c r="D534" s="43"/>
      <c r="E534" s="73"/>
      <c r="F534" s="45"/>
    </row>
    <row r="535" spans="1:6" ht="166.5" hidden="1" customHeight="1">
      <c r="A535" s="71"/>
      <c r="B535" s="72"/>
      <c r="C535" s="4"/>
      <c r="D535" s="43"/>
      <c r="E535" s="73"/>
      <c r="F535" s="45"/>
    </row>
    <row r="537" spans="1:6">
      <c r="C537" s="75"/>
      <c r="D537" s="76"/>
      <c r="E537" s="76"/>
      <c r="F537" s="75"/>
    </row>
    <row r="538" spans="1:6">
      <c r="C538" s="75"/>
      <c r="D538" s="76"/>
      <c r="E538" s="76"/>
      <c r="F538" s="75"/>
    </row>
    <row r="539" spans="1:6">
      <c r="C539" s="75"/>
      <c r="D539" s="76"/>
      <c r="E539" s="76"/>
      <c r="F539" s="75"/>
    </row>
  </sheetData>
  <mergeCells count="202">
    <mergeCell ref="A1:F1"/>
    <mergeCell ref="A462:A463"/>
    <mergeCell ref="B462:B463"/>
    <mergeCell ref="A3:F3"/>
    <mergeCell ref="A4:F4"/>
    <mergeCell ref="A5:F5"/>
    <mergeCell ref="A518:F518"/>
    <mergeCell ref="A519:F519"/>
    <mergeCell ref="A522:A529"/>
    <mergeCell ref="B522:B529"/>
    <mergeCell ref="B71:B78"/>
    <mergeCell ref="A79:A80"/>
    <mergeCell ref="B79:B80"/>
    <mergeCell ref="A52:F52"/>
    <mergeCell ref="A53:F53"/>
    <mergeCell ref="A56:A63"/>
    <mergeCell ref="B56:B63"/>
    <mergeCell ref="A64:A65"/>
    <mergeCell ref="B64:B65"/>
    <mergeCell ref="B131:B138"/>
    <mergeCell ref="A139:A140"/>
    <mergeCell ref="B139:B140"/>
    <mergeCell ref="A112:F112"/>
    <mergeCell ref="A113:F113"/>
    <mergeCell ref="A116:A123"/>
    <mergeCell ref="B530:B531"/>
    <mergeCell ref="A530:A531"/>
    <mergeCell ref="A7:F7"/>
    <mergeCell ref="A8:F8"/>
    <mergeCell ref="A11:A18"/>
    <mergeCell ref="A420:F420"/>
    <mergeCell ref="A421:F421"/>
    <mergeCell ref="A424:A431"/>
    <mergeCell ref="B424:B431"/>
    <mergeCell ref="A432:A433"/>
    <mergeCell ref="B432:B433"/>
    <mergeCell ref="B11:B18"/>
    <mergeCell ref="A19:A20"/>
    <mergeCell ref="B19:B20"/>
    <mergeCell ref="A22:F22"/>
    <mergeCell ref="A23:F23"/>
    <mergeCell ref="A26:A33"/>
    <mergeCell ref="B26:B33"/>
    <mergeCell ref="A34:A35"/>
    <mergeCell ref="B34:B35"/>
    <mergeCell ref="A37:F37"/>
    <mergeCell ref="A67:F67"/>
    <mergeCell ref="A68:F68"/>
    <mergeCell ref="A71:A78"/>
    <mergeCell ref="A532:A533"/>
    <mergeCell ref="B532:B533"/>
    <mergeCell ref="A534:A535"/>
    <mergeCell ref="B534:B535"/>
    <mergeCell ref="A38:F38"/>
    <mergeCell ref="A41:A48"/>
    <mergeCell ref="B41:B48"/>
    <mergeCell ref="A49:A50"/>
    <mergeCell ref="B49:B50"/>
    <mergeCell ref="A97:F97"/>
    <mergeCell ref="A98:F98"/>
    <mergeCell ref="A101:A108"/>
    <mergeCell ref="B101:B108"/>
    <mergeCell ref="A109:A110"/>
    <mergeCell ref="B109:B110"/>
    <mergeCell ref="A82:F82"/>
    <mergeCell ref="A83:F83"/>
    <mergeCell ref="A86:A93"/>
    <mergeCell ref="B86:B93"/>
    <mergeCell ref="A94:A95"/>
    <mergeCell ref="B94:B95"/>
    <mergeCell ref="A127:F127"/>
    <mergeCell ref="A128:F128"/>
    <mergeCell ref="A131:A138"/>
    <mergeCell ref="B116:B123"/>
    <mergeCell ref="A124:A125"/>
    <mergeCell ref="B124:B125"/>
    <mergeCell ref="A156:A157"/>
    <mergeCell ref="B156:B157"/>
    <mergeCell ref="A158:A159"/>
    <mergeCell ref="B158:B159"/>
    <mergeCell ref="A161:F161"/>
    <mergeCell ref="A142:F142"/>
    <mergeCell ref="A143:F143"/>
    <mergeCell ref="A146:A153"/>
    <mergeCell ref="B146:B153"/>
    <mergeCell ref="A154:A155"/>
    <mergeCell ref="B154:B155"/>
    <mergeCell ref="A176:F176"/>
    <mergeCell ref="A177:F177"/>
    <mergeCell ref="A180:A187"/>
    <mergeCell ref="B180:B187"/>
    <mergeCell ref="A188:A189"/>
    <mergeCell ref="B188:B189"/>
    <mergeCell ref="A162:F162"/>
    <mergeCell ref="A165:A172"/>
    <mergeCell ref="B165:B172"/>
    <mergeCell ref="A173:A174"/>
    <mergeCell ref="B173:B174"/>
    <mergeCell ref="A206:F206"/>
    <mergeCell ref="A207:F207"/>
    <mergeCell ref="A210:A217"/>
    <mergeCell ref="B210:B217"/>
    <mergeCell ref="A218:A219"/>
    <mergeCell ref="B218:B219"/>
    <mergeCell ref="A191:F191"/>
    <mergeCell ref="A192:F192"/>
    <mergeCell ref="A195:A202"/>
    <mergeCell ref="B195:B202"/>
    <mergeCell ref="A203:A204"/>
    <mergeCell ref="B203:B204"/>
    <mergeCell ref="A236:F236"/>
    <mergeCell ref="A237:F237"/>
    <mergeCell ref="A240:A247"/>
    <mergeCell ref="B240:B247"/>
    <mergeCell ref="A248:A249"/>
    <mergeCell ref="B248:B249"/>
    <mergeCell ref="A221:F221"/>
    <mergeCell ref="A222:F222"/>
    <mergeCell ref="A225:A232"/>
    <mergeCell ref="B225:B232"/>
    <mergeCell ref="A233:A234"/>
    <mergeCell ref="B233:B234"/>
    <mergeCell ref="A266:F266"/>
    <mergeCell ref="A267:F267"/>
    <mergeCell ref="A270:A277"/>
    <mergeCell ref="B270:B277"/>
    <mergeCell ref="A278:A279"/>
    <mergeCell ref="B278:B279"/>
    <mergeCell ref="A251:F251"/>
    <mergeCell ref="A252:F252"/>
    <mergeCell ref="A255:A262"/>
    <mergeCell ref="B255:B262"/>
    <mergeCell ref="A263:A264"/>
    <mergeCell ref="B263:B264"/>
    <mergeCell ref="A296:F296"/>
    <mergeCell ref="A297:F297"/>
    <mergeCell ref="A300:A307"/>
    <mergeCell ref="B300:B307"/>
    <mergeCell ref="A308:A309"/>
    <mergeCell ref="B308:B309"/>
    <mergeCell ref="A281:F281"/>
    <mergeCell ref="A282:F282"/>
    <mergeCell ref="A285:A292"/>
    <mergeCell ref="B285:B292"/>
    <mergeCell ref="A293:A294"/>
    <mergeCell ref="B293:B294"/>
    <mergeCell ref="A326:F326"/>
    <mergeCell ref="A327:F327"/>
    <mergeCell ref="A330:A337"/>
    <mergeCell ref="B330:B337"/>
    <mergeCell ref="A338:A339"/>
    <mergeCell ref="B338:B339"/>
    <mergeCell ref="A311:F311"/>
    <mergeCell ref="A312:F312"/>
    <mergeCell ref="A315:A322"/>
    <mergeCell ref="B315:B322"/>
    <mergeCell ref="A323:A324"/>
    <mergeCell ref="B323:B324"/>
    <mergeCell ref="A356:F356"/>
    <mergeCell ref="A357:F357"/>
    <mergeCell ref="A360:A367"/>
    <mergeCell ref="B360:B367"/>
    <mergeCell ref="A368:A369"/>
    <mergeCell ref="B368:B369"/>
    <mergeCell ref="A341:F341"/>
    <mergeCell ref="A342:F342"/>
    <mergeCell ref="A345:A352"/>
    <mergeCell ref="B345:B352"/>
    <mergeCell ref="A353:A354"/>
    <mergeCell ref="B353:B354"/>
    <mergeCell ref="A386:F386"/>
    <mergeCell ref="A387:F387"/>
    <mergeCell ref="A390:A397"/>
    <mergeCell ref="B390:B397"/>
    <mergeCell ref="A398:A399"/>
    <mergeCell ref="B398:B399"/>
    <mergeCell ref="A371:F371"/>
    <mergeCell ref="A372:F372"/>
    <mergeCell ref="A375:A382"/>
    <mergeCell ref="B375:B382"/>
    <mergeCell ref="A383:A384"/>
    <mergeCell ref="B383:B384"/>
    <mergeCell ref="A415:A416"/>
    <mergeCell ref="B415:B416"/>
    <mergeCell ref="A417:A418"/>
    <mergeCell ref="B417:B418"/>
    <mergeCell ref="A435:F435"/>
    <mergeCell ref="A401:F401"/>
    <mergeCell ref="A402:F402"/>
    <mergeCell ref="A405:A412"/>
    <mergeCell ref="B405:B412"/>
    <mergeCell ref="A413:A414"/>
    <mergeCell ref="B413:B414"/>
    <mergeCell ref="A450:F450"/>
    <mergeCell ref="A451:F451"/>
    <mergeCell ref="A454:A461"/>
    <mergeCell ref="B454:B461"/>
    <mergeCell ref="A436:F436"/>
    <mergeCell ref="A439:A446"/>
    <mergeCell ref="B439:B446"/>
    <mergeCell ref="A447:A448"/>
    <mergeCell ref="B447:B448"/>
  </mergeCells>
  <pageMargins left="0.51181102362204722" right="0.51181102362204722" top="0.35433070866141736" bottom="0.35433070866141736" header="0.31496062992125984" footer="0.31496062992125984"/>
  <pageSetup paperSize="9" scale="50" orientation="portrait" r:id="rId1"/>
  <rowBreaks count="6" manualBreakCount="6">
    <brk id="21" max="5" man="1"/>
    <brk id="36" max="5" man="1"/>
    <brk id="51" max="5" man="1"/>
    <brk id="111" max="5" man="1"/>
    <brk id="126" max="5" man="1"/>
    <brk id="14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M792"/>
  <sheetViews>
    <sheetView tabSelected="1" view="pageBreakPreview" topLeftCell="A226" zoomScale="80" zoomScaleNormal="90" zoomScaleSheetLayoutView="80" workbookViewId="0">
      <selection activeCell="C230" sqref="C230"/>
    </sheetView>
  </sheetViews>
  <sheetFormatPr defaultRowHeight="18.75"/>
  <cols>
    <col min="1" max="1" width="7.7109375" style="34" customWidth="1"/>
    <col min="2" max="2" width="74.7109375" style="34" customWidth="1"/>
    <col min="3" max="3" width="15.7109375" style="34" customWidth="1"/>
    <col min="4" max="4" width="21.85546875" style="34" hidden="1" customWidth="1"/>
    <col min="5" max="5" width="19.5703125" style="34" hidden="1" customWidth="1"/>
    <col min="6" max="6" width="22" style="34" hidden="1" customWidth="1"/>
    <col min="7" max="7" width="15.7109375" style="34" hidden="1" customWidth="1"/>
    <col min="8" max="8" width="15.7109375" style="34" customWidth="1"/>
    <col min="9" max="9" width="18.140625" style="34" hidden="1" customWidth="1"/>
    <col min="10" max="10" width="21.28515625" style="34" hidden="1" customWidth="1"/>
    <col min="11" max="11" width="19.42578125" style="34" hidden="1" customWidth="1"/>
    <col min="12" max="12" width="16.85546875" style="34" hidden="1" customWidth="1"/>
    <col min="13" max="13" width="23.7109375" style="34" customWidth="1"/>
  </cols>
  <sheetData>
    <row r="1" spans="1:13" ht="20.25">
      <c r="A1" s="60" t="s">
        <v>120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>
      <c r="M2" s="34" t="s">
        <v>21</v>
      </c>
    </row>
    <row r="3" spans="1:13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>
      <c r="A4" s="35" t="s">
        <v>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>
      <c r="A5" s="35" t="s">
        <v>23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7" spans="1:13">
      <c r="A7" s="36" t="s">
        <v>99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</row>
    <row r="8" spans="1:13">
      <c r="A8" s="39" t="s">
        <v>96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81.75" customHeight="1">
      <c r="A9" s="40" t="s">
        <v>5</v>
      </c>
      <c r="B9" s="41" t="s">
        <v>6</v>
      </c>
      <c r="C9" s="41" t="s">
        <v>24</v>
      </c>
      <c r="D9" s="41" t="s">
        <v>59</v>
      </c>
      <c r="E9" s="41" t="s">
        <v>60</v>
      </c>
      <c r="F9" s="41" t="s">
        <v>61</v>
      </c>
      <c r="G9" s="41" t="s">
        <v>25</v>
      </c>
      <c r="H9" s="41" t="s">
        <v>26</v>
      </c>
      <c r="I9" s="41" t="s">
        <v>27</v>
      </c>
      <c r="J9" s="41" t="s">
        <v>28</v>
      </c>
      <c r="K9" s="41" t="s">
        <v>29</v>
      </c>
      <c r="L9" s="41" t="s">
        <v>30</v>
      </c>
      <c r="M9" s="41" t="s">
        <v>10</v>
      </c>
    </row>
    <row r="10" spans="1:13">
      <c r="A10" s="42">
        <v>1</v>
      </c>
      <c r="B10" s="42">
        <v>2</v>
      </c>
      <c r="C10" s="42">
        <v>3</v>
      </c>
      <c r="D10" s="42" t="s">
        <v>31</v>
      </c>
      <c r="E10" s="42" t="s">
        <v>32</v>
      </c>
      <c r="F10" s="42" t="s">
        <v>33</v>
      </c>
      <c r="G10" s="42" t="s">
        <v>34</v>
      </c>
      <c r="H10" s="42">
        <v>4</v>
      </c>
      <c r="I10" s="42" t="s">
        <v>35</v>
      </c>
      <c r="J10" s="42" t="s">
        <v>36</v>
      </c>
      <c r="K10" s="42" t="s">
        <v>37</v>
      </c>
      <c r="L10" s="42" t="s">
        <v>38</v>
      </c>
      <c r="M10" s="42" t="s">
        <v>39</v>
      </c>
    </row>
    <row r="11" spans="1:13" ht="174.75" customHeight="1">
      <c r="A11" s="43">
        <v>1</v>
      </c>
      <c r="B11" s="6" t="s">
        <v>57</v>
      </c>
      <c r="C11" s="78">
        <f>F11/G11</f>
        <v>39520.523291925463</v>
      </c>
      <c r="D11" s="78">
        <v>3676917</v>
      </c>
      <c r="E11" s="78">
        <v>21774300</v>
      </c>
      <c r="F11" s="78">
        <f>D11+E11</f>
        <v>25451217</v>
      </c>
      <c r="G11" s="78">
        <v>644</v>
      </c>
      <c r="H11" s="78">
        <f>K11/L11</f>
        <v>28324.716888544892</v>
      </c>
      <c r="I11" s="78">
        <v>2629517.11</v>
      </c>
      <c r="J11" s="78">
        <v>15668250</v>
      </c>
      <c r="K11" s="78">
        <f>I11+J11</f>
        <v>18297767.109999999</v>
      </c>
      <c r="L11" s="44">
        <v>646</v>
      </c>
      <c r="M11" s="45">
        <f>H11/C11*100</f>
        <v>71.670905466810936</v>
      </c>
    </row>
    <row r="12" spans="1:13" ht="84.75" customHeight="1">
      <c r="A12" s="43">
        <v>2</v>
      </c>
      <c r="B12" s="6" t="s">
        <v>58</v>
      </c>
      <c r="C12" s="78">
        <f>F12/G12</f>
        <v>10.04995004995005</v>
      </c>
      <c r="D12" s="78"/>
      <c r="E12" s="78">
        <v>503000</v>
      </c>
      <c r="F12" s="78">
        <f>D12+E12</f>
        <v>503000</v>
      </c>
      <c r="G12" s="78">
        <v>50050</v>
      </c>
      <c r="H12" s="78">
        <f>K12/L12</f>
        <v>17.207880103359173</v>
      </c>
      <c r="I12" s="78"/>
      <c r="J12" s="78">
        <v>166486.24</v>
      </c>
      <c r="K12" s="78">
        <f>I12+J12</f>
        <v>166486.24</v>
      </c>
      <c r="L12" s="44">
        <v>9675</v>
      </c>
      <c r="M12" s="45">
        <f>H12/C12*100</f>
        <v>171.22353860300728</v>
      </c>
    </row>
    <row r="14" spans="1:13">
      <c r="A14" s="36" t="s">
        <v>70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</row>
    <row r="15" spans="1:13">
      <c r="A15" s="39" t="s">
        <v>96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3" ht="69" customHeight="1">
      <c r="A16" s="40" t="s">
        <v>5</v>
      </c>
      <c r="B16" s="41" t="s">
        <v>6</v>
      </c>
      <c r="C16" s="41" t="s">
        <v>24</v>
      </c>
      <c r="D16" s="41" t="s">
        <v>59</v>
      </c>
      <c r="E16" s="41" t="s">
        <v>60</v>
      </c>
      <c r="F16" s="41" t="s">
        <v>61</v>
      </c>
      <c r="G16" s="41" t="s">
        <v>25</v>
      </c>
      <c r="H16" s="41" t="s">
        <v>26</v>
      </c>
      <c r="I16" s="41" t="s">
        <v>27</v>
      </c>
      <c r="J16" s="41" t="s">
        <v>28</v>
      </c>
      <c r="K16" s="41" t="s">
        <v>29</v>
      </c>
      <c r="L16" s="41" t="s">
        <v>30</v>
      </c>
      <c r="M16" s="41" t="s">
        <v>10</v>
      </c>
    </row>
    <row r="17" spans="1:13">
      <c r="A17" s="42">
        <v>1</v>
      </c>
      <c r="B17" s="42">
        <v>2</v>
      </c>
      <c r="C17" s="42">
        <v>3</v>
      </c>
      <c r="D17" s="42" t="s">
        <v>31</v>
      </c>
      <c r="E17" s="42" t="s">
        <v>32</v>
      </c>
      <c r="F17" s="42" t="s">
        <v>33</v>
      </c>
      <c r="G17" s="42" t="s">
        <v>34</v>
      </c>
      <c r="H17" s="42">
        <v>4</v>
      </c>
      <c r="I17" s="42" t="s">
        <v>35</v>
      </c>
      <c r="J17" s="42" t="s">
        <v>36</v>
      </c>
      <c r="K17" s="42" t="s">
        <v>37</v>
      </c>
      <c r="L17" s="42" t="s">
        <v>38</v>
      </c>
      <c r="M17" s="42" t="s">
        <v>39</v>
      </c>
    </row>
    <row r="18" spans="1:13" ht="173.25" customHeight="1">
      <c r="A18" s="43">
        <v>1</v>
      </c>
      <c r="B18" s="6" t="s">
        <v>57</v>
      </c>
      <c r="C18" s="78">
        <f>F18/G18</f>
        <v>38455.186854460095</v>
      </c>
      <c r="D18" s="78">
        <f>173600+7523874</f>
        <v>7697474</v>
      </c>
      <c r="E18" s="78">
        <v>33257300</v>
      </c>
      <c r="F18" s="78">
        <f>D18+E18</f>
        <v>40954774</v>
      </c>
      <c r="G18" s="78">
        <f>452+518+95</f>
        <v>1065</v>
      </c>
      <c r="H18" s="78">
        <f>K18/L18</f>
        <v>28520.928890977444</v>
      </c>
      <c r="I18" s="78">
        <f>7291.2+5514877.14</f>
        <v>5522168.3399999999</v>
      </c>
      <c r="J18" s="78">
        <v>24824100</v>
      </c>
      <c r="K18" s="78">
        <f>I18+J18</f>
        <v>30346268.34</v>
      </c>
      <c r="L18" s="44">
        <f>454+514+96</f>
        <v>1064</v>
      </c>
      <c r="M18" s="45">
        <f>H18/C18*100</f>
        <v>74.166663131607024</v>
      </c>
    </row>
    <row r="19" spans="1:13" ht="86.25" customHeight="1">
      <c r="A19" s="43">
        <v>2</v>
      </c>
      <c r="B19" s="6" t="s">
        <v>58</v>
      </c>
      <c r="C19" s="78">
        <f>F19/G19</f>
        <v>2.5079365079365079</v>
      </c>
      <c r="D19" s="78">
        <v>0</v>
      </c>
      <c r="E19" s="78">
        <v>110600</v>
      </c>
      <c r="F19" s="78">
        <f>D19+E19</f>
        <v>110600</v>
      </c>
      <c r="G19" s="78">
        <v>44100</v>
      </c>
      <c r="H19" s="78">
        <f>K19/L19</f>
        <v>3.3439153439153437</v>
      </c>
      <c r="I19" s="78">
        <v>0</v>
      </c>
      <c r="J19" s="78">
        <v>110600</v>
      </c>
      <c r="K19" s="78">
        <f>I19+J19</f>
        <v>110600</v>
      </c>
      <c r="L19" s="44">
        <v>33075</v>
      </c>
      <c r="M19" s="45">
        <f>H19/C19*100</f>
        <v>133.33333333333331</v>
      </c>
    </row>
    <row r="21" spans="1:13">
      <c r="A21" s="36" t="s">
        <v>100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</row>
    <row r="22" spans="1:13">
      <c r="A22" s="39" t="s">
        <v>96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3" ht="59.25" customHeight="1">
      <c r="A23" s="40" t="s">
        <v>5</v>
      </c>
      <c r="B23" s="41" t="s">
        <v>6</v>
      </c>
      <c r="C23" s="41" t="s">
        <v>24</v>
      </c>
      <c r="D23" s="41" t="s">
        <v>59</v>
      </c>
      <c r="E23" s="41" t="s">
        <v>60</v>
      </c>
      <c r="F23" s="41" t="s">
        <v>61</v>
      </c>
      <c r="G23" s="41" t="s">
        <v>25</v>
      </c>
      <c r="H23" s="41" t="s">
        <v>26</v>
      </c>
      <c r="I23" s="41" t="s">
        <v>27</v>
      </c>
      <c r="J23" s="41" t="s">
        <v>28</v>
      </c>
      <c r="K23" s="41" t="s">
        <v>29</v>
      </c>
      <c r="L23" s="41" t="s">
        <v>30</v>
      </c>
      <c r="M23" s="41" t="s">
        <v>10</v>
      </c>
    </row>
    <row r="24" spans="1:13">
      <c r="A24" s="42">
        <v>1</v>
      </c>
      <c r="B24" s="42">
        <v>2</v>
      </c>
      <c r="C24" s="42">
        <v>3</v>
      </c>
      <c r="D24" s="42" t="s">
        <v>31</v>
      </c>
      <c r="E24" s="42" t="s">
        <v>32</v>
      </c>
      <c r="F24" s="42" t="s">
        <v>33</v>
      </c>
      <c r="G24" s="42" t="s">
        <v>34</v>
      </c>
      <c r="H24" s="42">
        <v>4</v>
      </c>
      <c r="I24" s="42" t="s">
        <v>35</v>
      </c>
      <c r="J24" s="42" t="s">
        <v>36</v>
      </c>
      <c r="K24" s="42" t="s">
        <v>37</v>
      </c>
      <c r="L24" s="42" t="s">
        <v>38</v>
      </c>
      <c r="M24" s="42" t="s">
        <v>39</v>
      </c>
    </row>
    <row r="25" spans="1:13" ht="177" customHeight="1">
      <c r="A25" s="43">
        <v>1</v>
      </c>
      <c r="B25" s="6" t="s">
        <v>57</v>
      </c>
      <c r="C25" s="78">
        <f>F25/G25</f>
        <v>35512.168292682923</v>
      </c>
      <c r="D25" s="78">
        <v>2826678</v>
      </c>
      <c r="E25" s="78">
        <v>26293300</v>
      </c>
      <c r="F25" s="78">
        <f>D25+E25</f>
        <v>29119978</v>
      </c>
      <c r="G25" s="78">
        <v>820</v>
      </c>
      <c r="H25" s="78">
        <f>K25/L25</f>
        <v>26752.367371007371</v>
      </c>
      <c r="I25" s="78">
        <v>2103704.83</v>
      </c>
      <c r="J25" s="78">
        <v>19672722.210000001</v>
      </c>
      <c r="K25" s="78">
        <f>I25+J25</f>
        <v>21776427.039999999</v>
      </c>
      <c r="L25" s="44">
        <v>814</v>
      </c>
      <c r="M25" s="45">
        <f>H25/C25*100</f>
        <v>75.332959538039646</v>
      </c>
    </row>
    <row r="26" spans="1:13" ht="83.25" customHeight="1">
      <c r="A26" s="43">
        <v>2</v>
      </c>
      <c r="B26" s="6" t="s">
        <v>58</v>
      </c>
      <c r="C26" s="78">
        <f>F26/G26</f>
        <v>2.9493087557603688</v>
      </c>
      <c r="D26" s="78"/>
      <c r="E26" s="78">
        <v>192000</v>
      </c>
      <c r="F26" s="78">
        <f>D26+E26</f>
        <v>192000</v>
      </c>
      <c r="G26" s="78">
        <v>65100</v>
      </c>
      <c r="H26" s="78">
        <f>K26/L26</f>
        <v>4.0801707373271894</v>
      </c>
      <c r="I26" s="78"/>
      <c r="J26" s="78">
        <v>177079.41</v>
      </c>
      <c r="K26" s="78">
        <f>I26+J26</f>
        <v>177079.41</v>
      </c>
      <c r="L26" s="44">
        <v>43400</v>
      </c>
      <c r="M26" s="45">
        <f>H26/C26*100</f>
        <v>138.34328906250002</v>
      </c>
    </row>
    <row r="28" spans="1:13">
      <c r="A28" s="36" t="s">
        <v>101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8"/>
    </row>
    <row r="29" spans="1:13">
      <c r="A29" s="39" t="s">
        <v>96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3" ht="69" customHeight="1">
      <c r="A30" s="40" t="s">
        <v>5</v>
      </c>
      <c r="B30" s="41" t="s">
        <v>6</v>
      </c>
      <c r="C30" s="41" t="s">
        <v>24</v>
      </c>
      <c r="D30" s="41" t="s">
        <v>59</v>
      </c>
      <c r="E30" s="41" t="s">
        <v>60</v>
      </c>
      <c r="F30" s="41" t="s">
        <v>61</v>
      </c>
      <c r="G30" s="41" t="s">
        <v>25</v>
      </c>
      <c r="H30" s="41" t="s">
        <v>26</v>
      </c>
      <c r="I30" s="41" t="s">
        <v>27</v>
      </c>
      <c r="J30" s="41" t="s">
        <v>28</v>
      </c>
      <c r="K30" s="41" t="s">
        <v>29</v>
      </c>
      <c r="L30" s="41" t="s">
        <v>30</v>
      </c>
      <c r="M30" s="41" t="s">
        <v>10</v>
      </c>
    </row>
    <row r="31" spans="1:13">
      <c r="A31" s="42">
        <v>1</v>
      </c>
      <c r="B31" s="42">
        <v>2</v>
      </c>
      <c r="C31" s="42">
        <v>3</v>
      </c>
      <c r="D31" s="42" t="s">
        <v>31</v>
      </c>
      <c r="E31" s="42" t="s">
        <v>32</v>
      </c>
      <c r="F31" s="42" t="s">
        <v>33</v>
      </c>
      <c r="G31" s="42" t="s">
        <v>34</v>
      </c>
      <c r="H31" s="42">
        <v>4</v>
      </c>
      <c r="I31" s="42" t="s">
        <v>35</v>
      </c>
      <c r="J31" s="42" t="s">
        <v>36</v>
      </c>
      <c r="K31" s="42" t="s">
        <v>37</v>
      </c>
      <c r="L31" s="42" t="s">
        <v>38</v>
      </c>
      <c r="M31" s="42" t="s">
        <v>39</v>
      </c>
    </row>
    <row r="32" spans="1:13" ht="177.75" customHeight="1">
      <c r="A32" s="43">
        <v>1</v>
      </c>
      <c r="B32" s="6" t="s">
        <v>57</v>
      </c>
      <c r="C32" s="78">
        <f>F32/G32</f>
        <v>38049.018121911038</v>
      </c>
      <c r="D32" s="78">
        <v>3368054</v>
      </c>
      <c r="E32" s="78">
        <v>19727700</v>
      </c>
      <c r="F32" s="78">
        <f>D32+E32</f>
        <v>23095754</v>
      </c>
      <c r="G32" s="78">
        <v>607</v>
      </c>
      <c r="H32" s="78">
        <f>K32/L32</f>
        <v>26457.965422077919</v>
      </c>
      <c r="I32" s="78">
        <v>2776731.68</v>
      </c>
      <c r="J32" s="78">
        <v>18418504</v>
      </c>
      <c r="K32" s="78">
        <v>16298106.699999999</v>
      </c>
      <c r="L32" s="44">
        <v>616</v>
      </c>
      <c r="M32" s="45">
        <f>H32/C32*100</f>
        <v>69.536526112987247</v>
      </c>
    </row>
    <row r="33" spans="1:13" ht="85.5" customHeight="1">
      <c r="A33" s="43">
        <v>2</v>
      </c>
      <c r="B33" s="6" t="s">
        <v>58</v>
      </c>
      <c r="C33" s="78">
        <f>F33/G33</f>
        <v>6.9523809523809526</v>
      </c>
      <c r="D33" s="78">
        <v>0</v>
      </c>
      <c r="E33" s="78">
        <v>43800</v>
      </c>
      <c r="F33" s="78">
        <f>D33+E33</f>
        <v>43800</v>
      </c>
      <c r="G33" s="78">
        <v>6300</v>
      </c>
      <c r="H33" s="78">
        <f>K33/L33</f>
        <v>6.9523809523809526</v>
      </c>
      <c r="I33" s="78">
        <v>0</v>
      </c>
      <c r="J33" s="78">
        <v>43800</v>
      </c>
      <c r="K33" s="78">
        <f>I33+J33</f>
        <v>43800</v>
      </c>
      <c r="L33" s="44">
        <v>6300</v>
      </c>
      <c r="M33" s="45">
        <f>H33/C33*100</f>
        <v>100</v>
      </c>
    </row>
    <row r="35" spans="1:13">
      <c r="A35" s="36" t="s">
        <v>71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8"/>
    </row>
    <row r="36" spans="1:13">
      <c r="A36" s="39" t="s">
        <v>96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 ht="67.5" customHeight="1">
      <c r="A37" s="40" t="s">
        <v>5</v>
      </c>
      <c r="B37" s="41" t="s">
        <v>6</v>
      </c>
      <c r="C37" s="41" t="s">
        <v>24</v>
      </c>
      <c r="D37" s="41" t="s">
        <v>59</v>
      </c>
      <c r="E37" s="41" t="s">
        <v>60</v>
      </c>
      <c r="F37" s="41" t="s">
        <v>61</v>
      </c>
      <c r="G37" s="41" t="s">
        <v>25</v>
      </c>
      <c r="H37" s="41" t="s">
        <v>26</v>
      </c>
      <c r="I37" s="41" t="s">
        <v>27</v>
      </c>
      <c r="J37" s="41" t="s">
        <v>28</v>
      </c>
      <c r="K37" s="41" t="s">
        <v>29</v>
      </c>
      <c r="L37" s="41" t="s">
        <v>30</v>
      </c>
      <c r="M37" s="41" t="s">
        <v>10</v>
      </c>
    </row>
    <row r="38" spans="1:13">
      <c r="A38" s="42">
        <v>1</v>
      </c>
      <c r="B38" s="42">
        <v>2</v>
      </c>
      <c r="C38" s="42">
        <v>3</v>
      </c>
      <c r="D38" s="42" t="s">
        <v>31</v>
      </c>
      <c r="E38" s="42" t="s">
        <v>32</v>
      </c>
      <c r="F38" s="42" t="s">
        <v>33</v>
      </c>
      <c r="G38" s="42" t="s">
        <v>34</v>
      </c>
      <c r="H38" s="42">
        <v>4</v>
      </c>
      <c r="I38" s="42" t="s">
        <v>35</v>
      </c>
      <c r="J38" s="42" t="s">
        <v>36</v>
      </c>
      <c r="K38" s="42" t="s">
        <v>37</v>
      </c>
      <c r="L38" s="42" t="s">
        <v>38</v>
      </c>
      <c r="M38" s="42" t="s">
        <v>39</v>
      </c>
    </row>
    <row r="39" spans="1:13" ht="178.5" customHeight="1">
      <c r="A39" s="43">
        <v>1</v>
      </c>
      <c r="B39" s="6" t="s">
        <v>57</v>
      </c>
      <c r="C39" s="78">
        <f>F39/G39</f>
        <v>38662.841938883037</v>
      </c>
      <c r="D39" s="78">
        <v>3552937</v>
      </c>
      <c r="E39" s="78">
        <v>33138100</v>
      </c>
      <c r="F39" s="78">
        <f>D39+E39</f>
        <v>36691037</v>
      </c>
      <c r="G39" s="78">
        <v>949</v>
      </c>
      <c r="H39" s="78">
        <f>K39/L39</f>
        <v>33469.542632135308</v>
      </c>
      <c r="I39" s="78">
        <v>2923056.33</v>
      </c>
      <c r="J39" s="78">
        <v>28739131</v>
      </c>
      <c r="K39" s="78">
        <f>I39+J39</f>
        <v>31662187.329999998</v>
      </c>
      <c r="L39" s="44">
        <v>946</v>
      </c>
      <c r="M39" s="45">
        <f>H39/C39*100</f>
        <v>86.567724858516286</v>
      </c>
    </row>
    <row r="40" spans="1:13" ht="82.5" customHeight="1">
      <c r="A40" s="43">
        <v>2</v>
      </c>
      <c r="B40" s="6" t="s">
        <v>58</v>
      </c>
      <c r="C40" s="78">
        <f>F40/G40</f>
        <v>3.8885751929230192</v>
      </c>
      <c r="D40" s="78"/>
      <c r="E40" s="78">
        <v>516500</v>
      </c>
      <c r="F40" s="78">
        <f>D40+E40</f>
        <v>516500</v>
      </c>
      <c r="G40" s="78">
        <v>132825</v>
      </c>
      <c r="H40" s="78">
        <f>K40/L40</f>
        <v>3.8885751929230192</v>
      </c>
      <c r="I40" s="78"/>
      <c r="J40" s="78">
        <v>516500</v>
      </c>
      <c r="K40" s="78">
        <f>I40+J40</f>
        <v>516500</v>
      </c>
      <c r="L40" s="44">
        <v>132825</v>
      </c>
      <c r="M40" s="45">
        <f>H40/C40*100</f>
        <v>100</v>
      </c>
    </row>
    <row r="42" spans="1:13">
      <c r="A42" s="36" t="s">
        <v>74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8"/>
    </row>
    <row r="43" spans="1:13">
      <c r="A43" s="39" t="s">
        <v>96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3" ht="72" customHeight="1">
      <c r="A44" s="40" t="s">
        <v>5</v>
      </c>
      <c r="B44" s="41" t="s">
        <v>6</v>
      </c>
      <c r="C44" s="41" t="s">
        <v>24</v>
      </c>
      <c r="D44" s="41" t="s">
        <v>59</v>
      </c>
      <c r="E44" s="41" t="s">
        <v>60</v>
      </c>
      <c r="F44" s="41" t="s">
        <v>61</v>
      </c>
      <c r="G44" s="41" t="s">
        <v>25</v>
      </c>
      <c r="H44" s="41" t="s">
        <v>26</v>
      </c>
      <c r="I44" s="41" t="s">
        <v>27</v>
      </c>
      <c r="J44" s="41" t="s">
        <v>28</v>
      </c>
      <c r="K44" s="41" t="s">
        <v>29</v>
      </c>
      <c r="L44" s="41" t="s">
        <v>30</v>
      </c>
      <c r="M44" s="41" t="s">
        <v>10</v>
      </c>
    </row>
    <row r="45" spans="1:13">
      <c r="A45" s="42">
        <v>1</v>
      </c>
      <c r="B45" s="42">
        <v>2</v>
      </c>
      <c r="C45" s="42">
        <v>3</v>
      </c>
      <c r="D45" s="42" t="s">
        <v>31</v>
      </c>
      <c r="E45" s="42" t="s">
        <v>32</v>
      </c>
      <c r="F45" s="42" t="s">
        <v>33</v>
      </c>
      <c r="G45" s="42" t="s">
        <v>34</v>
      </c>
      <c r="H45" s="42">
        <v>4</v>
      </c>
      <c r="I45" s="42" t="s">
        <v>35</v>
      </c>
      <c r="J45" s="42" t="s">
        <v>36</v>
      </c>
      <c r="K45" s="42" t="s">
        <v>37</v>
      </c>
      <c r="L45" s="42" t="s">
        <v>38</v>
      </c>
      <c r="M45" s="42" t="s">
        <v>39</v>
      </c>
    </row>
    <row r="46" spans="1:13" ht="182.25" customHeight="1">
      <c r="A46" s="43">
        <v>1</v>
      </c>
      <c r="B46" s="6" t="s">
        <v>57</v>
      </c>
      <c r="C46" s="78">
        <f>F46/G46</f>
        <v>36046.325443786984</v>
      </c>
      <c r="D46" s="78">
        <v>4059516</v>
      </c>
      <c r="E46" s="78">
        <v>20307800</v>
      </c>
      <c r="F46" s="78">
        <f>D46+E46</f>
        <v>24367316</v>
      </c>
      <c r="G46" s="78">
        <v>676</v>
      </c>
      <c r="H46" s="78">
        <f>K46/L46</f>
        <v>30840.568280346823</v>
      </c>
      <c r="I46" s="78">
        <v>2900287.6</v>
      </c>
      <c r="J46" s="78">
        <v>18441385.649999999</v>
      </c>
      <c r="K46" s="78">
        <f>I46+J46</f>
        <v>21341673.25</v>
      </c>
      <c r="L46" s="44">
        <v>692</v>
      </c>
      <c r="M46" s="45">
        <f>H46/C46*100</f>
        <v>85.558147468988594</v>
      </c>
    </row>
    <row r="47" spans="1:13" ht="126.75" hidden="1" customHeight="1">
      <c r="A47" s="43">
        <v>2</v>
      </c>
      <c r="B47" s="6" t="s">
        <v>58</v>
      </c>
      <c r="C47" s="79" t="e">
        <f>F47/G47</f>
        <v>#DIV/0!</v>
      </c>
      <c r="D47" s="78"/>
      <c r="E47" s="78"/>
      <c r="F47" s="78">
        <f>D47+E47</f>
        <v>0</v>
      </c>
      <c r="G47" s="78"/>
      <c r="H47" s="79" t="e">
        <f>K47/L47</f>
        <v>#DIV/0!</v>
      </c>
      <c r="I47" s="78"/>
      <c r="J47" s="78"/>
      <c r="K47" s="78">
        <f>I47+J47</f>
        <v>0</v>
      </c>
      <c r="L47" s="44"/>
      <c r="M47" s="45" t="e">
        <f>H47/C47*100</f>
        <v>#DIV/0!</v>
      </c>
    </row>
    <row r="49" spans="1:13" ht="48" customHeight="1">
      <c r="A49" s="48" t="s">
        <v>102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</row>
    <row r="50" spans="1:13">
      <c r="A50" s="39" t="s">
        <v>96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ht="70.5" customHeight="1">
      <c r="A51" s="40" t="s">
        <v>5</v>
      </c>
      <c r="B51" s="41" t="s">
        <v>6</v>
      </c>
      <c r="C51" s="41" t="s">
        <v>24</v>
      </c>
      <c r="D51" s="41" t="s">
        <v>59</v>
      </c>
      <c r="E51" s="41" t="s">
        <v>60</v>
      </c>
      <c r="F51" s="41" t="s">
        <v>61</v>
      </c>
      <c r="G51" s="41" t="s">
        <v>25</v>
      </c>
      <c r="H51" s="41" t="s">
        <v>26</v>
      </c>
      <c r="I51" s="41" t="s">
        <v>27</v>
      </c>
      <c r="J51" s="41" t="s">
        <v>28</v>
      </c>
      <c r="K51" s="41" t="s">
        <v>29</v>
      </c>
      <c r="L51" s="41" t="s">
        <v>30</v>
      </c>
      <c r="M51" s="41" t="s">
        <v>10</v>
      </c>
    </row>
    <row r="52" spans="1:13">
      <c r="A52" s="42">
        <v>1</v>
      </c>
      <c r="B52" s="42">
        <v>2</v>
      </c>
      <c r="C52" s="42">
        <v>3</v>
      </c>
      <c r="D52" s="42" t="s">
        <v>31</v>
      </c>
      <c r="E52" s="42" t="s">
        <v>32</v>
      </c>
      <c r="F52" s="42" t="s">
        <v>33</v>
      </c>
      <c r="G52" s="42" t="s">
        <v>34</v>
      </c>
      <c r="H52" s="42">
        <v>4</v>
      </c>
      <c r="I52" s="42" t="s">
        <v>35</v>
      </c>
      <c r="J52" s="42" t="s">
        <v>36</v>
      </c>
      <c r="K52" s="42" t="s">
        <v>37</v>
      </c>
      <c r="L52" s="42" t="s">
        <v>38</v>
      </c>
      <c r="M52" s="42" t="s">
        <v>39</v>
      </c>
    </row>
    <row r="53" spans="1:13" ht="175.5" customHeight="1">
      <c r="A53" s="43">
        <v>1</v>
      </c>
      <c r="B53" s="6" t="s">
        <v>57</v>
      </c>
      <c r="C53" s="78">
        <f>F53/G53</f>
        <v>35588.266197183097</v>
      </c>
      <c r="D53" s="78">
        <v>2858869</v>
      </c>
      <c r="E53" s="78">
        <v>22408800</v>
      </c>
      <c r="F53" s="78">
        <f>D53+E53</f>
        <v>25267669</v>
      </c>
      <c r="G53" s="78">
        <v>710</v>
      </c>
      <c r="H53" s="78">
        <f>K53/L53</f>
        <v>30527.895744985668</v>
      </c>
      <c r="I53" s="78">
        <v>2217680.9900000002</v>
      </c>
      <c r="J53" s="78">
        <v>19090790.239999998</v>
      </c>
      <c r="K53" s="78">
        <f>I53+J53</f>
        <v>21308471.229999997</v>
      </c>
      <c r="L53" s="44">
        <v>698</v>
      </c>
      <c r="M53" s="45">
        <f>H53/C53*100</f>
        <v>85.780789589019179</v>
      </c>
    </row>
    <row r="54" spans="1:13" ht="126.75" hidden="1" customHeight="1">
      <c r="A54" s="43">
        <v>2</v>
      </c>
      <c r="B54" s="6" t="s">
        <v>58</v>
      </c>
      <c r="C54" s="79" t="e">
        <f>F54/G54</f>
        <v>#DIV/0!</v>
      </c>
      <c r="D54" s="78"/>
      <c r="E54" s="78"/>
      <c r="F54" s="78">
        <f>D54+E54</f>
        <v>0</v>
      </c>
      <c r="G54" s="78"/>
      <c r="H54" s="79" t="e">
        <f>K54/L54</f>
        <v>#DIV/0!</v>
      </c>
      <c r="I54" s="78"/>
      <c r="J54" s="78"/>
      <c r="K54" s="78">
        <f>I54+J54</f>
        <v>0</v>
      </c>
      <c r="L54" s="44"/>
      <c r="M54" s="45" t="e">
        <f>H54/C54*100</f>
        <v>#DIV/0!</v>
      </c>
    </row>
    <row r="56" spans="1:13" ht="36.75" customHeight="1">
      <c r="A56" s="48" t="s">
        <v>103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50"/>
    </row>
    <row r="57" spans="1:13">
      <c r="A57" s="39" t="s">
        <v>96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1:13" ht="65.25" customHeight="1">
      <c r="A58" s="40" t="s">
        <v>5</v>
      </c>
      <c r="B58" s="41" t="s">
        <v>6</v>
      </c>
      <c r="C58" s="41" t="s">
        <v>24</v>
      </c>
      <c r="D58" s="41" t="s">
        <v>59</v>
      </c>
      <c r="E58" s="41" t="s">
        <v>60</v>
      </c>
      <c r="F58" s="41" t="s">
        <v>61</v>
      </c>
      <c r="G58" s="41" t="s">
        <v>25</v>
      </c>
      <c r="H58" s="41" t="s">
        <v>26</v>
      </c>
      <c r="I58" s="41" t="s">
        <v>27</v>
      </c>
      <c r="J58" s="41" t="s">
        <v>28</v>
      </c>
      <c r="K58" s="41" t="s">
        <v>29</v>
      </c>
      <c r="L58" s="41" t="s">
        <v>30</v>
      </c>
      <c r="M58" s="41" t="s">
        <v>10</v>
      </c>
    </row>
    <row r="59" spans="1:13">
      <c r="A59" s="42">
        <v>1</v>
      </c>
      <c r="B59" s="42">
        <v>2</v>
      </c>
      <c r="C59" s="42">
        <v>3</v>
      </c>
      <c r="D59" s="42" t="s">
        <v>31</v>
      </c>
      <c r="E59" s="42" t="s">
        <v>32</v>
      </c>
      <c r="F59" s="42" t="s">
        <v>33</v>
      </c>
      <c r="G59" s="42" t="s">
        <v>34</v>
      </c>
      <c r="H59" s="42">
        <v>4</v>
      </c>
      <c r="I59" s="42" t="s">
        <v>35</v>
      </c>
      <c r="J59" s="42" t="s">
        <v>36</v>
      </c>
      <c r="K59" s="42" t="s">
        <v>37</v>
      </c>
      <c r="L59" s="42" t="s">
        <v>38</v>
      </c>
      <c r="M59" s="42" t="s">
        <v>39</v>
      </c>
    </row>
    <row r="60" spans="1:13" ht="171.75" customHeight="1">
      <c r="A60" s="43">
        <v>1</v>
      </c>
      <c r="B60" s="6" t="s">
        <v>57</v>
      </c>
      <c r="C60" s="78">
        <f>F60/G60</f>
        <v>35074.6354556804</v>
      </c>
      <c r="D60" s="78">
        <v>2732283</v>
      </c>
      <c r="E60" s="78">
        <v>25362500</v>
      </c>
      <c r="F60" s="78">
        <f>D60+E60</f>
        <v>28094783</v>
      </c>
      <c r="G60" s="78">
        <v>801</v>
      </c>
      <c r="H60" s="78">
        <f>K60/L60</f>
        <v>32806.229913151365</v>
      </c>
      <c r="I60" s="78">
        <v>2120171.31</v>
      </c>
      <c r="J60" s="78">
        <v>24321650</v>
      </c>
      <c r="K60" s="78">
        <f>I60+J60</f>
        <v>26441821.309999999</v>
      </c>
      <c r="L60" s="44">
        <v>806</v>
      </c>
      <c r="M60" s="45">
        <f>H60/C60*100</f>
        <v>93.532632590307756</v>
      </c>
    </row>
    <row r="61" spans="1:13" ht="88.5" customHeight="1">
      <c r="A61" s="43">
        <v>2</v>
      </c>
      <c r="B61" s="6" t="s">
        <v>58</v>
      </c>
      <c r="C61" s="78">
        <f>F61/G61</f>
        <v>3.3951251148462411</v>
      </c>
      <c r="D61" s="78"/>
      <c r="E61" s="78">
        <v>314100</v>
      </c>
      <c r="F61" s="78">
        <f>D61+E61</f>
        <v>314100</v>
      </c>
      <c r="G61" s="78">
        <v>92515</v>
      </c>
      <c r="H61" s="78">
        <f>K61/L61</f>
        <v>4.3820663680488545</v>
      </c>
      <c r="I61" s="78"/>
      <c r="J61" s="78">
        <v>304251.25</v>
      </c>
      <c r="K61" s="78">
        <f>I61+J61</f>
        <v>304251.25</v>
      </c>
      <c r="L61" s="44">
        <v>69431</v>
      </c>
      <c r="M61" s="45">
        <f>H61/C61*100</f>
        <v>129.0693632728557</v>
      </c>
    </row>
    <row r="63" spans="1:13">
      <c r="A63" s="36" t="s">
        <v>104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8"/>
    </row>
    <row r="64" spans="1:13">
      <c r="A64" s="39" t="s">
        <v>96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ht="75" customHeight="1">
      <c r="A65" s="40" t="s">
        <v>5</v>
      </c>
      <c r="B65" s="41" t="s">
        <v>6</v>
      </c>
      <c r="C65" s="41" t="s">
        <v>24</v>
      </c>
      <c r="D65" s="41" t="s">
        <v>59</v>
      </c>
      <c r="E65" s="41" t="s">
        <v>75</v>
      </c>
      <c r="F65" s="41" t="s">
        <v>76</v>
      </c>
      <c r="G65" s="41" t="s">
        <v>25</v>
      </c>
      <c r="H65" s="41" t="s">
        <v>26</v>
      </c>
      <c r="I65" s="41" t="s">
        <v>27</v>
      </c>
      <c r="J65" s="41" t="s">
        <v>28</v>
      </c>
      <c r="K65" s="41" t="s">
        <v>29</v>
      </c>
      <c r="L65" s="41" t="s">
        <v>30</v>
      </c>
      <c r="M65" s="41" t="s">
        <v>10</v>
      </c>
    </row>
    <row r="66" spans="1:13">
      <c r="A66" s="42">
        <v>1</v>
      </c>
      <c r="B66" s="42">
        <v>2</v>
      </c>
      <c r="C66" s="42">
        <v>3</v>
      </c>
      <c r="D66" s="42" t="s">
        <v>31</v>
      </c>
      <c r="E66" s="42" t="s">
        <v>32</v>
      </c>
      <c r="F66" s="42" t="s">
        <v>33</v>
      </c>
      <c r="G66" s="42" t="s">
        <v>34</v>
      </c>
      <c r="H66" s="42">
        <v>4</v>
      </c>
      <c r="I66" s="42" t="s">
        <v>35</v>
      </c>
      <c r="J66" s="42" t="s">
        <v>36</v>
      </c>
      <c r="K66" s="42" t="s">
        <v>37</v>
      </c>
      <c r="L66" s="42" t="s">
        <v>38</v>
      </c>
      <c r="M66" s="42" t="s">
        <v>39</v>
      </c>
    </row>
    <row r="67" spans="1:13" ht="180.75" customHeight="1">
      <c r="A67" s="43">
        <v>1</v>
      </c>
      <c r="B67" s="6" t="s">
        <v>57</v>
      </c>
      <c r="C67" s="78">
        <f>F67/G67</f>
        <v>37512.084830339321</v>
      </c>
      <c r="D67" s="78">
        <f>5856909+101700</f>
        <v>5958609</v>
      </c>
      <c r="E67" s="80">
        <f>31628500</f>
        <v>31628500</v>
      </c>
      <c r="F67" s="80">
        <f>D67+E67</f>
        <v>37587109</v>
      </c>
      <c r="G67" s="78">
        <f>398+488+116</f>
        <v>1002</v>
      </c>
      <c r="H67" s="78">
        <f>K67/L67</f>
        <v>27216.260079601994</v>
      </c>
      <c r="I67" s="80">
        <f>4112641.69+48327.91</f>
        <v>4160969.6</v>
      </c>
      <c r="J67" s="80">
        <f>23191371.78</f>
        <v>23191371.780000001</v>
      </c>
      <c r="K67" s="80">
        <f>I67+J67</f>
        <v>27352341.380000003</v>
      </c>
      <c r="L67" s="44">
        <f>388+494+123</f>
        <v>1005</v>
      </c>
      <c r="M67" s="45">
        <f>H67/C67*100</f>
        <v>72.553312359727371</v>
      </c>
    </row>
    <row r="68" spans="1:13" ht="83.25" customHeight="1">
      <c r="A68" s="43">
        <v>2</v>
      </c>
      <c r="B68" s="6" t="s">
        <v>58</v>
      </c>
      <c r="C68" s="78">
        <f>F68/G68</f>
        <v>10.313725490196079</v>
      </c>
      <c r="D68" s="78"/>
      <c r="E68" s="78">
        <f>263000</f>
        <v>263000</v>
      </c>
      <c r="F68" s="78">
        <f>D68+E68</f>
        <v>263000</v>
      </c>
      <c r="G68" s="78">
        <v>25500</v>
      </c>
      <c r="H68" s="78">
        <f>K68/L68</f>
        <v>20.179414349959117</v>
      </c>
      <c r="I68" s="78"/>
      <c r="J68" s="78">
        <f>197435.39</f>
        <v>197435.39</v>
      </c>
      <c r="K68" s="78">
        <f>I68+J68</f>
        <v>197435.39</v>
      </c>
      <c r="L68" s="44">
        <v>9784</v>
      </c>
      <c r="M68" s="45">
        <f>H68/C68*100</f>
        <v>195.65591860226519</v>
      </c>
    </row>
    <row r="69" spans="1:13" ht="56.25" hidden="1">
      <c r="A69" s="43">
        <v>3</v>
      </c>
      <c r="B69" s="7" t="s">
        <v>54</v>
      </c>
      <c r="C69" s="79" t="e">
        <f>F69/G69</f>
        <v>#DIV/0!</v>
      </c>
      <c r="D69" s="78"/>
      <c r="E69" s="78"/>
      <c r="F69" s="78">
        <f>D69+E69</f>
        <v>0</v>
      </c>
      <c r="G69" s="78"/>
      <c r="H69" s="79" t="e">
        <f>K69/L69</f>
        <v>#DIV/0!</v>
      </c>
      <c r="I69" s="78"/>
      <c r="J69" s="78"/>
      <c r="K69" s="78">
        <f>I69+J69</f>
        <v>0</v>
      </c>
      <c r="L69" s="44"/>
      <c r="M69" s="45" t="e">
        <f>H69/C69*100</f>
        <v>#DIV/0!</v>
      </c>
    </row>
    <row r="70" spans="1:13" ht="56.25" hidden="1">
      <c r="A70" s="43">
        <v>4</v>
      </c>
      <c r="B70" s="47" t="s">
        <v>55</v>
      </c>
      <c r="C70" s="79" t="e">
        <f>F70/G70</f>
        <v>#DIV/0!</v>
      </c>
      <c r="D70" s="78"/>
      <c r="E70" s="78"/>
      <c r="F70" s="81">
        <f>D70</f>
        <v>0</v>
      </c>
      <c r="G70" s="82"/>
      <c r="H70" s="79" t="e">
        <f>K70/L70</f>
        <v>#DIV/0!</v>
      </c>
      <c r="I70" s="78"/>
      <c r="J70" s="78"/>
      <c r="K70" s="82">
        <f>I70</f>
        <v>0</v>
      </c>
      <c r="L70" s="83"/>
      <c r="M70" s="45" t="e">
        <f>H70/C70*100</f>
        <v>#DIV/0!</v>
      </c>
    </row>
    <row r="72" spans="1:13">
      <c r="A72" s="36" t="s">
        <v>77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8"/>
    </row>
    <row r="73" spans="1:13">
      <c r="A73" s="39" t="s">
        <v>96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ht="71.25" customHeight="1">
      <c r="A74" s="40" t="s">
        <v>5</v>
      </c>
      <c r="B74" s="41" t="s">
        <v>6</v>
      </c>
      <c r="C74" s="41" t="s">
        <v>24</v>
      </c>
      <c r="D74" s="41" t="s">
        <v>59</v>
      </c>
      <c r="E74" s="41" t="s">
        <v>60</v>
      </c>
      <c r="F74" s="41" t="s">
        <v>61</v>
      </c>
      <c r="G74" s="41" t="s">
        <v>25</v>
      </c>
      <c r="H74" s="41" t="s">
        <v>26</v>
      </c>
      <c r="I74" s="41" t="s">
        <v>27</v>
      </c>
      <c r="J74" s="41" t="s">
        <v>28</v>
      </c>
      <c r="K74" s="41" t="s">
        <v>29</v>
      </c>
      <c r="L74" s="41" t="s">
        <v>30</v>
      </c>
      <c r="M74" s="41" t="s">
        <v>10</v>
      </c>
    </row>
    <row r="75" spans="1:13">
      <c r="A75" s="42">
        <v>1</v>
      </c>
      <c r="B75" s="42">
        <v>2</v>
      </c>
      <c r="C75" s="42">
        <v>3</v>
      </c>
      <c r="D75" s="42" t="s">
        <v>31</v>
      </c>
      <c r="E75" s="42" t="s">
        <v>32</v>
      </c>
      <c r="F75" s="42" t="s">
        <v>33</v>
      </c>
      <c r="G75" s="42" t="s">
        <v>34</v>
      </c>
      <c r="H75" s="42">
        <v>4</v>
      </c>
      <c r="I75" s="42" t="s">
        <v>35</v>
      </c>
      <c r="J75" s="42" t="s">
        <v>36</v>
      </c>
      <c r="K75" s="42" t="s">
        <v>37</v>
      </c>
      <c r="L75" s="42" t="s">
        <v>38</v>
      </c>
      <c r="M75" s="42" t="s">
        <v>39</v>
      </c>
    </row>
    <row r="76" spans="1:13" ht="175.5" customHeight="1">
      <c r="A76" s="43">
        <v>1</v>
      </c>
      <c r="B76" s="6" t="s">
        <v>57</v>
      </c>
      <c r="C76" s="78">
        <f>F76/G76</f>
        <v>44070.838627700126</v>
      </c>
      <c r="D76" s="78">
        <v>5236250</v>
      </c>
      <c r="E76" s="78">
        <v>29447500</v>
      </c>
      <c r="F76" s="78">
        <f>D76+E76</f>
        <v>34683750</v>
      </c>
      <c r="G76" s="78">
        <v>787</v>
      </c>
      <c r="H76" s="78">
        <f>K76/L76</f>
        <v>32577.812155612246</v>
      </c>
      <c r="I76" s="78">
        <v>3869519.73</v>
      </c>
      <c r="J76" s="78">
        <v>21671485</v>
      </c>
      <c r="K76" s="78">
        <f>I76+J76</f>
        <v>25541004.73</v>
      </c>
      <c r="L76" s="44">
        <v>784</v>
      </c>
      <c r="M76" s="45">
        <f>H76/C76*100</f>
        <v>73.921470909191882</v>
      </c>
    </row>
    <row r="77" spans="1:13" ht="83.25" customHeight="1">
      <c r="A77" s="43">
        <v>2</v>
      </c>
      <c r="B77" s="6" t="s">
        <v>58</v>
      </c>
      <c r="C77" s="78">
        <f>F77/G77</f>
        <v>6.0173344700198923</v>
      </c>
      <c r="D77" s="78"/>
      <c r="E77" s="78">
        <v>84700</v>
      </c>
      <c r="F77" s="78">
        <f>D77+E77</f>
        <v>84700</v>
      </c>
      <c r="G77" s="78">
        <v>14076</v>
      </c>
      <c r="H77" s="78">
        <f>K77/L77</f>
        <v>7.3993185987595007</v>
      </c>
      <c r="I77" s="78"/>
      <c r="J77" s="78">
        <v>84700</v>
      </c>
      <c r="K77" s="78">
        <f>I77+J77</f>
        <v>84700</v>
      </c>
      <c r="L77" s="44">
        <v>11447</v>
      </c>
      <c r="M77" s="45">
        <f>H77/C77*100</f>
        <v>122.96671617017559</v>
      </c>
    </row>
    <row r="78" spans="1:13" ht="56.25">
      <c r="A78" s="43">
        <v>3</v>
      </c>
      <c r="B78" s="7" t="s">
        <v>54</v>
      </c>
      <c r="C78" s="78">
        <f>F78/G78</f>
        <v>63087.046875</v>
      </c>
      <c r="D78" s="78">
        <v>685185.5</v>
      </c>
      <c r="E78" s="78">
        <v>1333600</v>
      </c>
      <c r="F78" s="78">
        <f>D78+E78</f>
        <v>2018785.5</v>
      </c>
      <c r="G78" s="78">
        <v>32</v>
      </c>
      <c r="H78" s="78">
        <f>K78/L78</f>
        <v>55206.423214285714</v>
      </c>
      <c r="I78" s="78">
        <v>591279.85</v>
      </c>
      <c r="J78" s="78">
        <v>954500</v>
      </c>
      <c r="K78" s="78">
        <f>I78+J78</f>
        <v>1545779.85</v>
      </c>
      <c r="L78" s="44">
        <v>28</v>
      </c>
      <c r="M78" s="45">
        <f>H78/C78*100</f>
        <v>87.508333245762998</v>
      </c>
    </row>
    <row r="79" spans="1:13" ht="65.25" customHeight="1">
      <c r="A79" s="43">
        <v>4</v>
      </c>
      <c r="B79" s="47" t="s">
        <v>55</v>
      </c>
      <c r="C79" s="78">
        <f>F79/G79</f>
        <v>4128.578125</v>
      </c>
      <c r="D79" s="78">
        <v>132114.5</v>
      </c>
      <c r="E79" s="78"/>
      <c r="F79" s="78">
        <f>D79</f>
        <v>132114.5</v>
      </c>
      <c r="G79" s="82">
        <v>32</v>
      </c>
      <c r="H79" s="78">
        <f>K79/L79</f>
        <v>2773.3571428571427</v>
      </c>
      <c r="I79" s="78">
        <v>77654</v>
      </c>
      <c r="J79" s="78"/>
      <c r="K79" s="84">
        <f>I79</f>
        <v>77654</v>
      </c>
      <c r="L79" s="83">
        <v>28</v>
      </c>
      <c r="M79" s="45">
        <f>H79/C79*100</f>
        <v>67.174631529036219</v>
      </c>
    </row>
    <row r="81" spans="1:13">
      <c r="A81" s="36" t="s">
        <v>105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8"/>
    </row>
    <row r="82" spans="1:13">
      <c r="A82" s="39" t="s">
        <v>96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1:13" ht="64.5" customHeight="1">
      <c r="A83" s="40" t="s">
        <v>5</v>
      </c>
      <c r="B83" s="41" t="s">
        <v>6</v>
      </c>
      <c r="C83" s="41" t="s">
        <v>24</v>
      </c>
      <c r="D83" s="41" t="s">
        <v>59</v>
      </c>
      <c r="E83" s="41" t="s">
        <v>60</v>
      </c>
      <c r="F83" s="41" t="s">
        <v>61</v>
      </c>
      <c r="G83" s="41" t="s">
        <v>25</v>
      </c>
      <c r="H83" s="41" t="s">
        <v>26</v>
      </c>
      <c r="I83" s="41" t="s">
        <v>27</v>
      </c>
      <c r="J83" s="41" t="s">
        <v>28</v>
      </c>
      <c r="K83" s="41" t="s">
        <v>29</v>
      </c>
      <c r="L83" s="41" t="s">
        <v>30</v>
      </c>
      <c r="M83" s="41" t="s">
        <v>10</v>
      </c>
    </row>
    <row r="84" spans="1:13">
      <c r="A84" s="42">
        <v>1</v>
      </c>
      <c r="B84" s="42">
        <v>2</v>
      </c>
      <c r="C84" s="42">
        <v>3</v>
      </c>
      <c r="D84" s="42" t="s">
        <v>31</v>
      </c>
      <c r="E84" s="42" t="s">
        <v>32</v>
      </c>
      <c r="F84" s="42" t="s">
        <v>33</v>
      </c>
      <c r="G84" s="42" t="s">
        <v>34</v>
      </c>
      <c r="H84" s="42">
        <v>4</v>
      </c>
      <c r="I84" s="42" t="s">
        <v>35</v>
      </c>
      <c r="J84" s="42" t="s">
        <v>36</v>
      </c>
      <c r="K84" s="42" t="s">
        <v>37</v>
      </c>
      <c r="L84" s="42" t="s">
        <v>38</v>
      </c>
      <c r="M84" s="42" t="s">
        <v>39</v>
      </c>
    </row>
    <row r="85" spans="1:13" ht="175.5" customHeight="1">
      <c r="A85" s="43">
        <v>1</v>
      </c>
      <c r="B85" s="6" t="s">
        <v>57</v>
      </c>
      <c r="C85" s="78">
        <f>F85/G85</f>
        <v>36942.392156862748</v>
      </c>
      <c r="D85" s="78">
        <v>4744254</v>
      </c>
      <c r="E85" s="78">
        <v>27284800</v>
      </c>
      <c r="F85" s="78">
        <f>D85+E85</f>
        <v>32029054</v>
      </c>
      <c r="G85" s="78">
        <v>867</v>
      </c>
      <c r="H85" s="78">
        <f>K85/L85</f>
        <v>27113.012674418602</v>
      </c>
      <c r="I85" s="78">
        <v>3165818.07</v>
      </c>
      <c r="J85" s="78">
        <v>20151372.829999998</v>
      </c>
      <c r="K85" s="78">
        <f>I85+J85</f>
        <v>23317190.899999999</v>
      </c>
      <c r="L85" s="44">
        <v>860</v>
      </c>
      <c r="M85" s="45">
        <f>H85/C85*100</f>
        <v>73.392682745862331</v>
      </c>
    </row>
    <row r="86" spans="1:13" ht="92.25" hidden="1" customHeight="1">
      <c r="A86" s="43">
        <v>2</v>
      </c>
      <c r="B86" s="6" t="s">
        <v>58</v>
      </c>
      <c r="C86" s="79" t="e">
        <f>F86/G86</f>
        <v>#DIV/0!</v>
      </c>
      <c r="D86" s="78"/>
      <c r="E86" s="78"/>
      <c r="F86" s="78">
        <f>D86+E86</f>
        <v>0</v>
      </c>
      <c r="G86" s="78"/>
      <c r="H86" s="79" t="e">
        <f>K86/L86</f>
        <v>#DIV/0!</v>
      </c>
      <c r="I86" s="78"/>
      <c r="J86" s="78"/>
      <c r="K86" s="78">
        <f>I86+J86</f>
        <v>0</v>
      </c>
      <c r="L86" s="44"/>
      <c r="M86" s="45" t="e">
        <f>H86/C86*100</f>
        <v>#DIV/0!</v>
      </c>
    </row>
    <row r="88" spans="1:13">
      <c r="A88" s="36" t="s">
        <v>106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8"/>
    </row>
    <row r="89" spans="1:13">
      <c r="A89" s="39" t="s">
        <v>96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1:13" ht="71.25" customHeight="1">
      <c r="A90" s="40" t="s">
        <v>5</v>
      </c>
      <c r="B90" s="41" t="s">
        <v>6</v>
      </c>
      <c r="C90" s="41" t="s">
        <v>24</v>
      </c>
      <c r="D90" s="41" t="s">
        <v>59</v>
      </c>
      <c r="E90" s="41" t="s">
        <v>60</v>
      </c>
      <c r="F90" s="41" t="s">
        <v>61</v>
      </c>
      <c r="G90" s="41" t="s">
        <v>25</v>
      </c>
      <c r="H90" s="41" t="s">
        <v>26</v>
      </c>
      <c r="I90" s="41" t="s">
        <v>27</v>
      </c>
      <c r="J90" s="41" t="s">
        <v>28</v>
      </c>
      <c r="K90" s="41" t="s">
        <v>29</v>
      </c>
      <c r="L90" s="41" t="s">
        <v>30</v>
      </c>
      <c r="M90" s="41" t="s">
        <v>10</v>
      </c>
    </row>
    <row r="91" spans="1:13">
      <c r="A91" s="42">
        <v>1</v>
      </c>
      <c r="B91" s="42">
        <v>2</v>
      </c>
      <c r="C91" s="42">
        <v>3</v>
      </c>
      <c r="D91" s="42" t="s">
        <v>31</v>
      </c>
      <c r="E91" s="42" t="s">
        <v>32</v>
      </c>
      <c r="F91" s="42" t="s">
        <v>33</v>
      </c>
      <c r="G91" s="42" t="s">
        <v>34</v>
      </c>
      <c r="H91" s="42">
        <v>4</v>
      </c>
      <c r="I91" s="42" t="s">
        <v>35</v>
      </c>
      <c r="J91" s="42" t="s">
        <v>36</v>
      </c>
      <c r="K91" s="42" t="s">
        <v>37</v>
      </c>
      <c r="L91" s="42" t="s">
        <v>38</v>
      </c>
      <c r="M91" s="42" t="s">
        <v>39</v>
      </c>
    </row>
    <row r="92" spans="1:13" ht="174" customHeight="1">
      <c r="A92" s="43">
        <v>1</v>
      </c>
      <c r="B92" s="6" t="s">
        <v>57</v>
      </c>
      <c r="C92" s="78">
        <f>F92/G92</f>
        <v>62710.206266318535</v>
      </c>
      <c r="D92" s="78">
        <v>3072009</v>
      </c>
      <c r="E92" s="78">
        <v>20946000</v>
      </c>
      <c r="F92" s="78">
        <f>D92+E92</f>
        <v>24018009</v>
      </c>
      <c r="G92" s="78">
        <v>383</v>
      </c>
      <c r="H92" s="78">
        <f>K92/L92</f>
        <v>51784.580083798886</v>
      </c>
      <c r="I92" s="78">
        <v>2249939.67</v>
      </c>
      <c r="J92" s="78">
        <v>16288940</v>
      </c>
      <c r="K92" s="78">
        <f>I92+J92</f>
        <v>18538879.670000002</v>
      </c>
      <c r="L92" s="44">
        <v>358</v>
      </c>
      <c r="M92" s="45">
        <f>H92/C92*100</f>
        <v>82.577594887631918</v>
      </c>
    </row>
    <row r="93" spans="1:13" ht="77.25" customHeight="1">
      <c r="A93" s="43">
        <v>2</v>
      </c>
      <c r="B93" s="6" t="s">
        <v>58</v>
      </c>
      <c r="C93" s="78">
        <f>F93/G93</f>
        <v>1.8325648542344917</v>
      </c>
      <c r="D93" s="78"/>
      <c r="E93" s="78">
        <v>124400</v>
      </c>
      <c r="F93" s="78">
        <f>D93+E93</f>
        <v>124400</v>
      </c>
      <c r="G93" s="78">
        <v>67883</v>
      </c>
      <c r="H93" s="78">
        <f>K93/L93</f>
        <v>1.8325648542344917</v>
      </c>
      <c r="I93" s="78"/>
      <c r="J93" s="78">
        <v>124400</v>
      </c>
      <c r="K93" s="78">
        <f>I93+J93</f>
        <v>124400</v>
      </c>
      <c r="L93" s="44">
        <v>67883</v>
      </c>
      <c r="M93" s="45">
        <f>H93/C93*100</f>
        <v>100</v>
      </c>
    </row>
    <row r="95" spans="1:13">
      <c r="A95" s="36" t="s">
        <v>107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8"/>
    </row>
    <row r="96" spans="1:13">
      <c r="A96" s="39" t="s">
        <v>96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 ht="70.5" customHeight="1">
      <c r="A97" s="40" t="s">
        <v>5</v>
      </c>
      <c r="B97" s="41" t="s">
        <v>6</v>
      </c>
      <c r="C97" s="41" t="s">
        <v>24</v>
      </c>
      <c r="D97" s="41" t="s">
        <v>59</v>
      </c>
      <c r="E97" s="41" t="s">
        <v>60</v>
      </c>
      <c r="F97" s="41" t="s">
        <v>61</v>
      </c>
      <c r="G97" s="41" t="s">
        <v>25</v>
      </c>
      <c r="H97" s="41" t="s">
        <v>26</v>
      </c>
      <c r="I97" s="41" t="s">
        <v>27</v>
      </c>
      <c r="J97" s="41" t="s">
        <v>28</v>
      </c>
      <c r="K97" s="41" t="s">
        <v>29</v>
      </c>
      <c r="L97" s="41" t="s">
        <v>30</v>
      </c>
      <c r="M97" s="41" t="s">
        <v>10</v>
      </c>
    </row>
    <row r="98" spans="1:13">
      <c r="A98" s="42">
        <v>1</v>
      </c>
      <c r="B98" s="42">
        <v>2</v>
      </c>
      <c r="C98" s="42">
        <v>3</v>
      </c>
      <c r="D98" s="42" t="s">
        <v>31</v>
      </c>
      <c r="E98" s="42" t="s">
        <v>32</v>
      </c>
      <c r="F98" s="42" t="s">
        <v>33</v>
      </c>
      <c r="G98" s="42" t="s">
        <v>34</v>
      </c>
      <c r="H98" s="42">
        <v>4</v>
      </c>
      <c r="I98" s="42" t="s">
        <v>35</v>
      </c>
      <c r="J98" s="42" t="s">
        <v>36</v>
      </c>
      <c r="K98" s="42" t="s">
        <v>37</v>
      </c>
      <c r="L98" s="42" t="s">
        <v>38</v>
      </c>
      <c r="M98" s="42" t="s">
        <v>39</v>
      </c>
    </row>
    <row r="99" spans="1:13" ht="180.75" customHeight="1">
      <c r="A99" s="43">
        <v>1</v>
      </c>
      <c r="B99" s="6" t="s">
        <v>57</v>
      </c>
      <c r="C99" s="78">
        <f>F99/G99</f>
        <v>42380.969348659004</v>
      </c>
      <c r="D99" s="78">
        <v>3563499</v>
      </c>
      <c r="E99" s="78">
        <v>29620800</v>
      </c>
      <c r="F99" s="78">
        <f>D99+E99</f>
        <v>33184299</v>
      </c>
      <c r="G99" s="78">
        <v>783</v>
      </c>
      <c r="H99" s="78">
        <f>K99/L99</f>
        <v>32882.837969151667</v>
      </c>
      <c r="I99" s="78">
        <v>2859185.65</v>
      </c>
      <c r="J99" s="78">
        <v>22723662.289999999</v>
      </c>
      <c r="K99" s="78">
        <f>I99+J99</f>
        <v>25582847.939999998</v>
      </c>
      <c r="L99" s="44">
        <v>778</v>
      </c>
      <c r="M99" s="45">
        <f>H99/C99*100</f>
        <v>77.588687740083813</v>
      </c>
    </row>
    <row r="100" spans="1:13" ht="78.75" customHeight="1">
      <c r="A100" s="43">
        <v>2</v>
      </c>
      <c r="B100" s="6" t="s">
        <v>58</v>
      </c>
      <c r="C100" s="78">
        <f>F100/G100</f>
        <v>7.3166421207658319</v>
      </c>
      <c r="D100" s="78"/>
      <c r="E100" s="78">
        <v>124200</v>
      </c>
      <c r="F100" s="78">
        <f>D100+E100</f>
        <v>124200</v>
      </c>
      <c r="G100" s="78">
        <v>16975</v>
      </c>
      <c r="H100" s="78">
        <f>K100/L100</f>
        <v>14.226804123711339</v>
      </c>
      <c r="I100" s="78"/>
      <c r="J100" s="78">
        <v>124200</v>
      </c>
      <c r="K100" s="78">
        <f>I100+J100</f>
        <v>124200</v>
      </c>
      <c r="L100" s="44">
        <v>8730</v>
      </c>
      <c r="M100" s="45">
        <f>H100/C100*100</f>
        <v>194.44444444444443</v>
      </c>
    </row>
    <row r="102" spans="1:13">
      <c r="A102" s="36" t="s">
        <v>108</v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8"/>
    </row>
    <row r="103" spans="1:13">
      <c r="A103" s="39" t="s">
        <v>96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</row>
    <row r="104" spans="1:13" ht="72.75" customHeight="1">
      <c r="A104" s="40" t="s">
        <v>5</v>
      </c>
      <c r="B104" s="41" t="s">
        <v>6</v>
      </c>
      <c r="C104" s="41" t="s">
        <v>24</v>
      </c>
      <c r="D104" s="41" t="s">
        <v>78</v>
      </c>
      <c r="E104" s="41" t="s">
        <v>79</v>
      </c>
      <c r="F104" s="41" t="s">
        <v>61</v>
      </c>
      <c r="G104" s="41" t="s">
        <v>25</v>
      </c>
      <c r="H104" s="41" t="s">
        <v>26</v>
      </c>
      <c r="I104" s="41" t="s">
        <v>80</v>
      </c>
      <c r="J104" s="41" t="s">
        <v>81</v>
      </c>
      <c r="K104" s="41" t="s">
        <v>29</v>
      </c>
      <c r="L104" s="41" t="s">
        <v>30</v>
      </c>
      <c r="M104" s="41" t="s">
        <v>10</v>
      </c>
    </row>
    <row r="105" spans="1:13">
      <c r="A105" s="42">
        <v>1</v>
      </c>
      <c r="B105" s="42">
        <v>2</v>
      </c>
      <c r="C105" s="42">
        <v>3</v>
      </c>
      <c r="D105" s="42" t="s">
        <v>31</v>
      </c>
      <c r="E105" s="42" t="s">
        <v>32</v>
      </c>
      <c r="F105" s="42" t="s">
        <v>33</v>
      </c>
      <c r="G105" s="42" t="s">
        <v>34</v>
      </c>
      <c r="H105" s="42">
        <v>4</v>
      </c>
      <c r="I105" s="42" t="s">
        <v>35</v>
      </c>
      <c r="J105" s="42" t="s">
        <v>36</v>
      </c>
      <c r="K105" s="42" t="s">
        <v>37</v>
      </c>
      <c r="L105" s="42" t="s">
        <v>38</v>
      </c>
      <c r="M105" s="42" t="s">
        <v>39</v>
      </c>
    </row>
    <row r="106" spans="1:13" ht="179.25" customHeight="1">
      <c r="A106" s="43">
        <v>1</v>
      </c>
      <c r="B106" s="6" t="s">
        <v>57</v>
      </c>
      <c r="C106" s="78">
        <f>F106/G106</f>
        <v>38045.406032482599</v>
      </c>
      <c r="D106" s="78">
        <v>4275940</v>
      </c>
      <c r="E106" s="78">
        <v>28519200</v>
      </c>
      <c r="F106" s="78">
        <f>D106+E106</f>
        <v>32795140</v>
      </c>
      <c r="G106" s="78">
        <v>862</v>
      </c>
      <c r="H106" s="78">
        <f>K106/L106</f>
        <v>29982.662542955324</v>
      </c>
      <c r="I106" s="78">
        <v>3121473.54</v>
      </c>
      <c r="J106" s="78">
        <v>23053390.859999999</v>
      </c>
      <c r="K106" s="78">
        <f>I106+J106</f>
        <v>26174864.399999999</v>
      </c>
      <c r="L106" s="44">
        <v>873</v>
      </c>
      <c r="M106" s="45">
        <f>H106/C106*100</f>
        <v>78.80757670809605</v>
      </c>
    </row>
    <row r="107" spans="1:13" ht="85.5" customHeight="1">
      <c r="A107" s="43">
        <v>2</v>
      </c>
      <c r="B107" s="6" t="s">
        <v>58</v>
      </c>
      <c r="C107" s="78">
        <f>F107/G107</f>
        <v>12.489888367578061</v>
      </c>
      <c r="D107" s="78"/>
      <c r="E107" s="78">
        <v>154400</v>
      </c>
      <c r="F107" s="78">
        <f>D107+E107</f>
        <v>154400</v>
      </c>
      <c r="G107" s="78">
        <v>12362</v>
      </c>
      <c r="H107" s="78">
        <f>K107/L107</f>
        <v>6.2413718723037102</v>
      </c>
      <c r="I107" s="78"/>
      <c r="J107" s="78">
        <v>57870</v>
      </c>
      <c r="K107" s="78">
        <f>I107+J107</f>
        <v>57870</v>
      </c>
      <c r="L107" s="44">
        <v>9272</v>
      </c>
      <c r="M107" s="45">
        <f>H107/C107*100</f>
        <v>49.971398371385014</v>
      </c>
    </row>
    <row r="109" spans="1:13">
      <c r="A109" s="36" t="s">
        <v>109</v>
      </c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8"/>
    </row>
    <row r="110" spans="1:13">
      <c r="A110" s="39" t="s">
        <v>96</v>
      </c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1:13" ht="72" customHeight="1">
      <c r="A111" s="40" t="s">
        <v>5</v>
      </c>
      <c r="B111" s="41" t="s">
        <v>6</v>
      </c>
      <c r="C111" s="41" t="s">
        <v>24</v>
      </c>
      <c r="D111" s="41" t="s">
        <v>59</v>
      </c>
      <c r="E111" s="41" t="s">
        <v>60</v>
      </c>
      <c r="F111" s="41" t="s">
        <v>61</v>
      </c>
      <c r="G111" s="41" t="s">
        <v>25</v>
      </c>
      <c r="H111" s="41" t="s">
        <v>26</v>
      </c>
      <c r="I111" s="41" t="s">
        <v>27</v>
      </c>
      <c r="J111" s="41" t="s">
        <v>28</v>
      </c>
      <c r="K111" s="41" t="s">
        <v>29</v>
      </c>
      <c r="L111" s="41" t="s">
        <v>30</v>
      </c>
      <c r="M111" s="41" t="s">
        <v>10</v>
      </c>
    </row>
    <row r="112" spans="1:13">
      <c r="A112" s="42">
        <v>1</v>
      </c>
      <c r="B112" s="42">
        <v>2</v>
      </c>
      <c r="C112" s="42">
        <v>3</v>
      </c>
      <c r="D112" s="42" t="s">
        <v>31</v>
      </c>
      <c r="E112" s="42" t="s">
        <v>32</v>
      </c>
      <c r="F112" s="42" t="s">
        <v>33</v>
      </c>
      <c r="G112" s="42" t="s">
        <v>34</v>
      </c>
      <c r="H112" s="42">
        <v>4</v>
      </c>
      <c r="I112" s="42" t="s">
        <v>35</v>
      </c>
      <c r="J112" s="42" t="s">
        <v>36</v>
      </c>
      <c r="K112" s="42" t="s">
        <v>37</v>
      </c>
      <c r="L112" s="42" t="s">
        <v>38</v>
      </c>
      <c r="M112" s="42" t="s">
        <v>39</v>
      </c>
    </row>
    <row r="113" spans="1:13" ht="180.75" customHeight="1">
      <c r="A113" s="43">
        <v>1</v>
      </c>
      <c r="B113" s="6" t="s">
        <v>57</v>
      </c>
      <c r="C113" s="78">
        <f>F113/G113</f>
        <v>38919.53125</v>
      </c>
      <c r="D113" s="78">
        <v>6058450</v>
      </c>
      <c r="E113" s="78">
        <v>26322600</v>
      </c>
      <c r="F113" s="78">
        <f>D113+E113</f>
        <v>32381050</v>
      </c>
      <c r="G113" s="78">
        <v>832</v>
      </c>
      <c r="H113" s="78">
        <f>K113/L113</f>
        <v>32194.854909747293</v>
      </c>
      <c r="I113" s="78">
        <v>4521338.3099999996</v>
      </c>
      <c r="J113" s="78">
        <v>22232586.120000001</v>
      </c>
      <c r="K113" s="78">
        <f>I113+J113</f>
        <v>26753924.43</v>
      </c>
      <c r="L113" s="44">
        <v>831</v>
      </c>
      <c r="M113" s="45">
        <f>H113/C113*100</f>
        <v>82.721589586840906</v>
      </c>
    </row>
    <row r="114" spans="1:13" ht="126.75" hidden="1" customHeight="1">
      <c r="A114" s="43">
        <v>2</v>
      </c>
      <c r="B114" s="6" t="s">
        <v>58</v>
      </c>
      <c r="C114" s="79" t="e">
        <f>F114/G114</f>
        <v>#DIV/0!</v>
      </c>
      <c r="D114" s="78">
        <v>0</v>
      </c>
      <c r="E114" s="78">
        <v>0</v>
      </c>
      <c r="F114" s="78">
        <f>D114+E114</f>
        <v>0</v>
      </c>
      <c r="G114" s="78">
        <v>0</v>
      </c>
      <c r="H114" s="79" t="e">
        <f>K114/L114</f>
        <v>#DIV/0!</v>
      </c>
      <c r="I114" s="78">
        <v>0</v>
      </c>
      <c r="J114" s="78">
        <v>0</v>
      </c>
      <c r="K114" s="78">
        <f>I114+J114</f>
        <v>0</v>
      </c>
      <c r="L114" s="44">
        <v>0</v>
      </c>
      <c r="M114" s="45" t="e">
        <f>H114/C114*100</f>
        <v>#DIV/0!</v>
      </c>
    </row>
    <row r="116" spans="1:13">
      <c r="A116" s="36" t="s">
        <v>110</v>
      </c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8"/>
    </row>
    <row r="117" spans="1:13">
      <c r="A117" s="39" t="s">
        <v>96</v>
      </c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</row>
    <row r="118" spans="1:13" ht="74.25" customHeight="1">
      <c r="A118" s="40" t="s">
        <v>5</v>
      </c>
      <c r="B118" s="41" t="s">
        <v>6</v>
      </c>
      <c r="C118" s="41" t="s">
        <v>24</v>
      </c>
      <c r="D118" s="41" t="s">
        <v>59</v>
      </c>
      <c r="E118" s="41" t="s">
        <v>60</v>
      </c>
      <c r="F118" s="41" t="s">
        <v>61</v>
      </c>
      <c r="G118" s="41" t="s">
        <v>25</v>
      </c>
      <c r="H118" s="41" t="s">
        <v>26</v>
      </c>
      <c r="I118" s="41" t="s">
        <v>27</v>
      </c>
      <c r="J118" s="41" t="s">
        <v>28</v>
      </c>
      <c r="K118" s="41" t="s">
        <v>29</v>
      </c>
      <c r="L118" s="41" t="s">
        <v>30</v>
      </c>
      <c r="M118" s="41" t="s">
        <v>10</v>
      </c>
    </row>
    <row r="119" spans="1:13">
      <c r="A119" s="42">
        <v>1</v>
      </c>
      <c r="B119" s="42">
        <v>2</v>
      </c>
      <c r="C119" s="42">
        <v>3</v>
      </c>
      <c r="D119" s="42" t="s">
        <v>31</v>
      </c>
      <c r="E119" s="42" t="s">
        <v>32</v>
      </c>
      <c r="F119" s="42" t="s">
        <v>33</v>
      </c>
      <c r="G119" s="42" t="s">
        <v>34</v>
      </c>
      <c r="H119" s="42">
        <v>4</v>
      </c>
      <c r="I119" s="42" t="s">
        <v>35</v>
      </c>
      <c r="J119" s="42" t="s">
        <v>36</v>
      </c>
      <c r="K119" s="42" t="s">
        <v>37</v>
      </c>
      <c r="L119" s="42" t="s">
        <v>38</v>
      </c>
      <c r="M119" s="42" t="s">
        <v>39</v>
      </c>
    </row>
    <row r="120" spans="1:13" ht="180.75" customHeight="1">
      <c r="A120" s="43">
        <v>1</v>
      </c>
      <c r="B120" s="6" t="s">
        <v>57</v>
      </c>
      <c r="C120" s="78">
        <f>F120/G120</f>
        <v>42154.06882591093</v>
      </c>
      <c r="D120" s="78">
        <v>5054765</v>
      </c>
      <c r="E120" s="78">
        <v>26181400</v>
      </c>
      <c r="F120" s="78">
        <f>D120+E120</f>
        <v>31236165</v>
      </c>
      <c r="G120" s="78">
        <v>741</v>
      </c>
      <c r="H120" s="78">
        <f>K120/L120</f>
        <v>33133.370134770892</v>
      </c>
      <c r="I120" s="78">
        <v>3678822</v>
      </c>
      <c r="J120" s="78">
        <v>20906138.640000001</v>
      </c>
      <c r="K120" s="78">
        <f>I120+J120</f>
        <v>24584960.640000001</v>
      </c>
      <c r="L120" s="44">
        <v>742</v>
      </c>
      <c r="M120" s="45">
        <f>H120/C120*100</f>
        <v>78.60064534127423</v>
      </c>
    </row>
    <row r="121" spans="1:13" ht="82.5" customHeight="1">
      <c r="A121" s="43">
        <v>2</v>
      </c>
      <c r="B121" s="6" t="s">
        <v>58</v>
      </c>
      <c r="C121" s="78">
        <f>F121/G121</f>
        <v>1.9884877027734171</v>
      </c>
      <c r="D121" s="78"/>
      <c r="E121" s="78">
        <v>76000</v>
      </c>
      <c r="F121" s="78">
        <f>D121+E121</f>
        <v>76000</v>
      </c>
      <c r="G121" s="78">
        <v>38220</v>
      </c>
      <c r="H121" s="78">
        <f>K121/L121</f>
        <v>11.737451737451737</v>
      </c>
      <c r="I121" s="78"/>
      <c r="J121" s="78">
        <v>76000</v>
      </c>
      <c r="K121" s="78">
        <f>I121+J121</f>
        <v>76000</v>
      </c>
      <c r="L121" s="44">
        <v>6475</v>
      </c>
      <c r="M121" s="45">
        <f>H121/C121*100</f>
        <v>590.2702702702702</v>
      </c>
    </row>
    <row r="123" spans="1:13">
      <c r="A123" s="36" t="s">
        <v>111</v>
      </c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8"/>
    </row>
    <row r="124" spans="1:13">
      <c r="A124" s="39" t="s">
        <v>96</v>
      </c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</row>
    <row r="125" spans="1:13" ht="76.5" customHeight="1">
      <c r="A125" s="40" t="s">
        <v>5</v>
      </c>
      <c r="B125" s="41" t="s">
        <v>6</v>
      </c>
      <c r="C125" s="41" t="s">
        <v>24</v>
      </c>
      <c r="D125" s="41" t="s">
        <v>59</v>
      </c>
      <c r="E125" s="41" t="s">
        <v>60</v>
      </c>
      <c r="F125" s="41" t="s">
        <v>61</v>
      </c>
      <c r="G125" s="41" t="s">
        <v>25</v>
      </c>
      <c r="H125" s="41" t="s">
        <v>26</v>
      </c>
      <c r="I125" s="41" t="s">
        <v>27</v>
      </c>
      <c r="J125" s="41" t="s">
        <v>28</v>
      </c>
      <c r="K125" s="41" t="s">
        <v>29</v>
      </c>
      <c r="L125" s="41" t="s">
        <v>30</v>
      </c>
      <c r="M125" s="41" t="s">
        <v>10</v>
      </c>
    </row>
    <row r="126" spans="1:13">
      <c r="A126" s="42">
        <v>1</v>
      </c>
      <c r="B126" s="42">
        <v>2</v>
      </c>
      <c r="C126" s="42">
        <v>3</v>
      </c>
      <c r="D126" s="42" t="s">
        <v>31</v>
      </c>
      <c r="E126" s="42" t="s">
        <v>32</v>
      </c>
      <c r="F126" s="42" t="s">
        <v>33</v>
      </c>
      <c r="G126" s="42" t="s">
        <v>34</v>
      </c>
      <c r="H126" s="42">
        <v>4</v>
      </c>
      <c r="I126" s="42" t="s">
        <v>35</v>
      </c>
      <c r="J126" s="42" t="s">
        <v>36</v>
      </c>
      <c r="K126" s="42" t="s">
        <v>37</v>
      </c>
      <c r="L126" s="42" t="s">
        <v>38</v>
      </c>
      <c r="M126" s="42" t="s">
        <v>39</v>
      </c>
    </row>
    <row r="127" spans="1:13" ht="186.75" customHeight="1">
      <c r="A127" s="43">
        <v>1</v>
      </c>
      <c r="B127" s="6" t="s">
        <v>57</v>
      </c>
      <c r="C127" s="78">
        <f>F127/G127</f>
        <v>36163.018830525274</v>
      </c>
      <c r="D127" s="78">
        <v>4771186</v>
      </c>
      <c r="E127" s="78">
        <v>31717300</v>
      </c>
      <c r="F127" s="78">
        <f>D127+E127</f>
        <v>36488486</v>
      </c>
      <c r="G127" s="78">
        <v>1009</v>
      </c>
      <c r="H127" s="78">
        <f>K127/L127</f>
        <v>28853.978344827588</v>
      </c>
      <c r="I127" s="78">
        <v>4140900.51</v>
      </c>
      <c r="J127" s="78">
        <v>25145887.510000002</v>
      </c>
      <c r="K127" s="78">
        <f>I127+J127</f>
        <v>29286788.020000003</v>
      </c>
      <c r="L127" s="44">
        <v>1015</v>
      </c>
      <c r="M127" s="45">
        <f>H127/C127*100</f>
        <v>79.788632912670138</v>
      </c>
    </row>
    <row r="128" spans="1:13" ht="88.5" customHeight="1">
      <c r="A128" s="43">
        <v>2</v>
      </c>
      <c r="B128" s="6" t="s">
        <v>58</v>
      </c>
      <c r="C128" s="78">
        <f>F128/G128</f>
        <v>3.0274758594952651</v>
      </c>
      <c r="D128" s="78"/>
      <c r="E128" s="78">
        <v>259600</v>
      </c>
      <c r="F128" s="78">
        <f>D128+E128</f>
        <v>259600</v>
      </c>
      <c r="G128" s="78">
        <v>85748</v>
      </c>
      <c r="H128" s="78">
        <f>K128/L128</f>
        <v>1.8384596029187985</v>
      </c>
      <c r="I128" s="78"/>
      <c r="J128" s="78">
        <v>183436</v>
      </c>
      <c r="K128" s="78">
        <v>153436</v>
      </c>
      <c r="L128" s="44">
        <v>83459</v>
      </c>
      <c r="M128" s="45">
        <f>H128/C128*100</f>
        <v>60.725822045871013</v>
      </c>
    </row>
    <row r="130" spans="1:13">
      <c r="A130" s="36" t="s">
        <v>112</v>
      </c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8"/>
    </row>
    <row r="131" spans="1:13">
      <c r="A131" s="39" t="s">
        <v>96</v>
      </c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</row>
    <row r="132" spans="1:13" ht="74.25" customHeight="1">
      <c r="A132" s="40" t="s">
        <v>5</v>
      </c>
      <c r="B132" s="41" t="s">
        <v>6</v>
      </c>
      <c r="C132" s="41" t="s">
        <v>24</v>
      </c>
      <c r="D132" s="41" t="s">
        <v>59</v>
      </c>
      <c r="E132" s="41" t="s">
        <v>60</v>
      </c>
      <c r="F132" s="41" t="s">
        <v>61</v>
      </c>
      <c r="G132" s="41" t="s">
        <v>25</v>
      </c>
      <c r="H132" s="41" t="s">
        <v>26</v>
      </c>
      <c r="I132" s="41" t="s">
        <v>27</v>
      </c>
      <c r="J132" s="41" t="s">
        <v>28</v>
      </c>
      <c r="K132" s="41" t="s">
        <v>29</v>
      </c>
      <c r="L132" s="41" t="s">
        <v>30</v>
      </c>
      <c r="M132" s="41" t="s">
        <v>10</v>
      </c>
    </row>
    <row r="133" spans="1:13">
      <c r="A133" s="42">
        <v>1</v>
      </c>
      <c r="B133" s="42">
        <v>2</v>
      </c>
      <c r="C133" s="42">
        <v>3</v>
      </c>
      <c r="D133" s="42" t="s">
        <v>31</v>
      </c>
      <c r="E133" s="42" t="s">
        <v>32</v>
      </c>
      <c r="F133" s="42" t="s">
        <v>33</v>
      </c>
      <c r="G133" s="42" t="s">
        <v>34</v>
      </c>
      <c r="H133" s="42">
        <v>4</v>
      </c>
      <c r="I133" s="42" t="s">
        <v>35</v>
      </c>
      <c r="J133" s="42" t="s">
        <v>36</v>
      </c>
      <c r="K133" s="42" t="s">
        <v>37</v>
      </c>
      <c r="L133" s="42" t="s">
        <v>38</v>
      </c>
      <c r="M133" s="42" t="s">
        <v>39</v>
      </c>
    </row>
    <row r="134" spans="1:13" ht="173.25" customHeight="1">
      <c r="A134" s="43">
        <v>1</v>
      </c>
      <c r="B134" s="6" t="s">
        <v>57</v>
      </c>
      <c r="C134" s="78">
        <f>F134/G134</f>
        <v>41380.175510204084</v>
      </c>
      <c r="D134" s="78">
        <v>4956929</v>
      </c>
      <c r="E134" s="78">
        <v>25457500</v>
      </c>
      <c r="F134" s="78">
        <f>D134+E134</f>
        <v>30414429</v>
      </c>
      <c r="G134" s="78">
        <v>735</v>
      </c>
      <c r="H134" s="78">
        <f>K134/L134</f>
        <v>32259.271897506922</v>
      </c>
      <c r="I134" s="78">
        <v>3824196.66</v>
      </c>
      <c r="J134" s="78">
        <v>19466997.649999999</v>
      </c>
      <c r="K134" s="78">
        <f>I134+J134</f>
        <v>23291194.309999999</v>
      </c>
      <c r="L134" s="44">
        <v>722</v>
      </c>
      <c r="M134" s="45">
        <f>H134/C134*100</f>
        <v>77.95827712125579</v>
      </c>
    </row>
    <row r="135" spans="1:13" ht="126.75" hidden="1" customHeight="1">
      <c r="A135" s="43">
        <v>2</v>
      </c>
      <c r="B135" s="6" t="s">
        <v>58</v>
      </c>
      <c r="C135" s="79" t="e">
        <f>F135/G135</f>
        <v>#DIV/0!</v>
      </c>
      <c r="D135" s="78"/>
      <c r="E135" s="78"/>
      <c r="F135" s="78">
        <f>D135+E135</f>
        <v>0</v>
      </c>
      <c r="G135" s="78"/>
      <c r="H135" s="79" t="e">
        <f>K135/L135</f>
        <v>#DIV/0!</v>
      </c>
      <c r="I135" s="78"/>
      <c r="J135" s="78"/>
      <c r="K135" s="78">
        <f>I135+J135</f>
        <v>0</v>
      </c>
      <c r="L135" s="44"/>
      <c r="M135" s="45" t="e">
        <f>H135/C135*100</f>
        <v>#DIV/0!</v>
      </c>
    </row>
    <row r="137" spans="1:13">
      <c r="A137" s="36" t="s">
        <v>82</v>
      </c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8"/>
    </row>
    <row r="138" spans="1:13">
      <c r="A138" s="39" t="s">
        <v>96</v>
      </c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</row>
    <row r="139" spans="1:13" ht="66.75" customHeight="1">
      <c r="A139" s="40" t="s">
        <v>5</v>
      </c>
      <c r="B139" s="41" t="s">
        <v>6</v>
      </c>
      <c r="C139" s="41" t="s">
        <v>24</v>
      </c>
      <c r="D139" s="41" t="s">
        <v>59</v>
      </c>
      <c r="E139" s="41" t="s">
        <v>60</v>
      </c>
      <c r="F139" s="41" t="s">
        <v>61</v>
      </c>
      <c r="G139" s="41" t="s">
        <v>25</v>
      </c>
      <c r="H139" s="41" t="s">
        <v>26</v>
      </c>
      <c r="I139" s="41" t="s">
        <v>27</v>
      </c>
      <c r="J139" s="41" t="s">
        <v>28</v>
      </c>
      <c r="K139" s="41" t="s">
        <v>29</v>
      </c>
      <c r="L139" s="41" t="s">
        <v>30</v>
      </c>
      <c r="M139" s="41" t="s">
        <v>10</v>
      </c>
    </row>
    <row r="140" spans="1:13">
      <c r="A140" s="42">
        <v>1</v>
      </c>
      <c r="B140" s="42">
        <v>2</v>
      </c>
      <c r="C140" s="42">
        <v>3</v>
      </c>
      <c r="D140" s="42" t="s">
        <v>31</v>
      </c>
      <c r="E140" s="42" t="s">
        <v>32</v>
      </c>
      <c r="F140" s="42" t="s">
        <v>33</v>
      </c>
      <c r="G140" s="42" t="s">
        <v>34</v>
      </c>
      <c r="H140" s="42">
        <v>4</v>
      </c>
      <c r="I140" s="42" t="s">
        <v>35</v>
      </c>
      <c r="J140" s="42" t="s">
        <v>36</v>
      </c>
      <c r="K140" s="42" t="s">
        <v>37</v>
      </c>
      <c r="L140" s="42" t="s">
        <v>38</v>
      </c>
      <c r="M140" s="42" t="s">
        <v>39</v>
      </c>
    </row>
    <row r="141" spans="1:13" ht="182.25" customHeight="1">
      <c r="A141" s="43">
        <v>1</v>
      </c>
      <c r="B141" s="6" t="s">
        <v>57</v>
      </c>
      <c r="C141" s="78">
        <f>F141/G141</f>
        <v>48124.079522862819</v>
      </c>
      <c r="D141" s="78">
        <v>3445112</v>
      </c>
      <c r="E141" s="78">
        <v>20761300</v>
      </c>
      <c r="F141" s="78">
        <f>D141+E141</f>
        <v>24206412</v>
      </c>
      <c r="G141" s="78">
        <v>503</v>
      </c>
      <c r="H141" s="78">
        <f>K141/L141</f>
        <v>35809.161302605207</v>
      </c>
      <c r="I141" s="78">
        <v>2397069.89</v>
      </c>
      <c r="J141" s="78">
        <v>15471701.6</v>
      </c>
      <c r="K141" s="78">
        <f>I141+J141</f>
        <v>17868771.489999998</v>
      </c>
      <c r="L141" s="44">
        <v>499</v>
      </c>
      <c r="M141" s="45">
        <f>H141/C141*100</f>
        <v>74.410070088910402</v>
      </c>
    </row>
    <row r="142" spans="1:13" ht="89.25" customHeight="1">
      <c r="A142" s="43">
        <v>2</v>
      </c>
      <c r="B142" s="6" t="s">
        <v>58</v>
      </c>
      <c r="C142" s="78">
        <f>F142/G142</f>
        <v>9.0319829424307034</v>
      </c>
      <c r="D142" s="78"/>
      <c r="E142" s="78">
        <v>211800</v>
      </c>
      <c r="F142" s="78">
        <f>D142+E142</f>
        <v>211800</v>
      </c>
      <c r="G142" s="78">
        <v>23450</v>
      </c>
      <c r="H142" s="78">
        <f>K142/L142</f>
        <v>8.7454398403083697</v>
      </c>
      <c r="I142" s="78"/>
      <c r="J142" s="78">
        <v>127053.75</v>
      </c>
      <c r="K142" s="78">
        <f>I142+J142</f>
        <v>127053.75</v>
      </c>
      <c r="L142" s="44">
        <v>14528</v>
      </c>
      <c r="M142" s="45">
        <f>H142/C142*100</f>
        <v>96.827461876879724</v>
      </c>
    </row>
    <row r="144" spans="1:13">
      <c r="A144" s="36" t="s">
        <v>113</v>
      </c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8"/>
    </row>
    <row r="145" spans="1:13">
      <c r="A145" s="39" t="s">
        <v>96</v>
      </c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</row>
    <row r="146" spans="1:13" ht="76.5" customHeight="1">
      <c r="A146" s="40" t="s">
        <v>5</v>
      </c>
      <c r="B146" s="41" t="s">
        <v>6</v>
      </c>
      <c r="C146" s="41" t="s">
        <v>24</v>
      </c>
      <c r="D146" s="41" t="s">
        <v>59</v>
      </c>
      <c r="E146" s="41" t="s">
        <v>60</v>
      </c>
      <c r="F146" s="41" t="s">
        <v>61</v>
      </c>
      <c r="G146" s="41" t="s">
        <v>25</v>
      </c>
      <c r="H146" s="41" t="s">
        <v>26</v>
      </c>
      <c r="I146" s="41" t="s">
        <v>27</v>
      </c>
      <c r="J146" s="41" t="s">
        <v>28</v>
      </c>
      <c r="K146" s="41" t="s">
        <v>29</v>
      </c>
      <c r="L146" s="41" t="s">
        <v>30</v>
      </c>
      <c r="M146" s="41" t="s">
        <v>10</v>
      </c>
    </row>
    <row r="147" spans="1:13">
      <c r="A147" s="42">
        <v>1</v>
      </c>
      <c r="B147" s="42">
        <v>2</v>
      </c>
      <c r="C147" s="42">
        <v>3</v>
      </c>
      <c r="D147" s="42" t="s">
        <v>31</v>
      </c>
      <c r="E147" s="42" t="s">
        <v>32</v>
      </c>
      <c r="F147" s="42" t="s">
        <v>33</v>
      </c>
      <c r="G147" s="42" t="s">
        <v>34</v>
      </c>
      <c r="H147" s="42">
        <v>4</v>
      </c>
      <c r="I147" s="42" t="s">
        <v>35</v>
      </c>
      <c r="J147" s="42" t="s">
        <v>36</v>
      </c>
      <c r="K147" s="42" t="s">
        <v>37</v>
      </c>
      <c r="L147" s="42" t="s">
        <v>38</v>
      </c>
      <c r="M147" s="42" t="s">
        <v>39</v>
      </c>
    </row>
    <row r="148" spans="1:13" ht="180.75" customHeight="1">
      <c r="A148" s="43">
        <v>1</v>
      </c>
      <c r="B148" s="6" t="s">
        <v>57</v>
      </c>
      <c r="C148" s="78">
        <f>F148/G148</f>
        <v>40168.948809523812</v>
      </c>
      <c r="D148" s="78">
        <v>5886817</v>
      </c>
      <c r="E148" s="78">
        <v>27855100</v>
      </c>
      <c r="F148" s="78">
        <f>D148+E148</f>
        <v>33741917</v>
      </c>
      <c r="G148" s="78">
        <v>840</v>
      </c>
      <c r="H148" s="78">
        <f>K148/L148</f>
        <v>30835.104643705461</v>
      </c>
      <c r="I148" s="78">
        <v>4479272.8499999996</v>
      </c>
      <c r="J148" s="78">
        <v>21483885.260000002</v>
      </c>
      <c r="K148" s="78">
        <f>I148+J148</f>
        <v>25963158.109999999</v>
      </c>
      <c r="L148" s="44">
        <v>842</v>
      </c>
      <c r="M148" s="45">
        <f>H148/C148*100</f>
        <v>76.763533917508553</v>
      </c>
    </row>
    <row r="149" spans="1:13" ht="87" customHeight="1">
      <c r="A149" s="43">
        <v>2</v>
      </c>
      <c r="B149" s="6" t="s">
        <v>58</v>
      </c>
      <c r="C149" s="78">
        <f>F149/G149</f>
        <v>2.3883442265795205</v>
      </c>
      <c r="D149" s="78"/>
      <c r="E149" s="78">
        <v>87700</v>
      </c>
      <c r="F149" s="78">
        <f>D149+E149</f>
        <v>87700</v>
      </c>
      <c r="G149" s="78">
        <v>36720</v>
      </c>
      <c r="H149" s="78">
        <f>K149/L149</f>
        <v>2.3883415032679736</v>
      </c>
      <c r="I149" s="78"/>
      <c r="J149" s="78">
        <v>87699.9</v>
      </c>
      <c r="K149" s="78">
        <f>I149+J149</f>
        <v>87699.9</v>
      </c>
      <c r="L149" s="44">
        <v>36720</v>
      </c>
      <c r="M149" s="45">
        <f>H149/C149*100</f>
        <v>99.999885974914477</v>
      </c>
    </row>
    <row r="151" spans="1:13">
      <c r="A151" s="36" t="s">
        <v>84</v>
      </c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8"/>
    </row>
    <row r="152" spans="1:13">
      <c r="A152" s="39" t="s">
        <v>96</v>
      </c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</row>
    <row r="153" spans="1:13" ht="64.5" customHeight="1">
      <c r="A153" s="40" t="s">
        <v>5</v>
      </c>
      <c r="B153" s="41" t="s">
        <v>6</v>
      </c>
      <c r="C153" s="41" t="s">
        <v>24</v>
      </c>
      <c r="D153" s="41" t="s">
        <v>59</v>
      </c>
      <c r="E153" s="41" t="s">
        <v>60</v>
      </c>
      <c r="F153" s="41" t="s">
        <v>61</v>
      </c>
      <c r="G153" s="41" t="s">
        <v>25</v>
      </c>
      <c r="H153" s="41" t="s">
        <v>26</v>
      </c>
      <c r="I153" s="41" t="s">
        <v>27</v>
      </c>
      <c r="J153" s="41" t="s">
        <v>28</v>
      </c>
      <c r="K153" s="41" t="s">
        <v>29</v>
      </c>
      <c r="L153" s="41" t="s">
        <v>30</v>
      </c>
      <c r="M153" s="41" t="s">
        <v>10</v>
      </c>
    </row>
    <row r="154" spans="1:13">
      <c r="A154" s="42">
        <v>1</v>
      </c>
      <c r="B154" s="42">
        <v>2</v>
      </c>
      <c r="C154" s="42">
        <v>3</v>
      </c>
      <c r="D154" s="42" t="s">
        <v>31</v>
      </c>
      <c r="E154" s="42" t="s">
        <v>32</v>
      </c>
      <c r="F154" s="42" t="s">
        <v>33</v>
      </c>
      <c r="G154" s="42" t="s">
        <v>34</v>
      </c>
      <c r="H154" s="42">
        <v>4</v>
      </c>
      <c r="I154" s="42" t="s">
        <v>35</v>
      </c>
      <c r="J154" s="42" t="s">
        <v>36</v>
      </c>
      <c r="K154" s="42" t="s">
        <v>37</v>
      </c>
      <c r="L154" s="42" t="s">
        <v>38</v>
      </c>
      <c r="M154" s="42" t="s">
        <v>39</v>
      </c>
    </row>
    <row r="155" spans="1:13" ht="171.75" customHeight="1">
      <c r="A155" s="43">
        <v>1</v>
      </c>
      <c r="B155" s="6" t="s">
        <v>57</v>
      </c>
      <c r="C155" s="78">
        <f>F155/G155</f>
        <v>37760.60401814647</v>
      </c>
      <c r="D155" s="78">
        <v>9016512</v>
      </c>
      <c r="E155" s="78">
        <v>49248100</v>
      </c>
      <c r="F155" s="78">
        <f>D155+E155</f>
        <v>58264612</v>
      </c>
      <c r="G155" s="78">
        <v>1543</v>
      </c>
      <c r="H155" s="78">
        <f>K155/L155</f>
        <v>29436.891548007839</v>
      </c>
      <c r="I155" s="78">
        <v>6480880.96</v>
      </c>
      <c r="J155" s="78">
        <v>38587000</v>
      </c>
      <c r="K155" s="78">
        <f>I155+J155</f>
        <v>45067880.960000001</v>
      </c>
      <c r="L155" s="44">
        <v>1531</v>
      </c>
      <c r="M155" s="45">
        <f>H155/C155*100</f>
        <v>77.956622552598645</v>
      </c>
    </row>
    <row r="156" spans="1:13" ht="92.25" customHeight="1">
      <c r="A156" s="43">
        <v>2</v>
      </c>
      <c r="B156" s="6" t="s">
        <v>58</v>
      </c>
      <c r="C156" s="78">
        <f>F156/G156</f>
        <v>1.2748192761084813</v>
      </c>
      <c r="D156" s="78"/>
      <c r="E156" s="78">
        <v>460800</v>
      </c>
      <c r="F156" s="78">
        <f>D156+E156</f>
        <v>460800</v>
      </c>
      <c r="G156" s="78">
        <v>361463</v>
      </c>
      <c r="H156" s="78">
        <f>K156/L156</f>
        <v>1.5935207887374598</v>
      </c>
      <c r="I156" s="78"/>
      <c r="J156" s="78">
        <v>460800</v>
      </c>
      <c r="K156" s="78">
        <f>I156+J156</f>
        <v>460800</v>
      </c>
      <c r="L156" s="44">
        <v>289171</v>
      </c>
      <c r="M156" s="45">
        <f>H156/C156*100</f>
        <v>124.99974063789246</v>
      </c>
    </row>
    <row r="158" spans="1:13">
      <c r="A158" s="36" t="s">
        <v>114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8"/>
    </row>
    <row r="159" spans="1:13">
      <c r="A159" s="39" t="s">
        <v>96</v>
      </c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</row>
    <row r="160" spans="1:13" ht="71.25" customHeight="1">
      <c r="A160" s="40" t="s">
        <v>5</v>
      </c>
      <c r="B160" s="41" t="s">
        <v>6</v>
      </c>
      <c r="C160" s="41" t="s">
        <v>24</v>
      </c>
      <c r="D160" s="41" t="s">
        <v>59</v>
      </c>
      <c r="E160" s="41" t="s">
        <v>60</v>
      </c>
      <c r="F160" s="41" t="s">
        <v>61</v>
      </c>
      <c r="G160" s="41" t="s">
        <v>25</v>
      </c>
      <c r="H160" s="41" t="s">
        <v>26</v>
      </c>
      <c r="I160" s="41" t="s">
        <v>27</v>
      </c>
      <c r="J160" s="41" t="s">
        <v>28</v>
      </c>
      <c r="K160" s="41" t="s">
        <v>29</v>
      </c>
      <c r="L160" s="41" t="s">
        <v>30</v>
      </c>
      <c r="M160" s="41" t="s">
        <v>10</v>
      </c>
    </row>
    <row r="161" spans="1:13">
      <c r="A161" s="42">
        <v>1</v>
      </c>
      <c r="B161" s="42">
        <v>2</v>
      </c>
      <c r="C161" s="42">
        <v>3</v>
      </c>
      <c r="D161" s="42" t="s">
        <v>31</v>
      </c>
      <c r="E161" s="42" t="s">
        <v>32</v>
      </c>
      <c r="F161" s="42" t="s">
        <v>33</v>
      </c>
      <c r="G161" s="42" t="s">
        <v>34</v>
      </c>
      <c r="H161" s="42">
        <v>4</v>
      </c>
      <c r="I161" s="42" t="s">
        <v>35</v>
      </c>
      <c r="J161" s="42" t="s">
        <v>36</v>
      </c>
      <c r="K161" s="42" t="s">
        <v>37</v>
      </c>
      <c r="L161" s="42" t="s">
        <v>38</v>
      </c>
      <c r="M161" s="42" t="s">
        <v>39</v>
      </c>
    </row>
    <row r="162" spans="1:13" ht="184.5" customHeight="1">
      <c r="A162" s="43">
        <v>1</v>
      </c>
      <c r="B162" s="6" t="s">
        <v>57</v>
      </c>
      <c r="C162" s="78">
        <f>F162/G162</f>
        <v>40101.239661654137</v>
      </c>
      <c r="D162" s="78">
        <v>6248619</v>
      </c>
      <c r="E162" s="78">
        <v>36419100</v>
      </c>
      <c r="F162" s="78">
        <f>D162+E162</f>
        <v>42667719</v>
      </c>
      <c r="G162" s="78">
        <v>1064</v>
      </c>
      <c r="H162" s="78">
        <f>K162/L162</f>
        <v>28044.772322097378</v>
      </c>
      <c r="I162" s="78">
        <v>5081104.04</v>
      </c>
      <c r="J162" s="78">
        <v>24870712.800000001</v>
      </c>
      <c r="K162" s="78">
        <f>I162+J162</f>
        <v>29951816.84</v>
      </c>
      <c r="L162" s="44">
        <v>1068</v>
      </c>
      <c r="M162" s="45">
        <f>H162/C162*100</f>
        <v>69.934926098842098</v>
      </c>
    </row>
    <row r="163" spans="1:13" ht="85.5" customHeight="1">
      <c r="A163" s="43">
        <v>2</v>
      </c>
      <c r="B163" s="6" t="s">
        <v>58</v>
      </c>
      <c r="C163" s="78">
        <f>F163/G163</f>
        <v>1.546384479717813</v>
      </c>
      <c r="D163" s="78"/>
      <c r="E163" s="78">
        <v>109600</v>
      </c>
      <c r="F163" s="78">
        <f>D163+E163</f>
        <v>109600</v>
      </c>
      <c r="G163" s="78">
        <v>70875</v>
      </c>
      <c r="H163" s="78">
        <f>K163/L163</f>
        <v>11.846465237166992</v>
      </c>
      <c r="I163" s="78"/>
      <c r="J163" s="78">
        <v>91158.55</v>
      </c>
      <c r="K163" s="78">
        <f>I163+J163</f>
        <v>91158.55</v>
      </c>
      <c r="L163" s="44">
        <v>7695</v>
      </c>
      <c r="M163" s="45">
        <f>H163/C163*100</f>
        <v>766.07502160968113</v>
      </c>
    </row>
    <row r="165" spans="1:13">
      <c r="A165" s="36" t="s">
        <v>85</v>
      </c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8"/>
    </row>
    <row r="166" spans="1:13">
      <c r="A166" s="39" t="s">
        <v>96</v>
      </c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</row>
    <row r="167" spans="1:13" ht="69" customHeight="1">
      <c r="A167" s="40" t="s">
        <v>5</v>
      </c>
      <c r="B167" s="41" t="s">
        <v>6</v>
      </c>
      <c r="C167" s="41" t="s">
        <v>24</v>
      </c>
      <c r="D167" s="41" t="s">
        <v>59</v>
      </c>
      <c r="E167" s="41" t="s">
        <v>60</v>
      </c>
      <c r="F167" s="41" t="s">
        <v>61</v>
      </c>
      <c r="G167" s="41" t="s">
        <v>25</v>
      </c>
      <c r="H167" s="41" t="s">
        <v>26</v>
      </c>
      <c r="I167" s="41" t="s">
        <v>27</v>
      </c>
      <c r="J167" s="41" t="s">
        <v>28</v>
      </c>
      <c r="K167" s="41" t="s">
        <v>29</v>
      </c>
      <c r="L167" s="41" t="s">
        <v>30</v>
      </c>
      <c r="M167" s="41" t="s">
        <v>10</v>
      </c>
    </row>
    <row r="168" spans="1:13">
      <c r="A168" s="42">
        <v>1</v>
      </c>
      <c r="B168" s="42">
        <v>2</v>
      </c>
      <c r="C168" s="42">
        <v>3</v>
      </c>
      <c r="D168" s="42" t="s">
        <v>31</v>
      </c>
      <c r="E168" s="42" t="s">
        <v>32</v>
      </c>
      <c r="F168" s="42" t="s">
        <v>33</v>
      </c>
      <c r="G168" s="42" t="s">
        <v>34</v>
      </c>
      <c r="H168" s="42">
        <v>4</v>
      </c>
      <c r="I168" s="42" t="s">
        <v>35</v>
      </c>
      <c r="J168" s="42" t="s">
        <v>36</v>
      </c>
      <c r="K168" s="42" t="s">
        <v>37</v>
      </c>
      <c r="L168" s="42" t="s">
        <v>38</v>
      </c>
      <c r="M168" s="42" t="s">
        <v>39</v>
      </c>
    </row>
    <row r="169" spans="1:13" ht="177.75" customHeight="1">
      <c r="A169" s="43">
        <v>1</v>
      </c>
      <c r="B169" s="6" t="s">
        <v>57</v>
      </c>
      <c r="C169" s="78">
        <f>F169/G169</f>
        <v>39497.097841726616</v>
      </c>
      <c r="D169" s="78">
        <v>3827983</v>
      </c>
      <c r="E169" s="78">
        <v>23622500</v>
      </c>
      <c r="F169" s="78">
        <f>D169+E169</f>
        <v>27450483</v>
      </c>
      <c r="G169" s="78">
        <v>695</v>
      </c>
      <c r="H169" s="78">
        <f>K169/L169</f>
        <v>29690.894835007173</v>
      </c>
      <c r="I169" s="78">
        <v>3129271.96</v>
      </c>
      <c r="J169" s="78">
        <v>17565281.739999998</v>
      </c>
      <c r="K169" s="78">
        <f>I169+J169</f>
        <v>20694553.699999999</v>
      </c>
      <c r="L169" s="44">
        <v>697</v>
      </c>
      <c r="M169" s="45">
        <f>H169/C169*100</f>
        <v>75.172345456835814</v>
      </c>
    </row>
    <row r="170" spans="1:13" ht="84.75" customHeight="1">
      <c r="A170" s="43">
        <v>2</v>
      </c>
      <c r="B170" s="6" t="s">
        <v>58</v>
      </c>
      <c r="C170" s="78">
        <f>F170/G170</f>
        <v>2.2633390705679863</v>
      </c>
      <c r="D170" s="78"/>
      <c r="E170" s="78">
        <v>131500</v>
      </c>
      <c r="F170" s="78">
        <f>D170+E170</f>
        <v>131500</v>
      </c>
      <c r="G170" s="78">
        <v>58100</v>
      </c>
      <c r="H170" s="78">
        <f>K170/L170</f>
        <v>7.1839566228790375</v>
      </c>
      <c r="I170" s="78"/>
      <c r="J170" s="78">
        <v>105000.71</v>
      </c>
      <c r="K170" s="78">
        <f>I170+J170</f>
        <v>105000.71</v>
      </c>
      <c r="L170" s="44">
        <v>14616</v>
      </c>
      <c r="M170" s="45">
        <f>H170/C170*100</f>
        <v>317.40523177891413</v>
      </c>
    </row>
    <row r="172" spans="1:13">
      <c r="A172" s="36" t="s">
        <v>115</v>
      </c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8"/>
    </row>
    <row r="173" spans="1:13">
      <c r="A173" s="39" t="s">
        <v>96</v>
      </c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</row>
    <row r="174" spans="1:13" ht="72" customHeight="1">
      <c r="A174" s="40" t="s">
        <v>5</v>
      </c>
      <c r="B174" s="41" t="s">
        <v>6</v>
      </c>
      <c r="C174" s="41" t="s">
        <v>24</v>
      </c>
      <c r="D174" s="41" t="s">
        <v>78</v>
      </c>
      <c r="E174" s="41" t="s">
        <v>79</v>
      </c>
      <c r="F174" s="41" t="s">
        <v>61</v>
      </c>
      <c r="G174" s="41" t="s">
        <v>25</v>
      </c>
      <c r="H174" s="41" t="s">
        <v>26</v>
      </c>
      <c r="I174" s="41" t="s">
        <v>80</v>
      </c>
      <c r="J174" s="41" t="s">
        <v>81</v>
      </c>
      <c r="K174" s="41" t="s">
        <v>29</v>
      </c>
      <c r="L174" s="41" t="s">
        <v>30</v>
      </c>
      <c r="M174" s="41" t="s">
        <v>10</v>
      </c>
    </row>
    <row r="175" spans="1:13">
      <c r="A175" s="42">
        <v>1</v>
      </c>
      <c r="B175" s="42">
        <v>2</v>
      </c>
      <c r="C175" s="42">
        <v>3</v>
      </c>
      <c r="D175" s="42" t="s">
        <v>31</v>
      </c>
      <c r="E175" s="42" t="s">
        <v>32</v>
      </c>
      <c r="F175" s="42" t="s">
        <v>33</v>
      </c>
      <c r="G175" s="42" t="s">
        <v>34</v>
      </c>
      <c r="H175" s="42">
        <v>4</v>
      </c>
      <c r="I175" s="42" t="s">
        <v>35</v>
      </c>
      <c r="J175" s="42" t="s">
        <v>36</v>
      </c>
      <c r="K175" s="42" t="s">
        <v>37</v>
      </c>
      <c r="L175" s="42" t="s">
        <v>38</v>
      </c>
      <c r="M175" s="42" t="s">
        <v>39</v>
      </c>
    </row>
    <row r="176" spans="1:13" ht="179.25" customHeight="1">
      <c r="A176" s="43">
        <v>1</v>
      </c>
      <c r="B176" s="6" t="s">
        <v>57</v>
      </c>
      <c r="C176" s="78">
        <f>F176/G176</f>
        <v>53857.143451143449</v>
      </c>
      <c r="D176" s="78">
        <v>4812986</v>
      </c>
      <c r="E176" s="78">
        <v>21092300</v>
      </c>
      <c r="F176" s="78">
        <f>D176+E176</f>
        <v>25905286</v>
      </c>
      <c r="G176" s="78">
        <v>481</v>
      </c>
      <c r="H176" s="78">
        <f>K176/L176</f>
        <v>39829.949639065817</v>
      </c>
      <c r="I176" s="78">
        <v>3611506.28</v>
      </c>
      <c r="J176" s="78">
        <v>15148400</v>
      </c>
      <c r="K176" s="78">
        <f>I176+J176</f>
        <v>18759906.280000001</v>
      </c>
      <c r="L176" s="44">
        <v>471</v>
      </c>
      <c r="M176" s="45">
        <f>H176/C176*100</f>
        <v>73.954812837776274</v>
      </c>
    </row>
    <row r="177" spans="1:13" ht="74.45" customHeight="1">
      <c r="A177" s="43">
        <v>2</v>
      </c>
      <c r="B177" s="6" t="s">
        <v>58</v>
      </c>
      <c r="C177" s="78">
        <f>F177/G177</f>
        <v>8.8366506520247086</v>
      </c>
      <c r="D177" s="78">
        <v>0</v>
      </c>
      <c r="E177" s="78">
        <v>51500</v>
      </c>
      <c r="F177" s="78">
        <f>D177+E177</f>
        <v>51500</v>
      </c>
      <c r="G177" s="78">
        <v>5828</v>
      </c>
      <c r="H177" s="78">
        <f>K177/L177</f>
        <v>8.8366506520247086</v>
      </c>
      <c r="I177" s="78"/>
      <c r="J177" s="78">
        <v>51500</v>
      </c>
      <c r="K177" s="78">
        <f>I177+J177</f>
        <v>51500</v>
      </c>
      <c r="L177" s="44">
        <v>5828</v>
      </c>
      <c r="M177" s="45">
        <f>H177/C177*100</f>
        <v>100</v>
      </c>
    </row>
    <row r="179" spans="1:13">
      <c r="A179" s="36" t="s">
        <v>116</v>
      </c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8"/>
    </row>
    <row r="180" spans="1:13">
      <c r="A180" s="39" t="s">
        <v>96</v>
      </c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</row>
    <row r="181" spans="1:13" ht="72" customHeight="1">
      <c r="A181" s="40" t="s">
        <v>5</v>
      </c>
      <c r="B181" s="41" t="s">
        <v>6</v>
      </c>
      <c r="C181" s="41" t="s">
        <v>24</v>
      </c>
      <c r="D181" s="41" t="s">
        <v>59</v>
      </c>
      <c r="E181" s="41" t="s">
        <v>60</v>
      </c>
      <c r="F181" s="41" t="s">
        <v>61</v>
      </c>
      <c r="G181" s="41" t="s">
        <v>25</v>
      </c>
      <c r="H181" s="41" t="s">
        <v>26</v>
      </c>
      <c r="I181" s="41" t="s">
        <v>27</v>
      </c>
      <c r="J181" s="41" t="s">
        <v>28</v>
      </c>
      <c r="K181" s="41" t="s">
        <v>29</v>
      </c>
      <c r="L181" s="41" t="s">
        <v>30</v>
      </c>
      <c r="M181" s="41" t="s">
        <v>10</v>
      </c>
    </row>
    <row r="182" spans="1:13">
      <c r="A182" s="42">
        <v>1</v>
      </c>
      <c r="B182" s="42">
        <v>2</v>
      </c>
      <c r="C182" s="42">
        <v>3</v>
      </c>
      <c r="D182" s="42" t="s">
        <v>31</v>
      </c>
      <c r="E182" s="42" t="s">
        <v>32</v>
      </c>
      <c r="F182" s="42" t="s">
        <v>33</v>
      </c>
      <c r="G182" s="42" t="s">
        <v>34</v>
      </c>
      <c r="H182" s="42">
        <v>4</v>
      </c>
      <c r="I182" s="42" t="s">
        <v>35</v>
      </c>
      <c r="J182" s="42" t="s">
        <v>36</v>
      </c>
      <c r="K182" s="42" t="s">
        <v>37</v>
      </c>
      <c r="L182" s="42" t="s">
        <v>38</v>
      </c>
      <c r="M182" s="42" t="s">
        <v>39</v>
      </c>
    </row>
    <row r="183" spans="1:13" ht="174" customHeight="1">
      <c r="A183" s="43">
        <v>1</v>
      </c>
      <c r="B183" s="6" t="s">
        <v>57</v>
      </c>
      <c r="C183" s="78">
        <f>F183/G183</f>
        <v>37705.123565754635</v>
      </c>
      <c r="D183" s="78">
        <v>7796905</v>
      </c>
      <c r="E183" s="78">
        <v>34923000</v>
      </c>
      <c r="F183" s="78">
        <f>D183+E183</f>
        <v>42719905</v>
      </c>
      <c r="G183" s="78">
        <v>1133</v>
      </c>
      <c r="H183" s="78">
        <f>K183/L183</f>
        <v>27620.567928633591</v>
      </c>
      <c r="I183" s="78">
        <v>5177632.26</v>
      </c>
      <c r="J183" s="78">
        <v>26558400.289999999</v>
      </c>
      <c r="K183" s="78">
        <f>I183+J183</f>
        <v>31736032.549999997</v>
      </c>
      <c r="L183" s="44">
        <v>1149</v>
      </c>
      <c r="M183" s="45">
        <f>H183/C183*100</f>
        <v>73.25415040867216</v>
      </c>
    </row>
    <row r="184" spans="1:13" ht="85.5" customHeight="1">
      <c r="A184" s="43">
        <v>2</v>
      </c>
      <c r="B184" s="6" t="s">
        <v>58</v>
      </c>
      <c r="C184" s="78">
        <f>F184/G184</f>
        <v>2.1233411397345825</v>
      </c>
      <c r="D184" s="78"/>
      <c r="E184" s="78">
        <v>81600</v>
      </c>
      <c r="F184" s="78">
        <f>D184+E184</f>
        <v>81600</v>
      </c>
      <c r="G184" s="78">
        <v>38430</v>
      </c>
      <c r="H184" s="78">
        <f>K184/L184</f>
        <v>0.9560953318335208</v>
      </c>
      <c r="I184" s="78"/>
      <c r="J184" s="78">
        <v>6799.75</v>
      </c>
      <c r="K184" s="78">
        <f>I184+J184</f>
        <v>6799.75</v>
      </c>
      <c r="L184" s="44">
        <v>7112</v>
      </c>
      <c r="M184" s="45">
        <f>H184/C184*100</f>
        <v>45.027872061718384</v>
      </c>
    </row>
    <row r="186" spans="1:13">
      <c r="A186" s="36" t="s">
        <v>117</v>
      </c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8"/>
    </row>
    <row r="187" spans="1:13">
      <c r="A187" s="39" t="s">
        <v>96</v>
      </c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</row>
    <row r="188" spans="1:13" ht="71.25" customHeight="1">
      <c r="A188" s="40" t="s">
        <v>5</v>
      </c>
      <c r="B188" s="41" t="s">
        <v>6</v>
      </c>
      <c r="C188" s="41" t="s">
        <v>24</v>
      </c>
      <c r="D188" s="41" t="s">
        <v>59</v>
      </c>
      <c r="E188" s="41" t="s">
        <v>60</v>
      </c>
      <c r="F188" s="41" t="s">
        <v>61</v>
      </c>
      <c r="G188" s="41" t="s">
        <v>25</v>
      </c>
      <c r="H188" s="41" t="s">
        <v>26</v>
      </c>
      <c r="I188" s="41" t="s">
        <v>27</v>
      </c>
      <c r="J188" s="41" t="s">
        <v>28</v>
      </c>
      <c r="K188" s="41" t="s">
        <v>29</v>
      </c>
      <c r="L188" s="41" t="s">
        <v>30</v>
      </c>
      <c r="M188" s="41" t="s">
        <v>10</v>
      </c>
    </row>
    <row r="189" spans="1:13">
      <c r="A189" s="42">
        <v>1</v>
      </c>
      <c r="B189" s="42">
        <v>2</v>
      </c>
      <c r="C189" s="42">
        <v>3</v>
      </c>
      <c r="D189" s="42" t="s">
        <v>31</v>
      </c>
      <c r="E189" s="42" t="s">
        <v>32</v>
      </c>
      <c r="F189" s="42" t="s">
        <v>33</v>
      </c>
      <c r="G189" s="42" t="s">
        <v>34</v>
      </c>
      <c r="H189" s="42">
        <v>4</v>
      </c>
      <c r="I189" s="42" t="s">
        <v>35</v>
      </c>
      <c r="J189" s="42" t="s">
        <v>36</v>
      </c>
      <c r="K189" s="42" t="s">
        <v>37</v>
      </c>
      <c r="L189" s="42" t="s">
        <v>38</v>
      </c>
      <c r="M189" s="42" t="s">
        <v>39</v>
      </c>
    </row>
    <row r="190" spans="1:13" ht="175.5" customHeight="1">
      <c r="A190" s="43">
        <v>1</v>
      </c>
      <c r="B190" s="6" t="s">
        <v>57</v>
      </c>
      <c r="C190" s="78">
        <f>F190/G190</f>
        <v>39774.18074074074</v>
      </c>
      <c r="D190" s="78">
        <f>5370372+94900</f>
        <v>5465272</v>
      </c>
      <c r="E190" s="78">
        <f>21382300</f>
        <v>21382300</v>
      </c>
      <c r="F190" s="78">
        <f>D190+E190</f>
        <v>26847572</v>
      </c>
      <c r="G190" s="78">
        <v>675</v>
      </c>
      <c r="H190" s="78">
        <f>K190/L190</f>
        <v>30404.064330357145</v>
      </c>
      <c r="I190" s="78">
        <f>60107.89+4007638.49</f>
        <v>4067746.3800000004</v>
      </c>
      <c r="J190" s="78">
        <v>16363784.85</v>
      </c>
      <c r="K190" s="78">
        <f>I190+J190</f>
        <v>20431531.23</v>
      </c>
      <c r="L190" s="44">
        <v>672</v>
      </c>
      <c r="M190" s="45">
        <f>H190/C190*100</f>
        <v>76.441711090265713</v>
      </c>
    </row>
    <row r="191" spans="1:13" ht="100.5" customHeight="1">
      <c r="A191" s="43">
        <v>2</v>
      </c>
      <c r="B191" s="6" t="s">
        <v>58</v>
      </c>
      <c r="C191" s="78">
        <f>F191/G191</f>
        <v>1.5560156429721648</v>
      </c>
      <c r="D191" s="78"/>
      <c r="E191" s="78">
        <v>169100</v>
      </c>
      <c r="F191" s="78">
        <f>D191+E191</f>
        <v>169100</v>
      </c>
      <c r="G191" s="78">
        <v>108675</v>
      </c>
      <c r="H191" s="78">
        <f>K191/L191</f>
        <v>1.6953647971781305</v>
      </c>
      <c r="I191" s="78"/>
      <c r="J191" s="78">
        <v>120158.98</v>
      </c>
      <c r="K191" s="78">
        <f>I191+J191</f>
        <v>120158.98</v>
      </c>
      <c r="L191" s="44">
        <v>70875</v>
      </c>
      <c r="M191" s="45">
        <f>H191/C191*100</f>
        <v>108.95551113739404</v>
      </c>
    </row>
    <row r="193" spans="1:13" ht="37.5" customHeight="1">
      <c r="A193" s="36" t="s">
        <v>88</v>
      </c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8"/>
    </row>
    <row r="194" spans="1:13">
      <c r="A194" s="39" t="s">
        <v>96</v>
      </c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</row>
    <row r="195" spans="1:13" ht="81.75" customHeight="1">
      <c r="A195" s="40" t="s">
        <v>5</v>
      </c>
      <c r="B195" s="41" t="s">
        <v>6</v>
      </c>
      <c r="C195" s="41" t="s">
        <v>24</v>
      </c>
      <c r="D195" s="41" t="s">
        <v>59</v>
      </c>
      <c r="E195" s="41" t="s">
        <v>60</v>
      </c>
      <c r="F195" s="41" t="s">
        <v>61</v>
      </c>
      <c r="G195" s="41" t="s">
        <v>25</v>
      </c>
      <c r="H195" s="41" t="s">
        <v>26</v>
      </c>
      <c r="I195" s="41" t="s">
        <v>27</v>
      </c>
      <c r="J195" s="41" t="s">
        <v>28</v>
      </c>
      <c r="K195" s="41" t="s">
        <v>29</v>
      </c>
      <c r="L195" s="41" t="s">
        <v>30</v>
      </c>
      <c r="M195" s="41" t="s">
        <v>10</v>
      </c>
    </row>
    <row r="196" spans="1:13">
      <c r="A196" s="42">
        <v>1</v>
      </c>
      <c r="B196" s="42">
        <v>2</v>
      </c>
      <c r="C196" s="42">
        <v>3</v>
      </c>
      <c r="D196" s="42" t="s">
        <v>31</v>
      </c>
      <c r="E196" s="42" t="s">
        <v>32</v>
      </c>
      <c r="F196" s="42" t="s">
        <v>33</v>
      </c>
      <c r="G196" s="42" t="s">
        <v>34</v>
      </c>
      <c r="H196" s="42">
        <v>4</v>
      </c>
      <c r="I196" s="42" t="s">
        <v>35</v>
      </c>
      <c r="J196" s="42" t="s">
        <v>36</v>
      </c>
      <c r="K196" s="42" t="s">
        <v>37</v>
      </c>
      <c r="L196" s="42" t="s">
        <v>38</v>
      </c>
      <c r="M196" s="42" t="s">
        <v>39</v>
      </c>
    </row>
    <row r="197" spans="1:13" ht="182.25" customHeight="1">
      <c r="A197" s="43">
        <v>1</v>
      </c>
      <c r="B197" s="6" t="s">
        <v>57</v>
      </c>
      <c r="C197" s="78">
        <f>F197/G197</f>
        <v>36534.991672975018</v>
      </c>
      <c r="D197" s="78">
        <v>6799624</v>
      </c>
      <c r="E197" s="78">
        <v>41463100</v>
      </c>
      <c r="F197" s="78">
        <f>D197+E197</f>
        <v>48262724</v>
      </c>
      <c r="G197" s="78">
        <v>1321</v>
      </c>
      <c r="H197" s="78">
        <f>K197/L197</f>
        <v>26988.250093457948</v>
      </c>
      <c r="I197" s="78">
        <v>5281568.53</v>
      </c>
      <c r="J197" s="78">
        <v>32259087.350000001</v>
      </c>
      <c r="K197" s="78">
        <f>I197+J197</f>
        <v>37540655.880000003</v>
      </c>
      <c r="L197" s="44">
        <v>1391</v>
      </c>
      <c r="M197" s="45">
        <f>H197/C197*100</f>
        <v>73.869594209928863</v>
      </c>
    </row>
    <row r="198" spans="1:13" ht="78.75" customHeight="1">
      <c r="A198" s="43">
        <v>2</v>
      </c>
      <c r="B198" s="6" t="s">
        <v>58</v>
      </c>
      <c r="C198" s="78">
        <f>F198/G198</f>
        <v>1.4338932827389201</v>
      </c>
      <c r="D198" s="78"/>
      <c r="E198" s="78">
        <v>538100</v>
      </c>
      <c r="F198" s="78">
        <f>D198+E198</f>
        <v>538100</v>
      </c>
      <c r="G198" s="78">
        <v>375272</v>
      </c>
      <c r="H198" s="78">
        <f>K198/L198</f>
        <v>6.6758057934004302</v>
      </c>
      <c r="I198" s="78"/>
      <c r="J198" s="78">
        <v>533290.06999999995</v>
      </c>
      <c r="K198" s="78">
        <f>I198+J198</f>
        <v>533290.06999999995</v>
      </c>
      <c r="L198" s="78">
        <v>79884</v>
      </c>
      <c r="M198" s="45">
        <f>H198/C198*100</f>
        <v>465.57201109477165</v>
      </c>
    </row>
    <row r="199" spans="1:13" ht="81" customHeight="1">
      <c r="A199" s="43">
        <v>3</v>
      </c>
      <c r="B199" s="7" t="s">
        <v>54</v>
      </c>
      <c r="C199" s="78">
        <f>F199/G199</f>
        <v>57501.617647058825</v>
      </c>
      <c r="D199" s="78">
        <v>465810</v>
      </c>
      <c r="E199" s="78">
        <v>3444300</v>
      </c>
      <c r="F199" s="78">
        <f>D199+E199</f>
        <v>3910110</v>
      </c>
      <c r="G199" s="78">
        <v>68</v>
      </c>
      <c r="H199" s="78">
        <f>K199/L199</f>
        <v>38750.144776119407</v>
      </c>
      <c r="I199" s="78">
        <v>276259.7</v>
      </c>
      <c r="J199" s="78">
        <v>2320000</v>
      </c>
      <c r="K199" s="78">
        <f>I199+J199</f>
        <v>2596259.7000000002</v>
      </c>
      <c r="L199" s="44">
        <v>67</v>
      </c>
      <c r="M199" s="45">
        <f>H199/C199*100</f>
        <v>67.389660259586549</v>
      </c>
    </row>
    <row r="200" spans="1:13" ht="97.5" customHeight="1">
      <c r="A200" s="43">
        <v>4</v>
      </c>
      <c r="B200" s="47" t="s">
        <v>55</v>
      </c>
      <c r="C200" s="78">
        <f>F200/G200</f>
        <v>4595.4411764705883</v>
      </c>
      <c r="D200" s="78">
        <v>312490</v>
      </c>
      <c r="E200" s="78"/>
      <c r="F200" s="78">
        <f>D200</f>
        <v>312490</v>
      </c>
      <c r="G200" s="82">
        <v>68</v>
      </c>
      <c r="H200" s="78">
        <f>K200/L200</f>
        <v>4257.313432835821</v>
      </c>
      <c r="I200" s="78">
        <v>285240</v>
      </c>
      <c r="J200" s="78"/>
      <c r="K200" s="84">
        <f>I200</f>
        <v>285240</v>
      </c>
      <c r="L200" s="83">
        <v>67</v>
      </c>
      <c r="M200" s="45">
        <f>H200/C200*100</f>
        <v>92.642104845862534</v>
      </c>
    </row>
    <row r="202" spans="1:13">
      <c r="A202" s="36" t="s">
        <v>118</v>
      </c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8"/>
    </row>
    <row r="203" spans="1:13">
      <c r="A203" s="39" t="s">
        <v>96</v>
      </c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</row>
    <row r="204" spans="1:13" ht="81.75" customHeight="1">
      <c r="A204" s="40" t="s">
        <v>5</v>
      </c>
      <c r="B204" s="41" t="s">
        <v>6</v>
      </c>
      <c r="C204" s="41" t="s">
        <v>24</v>
      </c>
      <c r="D204" s="41" t="s">
        <v>59</v>
      </c>
      <c r="E204" s="41" t="s">
        <v>60</v>
      </c>
      <c r="F204" s="41" t="s">
        <v>61</v>
      </c>
      <c r="G204" s="41" t="s">
        <v>25</v>
      </c>
      <c r="H204" s="41" t="s">
        <v>26</v>
      </c>
      <c r="I204" s="41" t="s">
        <v>27</v>
      </c>
      <c r="J204" s="41" t="s">
        <v>28</v>
      </c>
      <c r="K204" s="41" t="s">
        <v>29</v>
      </c>
      <c r="L204" s="41" t="s">
        <v>30</v>
      </c>
      <c r="M204" s="41" t="s">
        <v>10</v>
      </c>
    </row>
    <row r="205" spans="1:13">
      <c r="A205" s="42">
        <v>1</v>
      </c>
      <c r="B205" s="42">
        <v>2</v>
      </c>
      <c r="C205" s="42">
        <v>3</v>
      </c>
      <c r="D205" s="42" t="s">
        <v>31</v>
      </c>
      <c r="E205" s="42" t="s">
        <v>32</v>
      </c>
      <c r="F205" s="42" t="s">
        <v>33</v>
      </c>
      <c r="G205" s="42" t="s">
        <v>34</v>
      </c>
      <c r="H205" s="42">
        <v>4</v>
      </c>
      <c r="I205" s="42" t="s">
        <v>35</v>
      </c>
      <c r="J205" s="42" t="s">
        <v>36</v>
      </c>
      <c r="K205" s="42" t="s">
        <v>37</v>
      </c>
      <c r="L205" s="42" t="s">
        <v>38</v>
      </c>
      <c r="M205" s="42" t="s">
        <v>39</v>
      </c>
    </row>
    <row r="206" spans="1:13" ht="186.75" customHeight="1">
      <c r="A206" s="43">
        <v>1</v>
      </c>
      <c r="B206" s="6" t="s">
        <v>57</v>
      </c>
      <c r="C206" s="78">
        <f>F206/G206</f>
        <v>42818.141914191416</v>
      </c>
      <c r="D206" s="78">
        <v>7790288</v>
      </c>
      <c r="E206" s="78">
        <v>44105300</v>
      </c>
      <c r="F206" s="78">
        <f>D206+E206</f>
        <v>51895588</v>
      </c>
      <c r="G206" s="78">
        <v>1212</v>
      </c>
      <c r="H206" s="78">
        <f>K206/L206</f>
        <v>30271.889771241829</v>
      </c>
      <c r="I206" s="78">
        <v>5716772.75</v>
      </c>
      <c r="J206" s="78">
        <v>31336020.329999998</v>
      </c>
      <c r="K206" s="78">
        <f>I206+J206</f>
        <v>37052793.079999998</v>
      </c>
      <c r="L206" s="44">
        <v>1224</v>
      </c>
      <c r="M206" s="45">
        <f>H206/C206*100</f>
        <v>70.698746881421016</v>
      </c>
    </row>
    <row r="207" spans="1:13" ht="88.5" customHeight="1">
      <c r="A207" s="43">
        <v>2</v>
      </c>
      <c r="B207" s="6" t="s">
        <v>58</v>
      </c>
      <c r="C207" s="78">
        <f>F207/G207</f>
        <v>2.3873015873015873</v>
      </c>
      <c r="D207" s="78"/>
      <c r="E207" s="78">
        <v>94000</v>
      </c>
      <c r="F207" s="78">
        <f>D207+E207</f>
        <v>94000</v>
      </c>
      <c r="G207" s="78">
        <v>39375</v>
      </c>
      <c r="H207" s="78">
        <f>K207/L207</f>
        <v>3.1638583638583637</v>
      </c>
      <c r="I207" s="78"/>
      <c r="J207" s="78">
        <v>64780</v>
      </c>
      <c r="K207" s="78">
        <f>I207+J207</f>
        <v>64780</v>
      </c>
      <c r="L207" s="44">
        <v>20475</v>
      </c>
      <c r="M207" s="45">
        <f>H207/C207*100</f>
        <v>132.52864157119475</v>
      </c>
    </row>
    <row r="209" spans="1:13">
      <c r="A209" s="36" t="s">
        <v>89</v>
      </c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8"/>
    </row>
    <row r="210" spans="1:13">
      <c r="A210" s="39" t="s">
        <v>96</v>
      </c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</row>
    <row r="211" spans="1:13" ht="78.75" customHeight="1">
      <c r="A211" s="40" t="s">
        <v>5</v>
      </c>
      <c r="B211" s="41" t="s">
        <v>6</v>
      </c>
      <c r="C211" s="41" t="s">
        <v>24</v>
      </c>
      <c r="D211" s="41" t="s">
        <v>59</v>
      </c>
      <c r="E211" s="41" t="s">
        <v>60</v>
      </c>
      <c r="F211" s="41" t="s">
        <v>61</v>
      </c>
      <c r="G211" s="41" t="s">
        <v>25</v>
      </c>
      <c r="H211" s="41" t="s">
        <v>26</v>
      </c>
      <c r="I211" s="41" t="s">
        <v>27</v>
      </c>
      <c r="J211" s="41" t="s">
        <v>28</v>
      </c>
      <c r="K211" s="41" t="s">
        <v>29</v>
      </c>
      <c r="L211" s="41" t="s">
        <v>30</v>
      </c>
      <c r="M211" s="41" t="s">
        <v>10</v>
      </c>
    </row>
    <row r="212" spans="1:13">
      <c r="A212" s="42">
        <v>1</v>
      </c>
      <c r="B212" s="42">
        <v>2</v>
      </c>
      <c r="C212" s="42">
        <v>3</v>
      </c>
      <c r="D212" s="42" t="s">
        <v>31</v>
      </c>
      <c r="E212" s="42" t="s">
        <v>32</v>
      </c>
      <c r="F212" s="42" t="s">
        <v>33</v>
      </c>
      <c r="G212" s="42" t="s">
        <v>34</v>
      </c>
      <c r="H212" s="42">
        <v>4</v>
      </c>
      <c r="I212" s="42" t="s">
        <v>35</v>
      </c>
      <c r="J212" s="42" t="s">
        <v>36</v>
      </c>
      <c r="K212" s="42" t="s">
        <v>37</v>
      </c>
      <c r="L212" s="42" t="s">
        <v>38</v>
      </c>
      <c r="M212" s="42" t="s">
        <v>39</v>
      </c>
    </row>
    <row r="213" spans="1:13" ht="184.5" customHeight="1">
      <c r="A213" s="43">
        <v>1</v>
      </c>
      <c r="B213" s="6" t="s">
        <v>57</v>
      </c>
      <c r="C213" s="78">
        <f>F213/G213</f>
        <v>36647.012612612612</v>
      </c>
      <c r="D213" s="78">
        <v>6500984</v>
      </c>
      <c r="E213" s="78">
        <v>34177200</v>
      </c>
      <c r="F213" s="78">
        <f>D213+E213</f>
        <v>40678184</v>
      </c>
      <c r="G213" s="78">
        <v>1110</v>
      </c>
      <c r="H213" s="78">
        <f>K213/L213</f>
        <v>28395.632800718133</v>
      </c>
      <c r="I213" s="78">
        <v>4991152.32</v>
      </c>
      <c r="J213" s="78">
        <v>26641582.620000001</v>
      </c>
      <c r="K213" s="78">
        <f>I213+J213</f>
        <v>31632734.940000001</v>
      </c>
      <c r="L213" s="44">
        <v>1114</v>
      </c>
      <c r="M213" s="45">
        <f>H213/C213*100</f>
        <v>77.484167948099952</v>
      </c>
    </row>
    <row r="214" spans="1:13" ht="126.75" hidden="1" customHeight="1">
      <c r="A214" s="43">
        <v>2</v>
      </c>
      <c r="B214" s="6" t="s">
        <v>58</v>
      </c>
      <c r="C214" s="79" t="e">
        <f>F214/G214</f>
        <v>#DIV/0!</v>
      </c>
      <c r="D214" s="78"/>
      <c r="E214" s="78"/>
      <c r="F214" s="78">
        <f>D214+E214</f>
        <v>0</v>
      </c>
      <c r="G214" s="78"/>
      <c r="H214" s="79" t="e">
        <f>K214/L214</f>
        <v>#DIV/0!</v>
      </c>
      <c r="I214" s="78"/>
      <c r="J214" s="78"/>
      <c r="K214" s="78">
        <f>I214+J214</f>
        <v>0</v>
      </c>
      <c r="L214" s="44"/>
      <c r="M214" s="45" t="e">
        <f>H214/C214*100</f>
        <v>#DIV/0!</v>
      </c>
    </row>
    <row r="216" spans="1:13">
      <c r="A216" s="36" t="s">
        <v>119</v>
      </c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8"/>
    </row>
    <row r="217" spans="1:13">
      <c r="A217" s="39" t="s">
        <v>96</v>
      </c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</row>
    <row r="218" spans="1:13" ht="187.5">
      <c r="A218" s="40" t="s">
        <v>5</v>
      </c>
      <c r="B218" s="41" t="s">
        <v>6</v>
      </c>
      <c r="C218" s="41" t="s">
        <v>24</v>
      </c>
      <c r="D218" s="41" t="s">
        <v>78</v>
      </c>
      <c r="E218" s="41" t="s">
        <v>79</v>
      </c>
      <c r="F218" s="41" t="s">
        <v>61</v>
      </c>
      <c r="G218" s="41" t="s">
        <v>25</v>
      </c>
      <c r="H218" s="41" t="s">
        <v>26</v>
      </c>
      <c r="I218" s="41" t="s">
        <v>80</v>
      </c>
      <c r="J218" s="41" t="s">
        <v>81</v>
      </c>
      <c r="K218" s="41" t="s">
        <v>29</v>
      </c>
      <c r="L218" s="41" t="s">
        <v>30</v>
      </c>
      <c r="M218" s="41" t="s">
        <v>10</v>
      </c>
    </row>
    <row r="219" spans="1:13">
      <c r="A219" s="42">
        <v>1</v>
      </c>
      <c r="B219" s="42">
        <v>2</v>
      </c>
      <c r="C219" s="42">
        <v>3</v>
      </c>
      <c r="D219" s="42" t="s">
        <v>31</v>
      </c>
      <c r="E219" s="42" t="s">
        <v>32</v>
      </c>
      <c r="F219" s="42" t="s">
        <v>33</v>
      </c>
      <c r="G219" s="42" t="s">
        <v>34</v>
      </c>
      <c r="H219" s="42">
        <v>4</v>
      </c>
      <c r="I219" s="42" t="s">
        <v>35</v>
      </c>
      <c r="J219" s="42" t="s">
        <v>36</v>
      </c>
      <c r="K219" s="42" t="s">
        <v>37</v>
      </c>
      <c r="L219" s="42" t="s">
        <v>38</v>
      </c>
      <c r="M219" s="42" t="s">
        <v>39</v>
      </c>
    </row>
    <row r="220" spans="1:13" ht="178.5" customHeight="1">
      <c r="A220" s="43">
        <v>1</v>
      </c>
      <c r="B220" s="6" t="s">
        <v>57</v>
      </c>
      <c r="C220" s="78">
        <f>F220/G220</f>
        <v>38059.510586319215</v>
      </c>
      <c r="D220" s="78">
        <v>8225579</v>
      </c>
      <c r="E220" s="78">
        <v>38511500</v>
      </c>
      <c r="F220" s="78">
        <f>D220+E220</f>
        <v>46737079</v>
      </c>
      <c r="G220" s="78">
        <v>1228</v>
      </c>
      <c r="H220" s="78">
        <f>K220/L220</f>
        <v>27296.936688051323</v>
      </c>
      <c r="I220" s="78">
        <v>6249202.6699999999</v>
      </c>
      <c r="J220" s="78">
        <v>27790077.379999999</v>
      </c>
      <c r="K220" s="78">
        <f>I220+J220</f>
        <v>34039280.049999997</v>
      </c>
      <c r="L220" s="44">
        <v>1247</v>
      </c>
      <c r="M220" s="45">
        <f>H220/C220*100</f>
        <v>71.721722816539369</v>
      </c>
    </row>
    <row r="221" spans="1:13" ht="126.75" hidden="1" customHeight="1">
      <c r="A221" s="43">
        <v>2</v>
      </c>
      <c r="B221" s="6" t="s">
        <v>58</v>
      </c>
      <c r="C221" s="79" t="e">
        <f>F221/G221</f>
        <v>#DIV/0!</v>
      </c>
      <c r="D221" s="78"/>
      <c r="E221" s="78"/>
      <c r="F221" s="78">
        <f>D221+E221</f>
        <v>0</v>
      </c>
      <c r="G221" s="78"/>
      <c r="H221" s="79" t="e">
        <f>K221/L221</f>
        <v>#DIV/0!</v>
      </c>
      <c r="I221" s="78"/>
      <c r="J221" s="78"/>
      <c r="K221" s="78">
        <f>I221+J221</f>
        <v>0</v>
      </c>
      <c r="L221" s="44"/>
      <c r="M221" s="45" t="e">
        <f>H221/C221*100</f>
        <v>#DIV/0!</v>
      </c>
    </row>
    <row r="222" spans="1:13" ht="56.25" hidden="1">
      <c r="A222" s="43">
        <v>3</v>
      </c>
      <c r="B222" s="7" t="s">
        <v>54</v>
      </c>
      <c r="C222" s="79" t="e">
        <f>F222/G222</f>
        <v>#DIV/0!</v>
      </c>
      <c r="D222" s="78"/>
      <c r="E222" s="78"/>
      <c r="F222" s="78">
        <f>D222+E222</f>
        <v>0</v>
      </c>
      <c r="G222" s="78"/>
      <c r="H222" s="79" t="e">
        <f>K222/L222</f>
        <v>#DIV/0!</v>
      </c>
      <c r="I222" s="78"/>
      <c r="J222" s="78"/>
      <c r="K222" s="78">
        <f>I222+J222</f>
        <v>0</v>
      </c>
      <c r="L222" s="44"/>
      <c r="M222" s="45" t="e">
        <f>H222/C222*100</f>
        <v>#DIV/0!</v>
      </c>
    </row>
    <row r="223" spans="1:13" ht="56.25" hidden="1">
      <c r="A223" s="43">
        <v>4</v>
      </c>
      <c r="B223" s="47" t="s">
        <v>55</v>
      </c>
      <c r="C223" s="79" t="e">
        <f>F223/G223</f>
        <v>#DIV/0!</v>
      </c>
      <c r="D223" s="78"/>
      <c r="E223" s="78"/>
      <c r="F223" s="78">
        <f>D223</f>
        <v>0</v>
      </c>
      <c r="G223" s="82"/>
      <c r="H223" s="79" t="e">
        <f>K223/L223</f>
        <v>#DIV/0!</v>
      </c>
      <c r="I223" s="78"/>
      <c r="J223" s="78"/>
      <c r="K223" s="84">
        <f>I223</f>
        <v>0</v>
      </c>
      <c r="L223" s="83"/>
      <c r="M223" s="45" t="e">
        <f>H223/C223*100</f>
        <v>#DIV/0!</v>
      </c>
    </row>
    <row r="226" spans="1:13">
      <c r="A226" s="36" t="s">
        <v>87</v>
      </c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8"/>
    </row>
    <row r="227" spans="1:13">
      <c r="A227" s="39" t="s">
        <v>96</v>
      </c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</row>
    <row r="228" spans="1:13" ht="85.5" customHeight="1">
      <c r="A228" s="40" t="s">
        <v>5</v>
      </c>
      <c r="B228" s="41" t="s">
        <v>6</v>
      </c>
      <c r="C228" s="41" t="s">
        <v>24</v>
      </c>
      <c r="D228" s="41" t="s">
        <v>78</v>
      </c>
      <c r="E228" s="41" t="s">
        <v>79</v>
      </c>
      <c r="F228" s="41" t="s">
        <v>61</v>
      </c>
      <c r="G228" s="41" t="s">
        <v>25</v>
      </c>
      <c r="H228" s="41" t="s">
        <v>26</v>
      </c>
      <c r="I228" s="41" t="s">
        <v>80</v>
      </c>
      <c r="J228" s="41" t="s">
        <v>81</v>
      </c>
      <c r="K228" s="41" t="s">
        <v>29</v>
      </c>
      <c r="L228" s="41" t="s">
        <v>30</v>
      </c>
      <c r="M228" s="41" t="s">
        <v>10</v>
      </c>
    </row>
    <row r="229" spans="1:13">
      <c r="A229" s="42">
        <v>1</v>
      </c>
      <c r="B229" s="42">
        <v>2</v>
      </c>
      <c r="C229" s="42">
        <v>3</v>
      </c>
      <c r="D229" s="42" t="s">
        <v>31</v>
      </c>
      <c r="E229" s="42" t="s">
        <v>32</v>
      </c>
      <c r="F229" s="42" t="s">
        <v>33</v>
      </c>
      <c r="G229" s="42" t="s">
        <v>34</v>
      </c>
      <c r="H229" s="42">
        <v>4</v>
      </c>
      <c r="I229" s="42" t="s">
        <v>35</v>
      </c>
      <c r="J229" s="42" t="s">
        <v>36</v>
      </c>
      <c r="K229" s="42" t="s">
        <v>37</v>
      </c>
      <c r="L229" s="42" t="s">
        <v>38</v>
      </c>
      <c r="M229" s="42" t="s">
        <v>39</v>
      </c>
    </row>
    <row r="230" spans="1:13" ht="179.25" customHeight="1">
      <c r="A230" s="43">
        <v>1</v>
      </c>
      <c r="B230" s="6" t="s">
        <v>57</v>
      </c>
      <c r="C230" s="78">
        <f>F230/G230</f>
        <v>39390.961730194031</v>
      </c>
      <c r="D230" s="78">
        <f>D11+D18+D25+D32+D39+D46+D53+D60+D67+D76+D85+D92+D99+D106+D113+D120+D127+D134+D141+D148+D155+D162+D169+D176+D183+D190+D197+D206+D213+D220</f>
        <v>154281300</v>
      </c>
      <c r="E230" s="78">
        <f>E11+E18+E25+E32+E39+E46+E53+E60+E67+E76+E85+E92+E99+E106+E113+E120+E127+E134+E141+E148+E155+E162+E169+E176+E183+E190+E197+E206+E213+E220</f>
        <v>872956200</v>
      </c>
      <c r="F230" s="78">
        <f>D230+E230</f>
        <v>1027237500</v>
      </c>
      <c r="G230" s="78">
        <f>G11+G18+G25+G32+G39+G46+G53+G60+G67+G76+G85+G92+G99+G106+G113+G120+G127+G134+G141+G148+G155+G162+G169+G176+G183+G190+G197+G206+G213+G220</f>
        <v>26078</v>
      </c>
      <c r="H230" s="78">
        <f>K230/L230</f>
        <v>30339.627712483278</v>
      </c>
      <c r="I230" s="78">
        <f>I11+I18+I25+I32+I39+I46+I53+I60+I67+I76+I85+I92+I99+I106+I113+I120+I127+I134+I141+I148+I155+I162+I169+I176+I183+I190+I197+I206+I213+I220</f>
        <v>115448662.82000001</v>
      </c>
      <c r="J230" s="78">
        <f>J11+J18+J25+J32+J39+J46+J53+J60+J67+J76+J85+J92+J99+J106+J113+J120+J127+J134+J141+J148+J155+J162+J169+J176+J183+J190+J197+J206+J213+J220</f>
        <v>678084300.00000012</v>
      </c>
      <c r="K230" s="78">
        <f>I230+J230</f>
        <v>793532962.82000017</v>
      </c>
      <c r="L230" s="78">
        <f>L11+L18+L25+L32+L39+L46+L53+L60+L67+L76+L85+L92+L99+L106+L113+L120+L127+L134+L141+L148+L155+L162+L169+L176+L183+L190+L197+L206+L213+L220</f>
        <v>26155</v>
      </c>
      <c r="M230" s="45">
        <f>H230/C230*100</f>
        <v>77.021799874531354</v>
      </c>
    </row>
    <row r="231" spans="1:13" ht="86.25" customHeight="1">
      <c r="A231" s="43">
        <v>2</v>
      </c>
      <c r="B231" s="6" t="s">
        <v>58</v>
      </c>
      <c r="C231" s="78">
        <f>F231/G231</f>
        <v>2.6567343299571373</v>
      </c>
      <c r="D231" s="78">
        <f>D12+D19+D26+D33+D40+D47+D54+D61+D68+D77+D86+D93+D100+D107+D114+D121+D128+D135+D142+D149+D156+D163+D170+D177+D184+D191+D198+D207+D214+D221</f>
        <v>0</v>
      </c>
      <c r="E231" s="78">
        <f>E12+E19+E26+E33+E40+E47+E54+E61+E68+E77+E86+E93+E100+E107+E114+E121+E128+E135+E142+E149+E156+E163+E170+E177+E184+E191+E198+E207+E214+E221</f>
        <v>4702000</v>
      </c>
      <c r="F231" s="78">
        <f>D231+E231</f>
        <v>4702000</v>
      </c>
      <c r="G231" s="78">
        <f>G12+G19+G26+G33+G40+G47+G54+G61+G68+G77+G86+G93+G100+G107+G114+G121+G128+G135+G142+G149+G156+G163+G170+G177+G184+G191+G198+G207+G214+G221</f>
        <v>1769842</v>
      </c>
      <c r="H231" s="78">
        <f>K231/L231</f>
        <v>3.6730017522577163</v>
      </c>
      <c r="I231" s="78">
        <f>I12+I19+I26+I33+I40+I47+I54+I61+I68+I77+I86+I93+I100+I107+I114+I121+I128+I135+I142+I149+I156+I163+I170+I177+I184+I191+I198+I207+I214+I221</f>
        <v>0</v>
      </c>
      <c r="J231" s="78">
        <f t="shared" ref="J231:J232" si="0">J12+J19+J26+J33+J40+J47+J54+J61+J68+J77+J86+J93+J100+J107+J114+J121+J128+J135+J142+J149+J156+J163+J170+J177+J184+J191+J198+J207+J214+J221</f>
        <v>3814999.9999999995</v>
      </c>
      <c r="K231" s="78">
        <f>I231+J231</f>
        <v>3814999.9999999995</v>
      </c>
      <c r="L231" s="78">
        <f>L12+L19+L26+L33+L40+L47+L54+L61+L68+L77+L86+L93+L100+L107+L114+L121+L128+L135+L142+L149+L156+L163+L170+L177+L184+L191+L198+L207+L214+L221</f>
        <v>1038660</v>
      </c>
      <c r="M231" s="45">
        <f>H231/C231*100</f>
        <v>138.25250461972144</v>
      </c>
    </row>
    <row r="232" spans="1:13" ht="56.25">
      <c r="A232" s="43">
        <v>3</v>
      </c>
      <c r="B232" s="7" t="s">
        <v>54</v>
      </c>
      <c r="C232" s="78">
        <f>F232/G232</f>
        <v>59288.955000000002</v>
      </c>
      <c r="D232" s="78">
        <f t="shared" ref="D232:D233" si="1">D13+D20+D27+D34+D41+D48+D55+D62+D69+D78+D87+D94+D101+D108+D115+D122+D129+D136+D143+D150+D157+D164+D171+D178+D185+D192+D199+D208+D215+D222</f>
        <v>1150995.5</v>
      </c>
      <c r="E232" s="78">
        <f>E13+E20+E27+E34+E41+E48+E55+E62+E69+E78+E87+E94+E101+E108+E115+E122+E129+E136+E143+E150+E157+E164+E171+E178+E185+E192+E199+E208+E215+E222</f>
        <v>4777900</v>
      </c>
      <c r="F232" s="78">
        <f>D232+E232</f>
        <v>5928895.5</v>
      </c>
      <c r="G232" s="78">
        <f t="shared" ref="G232:G233" si="2">G13+G20+G27+G34+G41+G48+G55+G62+G69+G78+G87+G94+G101+G108+G115+G122+G129+G136+G143+G150+G157+G164+G171+G178+G185+G192+G199+G208+G215+G222</f>
        <v>100</v>
      </c>
      <c r="H232" s="78">
        <f>K232/L232</f>
        <v>43600.416315789473</v>
      </c>
      <c r="I232" s="78">
        <f t="shared" ref="I232:I233" si="3">I13+I20+I27+I34+I41+I48+I55+I62+I69+I78+I87+I94+I101+I108+I115+I122+I129+I136+I143+I150+I157+I164+I171+I178+I185+I192+I199+I208+I215+I222</f>
        <v>867539.55</v>
      </c>
      <c r="J232" s="78">
        <f t="shared" si="0"/>
        <v>3274500</v>
      </c>
      <c r="K232" s="78">
        <f>I232+J232</f>
        <v>4142039.55</v>
      </c>
      <c r="L232" s="78">
        <f t="shared" ref="L232:L233" si="4">L13+L20+L27+L34+L41+L48+L55+L62+L69+L78+L87+L94+L101+L108+L115+L122+L129+L136+L143+L150+L157+L164+L171+L178+L185+L192+L199+L208+L215+L222</f>
        <v>95</v>
      </c>
      <c r="M232" s="45">
        <f>H232/C232*100</f>
        <v>73.538851065581227</v>
      </c>
    </row>
    <row r="233" spans="1:13" ht="56.25">
      <c r="A233" s="43">
        <v>4</v>
      </c>
      <c r="B233" s="47" t="s">
        <v>55</v>
      </c>
      <c r="C233" s="78">
        <f>F233/G233</f>
        <v>4446.0450000000001</v>
      </c>
      <c r="D233" s="78">
        <f t="shared" si="1"/>
        <v>444604.5</v>
      </c>
      <c r="E233" s="78"/>
      <c r="F233" s="78">
        <f>D233</f>
        <v>444604.5</v>
      </c>
      <c r="G233" s="78">
        <f t="shared" si="2"/>
        <v>100</v>
      </c>
      <c r="H233" s="78">
        <f>K233/L233</f>
        <v>3819.9368421052632</v>
      </c>
      <c r="I233" s="78">
        <f t="shared" si="3"/>
        <v>362894</v>
      </c>
      <c r="J233" s="78"/>
      <c r="K233" s="84">
        <f>I233</f>
        <v>362894</v>
      </c>
      <c r="L233" s="78">
        <f t="shared" si="4"/>
        <v>95</v>
      </c>
      <c r="M233" s="45">
        <f>H233/C233*100</f>
        <v>85.917637858034794</v>
      </c>
    </row>
    <row r="234" spans="1:13" ht="21" customHeight="1">
      <c r="A234" s="55"/>
      <c r="B234" s="85"/>
      <c r="C234" s="9"/>
      <c r="D234" s="9"/>
      <c r="E234" s="9"/>
      <c r="F234" s="10"/>
      <c r="G234" s="11"/>
      <c r="H234" s="9"/>
      <c r="I234" s="9"/>
      <c r="J234" s="9"/>
      <c r="K234" s="12"/>
      <c r="L234" s="11"/>
      <c r="M234" s="58"/>
    </row>
    <row r="235" spans="1:13">
      <c r="B235" s="34" t="s">
        <v>121</v>
      </c>
      <c r="E235" s="77" t="s">
        <v>122</v>
      </c>
      <c r="H235" s="77" t="s">
        <v>122</v>
      </c>
    </row>
    <row r="236" spans="1:13">
      <c r="E236" s="77"/>
      <c r="H236" s="77"/>
    </row>
    <row r="237" spans="1:13">
      <c r="B237" s="34" t="s">
        <v>123</v>
      </c>
      <c r="E237" s="77" t="s">
        <v>124</v>
      </c>
      <c r="H237" s="77" t="s">
        <v>124</v>
      </c>
    </row>
    <row r="774" spans="1:13">
      <c r="A774" s="36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8"/>
    </row>
    <row r="775" spans="1:13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</row>
    <row r="776" spans="1:13">
      <c r="A776" s="40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</row>
    <row r="777" spans="1:13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</row>
    <row r="778" spans="1:13" ht="308.10000000000002" customHeight="1">
      <c r="A778" s="43"/>
      <c r="B778" s="6"/>
      <c r="C778" s="79"/>
      <c r="D778" s="78"/>
      <c r="E778" s="78"/>
      <c r="F778" s="78"/>
      <c r="G778" s="78"/>
      <c r="H778" s="79"/>
      <c r="I778" s="78"/>
      <c r="J778" s="78"/>
      <c r="K778" s="78"/>
      <c r="L778" s="44"/>
      <c r="M778" s="45"/>
    </row>
    <row r="779" spans="1:13" ht="126.75" customHeight="1">
      <c r="A779" s="43"/>
      <c r="B779" s="6"/>
      <c r="C779" s="79"/>
      <c r="D779" s="78"/>
      <c r="E779" s="78"/>
      <c r="F779" s="78"/>
      <c r="G779" s="78"/>
      <c r="H779" s="79"/>
      <c r="I779" s="78"/>
      <c r="J779" s="78"/>
      <c r="K779" s="78"/>
      <c r="L779" s="44"/>
      <c r="M779" s="45"/>
    </row>
    <row r="780" spans="1:13" hidden="1">
      <c r="A780" s="43"/>
      <c r="B780" s="7"/>
      <c r="C780" s="79"/>
      <c r="D780" s="78"/>
      <c r="E780" s="78"/>
      <c r="F780" s="78"/>
      <c r="G780" s="78"/>
      <c r="H780" s="79"/>
      <c r="I780" s="78"/>
      <c r="J780" s="78"/>
      <c r="K780" s="78"/>
      <c r="L780" s="44"/>
      <c r="M780" s="45"/>
    </row>
    <row r="781" spans="1:13" hidden="1">
      <c r="A781" s="43"/>
      <c r="B781" s="47"/>
      <c r="C781" s="79"/>
      <c r="D781" s="78"/>
      <c r="E781" s="78"/>
      <c r="F781" s="78"/>
      <c r="G781" s="82"/>
      <c r="H781" s="79"/>
      <c r="I781" s="78"/>
      <c r="J781" s="78"/>
      <c r="K781" s="84"/>
      <c r="L781" s="83"/>
      <c r="M781" s="45"/>
    </row>
    <row r="782" spans="1:13" ht="42.2" customHeight="1">
      <c r="A782" s="55"/>
      <c r="B782" s="85"/>
      <c r="C782" s="9"/>
      <c r="D782" s="9"/>
      <c r="E782" s="9"/>
      <c r="F782" s="10"/>
      <c r="G782" s="11"/>
      <c r="H782" s="9"/>
      <c r="I782" s="9"/>
      <c r="J782" s="9"/>
      <c r="K782" s="12"/>
      <c r="L782" s="11"/>
      <c r="M782" s="58"/>
    </row>
    <row r="783" spans="1:13">
      <c r="C783" s="75"/>
      <c r="D783" s="75"/>
      <c r="G783" s="75"/>
      <c r="H783" s="75"/>
      <c r="I783" s="75"/>
      <c r="J783" s="75"/>
      <c r="K783" s="75"/>
      <c r="L783" s="75"/>
      <c r="M783" s="75"/>
    </row>
    <row r="784" spans="1:13"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</row>
    <row r="785" spans="1:13"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</row>
    <row r="786" spans="1:13">
      <c r="F786" s="75"/>
      <c r="G786" s="75"/>
      <c r="H786" s="75"/>
      <c r="I786" s="75"/>
      <c r="J786" s="75"/>
      <c r="K786" s="75"/>
      <c r="L786" s="75"/>
      <c r="M786" s="75"/>
    </row>
    <row r="787" spans="1:13">
      <c r="F787" s="75"/>
      <c r="G787" s="75"/>
      <c r="H787" s="75"/>
      <c r="I787" s="75"/>
      <c r="J787" s="75"/>
      <c r="K787" s="75"/>
      <c r="L787" s="75"/>
      <c r="M787" s="75"/>
    </row>
    <row r="788" spans="1:13" s="14" customFormat="1" ht="26.25">
      <c r="A788" s="86" t="s">
        <v>49</v>
      </c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</row>
    <row r="789" spans="1:13" s="14" customFormat="1" ht="48.95" customHeight="1">
      <c r="A789" s="87" t="s">
        <v>41</v>
      </c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</row>
    <row r="790" spans="1:13" s="14" customFormat="1" ht="26.25">
      <c r="A790" s="86" t="s">
        <v>42</v>
      </c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</row>
    <row r="791" spans="1:13" s="14" customFormat="1" ht="26.25">
      <c r="A791" s="86"/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</row>
    <row r="792" spans="1:13" s="13" customFormat="1" ht="23.25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</row>
  </sheetData>
  <mergeCells count="69">
    <mergeCell ref="A1:M1"/>
    <mergeCell ref="A226:M226"/>
    <mergeCell ref="A227:M227"/>
    <mergeCell ref="A789:M789"/>
    <mergeCell ref="A3:M3"/>
    <mergeCell ref="A4:M4"/>
    <mergeCell ref="A5:M5"/>
    <mergeCell ref="A774:M774"/>
    <mergeCell ref="A775:M775"/>
    <mergeCell ref="A7:M7"/>
    <mergeCell ref="A8:M8"/>
    <mergeCell ref="A14:M14"/>
    <mergeCell ref="A15:M15"/>
    <mergeCell ref="A21:M21"/>
    <mergeCell ref="A22:M22"/>
    <mergeCell ref="A28:M28"/>
    <mergeCell ref="A29:M29"/>
    <mergeCell ref="A35:M35"/>
    <mergeCell ref="A36:M36"/>
    <mergeCell ref="A57:M57"/>
    <mergeCell ref="A63:M63"/>
    <mergeCell ref="A64:M64"/>
    <mergeCell ref="A42:M42"/>
    <mergeCell ref="A43:M43"/>
    <mergeCell ref="A49:M49"/>
    <mergeCell ref="A50:M50"/>
    <mergeCell ref="A56:M56"/>
    <mergeCell ref="A72:M72"/>
    <mergeCell ref="A73:M73"/>
    <mergeCell ref="A81:M81"/>
    <mergeCell ref="A82:M82"/>
    <mergeCell ref="A88:M88"/>
    <mergeCell ref="A89:M89"/>
    <mergeCell ref="A95:M95"/>
    <mergeCell ref="A96:M96"/>
    <mergeCell ref="A102:M102"/>
    <mergeCell ref="A103:M103"/>
    <mergeCell ref="A109:M109"/>
    <mergeCell ref="A110:M110"/>
    <mergeCell ref="A116:M116"/>
    <mergeCell ref="A117:M117"/>
    <mergeCell ref="A123:M123"/>
    <mergeCell ref="A124:M124"/>
    <mergeCell ref="A130:M130"/>
    <mergeCell ref="A131:M131"/>
    <mergeCell ref="A137:M137"/>
    <mergeCell ref="A138:M138"/>
    <mergeCell ref="A144:M144"/>
    <mergeCell ref="A145:M145"/>
    <mergeCell ref="A151:M151"/>
    <mergeCell ref="A152:M152"/>
    <mergeCell ref="A158:M158"/>
    <mergeCell ref="A159:M159"/>
    <mergeCell ref="A165:M165"/>
    <mergeCell ref="A166:M166"/>
    <mergeCell ref="A172:M172"/>
    <mergeCell ref="A173:M173"/>
    <mergeCell ref="A179:M179"/>
    <mergeCell ref="A180:M180"/>
    <mergeCell ref="A186:M186"/>
    <mergeCell ref="A187:M187"/>
    <mergeCell ref="A193:M193"/>
    <mergeCell ref="A216:M216"/>
    <mergeCell ref="A217:M217"/>
    <mergeCell ref="A194:M194"/>
    <mergeCell ref="A209:M209"/>
    <mergeCell ref="A210:M210"/>
    <mergeCell ref="A202:M202"/>
    <mergeCell ref="A203:M203"/>
  </mergeCells>
  <pageMargins left="0.31496062992125984" right="0.31496062992125984" top="0.35433070866141736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школы</vt:lpstr>
      <vt:lpstr>форма 2 школы</vt:lpstr>
      <vt:lpstr>форма 3 школы</vt:lpstr>
      <vt:lpstr>форма 4 школы</vt:lpstr>
      <vt:lpstr>'форма 1 школы'!Область_печати</vt:lpstr>
      <vt:lpstr>'форма 2 школы'!Область_печати</vt:lpstr>
      <vt:lpstr>'форма 3 школы'!Область_печати</vt:lpstr>
      <vt:lpstr>'форма 4 школы'!Область_печати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2020-10-31T12:23:53Z</cp:lastPrinted>
  <dcterms:created xsi:type="dcterms:W3CDTF">2016-05-24T14:23:29Z</dcterms:created>
  <dcterms:modified xsi:type="dcterms:W3CDTF">2020-10-31T12:23:57Z</dcterms:modified>
</cp:coreProperties>
</file>