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5" windowWidth="15600" windowHeight="11640" activeTab="2"/>
  </bookViews>
  <sheets>
    <sheet name="форма 1 сады" sheetId="1" r:id="rId1"/>
    <sheet name="форма 2 сады" sheetId="4" r:id="rId2"/>
    <sheet name="форма 3 сады" sheetId="2" r:id="rId3"/>
    <sheet name="форма 4 сады" sheetId="3" r:id="rId4"/>
  </sheets>
  <externalReferences>
    <externalReference r:id="rId5"/>
  </externalReferences>
  <definedNames>
    <definedName name="_xlnm.Print_Area" localSheetId="0">'форма 1 сады'!$A$1:$F$402</definedName>
    <definedName name="_xlnm.Print_Area" localSheetId="1">'форма 2 сады'!$A$1:$F$18</definedName>
    <definedName name="_xlnm.Print_Area" localSheetId="2">'форма 3 сады'!$A$1:$F$501</definedName>
    <definedName name="_xlnm.Print_Area" localSheetId="3">'форма 4 сады'!$A$1:$M$403</definedName>
  </definedNames>
  <calcPr calcId="125725"/>
</workbook>
</file>

<file path=xl/calcChain.xml><?xml version="1.0" encoding="utf-8"?>
<calcChain xmlns="http://schemas.openxmlformats.org/spreadsheetml/2006/main">
  <c r="K293" i="3"/>
  <c r="H293" s="1"/>
  <c r="G293"/>
  <c r="F293"/>
  <c r="K292"/>
  <c r="H292" s="1"/>
  <c r="F292"/>
  <c r="D398" l="1"/>
  <c r="E397"/>
  <c r="D397"/>
  <c r="E396" i="1" l="1"/>
  <c r="D396"/>
  <c r="K68" i="3" l="1"/>
  <c r="H68"/>
  <c r="G68"/>
  <c r="F68"/>
  <c r="I67"/>
  <c r="K67" s="1"/>
  <c r="H67" s="1"/>
  <c r="F67"/>
  <c r="D67"/>
  <c r="K391" l="1"/>
  <c r="H391" s="1"/>
  <c r="G391"/>
  <c r="F391"/>
  <c r="K390"/>
  <c r="H390" s="1"/>
  <c r="F390"/>
  <c r="K384" l="1"/>
  <c r="H384"/>
  <c r="G384"/>
  <c r="F384"/>
  <c r="K383"/>
  <c r="H383"/>
  <c r="F383"/>
  <c r="K377" l="1"/>
  <c r="H377"/>
  <c r="G377"/>
  <c r="F377"/>
  <c r="K376"/>
  <c r="H376"/>
  <c r="F376"/>
  <c r="K370" l="1"/>
  <c r="H370" s="1"/>
  <c r="G370"/>
  <c r="F370"/>
  <c r="K369"/>
  <c r="H369" s="1"/>
  <c r="F369"/>
  <c r="K363" l="1"/>
  <c r="H363"/>
  <c r="G363"/>
  <c r="F363"/>
  <c r="K362"/>
  <c r="H362"/>
  <c r="F362"/>
  <c r="E362" i="1"/>
  <c r="D362"/>
  <c r="K356" i="3" l="1"/>
  <c r="H356"/>
  <c r="G356"/>
  <c r="F356"/>
  <c r="K355"/>
  <c r="H355"/>
  <c r="F355"/>
  <c r="K349" l="1"/>
  <c r="H349"/>
  <c r="G349"/>
  <c r="F349"/>
  <c r="K348"/>
  <c r="H348"/>
  <c r="F348"/>
  <c r="K342" l="1"/>
  <c r="H342" s="1"/>
  <c r="G342"/>
  <c r="F342"/>
  <c r="K341"/>
  <c r="H341" s="1"/>
  <c r="F341"/>
  <c r="K335" l="1"/>
  <c r="H335"/>
  <c r="G335"/>
  <c r="F335"/>
  <c r="K334"/>
  <c r="H334"/>
  <c r="F334"/>
  <c r="K328" l="1"/>
  <c r="H328"/>
  <c r="G328"/>
  <c r="F328"/>
  <c r="K327"/>
  <c r="H327"/>
  <c r="F327"/>
  <c r="K314" l="1"/>
  <c r="H314" s="1"/>
  <c r="F314"/>
  <c r="K313"/>
  <c r="H313" s="1"/>
  <c r="F313"/>
  <c r="K307" l="1"/>
  <c r="H307"/>
  <c r="G307"/>
  <c r="F307"/>
  <c r="K306"/>
  <c r="H306"/>
  <c r="F306"/>
  <c r="K300" l="1"/>
  <c r="H300"/>
  <c r="G300"/>
  <c r="F300"/>
  <c r="K299"/>
  <c r="H299"/>
  <c r="F299"/>
  <c r="K285"/>
  <c r="H285" s="1"/>
  <c r="G285"/>
  <c r="F285"/>
  <c r="K284"/>
  <c r="H284" s="1"/>
  <c r="F284"/>
  <c r="K278" l="1"/>
  <c r="H278"/>
  <c r="G278"/>
  <c r="F278"/>
  <c r="K277"/>
  <c r="H277"/>
  <c r="F277"/>
  <c r="K271" l="1"/>
  <c r="H271" s="1"/>
  <c r="G271"/>
  <c r="F271"/>
  <c r="K270"/>
  <c r="H270" s="1"/>
  <c r="F270"/>
  <c r="K264" l="1"/>
  <c r="H264"/>
  <c r="G264"/>
  <c r="F264"/>
  <c r="K263"/>
  <c r="H263"/>
  <c r="F263"/>
  <c r="K257" l="1"/>
  <c r="H257" s="1"/>
  <c r="G257"/>
  <c r="F257"/>
  <c r="K256"/>
  <c r="H256"/>
  <c r="F256"/>
  <c r="K250" l="1"/>
  <c r="H250" s="1"/>
  <c r="G250"/>
  <c r="F250"/>
  <c r="K249"/>
  <c r="H249"/>
  <c r="F249"/>
  <c r="I243" l="1"/>
  <c r="G243"/>
  <c r="D243"/>
  <c r="J242"/>
  <c r="J397" s="1"/>
  <c r="I242"/>
  <c r="D242"/>
  <c r="F242" s="1"/>
  <c r="F243" l="1"/>
  <c r="F398"/>
  <c r="K243"/>
  <c r="H243" s="1"/>
  <c r="I398"/>
  <c r="K398" s="1"/>
  <c r="K242"/>
  <c r="H242" s="1"/>
  <c r="K321"/>
  <c r="H321" s="1"/>
  <c r="G321"/>
  <c r="F321"/>
  <c r="K320"/>
  <c r="H320" s="1"/>
  <c r="F320"/>
  <c r="K236" l="1"/>
  <c r="H236"/>
  <c r="G236"/>
  <c r="F236"/>
  <c r="K235"/>
  <c r="H235"/>
  <c r="F235"/>
  <c r="K229" l="1"/>
  <c r="H229"/>
  <c r="G229"/>
  <c r="F229"/>
  <c r="K228"/>
  <c r="H228"/>
  <c r="F228"/>
  <c r="K222" l="1"/>
  <c r="H222"/>
  <c r="G222"/>
  <c r="F222"/>
  <c r="K221"/>
  <c r="H221"/>
  <c r="F221"/>
  <c r="K215" l="1"/>
  <c r="H215"/>
  <c r="F215"/>
  <c r="K214"/>
  <c r="H214" s="1"/>
  <c r="F214"/>
  <c r="K208" l="1"/>
  <c r="H208" s="1"/>
  <c r="G208"/>
  <c r="F208"/>
  <c r="K207"/>
  <c r="H207" s="1"/>
  <c r="F207"/>
  <c r="K173" l="1"/>
  <c r="H173" s="1"/>
  <c r="G173"/>
  <c r="F173"/>
  <c r="K172"/>
  <c r="H172" s="1"/>
  <c r="I172"/>
  <c r="F172"/>
  <c r="K201" l="1"/>
  <c r="H201"/>
  <c r="G201"/>
  <c r="F201"/>
  <c r="K200"/>
  <c r="H200"/>
  <c r="F200"/>
  <c r="K187" l="1"/>
  <c r="H187"/>
  <c r="G187"/>
  <c r="F187"/>
  <c r="K186"/>
  <c r="H186"/>
  <c r="F186"/>
  <c r="K124" l="1"/>
  <c r="H124"/>
  <c r="G124"/>
  <c r="F124"/>
  <c r="I123"/>
  <c r="K123" s="1"/>
  <c r="H123" s="1"/>
  <c r="F123"/>
  <c r="D123"/>
  <c r="K180" l="1"/>
  <c r="H180"/>
  <c r="F180"/>
  <c r="K179"/>
  <c r="H179" s="1"/>
  <c r="F179"/>
  <c r="K166" l="1"/>
  <c r="H166"/>
  <c r="F166"/>
  <c r="K165"/>
  <c r="H165" s="1"/>
  <c r="F165"/>
  <c r="K159" l="1"/>
  <c r="H159"/>
  <c r="G159"/>
  <c r="F159"/>
  <c r="K158"/>
  <c r="H158"/>
  <c r="F158"/>
  <c r="K152" l="1"/>
  <c r="H152"/>
  <c r="G152"/>
  <c r="F152"/>
  <c r="K151"/>
  <c r="H151"/>
  <c r="F151"/>
  <c r="K145" l="1"/>
  <c r="H145"/>
  <c r="G145"/>
  <c r="F145"/>
  <c r="I144"/>
  <c r="K144" s="1"/>
  <c r="H144" s="1"/>
  <c r="F144"/>
  <c r="D144"/>
  <c r="K138" l="1"/>
  <c r="H138" s="1"/>
  <c r="F138"/>
  <c r="K137"/>
  <c r="H137"/>
  <c r="F137"/>
  <c r="K131" l="1"/>
  <c r="H131"/>
  <c r="G131"/>
  <c r="F131"/>
  <c r="K130"/>
  <c r="H130"/>
  <c r="F130"/>
  <c r="K117" l="1"/>
  <c r="H117" s="1"/>
  <c r="G117"/>
  <c r="F117"/>
  <c r="K116"/>
  <c r="H116" s="1"/>
  <c r="I116"/>
  <c r="D116"/>
  <c r="F116" s="1"/>
  <c r="K110" l="1"/>
  <c r="H110" s="1"/>
  <c r="G110"/>
  <c r="F110"/>
  <c r="K109"/>
  <c r="H109" s="1"/>
  <c r="F109"/>
  <c r="K103"/>
  <c r="H103" s="1"/>
  <c r="G103"/>
  <c r="F103"/>
  <c r="K102"/>
  <c r="H102" s="1"/>
  <c r="F102"/>
  <c r="K96" l="1"/>
  <c r="H96"/>
  <c r="G96"/>
  <c r="F96"/>
  <c r="K95"/>
  <c r="H95"/>
  <c r="F95"/>
  <c r="K89" l="1"/>
  <c r="H89"/>
  <c r="F89"/>
  <c r="K88"/>
  <c r="H88" s="1"/>
  <c r="F88"/>
  <c r="K75" l="1"/>
  <c r="H75" s="1"/>
  <c r="G75"/>
  <c r="F75"/>
  <c r="K74"/>
  <c r="H74" s="1"/>
  <c r="F74"/>
  <c r="K82" l="1"/>
  <c r="H82"/>
  <c r="G82"/>
  <c r="F82"/>
  <c r="K81"/>
  <c r="H81"/>
  <c r="F81"/>
  <c r="K194"/>
  <c r="H194" s="1"/>
  <c r="G194"/>
  <c r="F194"/>
  <c r="K193"/>
  <c r="H193"/>
  <c r="F193"/>
  <c r="K61"/>
  <c r="H61" s="1"/>
  <c r="G61"/>
  <c r="F61"/>
  <c r="K60"/>
  <c r="H60" s="1"/>
  <c r="F60"/>
  <c r="K54" l="1"/>
  <c r="H54"/>
  <c r="G54"/>
  <c r="F54"/>
  <c r="I53"/>
  <c r="K53" s="1"/>
  <c r="H53" s="1"/>
  <c r="F53"/>
  <c r="D53"/>
  <c r="K47" l="1"/>
  <c r="H47"/>
  <c r="G47"/>
  <c r="F47"/>
  <c r="K46"/>
  <c r="H46"/>
  <c r="F46"/>
  <c r="K40" l="1"/>
  <c r="H40"/>
  <c r="G40"/>
  <c r="F40"/>
  <c r="K39"/>
  <c r="H39"/>
  <c r="F39"/>
  <c r="K33" l="1"/>
  <c r="H33" s="1"/>
  <c r="G33"/>
  <c r="F33"/>
  <c r="I32"/>
  <c r="F32"/>
  <c r="D32"/>
  <c r="F397" s="1"/>
  <c r="K26"/>
  <c r="H26" s="1"/>
  <c r="G26"/>
  <c r="F26"/>
  <c r="K25"/>
  <c r="H25" s="1"/>
  <c r="F25"/>
  <c r="K32" l="1"/>
  <c r="H32" s="1"/>
  <c r="I397"/>
  <c r="K397" s="1"/>
  <c r="K19"/>
  <c r="H19" s="1"/>
  <c r="G19"/>
  <c r="F19"/>
  <c r="K18"/>
  <c r="H18" s="1"/>
  <c r="F18"/>
  <c r="L12"/>
  <c r="L398" s="1"/>
  <c r="H398" s="1"/>
  <c r="K12"/>
  <c r="F12"/>
  <c r="L11"/>
  <c r="L397" s="1"/>
  <c r="K11"/>
  <c r="G11"/>
  <c r="F11"/>
  <c r="G397" l="1"/>
  <c r="C397" s="1"/>
  <c r="G12"/>
  <c r="H11"/>
  <c r="H12"/>
  <c r="H397"/>
  <c r="C328"/>
  <c r="C327"/>
  <c r="C12"/>
  <c r="C11"/>
  <c r="F420" i="2"/>
  <c r="F419"/>
  <c r="F418"/>
  <c r="F417"/>
  <c r="F14"/>
  <c r="F13"/>
  <c r="F12"/>
  <c r="F11"/>
  <c r="D327" i="1"/>
  <c r="F326"/>
  <c r="E11"/>
  <c r="D11"/>
  <c r="F10"/>
  <c r="G398" i="3" l="1"/>
  <c r="C398" s="1"/>
  <c r="M398" s="1"/>
  <c r="M397"/>
  <c r="F11" i="1"/>
  <c r="F327"/>
  <c r="M11" i="3"/>
  <c r="M327"/>
  <c r="M328"/>
  <c r="M12"/>
  <c r="C377" l="1"/>
  <c r="M376"/>
  <c r="C376"/>
  <c r="M377" l="1"/>
  <c r="D53" i="1" l="1"/>
  <c r="C391" i="3" l="1"/>
  <c r="C390"/>
  <c r="F501" i="2"/>
  <c r="F500"/>
  <c r="F499"/>
  <c r="F498"/>
  <c r="E390" i="1"/>
  <c r="D390"/>
  <c r="F389"/>
  <c r="F390" l="1"/>
  <c r="M390" i="3"/>
  <c r="M391"/>
  <c r="C384" l="1"/>
  <c r="C383"/>
  <c r="F492" i="2"/>
  <c r="F491"/>
  <c r="F490"/>
  <c r="F489"/>
  <c r="E383" i="1"/>
  <c r="D383"/>
  <c r="F383" s="1"/>
  <c r="F382"/>
  <c r="M384" i="3" l="1"/>
  <c r="M383"/>
  <c r="F483" i="2" l="1"/>
  <c r="F482"/>
  <c r="F481"/>
  <c r="F480"/>
  <c r="E376" i="1"/>
  <c r="D376"/>
  <c r="F375"/>
  <c r="F376" l="1"/>
  <c r="C370" i="3"/>
  <c r="C369"/>
  <c r="F474" i="2"/>
  <c r="F473"/>
  <c r="F472"/>
  <c r="F471"/>
  <c r="E369" i="1"/>
  <c r="D369"/>
  <c r="F368"/>
  <c r="F369" l="1"/>
  <c r="M369" i="3"/>
  <c r="M370"/>
  <c r="C363"/>
  <c r="C362"/>
  <c r="F465" i="2"/>
  <c r="F464"/>
  <c r="F463"/>
  <c r="F462"/>
  <c r="F362" i="1"/>
  <c r="F361"/>
  <c r="M362" i="3" l="1"/>
  <c r="M363"/>
  <c r="C356" l="1"/>
  <c r="C355"/>
  <c r="F456" i="2"/>
  <c r="F455"/>
  <c r="F454"/>
  <c r="F453"/>
  <c r="E355" i="1"/>
  <c r="D355"/>
  <c r="F354"/>
  <c r="M355" i="3" l="1"/>
  <c r="F355" i="1"/>
  <c r="M356" i="3"/>
  <c r="C349" l="1"/>
  <c r="C348"/>
  <c r="F447" i="2"/>
  <c r="F446"/>
  <c r="F445"/>
  <c r="F444"/>
  <c r="E348" i="1"/>
  <c r="D348"/>
  <c r="F347"/>
  <c r="M349" i="3" l="1"/>
  <c r="M348"/>
  <c r="F348" i="1"/>
  <c r="C342" i="3"/>
  <c r="C341"/>
  <c r="F438" i="2"/>
  <c r="F437"/>
  <c r="F436"/>
  <c r="F435"/>
  <c r="E341" i="1"/>
  <c r="D341"/>
  <c r="F340"/>
  <c r="F341" l="1"/>
  <c r="M341" i="3"/>
  <c r="M342"/>
  <c r="C335" l="1"/>
  <c r="C334"/>
  <c r="F429" i="2"/>
  <c r="F428"/>
  <c r="F427"/>
  <c r="F426"/>
  <c r="E334" i="1"/>
  <c r="D334"/>
  <c r="F333"/>
  <c r="M334" i="3" l="1"/>
  <c r="F334" i="1"/>
  <c r="M335" i="3"/>
  <c r="C321" l="1"/>
  <c r="C320"/>
  <c r="F411" i="2"/>
  <c r="F410"/>
  <c r="F409"/>
  <c r="F408"/>
  <c r="E320" i="1"/>
  <c r="D320"/>
  <c r="F319"/>
  <c r="M320" i="3" l="1"/>
  <c r="F320" i="1"/>
  <c r="M321" i="3"/>
  <c r="C314" l="1"/>
  <c r="C313"/>
  <c r="F402" i="2"/>
  <c r="F401"/>
  <c r="F400"/>
  <c r="F399"/>
  <c r="E313" i="1"/>
  <c r="D313"/>
  <c r="F312"/>
  <c r="M313" i="3" l="1"/>
  <c r="M314"/>
  <c r="F313" i="1"/>
  <c r="C307" i="3"/>
  <c r="C306"/>
  <c r="F393" i="2"/>
  <c r="F392"/>
  <c r="F391"/>
  <c r="F390"/>
  <c r="E306" i="1"/>
  <c r="D306"/>
  <c r="F305"/>
  <c r="C300" i="3"/>
  <c r="C299"/>
  <c r="F384" i="2"/>
  <c r="F383"/>
  <c r="F382"/>
  <c r="F381"/>
  <c r="E299" i="1"/>
  <c r="D299"/>
  <c r="F298"/>
  <c r="C293" i="3"/>
  <c r="C292"/>
  <c r="F375" i="2"/>
  <c r="F374"/>
  <c r="F373"/>
  <c r="F372"/>
  <c r="E292" i="1"/>
  <c r="D292"/>
  <c r="F292" s="1"/>
  <c r="F291"/>
  <c r="M299" i="3" l="1"/>
  <c r="M293"/>
  <c r="F306" i="1"/>
  <c r="M307" i="3"/>
  <c r="F299" i="1"/>
  <c r="M306" i="3"/>
  <c r="M300"/>
  <c r="M292"/>
  <c r="C285" l="1"/>
  <c r="C284"/>
  <c r="F365" i="2"/>
  <c r="F364"/>
  <c r="F363"/>
  <c r="F362"/>
  <c r="E284" i="1"/>
  <c r="D284"/>
  <c r="F283"/>
  <c r="M285" i="3" l="1"/>
  <c r="F284" i="1"/>
  <c r="M284" i="3"/>
  <c r="C278" l="1"/>
  <c r="C277"/>
  <c r="F356" i="2"/>
  <c r="F355"/>
  <c r="F354"/>
  <c r="F353"/>
  <c r="E277" i="1"/>
  <c r="D277"/>
  <c r="F276"/>
  <c r="M277" i="3" l="1"/>
  <c r="F277" i="1"/>
  <c r="M278" i="3"/>
  <c r="C271" l="1"/>
  <c r="M271" s="1"/>
  <c r="C270"/>
  <c r="F347" i="2"/>
  <c r="F346"/>
  <c r="F345"/>
  <c r="F344"/>
  <c r="D270" i="1"/>
  <c r="F270" s="1"/>
  <c r="F269"/>
  <c r="M270" i="3" l="1"/>
  <c r="C264" l="1"/>
  <c r="C263"/>
  <c r="F338" i="2"/>
  <c r="F337"/>
  <c r="F336"/>
  <c r="F335"/>
  <c r="E263" i="1"/>
  <c r="D263"/>
  <c r="F262"/>
  <c r="C257" i="3"/>
  <c r="C256"/>
  <c r="F329" i="2"/>
  <c r="F328"/>
  <c r="F327"/>
  <c r="F326"/>
  <c r="E256" i="1"/>
  <c r="D256"/>
  <c r="F255"/>
  <c r="M256" i="3" l="1"/>
  <c r="F256" i="1"/>
  <c r="M264" i="3"/>
  <c r="M263"/>
  <c r="F263" i="1"/>
  <c r="M257" i="3"/>
  <c r="C250" l="1"/>
  <c r="C249"/>
  <c r="F320" i="2"/>
  <c r="F319"/>
  <c r="F318"/>
  <c r="F317"/>
  <c r="E249" i="1"/>
  <c r="D249"/>
  <c r="F248"/>
  <c r="F249" l="1"/>
  <c r="M249" i="3"/>
  <c r="M250"/>
  <c r="C243" l="1"/>
  <c r="C242"/>
  <c r="F311" i="2"/>
  <c r="F310"/>
  <c r="F309"/>
  <c r="F308"/>
  <c r="E242" i="1"/>
  <c r="D242"/>
  <c r="F241"/>
  <c r="M242" i="3" l="1"/>
  <c r="F242" i="1"/>
  <c r="M243" i="3"/>
  <c r="C236" l="1"/>
  <c r="C235"/>
  <c r="F302" i="2"/>
  <c r="F301"/>
  <c r="F300"/>
  <c r="F299"/>
  <c r="E235" i="1"/>
  <c r="D235"/>
  <c r="F234"/>
  <c r="M235" i="3" l="1"/>
  <c r="F235" i="1"/>
  <c r="M236" i="3"/>
  <c r="C229" l="1"/>
  <c r="C228"/>
  <c r="F293" i="2"/>
  <c r="F292"/>
  <c r="F291"/>
  <c r="F290"/>
  <c r="E228" i="1"/>
  <c r="D228"/>
  <c r="F227"/>
  <c r="M228" i="3" l="1"/>
  <c r="M229"/>
  <c r="F228" i="1"/>
  <c r="C222" i="3"/>
  <c r="C221"/>
  <c r="F284" i="2"/>
  <c r="F283"/>
  <c r="F282"/>
  <c r="F281"/>
  <c r="E221" i="1"/>
  <c r="D221"/>
  <c r="F220"/>
  <c r="F221" l="1"/>
  <c r="M221" i="3"/>
  <c r="M222"/>
  <c r="C215"/>
  <c r="C214"/>
  <c r="F275" i="2"/>
  <c r="F274"/>
  <c r="F273"/>
  <c r="F272"/>
  <c r="E214" i="1"/>
  <c r="D214"/>
  <c r="F213"/>
  <c r="M214" i="3" l="1"/>
  <c r="F214" i="1"/>
  <c r="M215" i="3"/>
  <c r="C208" l="1"/>
  <c r="C207"/>
  <c r="F266" i="2"/>
  <c r="F265"/>
  <c r="F264"/>
  <c r="F263"/>
  <c r="E207" i="1"/>
  <c r="F207" s="1"/>
  <c r="F206"/>
  <c r="M207" i="3" l="1"/>
  <c r="M208"/>
  <c r="C201" l="1"/>
  <c r="M201" s="1"/>
  <c r="C200"/>
  <c r="F257" i="2"/>
  <c r="F256"/>
  <c r="F255"/>
  <c r="F254"/>
  <c r="E200" i="1"/>
  <c r="D200"/>
  <c r="F199"/>
  <c r="F200" l="1"/>
  <c r="M200" i="3"/>
  <c r="C194" l="1"/>
  <c r="C193"/>
  <c r="F248" i="2"/>
  <c r="F247"/>
  <c r="F246"/>
  <c r="F245"/>
  <c r="E193" i="1"/>
  <c r="D193"/>
  <c r="F192"/>
  <c r="C187" i="3"/>
  <c r="C186"/>
  <c r="F239" i="2"/>
  <c r="F238"/>
  <c r="F237"/>
  <c r="F236"/>
  <c r="E186" i="1"/>
  <c r="D186"/>
  <c r="F185"/>
  <c r="M186" i="3" l="1"/>
  <c r="M194"/>
  <c r="F186" i="1"/>
  <c r="F193"/>
  <c r="M193" i="3"/>
  <c r="M187"/>
  <c r="C180" l="1"/>
  <c r="C179"/>
  <c r="F230" i="2"/>
  <c r="F229"/>
  <c r="F228"/>
  <c r="F227"/>
  <c r="E179" i="1"/>
  <c r="D179"/>
  <c r="F178"/>
  <c r="M180" i="3" l="1"/>
  <c r="F179" i="1"/>
  <c r="M179" i="3"/>
  <c r="C173" l="1"/>
  <c r="C172"/>
  <c r="F221" i="2"/>
  <c r="F220"/>
  <c r="F219"/>
  <c r="F218"/>
  <c r="M172" i="3" l="1"/>
  <c r="M173"/>
  <c r="E172" i="1"/>
  <c r="D172"/>
  <c r="F172" s="1"/>
  <c r="F171"/>
  <c r="C166" i="3" l="1"/>
  <c r="C165"/>
  <c r="F212" i="2"/>
  <c r="F211"/>
  <c r="F210"/>
  <c r="F209"/>
  <c r="E165" i="1"/>
  <c r="D165"/>
  <c r="F164"/>
  <c r="M166" i="3" l="1"/>
  <c r="M165"/>
  <c r="F165" i="1"/>
  <c r="M159" i="3"/>
  <c r="C159"/>
  <c r="C158"/>
  <c r="F203" i="2"/>
  <c r="F202"/>
  <c r="F201"/>
  <c r="F200"/>
  <c r="E158" i="1"/>
  <c r="D158"/>
  <c r="F157"/>
  <c r="F158" l="1"/>
  <c r="M158" i="3"/>
  <c r="C152" l="1"/>
  <c r="C151"/>
  <c r="F194" i="2"/>
  <c r="F193"/>
  <c r="F192"/>
  <c r="F191"/>
  <c r="E151" i="1"/>
  <c r="D151"/>
  <c r="F150"/>
  <c r="F151" l="1"/>
  <c r="M151" i="3"/>
  <c r="M152"/>
  <c r="C145" l="1"/>
  <c r="C144"/>
  <c r="F185" i="2"/>
  <c r="F184"/>
  <c r="F183"/>
  <c r="F182"/>
  <c r="E144" i="1"/>
  <c r="D144"/>
  <c r="F143"/>
  <c r="M145" i="3" l="1"/>
  <c r="M144"/>
  <c r="F144" i="1"/>
  <c r="C138" i="3"/>
  <c r="C137"/>
  <c r="M137" s="1"/>
  <c r="F176" i="2"/>
  <c r="F175"/>
  <c r="F174"/>
  <c r="F173"/>
  <c r="E137" i="1"/>
  <c r="D137"/>
  <c r="F136"/>
  <c r="F137" l="1"/>
  <c r="M138" i="3"/>
  <c r="C131" l="1"/>
  <c r="C130"/>
  <c r="F167" i="2"/>
  <c r="F166"/>
  <c r="F165"/>
  <c r="F164"/>
  <c r="E130" i="1"/>
  <c r="D130"/>
  <c r="F129"/>
  <c r="M130" i="3" l="1"/>
  <c r="M131"/>
  <c r="F130" i="1"/>
  <c r="C117" i="3"/>
  <c r="C116"/>
  <c r="F149" i="2"/>
  <c r="F148"/>
  <c r="F147"/>
  <c r="F146"/>
  <c r="E116" i="1"/>
  <c r="D116"/>
  <c r="F115"/>
  <c r="C68" i="3"/>
  <c r="F116" i="1" l="1"/>
  <c r="M68" i="3"/>
  <c r="C67"/>
  <c r="M116"/>
  <c r="M117"/>
  <c r="M67" l="1"/>
  <c r="F86" i="2"/>
  <c r="F85"/>
  <c r="F84"/>
  <c r="F83"/>
  <c r="E67" i="1"/>
  <c r="F66" l="1"/>
  <c r="D67"/>
  <c r="F67" s="1"/>
  <c r="F396" l="1"/>
  <c r="C124" i="3"/>
  <c r="C123"/>
  <c r="F158" i="2"/>
  <c r="F157"/>
  <c r="F156"/>
  <c r="F155"/>
  <c r="E123" i="1"/>
  <c r="D123"/>
  <c r="F122"/>
  <c r="F123" l="1"/>
  <c r="M123" i="3"/>
  <c r="M124"/>
  <c r="C110"/>
  <c r="C109"/>
  <c r="F140" i="2"/>
  <c r="F139"/>
  <c r="F138"/>
  <c r="F137"/>
  <c r="E109" i="1"/>
  <c r="D109"/>
  <c r="F108"/>
  <c r="C103" i="3"/>
  <c r="C102"/>
  <c r="M102" s="1"/>
  <c r="F131" i="2"/>
  <c r="F130"/>
  <c r="F129"/>
  <c r="F128"/>
  <c r="E102" i="1"/>
  <c r="D102"/>
  <c r="F102" s="1"/>
  <c r="F101"/>
  <c r="F109" l="1"/>
  <c r="M110" i="3"/>
  <c r="M109"/>
  <c r="M103"/>
  <c r="C96"/>
  <c r="C95"/>
  <c r="F122" i="2"/>
  <c r="F121"/>
  <c r="F120"/>
  <c r="F119"/>
  <c r="E95" i="1"/>
  <c r="D95"/>
  <c r="F94"/>
  <c r="M95" i="3" l="1"/>
  <c r="M96"/>
  <c r="F95" i="1"/>
  <c r="C89" i="3"/>
  <c r="C88"/>
  <c r="F113" i="2"/>
  <c r="F112"/>
  <c r="F111"/>
  <c r="F110"/>
  <c r="E88" i="1"/>
  <c r="D88"/>
  <c r="F88" s="1"/>
  <c r="F87"/>
  <c r="M89" i="3" l="1"/>
  <c r="M88"/>
  <c r="C82"/>
  <c r="C81"/>
  <c r="F104" i="2"/>
  <c r="F103"/>
  <c r="F102"/>
  <c r="F101"/>
  <c r="E81" i="1"/>
  <c r="D81"/>
  <c r="F80"/>
  <c r="C75" i="3"/>
  <c r="C74"/>
  <c r="F95" i="2"/>
  <c r="F94"/>
  <c r="F93"/>
  <c r="F92"/>
  <c r="E74" i="1"/>
  <c r="D74"/>
  <c r="F73"/>
  <c r="F74" l="1"/>
  <c r="M82" i="3"/>
  <c r="F81" i="1"/>
  <c r="M74" i="3"/>
  <c r="M81"/>
  <c r="M75"/>
  <c r="C61" l="1"/>
  <c r="C60"/>
  <c r="F77" i="2"/>
  <c r="F76"/>
  <c r="F75"/>
  <c r="F74"/>
  <c r="E60" i="1"/>
  <c r="D60"/>
  <c r="F59"/>
  <c r="F60" l="1"/>
  <c r="M60" i="3"/>
  <c r="M61"/>
  <c r="C54"/>
  <c r="C53"/>
  <c r="F68" i="2"/>
  <c r="F67"/>
  <c r="F66"/>
  <c r="F65"/>
  <c r="E53" i="1"/>
  <c r="F52"/>
  <c r="F53" l="1"/>
  <c r="M54" i="3"/>
  <c r="M53"/>
  <c r="C47"/>
  <c r="C46"/>
  <c r="M47" l="1"/>
  <c r="M46"/>
  <c r="F59" i="2" l="1"/>
  <c r="F58"/>
  <c r="F57"/>
  <c r="F56"/>
  <c r="E46" i="1"/>
  <c r="D46"/>
  <c r="F45"/>
  <c r="F46" l="1"/>
  <c r="C40" i="3"/>
  <c r="C39"/>
  <c r="F50" i="2"/>
  <c r="F49"/>
  <c r="F48"/>
  <c r="F47"/>
  <c r="E39" i="1"/>
  <c r="D39"/>
  <c r="F39" s="1"/>
  <c r="F38"/>
  <c r="M40" i="3" l="1"/>
  <c r="M39"/>
  <c r="C33" l="1"/>
  <c r="C32"/>
  <c r="F41" i="2"/>
  <c r="F40"/>
  <c r="F39"/>
  <c r="F38"/>
  <c r="E32" i="1"/>
  <c r="D32"/>
  <c r="F31"/>
  <c r="C26" i="3"/>
  <c r="C25"/>
  <c r="M25" s="1"/>
  <c r="F32" i="2"/>
  <c r="F31"/>
  <c r="F30"/>
  <c r="F29"/>
  <c r="F32" i="1" l="1"/>
  <c r="M33" i="3"/>
  <c r="M32"/>
  <c r="M26"/>
  <c r="E25" i="1"/>
  <c r="D25"/>
  <c r="F24"/>
  <c r="F25" l="1"/>
  <c r="E18" l="1"/>
  <c r="E397" s="1"/>
  <c r="F397" s="1"/>
  <c r="D18"/>
  <c r="D397" s="1"/>
  <c r="F18" l="1"/>
  <c r="C19" i="3"/>
  <c r="C18"/>
  <c r="F23" i="2"/>
  <c r="F22"/>
  <c r="F21"/>
  <c r="F20"/>
  <c r="F17" i="1"/>
  <c r="M18" i="3" l="1"/>
  <c r="M19"/>
</calcChain>
</file>

<file path=xl/sharedStrings.xml><?xml version="1.0" encoding="utf-8"?>
<sst xmlns="http://schemas.openxmlformats.org/spreadsheetml/2006/main" count="3060" uniqueCount="139">
  <si>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</si>
  <si>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</si>
  <si>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</si>
  <si>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</si>
  <si>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</si>
  <si>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</si>
  <si>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</si>
  <si>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</si>
  <si>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</si>
  <si>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</si>
  <si>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</si>
  <si>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</si>
  <si>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</si>
  <si>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</si>
  <si>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</si>
  <si>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</si>
  <si>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</si>
  <si>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 xml:space="preserve">доля родителей (законных представителей), удовлетворенных условиями и качеством предоставляемой образовательной услуги </t>
  </si>
  <si>
    <t>доля своевременно устраненных 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</si>
  <si>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 xml:space="preserve">доля родителей (законных представителей), удовлетворенных условиями и качеством предоставляемой услуги 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</si>
  <si>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</si>
  <si>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</si>
  <si>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</si>
  <si>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</si>
  <si>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</si>
  <si>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</si>
  <si>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</si>
  <si>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</si>
  <si>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3а</t>
  </si>
  <si>
    <t>3б</t>
  </si>
  <si>
    <t>3г</t>
  </si>
  <si>
    <t>3д</t>
  </si>
  <si>
    <t>4а</t>
  </si>
  <si>
    <t>4б</t>
  </si>
  <si>
    <t>4г</t>
  </si>
  <si>
    <t>4д</t>
  </si>
  <si>
    <t>5=(4/3)*100%</t>
  </si>
  <si>
    <t>Заведующий</t>
  </si>
  <si>
    <t>исполнитель</t>
  </si>
  <si>
    <r>
  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</si>
  <si>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                                          присмотр и уход </t>
  </si>
  <si>
    <r>
      <t xml:space="preserve">801011О.99.0.БВ24ДП02000,               801011О.99.0.БВ24АГ62000,            801011О.99.0.БВ24АВ42000,     801011О.99.0.БВ24ДН82000,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</si>
  <si>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801011О.99.0.БВ24ДП02000,               801011О.99.0.БВ24АГ62000,            801011О.99.0.БВ24АВ42000,     801011О.99.0.БВ24ДН82000,                                    реализация основных общеобразовательных программ дошкольного образования</t>
  </si>
  <si>
    <r>
      <t xml:space="preserve">Плановые ассигнования на 2019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</si>
  <si>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2019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</si>
  <si>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 xml:space="preserve">Итого плановые ассигнования на 2019 год с учетом изменений на конец отчетного периода, руб. </t>
  </si>
  <si>
    <t>содержания выполненных  муниципальных работ</t>
  </si>
  <si>
    <t>Форма № 2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</si>
  <si>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</si>
  <si>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</si>
  <si>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Наименование показателя результата</t>
  </si>
  <si>
    <t>Значение показателя результата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</si>
  <si>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</si>
  <si>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</si>
  <si>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-</t>
  </si>
  <si>
    <t>качества предоставленных услуг (выполненных работ)</t>
  </si>
  <si>
    <t>853211О.99.0.БВ19АБ10000, 853211О.99.0.БВ19АА26000, 853211О.99.0.БВ19АГ20000, 853211О.99.0.БВ19АА68000, 853211О.99.0.БВ19АА14000, 853211О.99.0.БВ19АБ40000, 853211О.99.0.БВ19АГ08000, 853211О.99.0.БВ19АА56000, 853211О.99.0.БВ19АА98000    присмотр и уход</t>
  </si>
  <si>
    <t>муниципальное бюджетное дошкольное образовательное учреждение "Детский сад № 2"</t>
  </si>
  <si>
    <t>муниципальное бюджетное дошкольное образовательное учреждение "Детский сад № 3"</t>
  </si>
  <si>
    <t>муниципальное бюджетное дошкольное образовательное учреждение "Детский сад № 5"</t>
  </si>
  <si>
    <r>
      <t xml:space="preserve">Плановые ассигнования на 2019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</si>
  <si>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Плановые ассигнования на 2019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</si>
  <si>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</si>
  <si>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</si>
  <si>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t>муниципальное автономное дошкольное образовательное учреждение "Детский сад № 7"</t>
  </si>
  <si>
    <r>
      <rPr>
        <sz val="12"/>
        <rFont val="Times New Roman"/>
        <family val="1"/>
        <charset val="204"/>
      </rPr>
      <t xml:space="preserve">801011О.99.0.БВ24ДП02000,               801011О.99.0.БВ24АГ62000,            801011О.99.0.БВ24АВ42000,     801011О.99.0.БВ24ДН82000,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</si>
  <si>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rFont val="Times New Roman"/>
        <family val="1"/>
        <charset val="204"/>
      </rPr>
  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</si>
  <si>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r>
      <rPr>
        <sz val="14"/>
        <color rgb="FF000000"/>
        <rFont val="Times New Roman"/>
        <family val="1"/>
        <charset val="204"/>
      </rPr>
      <t xml:space="preserve">Плановые ассигнования на 2019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</si>
  <si>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Плановые ассигнования на 2019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</si>
  <si>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</si>
  <si>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</si>
  <si>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r>
      <rPr>
        <sz val="12"/>
        <rFont val="Times New Roman"/>
        <family val="1"/>
        <charset val="204"/>
      </rPr>
      <t>801011О.99.0.БВ24ДП02000,               801011О.99.0.БВ24АГ62000,            801011О.99.0.БВ24АВ42000,     801011О.99.0.БВ24ДН82000,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</si>
  <si>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rFont val="Times New Roman"/>
        <family val="1"/>
        <charset val="204"/>
      </rPr>
      <t>853211О.99.0.БВ19АБ10000, 853211О.99.0.БВ19АА26000,853211О.99.0.БВ19АГ20000, 853211О.99.0.БВ19АА68000, 853211О.99.0.БВ19АА14000, 853211О.99.0.БВ19АБ40000, 853211О.99.0.БВ19АГ08000, 853211О.99.0.БВ19АА56000, 853211О.99.0.БВ19АА98000</t>
    </r>
    <r>
      <rPr>
        <sz val="14"/>
        <rFont val="Times New Roman"/>
        <family val="1"/>
        <charset val="204"/>
      </rPr>
      <t>присмотр и уход</t>
    </r>
  </si>
  <si>
    <r>
      <rPr>
        <sz val="14"/>
        <color rgb="FF000000"/>
        <rFont val="Times New Roman"/>
        <family val="1"/>
        <charset val="204"/>
      </rPr>
      <t>Плановые ассигнования на 2019 год с учетом изменений на конец отчетного периода, руб.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</si>
  <si>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>Плановые ассигнования на 2019 год с учетом изменений на конец отчетного периода, руб.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</si>
  <si>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r>
      <rPr>
        <sz val="14"/>
        <color rgb="FF000000"/>
        <rFont val="Times New Roman"/>
        <family val="1"/>
        <charset val="204"/>
      </rPr>
      <t>Профинансировано расходов за отчетный период, руб.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</si>
  <si>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>Профинансировано расходов за отчетный период, руб.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</si>
  <si>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t>муниципальное бюджетное дошкольное образовательное учреждение  "Детский сад № 44 "Тополек"</t>
  </si>
  <si>
    <t>Муниципальное бюджетное дошкольное образовательное учреждение "Детский сад № 62 "Журавушка"</t>
  </si>
  <si>
    <t>Муниципальное бюджетное дошкольное образовательное учреждение "Детский сад № 65 "Буратино"</t>
  </si>
  <si>
    <t>Муниципальное бюджетное дошкольное образовательное учреждение "Детский сад № 71"</t>
  </si>
  <si>
    <t>муниципальное бюджетное дошкольное образовательное учреждение "Детский сад № 76"</t>
  </si>
  <si>
    <t>муниципальное бюджетное дошкольное образовательное учреждение "Детский сад № 93"</t>
  </si>
  <si>
    <t>муниципальное бюджетное дошкольное учреждение "Детский сад № 93"</t>
  </si>
  <si>
    <t>муниципальное бюджетное дошкольное образовательное учреждение "Детский сад № 102"</t>
  </si>
  <si>
    <t>свод</t>
  </si>
  <si>
    <t>Отчетный период:  9 месяцев 2019 года</t>
  </si>
  <si>
    <t>Отчетный период: 9 месяцев  2019 года</t>
  </si>
  <si>
    <t>муниципальное автономное дошкольное образовательное учреждение "Детский сад № 1"</t>
  </si>
  <si>
    <t>муниципальное бюджетное дошкольное образовательное учреждение "Детский сад № 9"</t>
  </si>
  <si>
    <t>муниципальное бюджетное дошкольное образовательное учреждение "Детский сад № 10"</t>
  </si>
  <si>
    <t>муниципальное бюджетное дошкольное образовательное учреждение "Детский сад № 12 "Зоренька"</t>
  </si>
  <si>
    <t>муниципальное бюджетное дошкольное образовательное учреждение "Детский сад № 15 "Радуга"</t>
  </si>
  <si>
    <t>муниципальное бюджетное дошкольное образовательное учреждение "Детский сад № 17"</t>
  </si>
  <si>
    <t>муниципальное бюджетное дошкольное образовательное учреждение "Детский сад № 20 "Красная Шапочка"</t>
  </si>
  <si>
    <t>муниципальное бюджетное дошкольное образовательное учреждение "Детский сад № 24"</t>
  </si>
  <si>
    <t>муниципальное бюджетное дошкольное образовательное учреждение "Детский сад № 25"</t>
  </si>
  <si>
    <t>муниципальное бюджетное дошкольное образовательное учреждение "Детский сад № 29 "Маячок"</t>
  </si>
  <si>
    <t>муниципальное бюджетное дошкольное образовательное учреждение "Детский сад № 31"</t>
  </si>
  <si>
    <t>муниципальное бюджетное дошкольное образовательное учреждение "Детский сад № 32"</t>
  </si>
  <si>
    <t>муниципальное бюджетное дошкольное образовательное учреждение "Детский сад № 36"</t>
  </si>
  <si>
    <t>муниципальное бюджетное дошкольное образовательное учреждение "Детский сад № 37"</t>
  </si>
  <si>
    <t>муниципальное бюджетное дошкольное образовательное учреждение "Детский сад № 13/38"</t>
  </si>
  <si>
    <t>муниципальное бюджетное дошкольное образовательное учреждение "Детский сад № 39"</t>
  </si>
  <si>
    <t>муниципальное бюджетное дошкольное образовательное учреждение "Детский сад № 41"</t>
  </si>
  <si>
    <t>муниципальное бюджетное дошкольное образовательное учреждение "Детский сад № 43"</t>
  </si>
  <si>
    <t>муниципальное бюджетное дошкольное образовательное учреждение "Центр развития ребенка - детский сад  "Ромашка"</t>
  </si>
  <si>
    <t>муниципальное бюджетное дошкольное образовательное учреждение "Детский сад № 46 "Светлячок"</t>
  </si>
  <si>
    <t>муниципальное бюджетное дошкольное образовательное учреждение "Детский сад № 48"</t>
  </si>
  <si>
    <t>муниципальное бюджетное дошкольное образовательное учреждение "Детский сад № 51"</t>
  </si>
  <si>
    <t>муниципальное бюджетное дошкольное образовательное учреждение "Детский сад № 52"</t>
  </si>
  <si>
    <t>муниципальное бюджетное дошкольное образовательное учреждение "Детский сад № 55"</t>
  </si>
  <si>
    <t>муниципальное бюджетное дошкольное образовательное учреждение "Детский сад № 59"</t>
  </si>
  <si>
    <t>муниципальное бюджетное дошкольное образовательное учреждение "Детский сад № 63"</t>
  </si>
  <si>
    <t>муниципальное бюджетное дошкольное образовательное учреждение "Детский сад №64"</t>
  </si>
  <si>
    <t>муниципальное автономное  дошкольное образовательное учреждение "Детский сад № 66 "Теремок"</t>
  </si>
  <si>
    <t>муниципальное бюджетное дошкольное образовательное учреждение "Детский сад № 67"</t>
  </si>
  <si>
    <t>муниципальное автономное дошкольное образовательное учреждение "Детский сад № 68 "Светлячок"</t>
  </si>
  <si>
    <t>муниципальное бюджетное дошкольное образовательное учреждение "Детский сад № 73"</t>
  </si>
  <si>
    <t>муниципальное бюджетное дошкольное образовательное учреждение "Детский сад № 78"</t>
  </si>
  <si>
    <t>муниципальное бюджетное дошкольное образовательное учреждение "Детский сад № 80"</t>
  </si>
  <si>
    <t>муниципальное бюджетное дошкольное образовательное учреждение "Детский сад № 83"</t>
  </si>
  <si>
    <t>муниципальное бюджетное дошкольное образовательное учреждение "Детский сад № 84"</t>
  </si>
  <si>
    <t>муниципальное бюджетное дошкольное образовательное учреждение "Детский сад "Здоровый ребенок"</t>
  </si>
  <si>
    <t>муниципальное бюджетное дошкольное образовательное учреждение "Детский сад № 92"</t>
  </si>
  <si>
    <t>муниципальное бюджетное дошкольное образовательное учреждение "Детский сад № 94"</t>
  </si>
  <si>
    <t>муниципальное бюджетное дошкольное образовательное учреждение "Детский сад № 95 "Калинка"</t>
  </si>
  <si>
    <t>муниципальное бюджетное дошкольное образовательное учреждение "Детский сад № 97"</t>
  </si>
  <si>
    <t>муниципальное бюджетное дошкольное образовательное учреждение "Детский сад № 99"</t>
  </si>
  <si>
    <t>муниципальное бюджетное дошкольное образовательное учреждение "Детский сад № 100 "Рябинушка"</t>
  </si>
  <si>
    <t>муниципальное бюджетное дошкольное образовательное учреждение "Детский сад № 101"</t>
  </si>
  <si>
    <t>муниципальное бюджетное дошкольное образовательное учреждение "Детский сад № 91 "Паровозик"</t>
  </si>
  <si>
    <t xml:space="preserve">муниципальное бюджетное дошкольное образовательное учреждение "Детский сад № 76" </t>
  </si>
  <si>
    <t>Муниципальное бюджетное дошкольное образовательное учреждение "Детский сад  № 65 "Буратино"</t>
  </si>
  <si>
    <t>Начальник Управления образования г. Таганрога</t>
  </si>
  <si>
    <t>О.Л. Морозова</t>
  </si>
  <si>
    <t>Главный бухгалтер</t>
  </si>
  <si>
    <t>О.В. Хмарина</t>
  </si>
  <si>
    <t>Дошкольные учреждения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</si>
</sst>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4" fillId="0" borderId="4" xfId="1" applyFont="1" applyFill="1" applyBorder="1" applyAlignment="1">
      <alignment vertical="top" wrapText="1"/>
    </xf>
    <xf numFmtId="49" fontId="3" fillId="0" borderId="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49" fontId="3" fillId="0" borderId="0" xfId="1" applyNumberFormat="1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top"/>
    </xf>
    <xf numFmtId="2" fontId="4" fillId="0" borderId="4" xfId="1" applyNumberFormat="1" applyFont="1" applyFill="1" applyBorder="1" applyAlignment="1">
      <alignment vertical="top" wrapText="1"/>
    </xf>
    <xf numFmtId="0" fontId="4" fillId="0" borderId="4" xfId="1" applyNumberFormat="1" applyFont="1" applyFill="1" applyBorder="1" applyAlignment="1">
      <alignment vertical="top" wrapText="1"/>
    </xf>
    <xf numFmtId="0" fontId="7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2" fontId="3" fillId="0" borderId="4" xfId="1" applyNumberFormat="1" applyFont="1" applyFill="1" applyBorder="1" applyAlignment="1">
      <alignment vertical="top" wrapText="1"/>
    </xf>
    <xf numFmtId="0" fontId="3" fillId="0" borderId="4" xfId="1" applyNumberFormat="1" applyFont="1" applyFill="1" applyBorder="1" applyAlignment="1">
      <alignment vertical="top" wrapText="1"/>
    </xf>
    <xf numFmtId="2" fontId="3" fillId="0" borderId="0" xfId="1" applyNumberFormat="1" applyFont="1" applyFill="1" applyBorder="1" applyAlignment="1">
      <alignment vertical="top" wrapText="1"/>
    </xf>
    <xf numFmtId="0" fontId="4" fillId="0" borderId="7" xfId="1" applyNumberFormat="1" applyFont="1" applyFill="1" applyBorder="1" applyAlignment="1">
      <alignment horizontal="left" vertical="top" wrapText="1"/>
    </xf>
    <xf numFmtId="0" fontId="4" fillId="0" borderId="2" xfId="1" applyFont="1" applyFill="1" applyBorder="1" applyAlignment="1">
      <alignment vertical="top" wrapText="1"/>
    </xf>
    <xf numFmtId="3" fontId="1" fillId="0" borderId="4" xfId="0" applyNumberFormat="1" applyFont="1" applyFill="1" applyBorder="1" applyAlignment="1">
      <alignment horizontal="center" vertical="top"/>
    </xf>
    <xf numFmtId="3" fontId="12" fillId="0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horizontal="center" vertical="top"/>
    </xf>
    <xf numFmtId="4" fontId="12" fillId="0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2" fontId="3" fillId="0" borderId="7" xfId="1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2" fontId="4" fillId="0" borderId="5" xfId="1" applyNumberFormat="1" applyFont="1" applyFill="1" applyBorder="1" applyAlignment="1">
      <alignment horizontal="left" vertical="top" wrapText="1"/>
    </xf>
    <xf numFmtId="2" fontId="3" fillId="0" borderId="6" xfId="1" applyNumberFormat="1" applyFont="1" applyFill="1" applyBorder="1" applyAlignment="1">
      <alignment horizontal="left" vertical="top" wrapText="1"/>
    </xf>
    <xf numFmtId="0" fontId="4" fillId="0" borderId="5" xfId="1" applyNumberFormat="1" applyFont="1" applyFill="1" applyBorder="1" applyAlignment="1">
      <alignment horizontal="left" vertical="top" wrapText="1"/>
    </xf>
    <xf numFmtId="0" fontId="4" fillId="0" borderId="6" xfId="1" applyNumberFormat="1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1" fontId="1" fillId="0" borderId="4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0" fontId="0" fillId="0" borderId="0" xfId="0" applyFill="1"/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top"/>
    </xf>
    <xf numFmtId="2" fontId="4" fillId="0" borderId="4" xfId="2" applyNumberFormat="1" applyFont="1" applyFill="1" applyBorder="1" applyAlignment="1">
      <alignment vertical="top" wrapText="1"/>
    </xf>
    <xf numFmtId="1" fontId="10" fillId="0" borderId="4" xfId="0" applyNumberFormat="1" applyFont="1" applyFill="1" applyBorder="1" applyAlignment="1">
      <alignment horizontal="center" vertical="top"/>
    </xf>
    <xf numFmtId="164" fontId="10" fillId="0" borderId="4" xfId="0" applyNumberFormat="1" applyFont="1" applyFill="1" applyBorder="1" applyAlignment="1">
      <alignment horizontal="center" vertical="top"/>
    </xf>
    <xf numFmtId="0" fontId="4" fillId="0" borderId="4" xfId="2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top"/>
    </xf>
    <xf numFmtId="1" fontId="12" fillId="0" borderId="4" xfId="0" applyNumberFormat="1" applyFont="1" applyFill="1" applyBorder="1" applyAlignment="1">
      <alignment horizontal="center" vertical="top"/>
    </xf>
    <xf numFmtId="164" fontId="12" fillId="0" borderId="4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4" xfId="0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top"/>
    </xf>
    <xf numFmtId="164" fontId="1" fillId="0" borderId="3" xfId="0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 vertical="top"/>
    </xf>
    <xf numFmtId="0" fontId="1" fillId="0" borderId="4" xfId="0" applyFont="1" applyFill="1" applyBorder="1"/>
    <xf numFmtId="0" fontId="10" fillId="0" borderId="4" xfId="0" applyFont="1" applyFill="1" applyBorder="1" applyAlignment="1">
      <alignment horizontal="center" vertical="top"/>
    </xf>
    <xf numFmtId="2" fontId="4" fillId="0" borderId="4" xfId="2" applyNumberFormat="1" applyFont="1" applyFill="1" applyBorder="1" applyAlignment="1">
      <alignment horizontal="left" vertical="top" wrapText="1"/>
    </xf>
    <xf numFmtId="0" fontId="4" fillId="0" borderId="4" xfId="2" applyFont="1" applyFill="1" applyBorder="1" applyAlignment="1">
      <alignment horizontal="left" vertical="top" wrapText="1"/>
    </xf>
    <xf numFmtId="0" fontId="10" fillId="0" borderId="4" xfId="0" applyFont="1" applyFill="1" applyBorder="1"/>
    <xf numFmtId="0" fontId="10" fillId="0" borderId="4" xfId="0" applyFont="1" applyFill="1" applyBorder="1" applyAlignment="1">
      <alignment vertical="top"/>
    </xf>
    <xf numFmtId="0" fontId="12" fillId="0" borderId="5" xfId="0" applyFont="1" applyFill="1" applyBorder="1" applyAlignment="1">
      <alignment horizontal="center" vertical="top"/>
    </xf>
    <xf numFmtId="0" fontId="12" fillId="0" borderId="6" xfId="0" applyFont="1" applyFill="1" applyBorder="1" applyAlignment="1">
      <alignment horizontal="center" vertical="top"/>
    </xf>
    <xf numFmtId="0" fontId="12" fillId="0" borderId="4" xfId="0" applyFont="1" applyFill="1" applyBorder="1"/>
    <xf numFmtId="2" fontId="4" fillId="0" borderId="4" xfId="1" applyNumberFormat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top"/>
    </xf>
    <xf numFmtId="165" fontId="1" fillId="0" borderId="4" xfId="0" applyNumberFormat="1" applyFont="1" applyFill="1" applyBorder="1" applyAlignment="1">
      <alignment horizontal="center" vertical="top"/>
    </xf>
    <xf numFmtId="0" fontId="6" fillId="0" borderId="0" xfId="0" applyFont="1" applyFill="1" applyAlignment="1">
      <alignment horizontal="left" vertical="top" wrapText="1"/>
    </xf>
    <xf numFmtId="2" fontId="3" fillId="0" borderId="4" xfId="2" applyNumberFormat="1" applyFont="1" applyFill="1" applyBorder="1" applyAlignment="1">
      <alignment vertical="top" wrapText="1"/>
    </xf>
    <xf numFmtId="4" fontId="10" fillId="0" borderId="4" xfId="0" applyNumberFormat="1" applyFont="1" applyFill="1" applyBorder="1" applyAlignment="1">
      <alignment horizontal="center" vertical="top"/>
    </xf>
    <xf numFmtId="3" fontId="10" fillId="0" borderId="4" xfId="0" applyNumberFormat="1" applyFont="1" applyFill="1" applyBorder="1" applyAlignment="1">
      <alignment horizontal="center" vertical="top"/>
    </xf>
    <xf numFmtId="165" fontId="10" fillId="0" borderId="4" xfId="0" applyNumberFormat="1" applyFont="1" applyFill="1" applyBorder="1" applyAlignment="1">
      <alignment horizontal="center" vertical="top"/>
    </xf>
    <xf numFmtId="0" fontId="3" fillId="0" borderId="4" xfId="2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165" fontId="12" fillId="0" borderId="4" xfId="0" applyNumberFormat="1" applyFont="1" applyFill="1" applyBorder="1" applyAlignment="1">
      <alignment horizontal="center" vertical="top"/>
    </xf>
    <xf numFmtId="0" fontId="3" fillId="0" borderId="4" xfId="1" applyFont="1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Пояснение" xfId="2" builtin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2;&#1076;&#1099;/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 сады"/>
      <sheetName val="форма 2 сады"/>
      <sheetName val="форма 3 сады"/>
      <sheetName val="форма 4 сады"/>
    </sheetNames>
    <sheetDataSet>
      <sheetData sheetId="0">
        <row r="10">
          <cell r="D10">
            <v>111</v>
          </cell>
          <cell r="E10">
            <v>91</v>
          </cell>
        </row>
        <row r="11">
          <cell r="E11">
            <v>91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401"/>
  <sheetViews>
    <sheetView view="pageBreakPreview" topLeftCell="A396" zoomScale="90" zoomScaleSheetLayoutView="90" workbookViewId="0">
      <selection activeCell="E399" sqref="E399:E401"/>
    </sheetView>
  </sheetViews>
  <sheetFormatPr defaultRowHeight="15"/>
  <cols>
    <col min="1" max="1" width="7.7109375" style="54" customWidth="1"/>
    <col min="2" max="2" width="58.140625" style="54" customWidth="1"/>
    <col min="3" max="3" width="16.5703125" style="54" customWidth="1"/>
    <col min="4" max="4" width="19" style="54" customWidth="1"/>
    <col min="5" max="6" width="18.5703125" style="54" customWidth="1"/>
  </cols>
  <sheetData>
    <row r="1" spans="1:6" ht="20.25">
      <c r="A1" s="80" t="s">
        <v>138</v>
      </c>
      <c r="B1" s="80"/>
      <c r="C1" s="80"/>
      <c r="D1" s="80"/>
      <c r="E1" s="80"/>
      <c r="F1" s="80"/>
    </row>
    <row r="2" spans="1:6" ht="18.75">
      <c r="A2" s="41"/>
      <c r="B2" s="41"/>
      <c r="C2" s="41"/>
      <c r="D2" s="41"/>
      <c r="E2" s="41"/>
      <c r="F2" s="41" t="s">
        <v>0</v>
      </c>
    </row>
    <row r="3" spans="1:6" ht="18.75">
      <c r="A3" s="43" t="s">
        <v>1</v>
      </c>
      <c r="B3" s="43"/>
      <c r="C3" s="43"/>
      <c r="D3" s="43"/>
      <c r="E3" s="43"/>
      <c r="F3" s="43"/>
    </row>
    <row r="4" spans="1:6" ht="18.75">
      <c r="A4" s="43" t="s">
        <v>2</v>
      </c>
      <c r="B4" s="43"/>
      <c r="C4" s="43"/>
      <c r="D4" s="43"/>
      <c r="E4" s="43"/>
      <c r="F4" s="43"/>
    </row>
    <row r="5" spans="1:6" ht="18.75">
      <c r="A5" s="43" t="s">
        <v>3</v>
      </c>
      <c r="B5" s="43"/>
      <c r="C5" s="43"/>
      <c r="D5" s="43"/>
      <c r="E5" s="43"/>
      <c r="F5" s="43"/>
    </row>
    <row r="6" spans="1:6" ht="18.75">
      <c r="A6" s="44" t="s">
        <v>88</v>
      </c>
      <c r="B6" s="45"/>
      <c r="C6" s="45"/>
      <c r="D6" s="45"/>
      <c r="E6" s="45"/>
      <c r="F6" s="46"/>
    </row>
    <row r="7" spans="1:6" ht="18.75">
      <c r="A7" s="47" t="s">
        <v>86</v>
      </c>
      <c r="B7" s="47"/>
      <c r="C7" s="47"/>
      <c r="D7" s="47"/>
      <c r="E7" s="47"/>
      <c r="F7" s="47"/>
    </row>
    <row r="8" spans="1:6" ht="157.5" customHeight="1">
      <c r="A8" s="48" t="s">
        <v>5</v>
      </c>
      <c r="B8" s="49" t="s">
        <v>6</v>
      </c>
      <c r="C8" s="49" t="s">
        <v>7</v>
      </c>
      <c r="D8" s="49" t="s">
        <v>8</v>
      </c>
      <c r="E8" s="49" t="s">
        <v>9</v>
      </c>
      <c r="F8" s="49" t="s">
        <v>10</v>
      </c>
    </row>
    <row r="9" spans="1:6" ht="18.75">
      <c r="A9" s="50">
        <v>1</v>
      </c>
      <c r="B9" s="50">
        <v>2</v>
      </c>
      <c r="C9" s="50">
        <v>3</v>
      </c>
      <c r="D9" s="50">
        <v>4</v>
      </c>
      <c r="E9" s="50">
        <v>5</v>
      </c>
      <c r="F9" s="50" t="s">
        <v>11</v>
      </c>
    </row>
    <row r="10" spans="1:6" ht="108" customHeight="1">
      <c r="A10" s="51">
        <v>1</v>
      </c>
      <c r="B10" s="11" t="s">
        <v>41</v>
      </c>
      <c r="C10" s="51" t="s">
        <v>12</v>
      </c>
      <c r="D10" s="52">
        <v>111</v>
      </c>
      <c r="E10" s="52">
        <v>91</v>
      </c>
      <c r="F10" s="53">
        <f>E10/D10*100</f>
        <v>81.981981981981974</v>
      </c>
    </row>
    <row r="11" spans="1:6" ht="112.5" customHeight="1">
      <c r="A11" s="51">
        <v>2</v>
      </c>
      <c r="B11" s="12" t="s">
        <v>39</v>
      </c>
      <c r="C11" s="51" t="s">
        <v>12</v>
      </c>
      <c r="D11" s="52">
        <f>D10</f>
        <v>111</v>
      </c>
      <c r="E11" s="52">
        <f>E10</f>
        <v>91</v>
      </c>
      <c r="F11" s="53">
        <f>E11/D11*100</f>
        <v>81.981981981981974</v>
      </c>
    </row>
    <row r="12" spans="1:6" ht="18.75">
      <c r="A12" s="41"/>
      <c r="B12" s="41"/>
      <c r="C12" s="41"/>
      <c r="D12" s="41"/>
      <c r="E12" s="41"/>
      <c r="F12" s="41"/>
    </row>
    <row r="13" spans="1:6" ht="18.75">
      <c r="A13" s="44" t="s">
        <v>57</v>
      </c>
      <c r="B13" s="45"/>
      <c r="C13" s="45"/>
      <c r="D13" s="45"/>
      <c r="E13" s="45"/>
      <c r="F13" s="46"/>
    </row>
    <row r="14" spans="1:6" ht="18.75">
      <c r="A14" s="47" t="s">
        <v>86</v>
      </c>
      <c r="B14" s="47"/>
      <c r="C14" s="47"/>
      <c r="D14" s="47"/>
      <c r="E14" s="47"/>
      <c r="F14" s="47"/>
    </row>
    <row r="15" spans="1:6" ht="157.5" customHeight="1">
      <c r="A15" s="48" t="s">
        <v>5</v>
      </c>
      <c r="B15" s="49" t="s">
        <v>6</v>
      </c>
      <c r="C15" s="49" t="s">
        <v>7</v>
      </c>
      <c r="D15" s="49" t="s">
        <v>8</v>
      </c>
      <c r="E15" s="49" t="s">
        <v>9</v>
      </c>
      <c r="F15" s="49" t="s">
        <v>10</v>
      </c>
    </row>
    <row r="16" spans="1:6" ht="18.75">
      <c r="A16" s="50">
        <v>1</v>
      </c>
      <c r="B16" s="50">
        <v>2</v>
      </c>
      <c r="C16" s="50">
        <v>3</v>
      </c>
      <c r="D16" s="50">
        <v>4</v>
      </c>
      <c r="E16" s="50">
        <v>5</v>
      </c>
      <c r="F16" s="50" t="s">
        <v>11</v>
      </c>
    </row>
    <row r="17" spans="1:6" ht="108" customHeight="1">
      <c r="A17" s="51">
        <v>1</v>
      </c>
      <c r="B17" s="11" t="s">
        <v>41</v>
      </c>
      <c r="C17" s="51" t="s">
        <v>12</v>
      </c>
      <c r="D17" s="52">
        <v>446</v>
      </c>
      <c r="E17" s="52">
        <v>452</v>
      </c>
      <c r="F17" s="53">
        <f>E17/D17*100</f>
        <v>101.34529147982063</v>
      </c>
    </row>
    <row r="18" spans="1:6" ht="110.25" customHeight="1">
      <c r="A18" s="51">
        <v>2</v>
      </c>
      <c r="B18" s="12" t="s">
        <v>39</v>
      </c>
      <c r="C18" s="51" t="s">
        <v>12</v>
      </c>
      <c r="D18" s="52">
        <f>D17</f>
        <v>446</v>
      </c>
      <c r="E18" s="52">
        <f>E17</f>
        <v>452</v>
      </c>
      <c r="F18" s="53">
        <f>E18/D18*100</f>
        <v>101.34529147982063</v>
      </c>
    </row>
    <row r="20" spans="1:6" ht="18.75">
      <c r="A20" s="44" t="s">
        <v>58</v>
      </c>
      <c r="B20" s="45"/>
      <c r="C20" s="45"/>
      <c r="D20" s="45"/>
      <c r="E20" s="45"/>
      <c r="F20" s="46"/>
    </row>
    <row r="21" spans="1:6" ht="18.75">
      <c r="A21" s="47" t="s">
        <v>86</v>
      </c>
      <c r="B21" s="47"/>
      <c r="C21" s="47"/>
      <c r="D21" s="47"/>
      <c r="E21" s="47"/>
      <c r="F21" s="47"/>
    </row>
    <row r="22" spans="1:6" ht="157.5" customHeight="1">
      <c r="A22" s="48" t="s">
        <v>5</v>
      </c>
      <c r="B22" s="49" t="s">
        <v>6</v>
      </c>
      <c r="C22" s="49" t="s">
        <v>7</v>
      </c>
      <c r="D22" s="49" t="s">
        <v>8</v>
      </c>
      <c r="E22" s="49" t="s">
        <v>9</v>
      </c>
      <c r="F22" s="49" t="s">
        <v>10</v>
      </c>
    </row>
    <row r="23" spans="1:6" ht="18.75">
      <c r="A23" s="50">
        <v>1</v>
      </c>
      <c r="B23" s="50">
        <v>2</v>
      </c>
      <c r="C23" s="50">
        <v>3</v>
      </c>
      <c r="D23" s="50">
        <v>4</v>
      </c>
      <c r="E23" s="50">
        <v>5</v>
      </c>
      <c r="F23" s="50" t="s">
        <v>11</v>
      </c>
    </row>
    <row r="24" spans="1:6" ht="108" customHeight="1">
      <c r="A24" s="51">
        <v>1</v>
      </c>
      <c r="B24" s="11" t="s">
        <v>41</v>
      </c>
      <c r="C24" s="51" t="s">
        <v>12</v>
      </c>
      <c r="D24" s="52">
        <v>276</v>
      </c>
      <c r="E24" s="52">
        <v>276</v>
      </c>
      <c r="F24" s="53">
        <f>E24/D24*100</f>
        <v>100</v>
      </c>
    </row>
    <row r="25" spans="1:6" ht="144.75">
      <c r="A25" s="51">
        <v>2</v>
      </c>
      <c r="B25" s="12" t="s">
        <v>39</v>
      </c>
      <c r="C25" s="51" t="s">
        <v>12</v>
      </c>
      <c r="D25" s="52">
        <f>D24</f>
        <v>276</v>
      </c>
      <c r="E25" s="52">
        <f>E24</f>
        <v>276</v>
      </c>
      <c r="F25" s="53">
        <f>E25/D25*100</f>
        <v>100</v>
      </c>
    </row>
    <row r="26" spans="1:6" ht="18.75">
      <c r="A26" s="41"/>
    </row>
    <row r="27" spans="1:6" ht="18.75">
      <c r="A27" s="44" t="s">
        <v>59</v>
      </c>
      <c r="B27" s="45"/>
      <c r="C27" s="45"/>
      <c r="D27" s="45"/>
      <c r="E27" s="45"/>
      <c r="F27" s="46"/>
    </row>
    <row r="28" spans="1:6" ht="18.75">
      <c r="A28" s="47" t="s">
        <v>86</v>
      </c>
      <c r="B28" s="47"/>
      <c r="C28" s="47"/>
      <c r="D28" s="47"/>
      <c r="E28" s="47"/>
      <c r="F28" s="47"/>
    </row>
    <row r="29" spans="1:6" ht="157.5" customHeight="1">
      <c r="A29" s="48" t="s">
        <v>5</v>
      </c>
      <c r="B29" s="49" t="s">
        <v>6</v>
      </c>
      <c r="C29" s="49" t="s">
        <v>7</v>
      </c>
      <c r="D29" s="49" t="s">
        <v>8</v>
      </c>
      <c r="E29" s="49" t="s">
        <v>9</v>
      </c>
      <c r="F29" s="49" t="s">
        <v>10</v>
      </c>
    </row>
    <row r="30" spans="1:6" ht="18.75">
      <c r="A30" s="50">
        <v>1</v>
      </c>
      <c r="B30" s="50">
        <v>2</v>
      </c>
      <c r="C30" s="50">
        <v>3</v>
      </c>
      <c r="D30" s="50">
        <v>4</v>
      </c>
      <c r="E30" s="50">
        <v>5</v>
      </c>
      <c r="F30" s="50" t="s">
        <v>11</v>
      </c>
    </row>
    <row r="31" spans="1:6" ht="108" customHeight="1">
      <c r="A31" s="51">
        <v>1</v>
      </c>
      <c r="B31" s="11" t="s">
        <v>41</v>
      </c>
      <c r="C31" s="51" t="s">
        <v>12</v>
      </c>
      <c r="D31" s="52">
        <v>131</v>
      </c>
      <c r="E31" s="52">
        <v>127</v>
      </c>
      <c r="F31" s="53">
        <f>E31/D31*100</f>
        <v>96.946564885496173</v>
      </c>
    </row>
    <row r="32" spans="1:6" ht="109.5" customHeight="1">
      <c r="A32" s="51">
        <v>2</v>
      </c>
      <c r="B32" s="12" t="s">
        <v>39</v>
      </c>
      <c r="C32" s="51" t="s">
        <v>12</v>
      </c>
      <c r="D32" s="52">
        <f>D31</f>
        <v>131</v>
      </c>
      <c r="E32" s="52">
        <f>E31</f>
        <v>127</v>
      </c>
      <c r="F32" s="53">
        <f>E32/D32*100</f>
        <v>96.946564885496173</v>
      </c>
    </row>
    <row r="34" spans="1:10" ht="18.75" customHeight="1">
      <c r="A34" s="32" t="s">
        <v>64</v>
      </c>
      <c r="B34" s="32"/>
      <c r="C34" s="32"/>
      <c r="D34" s="32"/>
      <c r="E34" s="32"/>
      <c r="F34" s="32"/>
      <c r="G34" s="19"/>
      <c r="H34" s="19"/>
      <c r="I34" s="19"/>
      <c r="J34" s="19"/>
    </row>
    <row r="35" spans="1:10" ht="18.75">
      <c r="A35" s="47" t="s">
        <v>86</v>
      </c>
      <c r="B35" s="47"/>
      <c r="C35" s="47"/>
      <c r="D35" s="47"/>
      <c r="E35" s="47"/>
      <c r="F35" s="47"/>
    </row>
    <row r="36" spans="1:10" ht="157.5" customHeight="1">
      <c r="A36" s="48" t="s">
        <v>5</v>
      </c>
      <c r="B36" s="49" t="s">
        <v>6</v>
      </c>
      <c r="C36" s="49" t="s">
        <v>7</v>
      </c>
      <c r="D36" s="49" t="s">
        <v>8</v>
      </c>
      <c r="E36" s="49" t="s">
        <v>9</v>
      </c>
      <c r="F36" s="49" t="s">
        <v>10</v>
      </c>
    </row>
    <row r="37" spans="1:10" ht="18.75">
      <c r="A37" s="50">
        <v>1</v>
      </c>
      <c r="B37" s="50">
        <v>2</v>
      </c>
      <c r="C37" s="50">
        <v>3</v>
      </c>
      <c r="D37" s="50">
        <v>4</v>
      </c>
      <c r="E37" s="50">
        <v>5</v>
      </c>
      <c r="F37" s="50" t="s">
        <v>11</v>
      </c>
    </row>
    <row r="38" spans="1:10" ht="108" customHeight="1">
      <c r="A38" s="51">
        <v>1</v>
      </c>
      <c r="B38" s="11" t="s">
        <v>41</v>
      </c>
      <c r="C38" s="51" t="s">
        <v>12</v>
      </c>
      <c r="D38" s="52">
        <v>151</v>
      </c>
      <c r="E38" s="52">
        <v>150</v>
      </c>
      <c r="F38" s="53">
        <f>E38/D38*100</f>
        <v>99.337748344370851</v>
      </c>
    </row>
    <row r="39" spans="1:10" ht="144.75">
      <c r="A39" s="51">
        <v>2</v>
      </c>
      <c r="B39" s="12" t="s">
        <v>39</v>
      </c>
      <c r="C39" s="51" t="s">
        <v>12</v>
      </c>
      <c r="D39" s="52">
        <f>D38</f>
        <v>151</v>
      </c>
      <c r="E39" s="52">
        <f>E38</f>
        <v>150</v>
      </c>
      <c r="F39" s="53">
        <f>E39/D39*100</f>
        <v>99.337748344370851</v>
      </c>
    </row>
    <row r="41" spans="1:10" ht="18.75">
      <c r="A41" s="44" t="s">
        <v>89</v>
      </c>
      <c r="B41" s="45"/>
      <c r="C41" s="45"/>
      <c r="D41" s="45"/>
      <c r="E41" s="45"/>
      <c r="F41" s="46"/>
    </row>
    <row r="42" spans="1:10" ht="18.75">
      <c r="A42" s="47" t="s">
        <v>86</v>
      </c>
      <c r="B42" s="47"/>
      <c r="C42" s="47"/>
      <c r="D42" s="47"/>
      <c r="E42" s="47"/>
      <c r="F42" s="47"/>
    </row>
    <row r="43" spans="1:10" ht="157.5" customHeight="1">
      <c r="A43" s="48" t="s">
        <v>5</v>
      </c>
      <c r="B43" s="49" t="s">
        <v>6</v>
      </c>
      <c r="C43" s="49" t="s">
        <v>7</v>
      </c>
      <c r="D43" s="49" t="s">
        <v>8</v>
      </c>
      <c r="E43" s="49" t="s">
        <v>9</v>
      </c>
      <c r="F43" s="49" t="s">
        <v>10</v>
      </c>
    </row>
    <row r="44" spans="1:10" ht="18.75">
      <c r="A44" s="50">
        <v>1</v>
      </c>
      <c r="B44" s="50">
        <v>2</v>
      </c>
      <c r="C44" s="50">
        <v>3</v>
      </c>
      <c r="D44" s="50">
        <v>4</v>
      </c>
      <c r="E44" s="50">
        <v>5</v>
      </c>
      <c r="F44" s="50" t="s">
        <v>11</v>
      </c>
    </row>
    <row r="45" spans="1:10" ht="108" customHeight="1">
      <c r="A45" s="51">
        <v>1</v>
      </c>
      <c r="B45" s="11" t="s">
        <v>41</v>
      </c>
      <c r="C45" s="51" t="s">
        <v>12</v>
      </c>
      <c r="D45" s="52">
        <v>50</v>
      </c>
      <c r="E45" s="52">
        <v>52</v>
      </c>
      <c r="F45" s="53">
        <f>E45/D45*100</f>
        <v>104</v>
      </c>
    </row>
    <row r="46" spans="1:10" ht="112.5" customHeight="1">
      <c r="A46" s="51">
        <v>2</v>
      </c>
      <c r="B46" s="12" t="s">
        <v>39</v>
      </c>
      <c r="C46" s="51" t="s">
        <v>12</v>
      </c>
      <c r="D46" s="52">
        <f>D45</f>
        <v>50</v>
      </c>
      <c r="E46" s="52">
        <f>E45</f>
        <v>52</v>
      </c>
      <c r="F46" s="53">
        <f>E46/D46*100</f>
        <v>104</v>
      </c>
    </row>
    <row r="48" spans="1:10" ht="18.75">
      <c r="A48" s="44" t="s">
        <v>90</v>
      </c>
      <c r="B48" s="45"/>
      <c r="C48" s="45"/>
      <c r="D48" s="45"/>
      <c r="E48" s="45"/>
      <c r="F48" s="46"/>
    </row>
    <row r="49" spans="1:6" ht="18.75">
      <c r="A49" s="55" t="s">
        <v>86</v>
      </c>
      <c r="B49" s="55"/>
      <c r="C49" s="55"/>
      <c r="D49" s="55"/>
      <c r="E49" s="55"/>
      <c r="F49" s="55"/>
    </row>
    <row r="50" spans="1:6" ht="157.5" customHeight="1">
      <c r="A50" s="56" t="s">
        <v>5</v>
      </c>
      <c r="B50" s="57" t="s">
        <v>6</v>
      </c>
      <c r="C50" s="57" t="s">
        <v>7</v>
      </c>
      <c r="D50" s="57" t="s">
        <v>8</v>
      </c>
      <c r="E50" s="57" t="s">
        <v>9</v>
      </c>
      <c r="F50" s="57" t="s">
        <v>10</v>
      </c>
    </row>
    <row r="51" spans="1:6" ht="18.75">
      <c r="A51" s="58">
        <v>1</v>
      </c>
      <c r="B51" s="58">
        <v>2</v>
      </c>
      <c r="C51" s="58">
        <v>3</v>
      </c>
      <c r="D51" s="58">
        <v>4</v>
      </c>
      <c r="E51" s="58">
        <v>5</v>
      </c>
      <c r="F51" s="58" t="s">
        <v>11</v>
      </c>
    </row>
    <row r="52" spans="1:6" ht="108" customHeight="1">
      <c r="A52" s="59">
        <v>1</v>
      </c>
      <c r="B52" s="60" t="s">
        <v>65</v>
      </c>
      <c r="C52" s="59" t="s">
        <v>12</v>
      </c>
      <c r="D52" s="61">
        <v>167</v>
      </c>
      <c r="E52" s="61">
        <v>167</v>
      </c>
      <c r="F52" s="62">
        <f>E52/D52*100</f>
        <v>100</v>
      </c>
    </row>
    <row r="53" spans="1:6" ht="111.75" customHeight="1">
      <c r="A53" s="59">
        <v>2</v>
      </c>
      <c r="B53" s="63" t="s">
        <v>66</v>
      </c>
      <c r="C53" s="59" t="s">
        <v>12</v>
      </c>
      <c r="D53" s="61">
        <f>D52</f>
        <v>167</v>
      </c>
      <c r="E53" s="61">
        <f>E52</f>
        <v>167</v>
      </c>
      <c r="F53" s="62">
        <f>E53/D53*100</f>
        <v>100</v>
      </c>
    </row>
    <row r="55" spans="1:6" ht="18.75">
      <c r="A55" s="44" t="s">
        <v>91</v>
      </c>
      <c r="B55" s="45"/>
      <c r="C55" s="45"/>
      <c r="D55" s="45"/>
      <c r="E55" s="45"/>
      <c r="F55" s="46"/>
    </row>
    <row r="56" spans="1:6" ht="18.75">
      <c r="A56" s="47" t="s">
        <v>86</v>
      </c>
      <c r="B56" s="47"/>
      <c r="C56" s="47"/>
      <c r="D56" s="47"/>
      <c r="E56" s="47"/>
      <c r="F56" s="47"/>
    </row>
    <row r="57" spans="1:6" ht="157.5" customHeight="1">
      <c r="A57" s="48" t="s">
        <v>5</v>
      </c>
      <c r="B57" s="49" t="s">
        <v>6</v>
      </c>
      <c r="C57" s="49" t="s">
        <v>7</v>
      </c>
      <c r="D57" s="49" t="s">
        <v>8</v>
      </c>
      <c r="E57" s="49" t="s">
        <v>9</v>
      </c>
      <c r="F57" s="49" t="s">
        <v>10</v>
      </c>
    </row>
    <row r="58" spans="1:6" ht="18.75">
      <c r="A58" s="50">
        <v>1</v>
      </c>
      <c r="B58" s="50">
        <v>2</v>
      </c>
      <c r="C58" s="50">
        <v>3</v>
      </c>
      <c r="D58" s="50">
        <v>4</v>
      </c>
      <c r="E58" s="50">
        <v>5</v>
      </c>
      <c r="F58" s="50" t="s">
        <v>11</v>
      </c>
    </row>
    <row r="59" spans="1:6" ht="108" customHeight="1">
      <c r="A59" s="51">
        <v>1</v>
      </c>
      <c r="B59" s="11" t="s">
        <v>41</v>
      </c>
      <c r="C59" s="51" t="s">
        <v>12</v>
      </c>
      <c r="D59" s="52">
        <v>121</v>
      </c>
      <c r="E59" s="52">
        <v>121</v>
      </c>
      <c r="F59" s="53">
        <f>E59/D59*100</f>
        <v>100</v>
      </c>
    </row>
    <row r="60" spans="1:6" ht="112.5" customHeight="1">
      <c r="A60" s="51">
        <v>2</v>
      </c>
      <c r="B60" s="12" t="s">
        <v>39</v>
      </c>
      <c r="C60" s="51" t="s">
        <v>12</v>
      </c>
      <c r="D60" s="52">
        <f>D59</f>
        <v>121</v>
      </c>
      <c r="E60" s="52">
        <f>E59</f>
        <v>121</v>
      </c>
      <c r="F60" s="53">
        <f>E60/D60*100</f>
        <v>100</v>
      </c>
    </row>
    <row r="62" spans="1:6" ht="18.75">
      <c r="A62" s="44" t="s">
        <v>92</v>
      </c>
      <c r="B62" s="45"/>
      <c r="C62" s="45"/>
      <c r="D62" s="45"/>
      <c r="E62" s="45"/>
      <c r="F62" s="46"/>
    </row>
    <row r="63" spans="1:6" ht="18.75">
      <c r="A63" s="47" t="s">
        <v>86</v>
      </c>
      <c r="B63" s="47"/>
      <c r="C63" s="47"/>
      <c r="D63" s="47"/>
      <c r="E63" s="47"/>
      <c r="F63" s="47"/>
    </row>
    <row r="64" spans="1:6" ht="157.5" customHeight="1">
      <c r="A64" s="48" t="s">
        <v>5</v>
      </c>
      <c r="B64" s="49" t="s">
        <v>6</v>
      </c>
      <c r="C64" s="49" t="s">
        <v>7</v>
      </c>
      <c r="D64" s="49" t="s">
        <v>8</v>
      </c>
      <c r="E64" s="49" t="s">
        <v>9</v>
      </c>
      <c r="F64" s="49" t="s">
        <v>10</v>
      </c>
    </row>
    <row r="65" spans="1:6" ht="18.75">
      <c r="A65" s="50">
        <v>1</v>
      </c>
      <c r="B65" s="50">
        <v>2</v>
      </c>
      <c r="C65" s="50">
        <v>3</v>
      </c>
      <c r="D65" s="50">
        <v>4</v>
      </c>
      <c r="E65" s="50">
        <v>5</v>
      </c>
      <c r="F65" s="50" t="s">
        <v>11</v>
      </c>
    </row>
    <row r="66" spans="1:6" ht="108" customHeight="1">
      <c r="A66" s="51">
        <v>1</v>
      </c>
      <c r="B66" s="11" t="s">
        <v>41</v>
      </c>
      <c r="C66" s="51" t="s">
        <v>12</v>
      </c>
      <c r="D66" s="52">
        <v>338</v>
      </c>
      <c r="E66" s="52">
        <v>305</v>
      </c>
      <c r="F66" s="53">
        <f>E66/D66*100</f>
        <v>90.23668639053254</v>
      </c>
    </row>
    <row r="67" spans="1:6" ht="100.5" customHeight="1">
      <c r="A67" s="51">
        <v>2</v>
      </c>
      <c r="B67" s="12" t="s">
        <v>39</v>
      </c>
      <c r="C67" s="51" t="s">
        <v>12</v>
      </c>
      <c r="D67" s="52">
        <f>D66</f>
        <v>338</v>
      </c>
      <c r="E67" s="52">
        <f>E66</f>
        <v>305</v>
      </c>
      <c r="F67" s="53">
        <f>E67/D67*100</f>
        <v>90.23668639053254</v>
      </c>
    </row>
    <row r="69" spans="1:6" ht="18.75">
      <c r="A69" s="44" t="s">
        <v>93</v>
      </c>
      <c r="B69" s="45"/>
      <c r="C69" s="45"/>
      <c r="D69" s="45"/>
      <c r="E69" s="45"/>
      <c r="F69" s="46"/>
    </row>
    <row r="70" spans="1:6" ht="18.75">
      <c r="A70" s="47" t="s">
        <v>86</v>
      </c>
      <c r="B70" s="47"/>
      <c r="C70" s="47"/>
      <c r="D70" s="47"/>
      <c r="E70" s="47"/>
      <c r="F70" s="47"/>
    </row>
    <row r="71" spans="1:6" ht="157.5" customHeight="1">
      <c r="A71" s="48" t="s">
        <v>5</v>
      </c>
      <c r="B71" s="49" t="s">
        <v>6</v>
      </c>
      <c r="C71" s="49" t="s">
        <v>7</v>
      </c>
      <c r="D71" s="49" t="s">
        <v>8</v>
      </c>
      <c r="E71" s="49" t="s">
        <v>9</v>
      </c>
      <c r="F71" s="49" t="s">
        <v>10</v>
      </c>
    </row>
    <row r="72" spans="1:6" ht="18.75">
      <c r="A72" s="50">
        <v>1</v>
      </c>
      <c r="B72" s="50">
        <v>2</v>
      </c>
      <c r="C72" s="50">
        <v>3</v>
      </c>
      <c r="D72" s="50">
        <v>4</v>
      </c>
      <c r="E72" s="50">
        <v>5</v>
      </c>
      <c r="F72" s="50" t="s">
        <v>11</v>
      </c>
    </row>
    <row r="73" spans="1:6" ht="108" customHeight="1">
      <c r="A73" s="51">
        <v>1</v>
      </c>
      <c r="B73" s="11" t="s">
        <v>41</v>
      </c>
      <c r="C73" s="51" t="s">
        <v>12</v>
      </c>
      <c r="D73" s="52">
        <v>170</v>
      </c>
      <c r="E73" s="52">
        <v>171</v>
      </c>
      <c r="F73" s="53">
        <f>E73/D73*100</f>
        <v>100.58823529411765</v>
      </c>
    </row>
    <row r="74" spans="1:6" ht="106.5" customHeight="1">
      <c r="A74" s="51">
        <v>2</v>
      </c>
      <c r="B74" s="12" t="s">
        <v>39</v>
      </c>
      <c r="C74" s="51" t="s">
        <v>12</v>
      </c>
      <c r="D74" s="52">
        <f>D73</f>
        <v>170</v>
      </c>
      <c r="E74" s="52">
        <f>E73</f>
        <v>171</v>
      </c>
      <c r="F74" s="53">
        <f>E74/D74*100</f>
        <v>100.58823529411765</v>
      </c>
    </row>
    <row r="76" spans="1:6" ht="18.75">
      <c r="A76" s="55" t="s">
        <v>94</v>
      </c>
      <c r="B76" s="55"/>
      <c r="C76" s="55"/>
      <c r="D76" s="55"/>
      <c r="E76" s="55"/>
      <c r="F76" s="55"/>
    </row>
    <row r="77" spans="1:6" ht="18.75">
      <c r="A77" s="55" t="s">
        <v>86</v>
      </c>
      <c r="B77" s="55"/>
      <c r="C77" s="55"/>
      <c r="D77" s="55"/>
      <c r="E77" s="55"/>
      <c r="F77" s="55"/>
    </row>
    <row r="78" spans="1:6" ht="157.5" customHeight="1">
      <c r="A78" s="56" t="s">
        <v>5</v>
      </c>
      <c r="B78" s="57" t="s">
        <v>6</v>
      </c>
      <c r="C78" s="57" t="s">
        <v>7</v>
      </c>
      <c r="D78" s="57" t="s">
        <v>8</v>
      </c>
      <c r="E78" s="57" t="s">
        <v>9</v>
      </c>
      <c r="F78" s="57" t="s">
        <v>10</v>
      </c>
    </row>
    <row r="79" spans="1:6" ht="18.75">
      <c r="A79" s="58">
        <v>1</v>
      </c>
      <c r="B79" s="58">
        <v>2</v>
      </c>
      <c r="C79" s="58">
        <v>3</v>
      </c>
      <c r="D79" s="58">
        <v>4</v>
      </c>
      <c r="E79" s="58">
        <v>5</v>
      </c>
      <c r="F79" s="58" t="s">
        <v>11</v>
      </c>
    </row>
    <row r="80" spans="1:6" ht="108" customHeight="1">
      <c r="A80" s="59">
        <v>1</v>
      </c>
      <c r="B80" s="60" t="s">
        <v>65</v>
      </c>
      <c r="C80" s="59" t="s">
        <v>12</v>
      </c>
      <c r="D80" s="61">
        <v>53</v>
      </c>
      <c r="E80" s="61">
        <v>53</v>
      </c>
      <c r="F80" s="62">
        <f>E80/D80*100</f>
        <v>100</v>
      </c>
    </row>
    <row r="81" spans="1:6" ht="108" customHeight="1">
      <c r="A81" s="59">
        <v>2</v>
      </c>
      <c r="B81" s="63" t="s">
        <v>66</v>
      </c>
      <c r="C81" s="59" t="s">
        <v>12</v>
      </c>
      <c r="D81" s="61">
        <f>D80</f>
        <v>53</v>
      </c>
      <c r="E81" s="61">
        <f>E80</f>
        <v>53</v>
      </c>
      <c r="F81" s="62">
        <f>E81/D81*100</f>
        <v>100</v>
      </c>
    </row>
    <row r="83" spans="1:6" ht="18.75">
      <c r="A83" s="44" t="s">
        <v>95</v>
      </c>
      <c r="B83" s="45"/>
      <c r="C83" s="45"/>
      <c r="D83" s="45"/>
      <c r="E83" s="45"/>
      <c r="F83" s="46"/>
    </row>
    <row r="84" spans="1:6" ht="18.75">
      <c r="A84" s="47" t="s">
        <v>86</v>
      </c>
      <c r="B84" s="47"/>
      <c r="C84" s="47"/>
      <c r="D84" s="47"/>
      <c r="E84" s="47"/>
      <c r="F84" s="47"/>
    </row>
    <row r="85" spans="1:6" ht="157.5" customHeight="1">
      <c r="A85" s="48" t="s">
        <v>5</v>
      </c>
      <c r="B85" s="49" t="s">
        <v>6</v>
      </c>
      <c r="C85" s="49" t="s">
        <v>7</v>
      </c>
      <c r="D85" s="49" t="s">
        <v>8</v>
      </c>
      <c r="E85" s="49" t="s">
        <v>9</v>
      </c>
      <c r="F85" s="49" t="s">
        <v>10</v>
      </c>
    </row>
    <row r="86" spans="1:6" ht="18.75">
      <c r="A86" s="50">
        <v>1</v>
      </c>
      <c r="B86" s="50">
        <v>2</v>
      </c>
      <c r="C86" s="50">
        <v>3</v>
      </c>
      <c r="D86" s="50">
        <v>4</v>
      </c>
      <c r="E86" s="50">
        <v>5</v>
      </c>
      <c r="F86" s="50" t="s">
        <v>11</v>
      </c>
    </row>
    <row r="87" spans="1:6" ht="108" customHeight="1">
      <c r="A87" s="51">
        <v>1</v>
      </c>
      <c r="B87" s="11" t="s">
        <v>41</v>
      </c>
      <c r="C87" s="51" t="s">
        <v>12</v>
      </c>
      <c r="D87" s="52">
        <v>239</v>
      </c>
      <c r="E87" s="52">
        <v>236</v>
      </c>
      <c r="F87" s="53">
        <f>E87/D87*100</f>
        <v>98.744769874476987</v>
      </c>
    </row>
    <row r="88" spans="1:6" ht="107.25" customHeight="1">
      <c r="A88" s="51">
        <v>2</v>
      </c>
      <c r="B88" s="12" t="s">
        <v>39</v>
      </c>
      <c r="C88" s="51" t="s">
        <v>12</v>
      </c>
      <c r="D88" s="52">
        <f>D87</f>
        <v>239</v>
      </c>
      <c r="E88" s="52">
        <f>E87</f>
        <v>236</v>
      </c>
      <c r="F88" s="53">
        <f>E88/D88*100</f>
        <v>98.744769874476987</v>
      </c>
    </row>
    <row r="90" spans="1:6" ht="18.75">
      <c r="A90" s="44" t="s">
        <v>96</v>
      </c>
      <c r="B90" s="45"/>
      <c r="C90" s="45"/>
      <c r="D90" s="45"/>
      <c r="E90" s="45"/>
      <c r="F90" s="46"/>
    </row>
    <row r="91" spans="1:6" ht="18.75">
      <c r="A91" s="47" t="s">
        <v>86</v>
      </c>
      <c r="B91" s="47"/>
      <c r="C91" s="47"/>
      <c r="D91" s="47"/>
      <c r="E91" s="47"/>
      <c r="F91" s="47"/>
    </row>
    <row r="92" spans="1:6" ht="157.5" customHeight="1">
      <c r="A92" s="48" t="s">
        <v>5</v>
      </c>
      <c r="B92" s="49" t="s">
        <v>6</v>
      </c>
      <c r="C92" s="49" t="s">
        <v>7</v>
      </c>
      <c r="D92" s="49" t="s">
        <v>8</v>
      </c>
      <c r="E92" s="49" t="s">
        <v>9</v>
      </c>
      <c r="F92" s="49" t="s">
        <v>10</v>
      </c>
    </row>
    <row r="93" spans="1:6" ht="18.75">
      <c r="A93" s="50">
        <v>1</v>
      </c>
      <c r="B93" s="50">
        <v>2</v>
      </c>
      <c r="C93" s="50">
        <v>3</v>
      </c>
      <c r="D93" s="50">
        <v>4</v>
      </c>
      <c r="E93" s="50">
        <v>5</v>
      </c>
      <c r="F93" s="50" t="s">
        <v>11</v>
      </c>
    </row>
    <row r="94" spans="1:6" ht="108" customHeight="1">
      <c r="A94" s="51">
        <v>1</v>
      </c>
      <c r="B94" s="11" t="s">
        <v>41</v>
      </c>
      <c r="C94" s="51" t="s">
        <v>12</v>
      </c>
      <c r="D94" s="52">
        <v>318</v>
      </c>
      <c r="E94" s="52">
        <v>314</v>
      </c>
      <c r="F94" s="53">
        <f>E94/D94*100</f>
        <v>98.742138364779876</v>
      </c>
    </row>
    <row r="95" spans="1:6" ht="99.75" customHeight="1">
      <c r="A95" s="51">
        <v>2</v>
      </c>
      <c r="B95" s="12" t="s">
        <v>39</v>
      </c>
      <c r="C95" s="51" t="s">
        <v>12</v>
      </c>
      <c r="D95" s="52">
        <f>D94</f>
        <v>318</v>
      </c>
      <c r="E95" s="52">
        <f>E94</f>
        <v>314</v>
      </c>
      <c r="F95" s="53">
        <f>E95/D95*100</f>
        <v>98.742138364779876</v>
      </c>
    </row>
    <row r="97" spans="1:6" ht="18.75">
      <c r="A97" s="55" t="s">
        <v>97</v>
      </c>
      <c r="B97" s="55"/>
      <c r="C97" s="55"/>
      <c r="D97" s="55"/>
      <c r="E97" s="55"/>
      <c r="F97" s="55"/>
    </row>
    <row r="98" spans="1:6" ht="18.75">
      <c r="A98" s="55" t="s">
        <v>86</v>
      </c>
      <c r="B98" s="55"/>
      <c r="C98" s="55"/>
      <c r="D98" s="55"/>
      <c r="E98" s="55"/>
      <c r="F98" s="55"/>
    </row>
    <row r="99" spans="1:6" ht="157.5" customHeight="1">
      <c r="A99" s="56" t="s">
        <v>5</v>
      </c>
      <c r="B99" s="57" t="s">
        <v>6</v>
      </c>
      <c r="C99" s="57" t="s">
        <v>7</v>
      </c>
      <c r="D99" s="57" t="s">
        <v>8</v>
      </c>
      <c r="E99" s="57" t="s">
        <v>9</v>
      </c>
      <c r="F99" s="57" t="s">
        <v>10</v>
      </c>
    </row>
    <row r="100" spans="1:6" ht="18.75">
      <c r="A100" s="58">
        <v>1</v>
      </c>
      <c r="B100" s="58">
        <v>2</v>
      </c>
      <c r="C100" s="58">
        <v>3</v>
      </c>
      <c r="D100" s="58">
        <v>4</v>
      </c>
      <c r="E100" s="58">
        <v>5</v>
      </c>
      <c r="F100" s="58" t="s">
        <v>11</v>
      </c>
    </row>
    <row r="101" spans="1:6" ht="108" customHeight="1">
      <c r="A101" s="59">
        <v>1</v>
      </c>
      <c r="B101" s="60" t="s">
        <v>65</v>
      </c>
      <c r="C101" s="59" t="s">
        <v>12</v>
      </c>
      <c r="D101" s="61">
        <v>107</v>
      </c>
      <c r="E101" s="61">
        <v>105</v>
      </c>
      <c r="F101" s="62">
        <f>E101/D101*100</f>
        <v>98.130841121495322</v>
      </c>
    </row>
    <row r="102" spans="1:6" ht="102" customHeight="1">
      <c r="A102" s="59">
        <v>2</v>
      </c>
      <c r="B102" s="63" t="s">
        <v>66</v>
      </c>
      <c r="C102" s="59" t="s">
        <v>12</v>
      </c>
      <c r="D102" s="61">
        <f>D101</f>
        <v>107</v>
      </c>
      <c r="E102" s="61">
        <f>E101</f>
        <v>105</v>
      </c>
      <c r="F102" s="62">
        <f>E102/D102*100</f>
        <v>98.130841121495322</v>
      </c>
    </row>
    <row r="104" spans="1:6" ht="18.75">
      <c r="A104" s="55" t="s">
        <v>98</v>
      </c>
      <c r="B104" s="55"/>
      <c r="C104" s="55"/>
      <c r="D104" s="55"/>
      <c r="E104" s="55"/>
      <c r="F104" s="55"/>
    </row>
    <row r="105" spans="1:6" ht="18.75">
      <c r="A105" s="55" t="s">
        <v>86</v>
      </c>
      <c r="B105" s="55"/>
      <c r="C105" s="55"/>
      <c r="D105" s="55"/>
      <c r="E105" s="55"/>
      <c r="F105" s="55"/>
    </row>
    <row r="106" spans="1:6" ht="157.5" customHeight="1">
      <c r="A106" s="56" t="s">
        <v>5</v>
      </c>
      <c r="B106" s="57" t="s">
        <v>6</v>
      </c>
      <c r="C106" s="57" t="s">
        <v>7</v>
      </c>
      <c r="D106" s="57" t="s">
        <v>8</v>
      </c>
      <c r="E106" s="57" t="s">
        <v>9</v>
      </c>
      <c r="F106" s="57" t="s">
        <v>10</v>
      </c>
    </row>
    <row r="107" spans="1:6" ht="18.75">
      <c r="A107" s="58">
        <v>1</v>
      </c>
      <c r="B107" s="58">
        <v>2</v>
      </c>
      <c r="C107" s="58">
        <v>3</v>
      </c>
      <c r="D107" s="58">
        <v>4</v>
      </c>
      <c r="E107" s="58">
        <v>5</v>
      </c>
      <c r="F107" s="58" t="s">
        <v>11</v>
      </c>
    </row>
    <row r="108" spans="1:6" ht="108" customHeight="1">
      <c r="A108" s="59">
        <v>1</v>
      </c>
      <c r="B108" s="81" t="s">
        <v>71</v>
      </c>
      <c r="C108" s="59" t="s">
        <v>12</v>
      </c>
      <c r="D108" s="61">
        <v>179</v>
      </c>
      <c r="E108" s="61">
        <v>181</v>
      </c>
      <c r="F108" s="62">
        <f>E108/D108*100</f>
        <v>101.1173184357542</v>
      </c>
    </row>
    <row r="109" spans="1:6" ht="99" customHeight="1">
      <c r="A109" s="59">
        <v>2</v>
      </c>
      <c r="B109" s="81" t="s">
        <v>72</v>
      </c>
      <c r="C109" s="59" t="s">
        <v>12</v>
      </c>
      <c r="D109" s="61">
        <f>D108</f>
        <v>179</v>
      </c>
      <c r="E109" s="61">
        <f>E108</f>
        <v>181</v>
      </c>
      <c r="F109" s="62">
        <f>E109/D109*100</f>
        <v>101.1173184357542</v>
      </c>
    </row>
    <row r="111" spans="1:6" ht="18.75">
      <c r="A111" s="44" t="s">
        <v>99</v>
      </c>
      <c r="B111" s="65"/>
      <c r="C111" s="65"/>
      <c r="D111" s="65"/>
      <c r="E111" s="65"/>
      <c r="F111" s="66"/>
    </row>
    <row r="112" spans="1:6" ht="18.75">
      <c r="A112" s="47" t="s">
        <v>86</v>
      </c>
      <c r="B112" s="47"/>
      <c r="C112" s="47"/>
      <c r="D112" s="47"/>
      <c r="E112" s="47"/>
      <c r="F112" s="47"/>
    </row>
    <row r="113" spans="1:6" ht="157.5" customHeight="1">
      <c r="A113" s="48" t="s">
        <v>5</v>
      </c>
      <c r="B113" s="49" t="s">
        <v>6</v>
      </c>
      <c r="C113" s="49" t="s">
        <v>7</v>
      </c>
      <c r="D113" s="49" t="s">
        <v>8</v>
      </c>
      <c r="E113" s="49" t="s">
        <v>9</v>
      </c>
      <c r="F113" s="49" t="s">
        <v>10</v>
      </c>
    </row>
    <row r="114" spans="1:6" ht="18.75">
      <c r="A114" s="50">
        <v>1</v>
      </c>
      <c r="B114" s="50">
        <v>2</v>
      </c>
      <c r="C114" s="50">
        <v>3</v>
      </c>
      <c r="D114" s="50">
        <v>4</v>
      </c>
      <c r="E114" s="50">
        <v>5</v>
      </c>
      <c r="F114" s="50" t="s">
        <v>11</v>
      </c>
    </row>
    <row r="115" spans="1:6" ht="108" customHeight="1">
      <c r="A115" s="51">
        <v>1</v>
      </c>
      <c r="B115" s="11" t="s">
        <v>41</v>
      </c>
      <c r="C115" s="51" t="s">
        <v>12</v>
      </c>
      <c r="D115" s="52">
        <v>298</v>
      </c>
      <c r="E115" s="52">
        <v>299</v>
      </c>
      <c r="F115" s="53">
        <f>E115/D115*100</f>
        <v>100.33557046979867</v>
      </c>
    </row>
    <row r="116" spans="1:6" ht="107.25" customHeight="1">
      <c r="A116" s="51">
        <v>2</v>
      </c>
      <c r="B116" s="12" t="s">
        <v>39</v>
      </c>
      <c r="C116" s="51" t="s">
        <v>12</v>
      </c>
      <c r="D116" s="52">
        <f>D115</f>
        <v>298</v>
      </c>
      <c r="E116" s="52">
        <f>E115</f>
        <v>299</v>
      </c>
      <c r="F116" s="53">
        <f>E116/D116*100</f>
        <v>100.33557046979867</v>
      </c>
    </row>
    <row r="118" spans="1:6" ht="18.75">
      <c r="A118" s="55" t="s">
        <v>100</v>
      </c>
      <c r="B118" s="55"/>
      <c r="C118" s="55"/>
      <c r="D118" s="55"/>
      <c r="E118" s="55"/>
      <c r="F118" s="55"/>
    </row>
    <row r="119" spans="1:6" ht="18.75">
      <c r="A119" s="55" t="s">
        <v>86</v>
      </c>
      <c r="B119" s="55"/>
      <c r="C119" s="55"/>
      <c r="D119" s="55"/>
      <c r="E119" s="55"/>
      <c r="F119" s="55"/>
    </row>
    <row r="120" spans="1:6" ht="157.5" customHeight="1">
      <c r="A120" s="56" t="s">
        <v>5</v>
      </c>
      <c r="B120" s="57" t="s">
        <v>6</v>
      </c>
      <c r="C120" s="57" t="s">
        <v>7</v>
      </c>
      <c r="D120" s="57" t="s">
        <v>8</v>
      </c>
      <c r="E120" s="57" t="s">
        <v>9</v>
      </c>
      <c r="F120" s="57" t="s">
        <v>10</v>
      </c>
    </row>
    <row r="121" spans="1:6" ht="18.75">
      <c r="A121" s="58">
        <v>1</v>
      </c>
      <c r="B121" s="58">
        <v>2</v>
      </c>
      <c r="C121" s="58">
        <v>3</v>
      </c>
      <c r="D121" s="58">
        <v>4</v>
      </c>
      <c r="E121" s="58">
        <v>5</v>
      </c>
      <c r="F121" s="58" t="s">
        <v>11</v>
      </c>
    </row>
    <row r="122" spans="1:6" ht="108" customHeight="1">
      <c r="A122" s="59">
        <v>1</v>
      </c>
      <c r="B122" s="60" t="s">
        <v>65</v>
      </c>
      <c r="C122" s="59" t="s">
        <v>12</v>
      </c>
      <c r="D122" s="61">
        <v>153</v>
      </c>
      <c r="E122" s="61">
        <v>159</v>
      </c>
      <c r="F122" s="62">
        <f>E122/D122*100</f>
        <v>103.92156862745099</v>
      </c>
    </row>
    <row r="123" spans="1:6" ht="110.25" customHeight="1">
      <c r="A123" s="59">
        <v>2</v>
      </c>
      <c r="B123" s="63" t="s">
        <v>66</v>
      </c>
      <c r="C123" s="59" t="s">
        <v>12</v>
      </c>
      <c r="D123" s="61">
        <f>D122</f>
        <v>153</v>
      </c>
      <c r="E123" s="61">
        <f>E122</f>
        <v>159</v>
      </c>
      <c r="F123" s="62">
        <f>E123/D123*100</f>
        <v>103.92156862745099</v>
      </c>
    </row>
    <row r="125" spans="1:6" ht="18.75">
      <c r="A125" s="44" t="s">
        <v>101</v>
      </c>
      <c r="B125" s="45"/>
      <c r="C125" s="45"/>
      <c r="D125" s="45"/>
      <c r="E125" s="45"/>
      <c r="F125" s="46"/>
    </row>
    <row r="126" spans="1:6" ht="18.75">
      <c r="A126" s="47" t="s">
        <v>86</v>
      </c>
      <c r="B126" s="47"/>
      <c r="C126" s="47"/>
      <c r="D126" s="47"/>
      <c r="E126" s="47"/>
      <c r="F126" s="47"/>
    </row>
    <row r="127" spans="1:6" ht="157.5" customHeight="1">
      <c r="A127" s="48" t="s">
        <v>5</v>
      </c>
      <c r="B127" s="49" t="s">
        <v>6</v>
      </c>
      <c r="C127" s="49" t="s">
        <v>7</v>
      </c>
      <c r="D127" s="49" t="s">
        <v>8</v>
      </c>
      <c r="E127" s="49" t="s">
        <v>9</v>
      </c>
      <c r="F127" s="49" t="s">
        <v>10</v>
      </c>
    </row>
    <row r="128" spans="1:6" ht="18.75">
      <c r="A128" s="50">
        <v>1</v>
      </c>
      <c r="B128" s="50">
        <v>2</v>
      </c>
      <c r="C128" s="50">
        <v>3</v>
      </c>
      <c r="D128" s="50">
        <v>4</v>
      </c>
      <c r="E128" s="50">
        <v>5</v>
      </c>
      <c r="F128" s="50" t="s">
        <v>11</v>
      </c>
    </row>
    <row r="129" spans="1:6" ht="108" customHeight="1">
      <c r="A129" s="51">
        <v>1</v>
      </c>
      <c r="B129" s="11" t="s">
        <v>41</v>
      </c>
      <c r="C129" s="51" t="s">
        <v>12</v>
      </c>
      <c r="D129" s="52">
        <v>95</v>
      </c>
      <c r="E129" s="52">
        <v>95</v>
      </c>
      <c r="F129" s="53">
        <f>E129/D129*100</f>
        <v>100</v>
      </c>
    </row>
    <row r="130" spans="1:6" ht="108" customHeight="1">
      <c r="A130" s="51">
        <v>2</v>
      </c>
      <c r="B130" s="12" t="s">
        <v>39</v>
      </c>
      <c r="C130" s="51" t="s">
        <v>12</v>
      </c>
      <c r="D130" s="52">
        <f>D129</f>
        <v>95</v>
      </c>
      <c r="E130" s="52">
        <f>E129</f>
        <v>95</v>
      </c>
      <c r="F130" s="53">
        <f>E130/D130*100</f>
        <v>100</v>
      </c>
    </row>
    <row r="132" spans="1:6" ht="18.75">
      <c r="A132" s="44" t="s">
        <v>102</v>
      </c>
      <c r="B132" s="45"/>
      <c r="C132" s="45"/>
      <c r="D132" s="45"/>
      <c r="E132" s="45"/>
      <c r="F132" s="46"/>
    </row>
    <row r="133" spans="1:6" ht="18.75">
      <c r="A133" s="47" t="s">
        <v>86</v>
      </c>
      <c r="B133" s="47"/>
      <c r="C133" s="47"/>
      <c r="D133" s="47"/>
      <c r="E133" s="47"/>
      <c r="F133" s="47"/>
    </row>
    <row r="134" spans="1:6" ht="157.5" customHeight="1">
      <c r="A134" s="48" t="s">
        <v>5</v>
      </c>
      <c r="B134" s="49" t="s">
        <v>6</v>
      </c>
      <c r="C134" s="49" t="s">
        <v>7</v>
      </c>
      <c r="D134" s="49" t="s">
        <v>8</v>
      </c>
      <c r="E134" s="49" t="s">
        <v>9</v>
      </c>
      <c r="F134" s="49" t="s">
        <v>10</v>
      </c>
    </row>
    <row r="135" spans="1:6" ht="18.75">
      <c r="A135" s="50">
        <v>1</v>
      </c>
      <c r="B135" s="50">
        <v>2</v>
      </c>
      <c r="C135" s="50">
        <v>3</v>
      </c>
      <c r="D135" s="50">
        <v>4</v>
      </c>
      <c r="E135" s="50">
        <v>5</v>
      </c>
      <c r="F135" s="50" t="s">
        <v>11</v>
      </c>
    </row>
    <row r="136" spans="1:6" ht="108" customHeight="1">
      <c r="A136" s="51">
        <v>1</v>
      </c>
      <c r="B136" s="11" t="s">
        <v>41</v>
      </c>
      <c r="C136" s="51" t="s">
        <v>12</v>
      </c>
      <c r="D136" s="52">
        <v>208</v>
      </c>
      <c r="E136" s="52">
        <v>207</v>
      </c>
      <c r="F136" s="53">
        <f>E136/D136*100</f>
        <v>99.519230769230774</v>
      </c>
    </row>
    <row r="137" spans="1:6" ht="110.25" customHeight="1">
      <c r="A137" s="51">
        <v>2</v>
      </c>
      <c r="B137" s="12" t="s">
        <v>39</v>
      </c>
      <c r="C137" s="51" t="s">
        <v>12</v>
      </c>
      <c r="D137" s="52">
        <f>D136</f>
        <v>208</v>
      </c>
      <c r="E137" s="52">
        <f>E136</f>
        <v>207</v>
      </c>
      <c r="F137" s="53">
        <f>E137/D137*100</f>
        <v>99.519230769230774</v>
      </c>
    </row>
    <row r="139" spans="1:6" ht="18.75">
      <c r="A139" s="44" t="s">
        <v>103</v>
      </c>
      <c r="B139" s="45"/>
      <c r="C139" s="45"/>
      <c r="D139" s="45"/>
      <c r="E139" s="45"/>
      <c r="F139" s="46"/>
    </row>
    <row r="140" spans="1:6" ht="18.75">
      <c r="A140" s="47" t="s">
        <v>86</v>
      </c>
      <c r="B140" s="47"/>
      <c r="C140" s="47"/>
      <c r="D140" s="47"/>
      <c r="E140" s="47"/>
      <c r="F140" s="47"/>
    </row>
    <row r="141" spans="1:6" ht="157.5" customHeight="1">
      <c r="A141" s="48" t="s">
        <v>5</v>
      </c>
      <c r="B141" s="49" t="s">
        <v>6</v>
      </c>
      <c r="C141" s="49" t="s">
        <v>7</v>
      </c>
      <c r="D141" s="49" t="s">
        <v>8</v>
      </c>
      <c r="E141" s="49" t="s">
        <v>9</v>
      </c>
      <c r="F141" s="49" t="s">
        <v>10</v>
      </c>
    </row>
    <row r="142" spans="1:6" ht="18.75">
      <c r="A142" s="50">
        <v>1</v>
      </c>
      <c r="B142" s="50">
        <v>2</v>
      </c>
      <c r="C142" s="50">
        <v>3</v>
      </c>
      <c r="D142" s="50">
        <v>4</v>
      </c>
      <c r="E142" s="50">
        <v>5</v>
      </c>
      <c r="F142" s="50" t="s">
        <v>11</v>
      </c>
    </row>
    <row r="143" spans="1:6" ht="108" customHeight="1">
      <c r="A143" s="51">
        <v>1</v>
      </c>
      <c r="B143" s="11" t="s">
        <v>41</v>
      </c>
      <c r="C143" s="51" t="s">
        <v>12</v>
      </c>
      <c r="D143" s="52">
        <v>277</v>
      </c>
      <c r="E143" s="52">
        <v>279</v>
      </c>
      <c r="F143" s="53">
        <f>E143/D143*100</f>
        <v>100.72202166064983</v>
      </c>
    </row>
    <row r="144" spans="1:6" ht="113.25" customHeight="1">
      <c r="A144" s="51">
        <v>2</v>
      </c>
      <c r="B144" s="12" t="s">
        <v>39</v>
      </c>
      <c r="C144" s="51" t="s">
        <v>12</v>
      </c>
      <c r="D144" s="52">
        <f>D143</f>
        <v>277</v>
      </c>
      <c r="E144" s="52">
        <f>E143</f>
        <v>279</v>
      </c>
      <c r="F144" s="53">
        <f>E144/D144*100</f>
        <v>100.72202166064983</v>
      </c>
    </row>
    <row r="146" spans="1:6" ht="18.75">
      <c r="A146" s="44" t="s">
        <v>104</v>
      </c>
      <c r="B146" s="45"/>
      <c r="C146" s="45"/>
      <c r="D146" s="45"/>
      <c r="E146" s="45"/>
      <c r="F146" s="46"/>
    </row>
    <row r="147" spans="1:6" ht="18.75">
      <c r="A147" s="47" t="s">
        <v>86</v>
      </c>
      <c r="B147" s="47"/>
      <c r="C147" s="47"/>
      <c r="D147" s="47"/>
      <c r="E147" s="47"/>
      <c r="F147" s="47"/>
    </row>
    <row r="148" spans="1:6" ht="157.5" customHeight="1">
      <c r="A148" s="48" t="s">
        <v>5</v>
      </c>
      <c r="B148" s="49" t="s">
        <v>6</v>
      </c>
      <c r="C148" s="49" t="s">
        <v>7</v>
      </c>
      <c r="D148" s="49" t="s">
        <v>8</v>
      </c>
      <c r="E148" s="49" t="s">
        <v>9</v>
      </c>
      <c r="F148" s="49" t="s">
        <v>10</v>
      </c>
    </row>
    <row r="149" spans="1:6" ht="18.75">
      <c r="A149" s="50">
        <v>1</v>
      </c>
      <c r="B149" s="50">
        <v>2</v>
      </c>
      <c r="C149" s="50">
        <v>3</v>
      </c>
      <c r="D149" s="50">
        <v>4</v>
      </c>
      <c r="E149" s="50">
        <v>5</v>
      </c>
      <c r="F149" s="50" t="s">
        <v>11</v>
      </c>
    </row>
    <row r="150" spans="1:6" ht="108" customHeight="1">
      <c r="A150" s="51">
        <v>1</v>
      </c>
      <c r="B150" s="11" t="s">
        <v>41</v>
      </c>
      <c r="C150" s="51" t="s">
        <v>12</v>
      </c>
      <c r="D150" s="52">
        <v>429</v>
      </c>
      <c r="E150" s="52">
        <v>443</v>
      </c>
      <c r="F150" s="53">
        <f>E150/D150*100</f>
        <v>103.26340326340326</v>
      </c>
    </row>
    <row r="151" spans="1:6" ht="109.5" customHeight="1">
      <c r="A151" s="51">
        <v>2</v>
      </c>
      <c r="B151" s="12" t="s">
        <v>39</v>
      </c>
      <c r="C151" s="51" t="s">
        <v>12</v>
      </c>
      <c r="D151" s="52">
        <f>D150</f>
        <v>429</v>
      </c>
      <c r="E151" s="52">
        <f>E150</f>
        <v>443</v>
      </c>
      <c r="F151" s="53">
        <f>E151/D151*100</f>
        <v>103.26340326340326</v>
      </c>
    </row>
    <row r="153" spans="1:6" ht="18.75">
      <c r="A153" s="44" t="s">
        <v>105</v>
      </c>
      <c r="B153" s="45"/>
      <c r="C153" s="45"/>
      <c r="D153" s="45"/>
      <c r="E153" s="45"/>
      <c r="F153" s="46"/>
    </row>
    <row r="154" spans="1:6" ht="18.75">
      <c r="A154" s="47" t="s">
        <v>86</v>
      </c>
      <c r="B154" s="47"/>
      <c r="C154" s="47"/>
      <c r="D154" s="47"/>
      <c r="E154" s="47"/>
      <c r="F154" s="47"/>
    </row>
    <row r="155" spans="1:6" ht="157.5" customHeight="1">
      <c r="A155" s="48" t="s">
        <v>5</v>
      </c>
      <c r="B155" s="49" t="s">
        <v>6</v>
      </c>
      <c r="C155" s="49" t="s">
        <v>7</v>
      </c>
      <c r="D155" s="49" t="s">
        <v>8</v>
      </c>
      <c r="E155" s="49" t="s">
        <v>9</v>
      </c>
      <c r="F155" s="49" t="s">
        <v>10</v>
      </c>
    </row>
    <row r="156" spans="1:6" ht="18.75">
      <c r="A156" s="50">
        <v>1</v>
      </c>
      <c r="B156" s="50">
        <v>2</v>
      </c>
      <c r="C156" s="50">
        <v>3</v>
      </c>
      <c r="D156" s="50">
        <v>4</v>
      </c>
      <c r="E156" s="50">
        <v>5</v>
      </c>
      <c r="F156" s="50" t="s">
        <v>11</v>
      </c>
    </row>
    <row r="157" spans="1:6" ht="108" customHeight="1">
      <c r="A157" s="51">
        <v>1</v>
      </c>
      <c r="B157" s="11" t="s">
        <v>41</v>
      </c>
      <c r="C157" s="51" t="s">
        <v>12</v>
      </c>
      <c r="D157" s="52">
        <v>176</v>
      </c>
      <c r="E157" s="52">
        <v>171</v>
      </c>
      <c r="F157" s="53">
        <f>E157/D157*100</f>
        <v>97.159090909090907</v>
      </c>
    </row>
    <row r="158" spans="1:6" ht="105.75" customHeight="1">
      <c r="A158" s="51">
        <v>2</v>
      </c>
      <c r="B158" s="12" t="s">
        <v>39</v>
      </c>
      <c r="C158" s="51" t="s">
        <v>12</v>
      </c>
      <c r="D158" s="52">
        <f>D157</f>
        <v>176</v>
      </c>
      <c r="E158" s="52">
        <f>E157</f>
        <v>171</v>
      </c>
      <c r="F158" s="53">
        <f>E158/D158*100</f>
        <v>97.159090909090907</v>
      </c>
    </row>
    <row r="160" spans="1:6" ht="18.75">
      <c r="A160" s="44" t="s">
        <v>77</v>
      </c>
      <c r="B160" s="45"/>
      <c r="C160" s="45"/>
      <c r="D160" s="45"/>
      <c r="E160" s="45"/>
      <c r="F160" s="46"/>
    </row>
    <row r="161" spans="1:6" ht="18.75">
      <c r="A161" s="47" t="s">
        <v>86</v>
      </c>
      <c r="B161" s="47"/>
      <c r="C161" s="47"/>
      <c r="D161" s="47"/>
      <c r="E161" s="47"/>
      <c r="F161" s="47"/>
    </row>
    <row r="162" spans="1:6" ht="157.5" customHeight="1">
      <c r="A162" s="48" t="s">
        <v>5</v>
      </c>
      <c r="B162" s="49" t="s">
        <v>6</v>
      </c>
      <c r="C162" s="49" t="s">
        <v>7</v>
      </c>
      <c r="D162" s="49" t="s">
        <v>8</v>
      </c>
      <c r="E162" s="49" t="s">
        <v>9</v>
      </c>
      <c r="F162" s="49" t="s">
        <v>10</v>
      </c>
    </row>
    <row r="163" spans="1:6" ht="18.75">
      <c r="A163" s="50">
        <v>1</v>
      </c>
      <c r="B163" s="50">
        <v>2</v>
      </c>
      <c r="C163" s="50">
        <v>3</v>
      </c>
      <c r="D163" s="50">
        <v>4</v>
      </c>
      <c r="E163" s="50">
        <v>5</v>
      </c>
      <c r="F163" s="50" t="s">
        <v>11</v>
      </c>
    </row>
    <row r="164" spans="1:6" ht="108" customHeight="1">
      <c r="A164" s="51">
        <v>1</v>
      </c>
      <c r="B164" s="11" t="s">
        <v>41</v>
      </c>
      <c r="C164" s="51" t="s">
        <v>12</v>
      </c>
      <c r="D164" s="52">
        <v>118</v>
      </c>
      <c r="E164" s="52">
        <v>115</v>
      </c>
      <c r="F164" s="53">
        <f>E164/D164*100</f>
        <v>97.457627118644069</v>
      </c>
    </row>
    <row r="165" spans="1:6" ht="100.5" customHeight="1">
      <c r="A165" s="51">
        <v>2</v>
      </c>
      <c r="B165" s="12" t="s">
        <v>39</v>
      </c>
      <c r="C165" s="51" t="s">
        <v>12</v>
      </c>
      <c r="D165" s="52">
        <f>D164</f>
        <v>118</v>
      </c>
      <c r="E165" s="52">
        <f>E164</f>
        <v>115</v>
      </c>
      <c r="F165" s="53">
        <f>E165/D165*100</f>
        <v>97.457627118644069</v>
      </c>
    </row>
    <row r="167" spans="1:6" ht="18.75">
      <c r="A167" s="44" t="s">
        <v>106</v>
      </c>
      <c r="B167" s="45"/>
      <c r="C167" s="45"/>
      <c r="D167" s="45"/>
      <c r="E167" s="45"/>
      <c r="F167" s="46"/>
    </row>
    <row r="168" spans="1:6" ht="18.75">
      <c r="A168" s="47" t="s">
        <v>86</v>
      </c>
      <c r="B168" s="47"/>
      <c r="C168" s="47"/>
      <c r="D168" s="47"/>
      <c r="E168" s="47"/>
      <c r="F168" s="47"/>
    </row>
    <row r="169" spans="1:6" ht="157.5" customHeight="1">
      <c r="A169" s="48" t="s">
        <v>5</v>
      </c>
      <c r="B169" s="49" t="s">
        <v>6</v>
      </c>
      <c r="C169" s="49" t="s">
        <v>7</v>
      </c>
      <c r="D169" s="49" t="s">
        <v>8</v>
      </c>
      <c r="E169" s="49" t="s">
        <v>9</v>
      </c>
      <c r="F169" s="49" t="s">
        <v>10</v>
      </c>
    </row>
    <row r="170" spans="1:6" ht="18.75">
      <c r="A170" s="50">
        <v>1</v>
      </c>
      <c r="B170" s="50">
        <v>2</v>
      </c>
      <c r="C170" s="50">
        <v>3</v>
      </c>
      <c r="D170" s="50">
        <v>4</v>
      </c>
      <c r="E170" s="50">
        <v>5</v>
      </c>
      <c r="F170" s="50" t="s">
        <v>11</v>
      </c>
    </row>
    <row r="171" spans="1:6" ht="108" customHeight="1">
      <c r="A171" s="51">
        <v>1</v>
      </c>
      <c r="B171" s="11" t="s">
        <v>41</v>
      </c>
      <c r="C171" s="51" t="s">
        <v>12</v>
      </c>
      <c r="D171" s="52">
        <v>316</v>
      </c>
      <c r="E171" s="52">
        <v>235</v>
      </c>
      <c r="F171" s="53">
        <f>E171/D171*100</f>
        <v>74.367088607594937</v>
      </c>
    </row>
    <row r="172" spans="1:6" ht="109.5" customHeight="1">
      <c r="A172" s="51">
        <v>2</v>
      </c>
      <c r="B172" s="12" t="s">
        <v>39</v>
      </c>
      <c r="C172" s="51" t="s">
        <v>12</v>
      </c>
      <c r="D172" s="52">
        <f>D171</f>
        <v>316</v>
      </c>
      <c r="E172" s="52">
        <f>E171</f>
        <v>235</v>
      </c>
      <c r="F172" s="53">
        <f>E172/D172*100</f>
        <v>74.367088607594937</v>
      </c>
    </row>
    <row r="174" spans="1:6" ht="18.75">
      <c r="A174" s="44" t="s">
        <v>107</v>
      </c>
      <c r="B174" s="45"/>
      <c r="C174" s="45"/>
      <c r="D174" s="45"/>
      <c r="E174" s="45"/>
      <c r="F174" s="46"/>
    </row>
    <row r="175" spans="1:6" ht="18.75">
      <c r="A175" s="47" t="s">
        <v>86</v>
      </c>
      <c r="B175" s="47"/>
      <c r="C175" s="47"/>
      <c r="D175" s="47"/>
      <c r="E175" s="47"/>
      <c r="F175" s="47"/>
    </row>
    <row r="176" spans="1:6" ht="157.5" customHeight="1">
      <c r="A176" s="48" t="s">
        <v>5</v>
      </c>
      <c r="B176" s="49" t="s">
        <v>6</v>
      </c>
      <c r="C176" s="49" t="s">
        <v>7</v>
      </c>
      <c r="D176" s="49" t="s">
        <v>8</v>
      </c>
      <c r="E176" s="49" t="s">
        <v>9</v>
      </c>
      <c r="F176" s="49" t="s">
        <v>10</v>
      </c>
    </row>
    <row r="177" spans="1:6" ht="18.75">
      <c r="A177" s="50">
        <v>1</v>
      </c>
      <c r="B177" s="50">
        <v>2</v>
      </c>
      <c r="C177" s="50">
        <v>3</v>
      </c>
      <c r="D177" s="50">
        <v>4</v>
      </c>
      <c r="E177" s="50">
        <v>5</v>
      </c>
      <c r="F177" s="50" t="s">
        <v>11</v>
      </c>
    </row>
    <row r="178" spans="1:6" ht="108" customHeight="1">
      <c r="A178" s="51">
        <v>1</v>
      </c>
      <c r="B178" s="11" t="s">
        <v>41</v>
      </c>
      <c r="C178" s="51" t="s">
        <v>12</v>
      </c>
      <c r="D178" s="52">
        <v>321</v>
      </c>
      <c r="E178" s="52">
        <v>297</v>
      </c>
      <c r="F178" s="53">
        <f>E178/D178*100</f>
        <v>92.523364485981304</v>
      </c>
    </row>
    <row r="179" spans="1:6" ht="110.25" customHeight="1">
      <c r="A179" s="51">
        <v>2</v>
      </c>
      <c r="B179" s="12" t="s">
        <v>39</v>
      </c>
      <c r="C179" s="51" t="s">
        <v>12</v>
      </c>
      <c r="D179" s="52">
        <f>D178</f>
        <v>321</v>
      </c>
      <c r="E179" s="52">
        <f>E178</f>
        <v>297</v>
      </c>
      <c r="F179" s="53">
        <f>E179/D179*100</f>
        <v>92.523364485981304</v>
      </c>
    </row>
    <row r="181" spans="1:6" ht="18.75">
      <c r="A181" s="44" t="s">
        <v>108</v>
      </c>
      <c r="B181" s="45"/>
      <c r="C181" s="45"/>
      <c r="D181" s="45"/>
      <c r="E181" s="45"/>
      <c r="F181" s="46"/>
    </row>
    <row r="182" spans="1:6" ht="18.75">
      <c r="A182" s="47" t="s">
        <v>86</v>
      </c>
      <c r="B182" s="47"/>
      <c r="C182" s="47"/>
      <c r="D182" s="47"/>
      <c r="E182" s="47"/>
      <c r="F182" s="47"/>
    </row>
    <row r="183" spans="1:6" ht="157.5" customHeight="1">
      <c r="A183" s="48" t="s">
        <v>5</v>
      </c>
      <c r="B183" s="49" t="s">
        <v>6</v>
      </c>
      <c r="C183" s="49" t="s">
        <v>7</v>
      </c>
      <c r="D183" s="49" t="s">
        <v>8</v>
      </c>
      <c r="E183" s="49" t="s">
        <v>9</v>
      </c>
      <c r="F183" s="49" t="s">
        <v>10</v>
      </c>
    </row>
    <row r="184" spans="1:6" ht="18.75">
      <c r="A184" s="50">
        <v>1</v>
      </c>
      <c r="B184" s="50">
        <v>2</v>
      </c>
      <c r="C184" s="50">
        <v>3</v>
      </c>
      <c r="D184" s="50">
        <v>4</v>
      </c>
      <c r="E184" s="50">
        <v>5</v>
      </c>
      <c r="F184" s="50" t="s">
        <v>11</v>
      </c>
    </row>
    <row r="185" spans="1:6" ht="108" customHeight="1">
      <c r="A185" s="51">
        <v>1</v>
      </c>
      <c r="B185" s="11" t="s">
        <v>41</v>
      </c>
      <c r="C185" s="51" t="s">
        <v>12</v>
      </c>
      <c r="D185" s="52">
        <v>176</v>
      </c>
      <c r="E185" s="52">
        <v>175</v>
      </c>
      <c r="F185" s="53">
        <f>E185/D185*100</f>
        <v>99.431818181818173</v>
      </c>
    </row>
    <row r="186" spans="1:6" ht="107.25" customHeight="1">
      <c r="A186" s="51">
        <v>2</v>
      </c>
      <c r="B186" s="12" t="s">
        <v>39</v>
      </c>
      <c r="C186" s="51" t="s">
        <v>12</v>
      </c>
      <c r="D186" s="52">
        <f>D185</f>
        <v>176</v>
      </c>
      <c r="E186" s="52">
        <f>E185</f>
        <v>175</v>
      </c>
      <c r="F186" s="53">
        <f>E186/D186*100</f>
        <v>99.431818181818173</v>
      </c>
    </row>
    <row r="188" spans="1:6" ht="18.75">
      <c r="A188" s="67" t="s">
        <v>109</v>
      </c>
      <c r="B188" s="68"/>
      <c r="C188" s="68"/>
      <c r="D188" s="68"/>
      <c r="E188" s="68"/>
      <c r="F188" s="69"/>
    </row>
    <row r="189" spans="1:6" ht="18.75">
      <c r="A189" s="70" t="s">
        <v>86</v>
      </c>
      <c r="B189" s="70"/>
      <c r="C189" s="70"/>
      <c r="D189" s="70"/>
      <c r="E189" s="70"/>
      <c r="F189" s="70"/>
    </row>
    <row r="190" spans="1:6" ht="157.5" customHeight="1">
      <c r="A190" s="71" t="s">
        <v>5</v>
      </c>
      <c r="B190" s="72" t="s">
        <v>6</v>
      </c>
      <c r="C190" s="72" t="s">
        <v>7</v>
      </c>
      <c r="D190" s="72" t="s">
        <v>8</v>
      </c>
      <c r="E190" s="72" t="s">
        <v>9</v>
      </c>
      <c r="F190" s="72" t="s">
        <v>10</v>
      </c>
    </row>
    <row r="191" spans="1:6" ht="18.75">
      <c r="A191" s="73">
        <v>1</v>
      </c>
      <c r="B191" s="73">
        <v>2</v>
      </c>
      <c r="C191" s="73">
        <v>3</v>
      </c>
      <c r="D191" s="73">
        <v>4</v>
      </c>
      <c r="E191" s="73">
        <v>5</v>
      </c>
      <c r="F191" s="73" t="s">
        <v>11</v>
      </c>
    </row>
    <row r="192" spans="1:6" ht="108" customHeight="1">
      <c r="A192" s="74">
        <v>1</v>
      </c>
      <c r="B192" s="11" t="s">
        <v>41</v>
      </c>
      <c r="C192" s="74" t="s">
        <v>12</v>
      </c>
      <c r="D192" s="75">
        <v>363</v>
      </c>
      <c r="E192" s="75">
        <v>362</v>
      </c>
      <c r="F192" s="76">
        <f>E192/D192*100</f>
        <v>99.724517906336089</v>
      </c>
    </row>
    <row r="193" spans="1:6" ht="110.25" customHeight="1">
      <c r="A193" s="74">
        <v>2</v>
      </c>
      <c r="B193" s="12" t="s">
        <v>39</v>
      </c>
      <c r="C193" s="74" t="s">
        <v>12</v>
      </c>
      <c r="D193" s="75">
        <f>D192</f>
        <v>363</v>
      </c>
      <c r="E193" s="75">
        <f>E192</f>
        <v>362</v>
      </c>
      <c r="F193" s="76">
        <f>E193/D193*100</f>
        <v>99.724517906336089</v>
      </c>
    </row>
    <row r="195" spans="1:6" ht="18.75">
      <c r="A195" s="44" t="s">
        <v>110</v>
      </c>
      <c r="B195" s="45"/>
      <c r="C195" s="45"/>
      <c r="D195" s="45"/>
      <c r="E195" s="45"/>
      <c r="F195" s="46"/>
    </row>
    <row r="196" spans="1:6" ht="18.75">
      <c r="A196" s="47" t="s">
        <v>86</v>
      </c>
      <c r="B196" s="47"/>
      <c r="C196" s="47"/>
      <c r="D196" s="47"/>
      <c r="E196" s="47"/>
      <c r="F196" s="47"/>
    </row>
    <row r="197" spans="1:6" ht="157.5" customHeight="1">
      <c r="A197" s="48" t="s">
        <v>5</v>
      </c>
      <c r="B197" s="49" t="s">
        <v>6</v>
      </c>
      <c r="C197" s="49" t="s">
        <v>7</v>
      </c>
      <c r="D197" s="49" t="s">
        <v>8</v>
      </c>
      <c r="E197" s="49" t="s">
        <v>9</v>
      </c>
      <c r="F197" s="49" t="s">
        <v>10</v>
      </c>
    </row>
    <row r="198" spans="1:6" ht="18.75">
      <c r="A198" s="50">
        <v>1</v>
      </c>
      <c r="B198" s="50">
        <v>2</v>
      </c>
      <c r="C198" s="50">
        <v>3</v>
      </c>
      <c r="D198" s="50">
        <v>4</v>
      </c>
      <c r="E198" s="50">
        <v>5</v>
      </c>
      <c r="F198" s="50" t="s">
        <v>11</v>
      </c>
    </row>
    <row r="199" spans="1:6" ht="108" customHeight="1">
      <c r="A199" s="51">
        <v>1</v>
      </c>
      <c r="B199" s="11" t="s">
        <v>41</v>
      </c>
      <c r="C199" s="51" t="s">
        <v>12</v>
      </c>
      <c r="D199" s="52">
        <v>310</v>
      </c>
      <c r="E199" s="52">
        <v>303</v>
      </c>
      <c r="F199" s="53">
        <f>E199/D199*100</f>
        <v>97.741935483870961</v>
      </c>
    </row>
    <row r="200" spans="1:6" ht="112.5" customHeight="1">
      <c r="A200" s="51">
        <v>2</v>
      </c>
      <c r="B200" s="12" t="s">
        <v>39</v>
      </c>
      <c r="C200" s="51" t="s">
        <v>12</v>
      </c>
      <c r="D200" s="52">
        <f>D199</f>
        <v>310</v>
      </c>
      <c r="E200" s="52">
        <f>E199</f>
        <v>303</v>
      </c>
      <c r="F200" s="53">
        <f>E200/D200*100</f>
        <v>97.741935483870961</v>
      </c>
    </row>
    <row r="202" spans="1:6" ht="18.75">
      <c r="A202" s="44" t="s">
        <v>111</v>
      </c>
      <c r="B202" s="45"/>
      <c r="C202" s="45"/>
      <c r="D202" s="45"/>
      <c r="E202" s="45"/>
      <c r="F202" s="46"/>
    </row>
    <row r="203" spans="1:6" ht="18.75">
      <c r="A203" s="47" t="s">
        <v>86</v>
      </c>
      <c r="B203" s="47"/>
      <c r="C203" s="47"/>
      <c r="D203" s="47"/>
      <c r="E203" s="47"/>
      <c r="F203" s="47"/>
    </row>
    <row r="204" spans="1:6" ht="157.5" customHeight="1">
      <c r="A204" s="48" t="s">
        <v>5</v>
      </c>
      <c r="B204" s="49" t="s">
        <v>6</v>
      </c>
      <c r="C204" s="49" t="s">
        <v>7</v>
      </c>
      <c r="D204" s="49" t="s">
        <v>8</v>
      </c>
      <c r="E204" s="49" t="s">
        <v>9</v>
      </c>
      <c r="F204" s="49" t="s">
        <v>10</v>
      </c>
    </row>
    <row r="205" spans="1:6" ht="18.75">
      <c r="A205" s="50">
        <v>1</v>
      </c>
      <c r="B205" s="50">
        <v>2</v>
      </c>
      <c r="C205" s="50">
        <v>3</v>
      </c>
      <c r="D205" s="50">
        <v>4</v>
      </c>
      <c r="E205" s="50">
        <v>5</v>
      </c>
      <c r="F205" s="50" t="s">
        <v>11</v>
      </c>
    </row>
    <row r="206" spans="1:6" ht="108" customHeight="1">
      <c r="A206" s="51">
        <v>1</v>
      </c>
      <c r="B206" s="11" t="s">
        <v>41</v>
      </c>
      <c r="C206" s="51" t="s">
        <v>12</v>
      </c>
      <c r="D206" s="52">
        <v>238</v>
      </c>
      <c r="E206" s="52">
        <v>230</v>
      </c>
      <c r="F206" s="53">
        <f>E206/D206*100</f>
        <v>96.638655462184872</v>
      </c>
    </row>
    <row r="207" spans="1:6" ht="107.25" customHeight="1">
      <c r="A207" s="51">
        <v>2</v>
      </c>
      <c r="B207" s="12" t="s">
        <v>39</v>
      </c>
      <c r="C207" s="51" t="s">
        <v>12</v>
      </c>
      <c r="D207" s="52">
        <v>238</v>
      </c>
      <c r="E207" s="52">
        <f>E206</f>
        <v>230</v>
      </c>
      <c r="F207" s="53">
        <f>E207/D207*100</f>
        <v>96.638655462184872</v>
      </c>
    </row>
    <row r="209" spans="1:6" ht="18.75">
      <c r="A209" s="44" t="s">
        <v>112</v>
      </c>
      <c r="B209" s="45"/>
      <c r="C209" s="45"/>
      <c r="D209" s="45"/>
      <c r="E209" s="45"/>
      <c r="F209" s="46"/>
    </row>
    <row r="210" spans="1:6" ht="18.75">
      <c r="A210" s="47" t="s">
        <v>86</v>
      </c>
      <c r="B210" s="47"/>
      <c r="C210" s="47"/>
      <c r="D210" s="47"/>
      <c r="E210" s="47"/>
      <c r="F210" s="47"/>
    </row>
    <row r="211" spans="1:6" ht="157.5" customHeight="1">
      <c r="A211" s="48" t="s">
        <v>5</v>
      </c>
      <c r="B211" s="49" t="s">
        <v>6</v>
      </c>
      <c r="C211" s="49" t="s">
        <v>7</v>
      </c>
      <c r="D211" s="49" t="s">
        <v>8</v>
      </c>
      <c r="E211" s="49" t="s">
        <v>9</v>
      </c>
      <c r="F211" s="49" t="s">
        <v>10</v>
      </c>
    </row>
    <row r="212" spans="1:6" ht="18.75">
      <c r="A212" s="50">
        <v>1</v>
      </c>
      <c r="B212" s="50">
        <v>2</v>
      </c>
      <c r="C212" s="50">
        <v>3</v>
      </c>
      <c r="D212" s="50">
        <v>4</v>
      </c>
      <c r="E212" s="50">
        <v>5</v>
      </c>
      <c r="F212" s="50" t="s">
        <v>11</v>
      </c>
    </row>
    <row r="213" spans="1:6" ht="108" customHeight="1">
      <c r="A213" s="51">
        <v>1</v>
      </c>
      <c r="B213" s="11" t="s">
        <v>41</v>
      </c>
      <c r="C213" s="51" t="s">
        <v>12</v>
      </c>
      <c r="D213" s="52">
        <v>198</v>
      </c>
      <c r="E213" s="52">
        <v>167</v>
      </c>
      <c r="F213" s="53">
        <f>E213/D213*100</f>
        <v>84.343434343434339</v>
      </c>
    </row>
    <row r="214" spans="1:6" ht="111.75" customHeight="1">
      <c r="A214" s="51">
        <v>2</v>
      </c>
      <c r="B214" s="12" t="s">
        <v>39</v>
      </c>
      <c r="C214" s="51" t="s">
        <v>12</v>
      </c>
      <c r="D214" s="52">
        <f>D213</f>
        <v>198</v>
      </c>
      <c r="E214" s="52">
        <f>E213</f>
        <v>167</v>
      </c>
      <c r="F214" s="53">
        <f>E214/D214*100</f>
        <v>84.343434343434339</v>
      </c>
    </row>
    <row r="216" spans="1:6" ht="18.75">
      <c r="A216" s="44" t="s">
        <v>78</v>
      </c>
      <c r="B216" s="45"/>
      <c r="C216" s="45"/>
      <c r="D216" s="45"/>
      <c r="E216" s="45"/>
      <c r="F216" s="46"/>
    </row>
    <row r="217" spans="1:6" ht="18.75">
      <c r="A217" s="47" t="s">
        <v>86</v>
      </c>
      <c r="B217" s="47"/>
      <c r="C217" s="47"/>
      <c r="D217" s="47"/>
      <c r="E217" s="47"/>
      <c r="F217" s="47"/>
    </row>
    <row r="218" spans="1:6" ht="157.5" customHeight="1">
      <c r="A218" s="48" t="s">
        <v>5</v>
      </c>
      <c r="B218" s="49" t="s">
        <v>6</v>
      </c>
      <c r="C218" s="49" t="s">
        <v>7</v>
      </c>
      <c r="D218" s="49" t="s">
        <v>8</v>
      </c>
      <c r="E218" s="49" t="s">
        <v>9</v>
      </c>
      <c r="F218" s="49" t="s">
        <v>10</v>
      </c>
    </row>
    <row r="219" spans="1:6" ht="18.75">
      <c r="A219" s="50">
        <v>1</v>
      </c>
      <c r="B219" s="50">
        <v>2</v>
      </c>
      <c r="C219" s="50">
        <v>3</v>
      </c>
      <c r="D219" s="50">
        <v>4</v>
      </c>
      <c r="E219" s="50">
        <v>5</v>
      </c>
      <c r="F219" s="50" t="s">
        <v>11</v>
      </c>
    </row>
    <row r="220" spans="1:6" ht="108" customHeight="1">
      <c r="A220" s="51">
        <v>1</v>
      </c>
      <c r="B220" s="11" t="s">
        <v>41</v>
      </c>
      <c r="C220" s="51" t="s">
        <v>12</v>
      </c>
      <c r="D220" s="52">
        <v>143</v>
      </c>
      <c r="E220" s="52">
        <v>147</v>
      </c>
      <c r="F220" s="53">
        <f>E220/D220*100</f>
        <v>102.79720279720279</v>
      </c>
    </row>
    <row r="221" spans="1:6" ht="110.25" customHeight="1">
      <c r="A221" s="51">
        <v>2</v>
      </c>
      <c r="B221" s="12" t="s">
        <v>39</v>
      </c>
      <c r="C221" s="51" t="s">
        <v>12</v>
      </c>
      <c r="D221" s="52">
        <f>D220</f>
        <v>143</v>
      </c>
      <c r="E221" s="52">
        <f>E220</f>
        <v>147</v>
      </c>
      <c r="F221" s="53">
        <f>E221/D221*100</f>
        <v>102.79720279720279</v>
      </c>
    </row>
    <row r="223" spans="1:6" ht="18.75">
      <c r="A223" s="44" t="s">
        <v>113</v>
      </c>
      <c r="B223" s="45"/>
      <c r="C223" s="45"/>
      <c r="D223" s="45"/>
      <c r="E223" s="45"/>
      <c r="F223" s="46"/>
    </row>
    <row r="224" spans="1:6" ht="18.75">
      <c r="A224" s="47" t="s">
        <v>86</v>
      </c>
      <c r="B224" s="47"/>
      <c r="C224" s="47"/>
      <c r="D224" s="47"/>
      <c r="E224" s="47"/>
      <c r="F224" s="47"/>
    </row>
    <row r="225" spans="1:6" ht="157.5" customHeight="1">
      <c r="A225" s="48" t="s">
        <v>5</v>
      </c>
      <c r="B225" s="49" t="s">
        <v>6</v>
      </c>
      <c r="C225" s="49" t="s">
        <v>7</v>
      </c>
      <c r="D225" s="49" t="s">
        <v>8</v>
      </c>
      <c r="E225" s="49" t="s">
        <v>9</v>
      </c>
      <c r="F225" s="49" t="s">
        <v>10</v>
      </c>
    </row>
    <row r="226" spans="1:6" ht="18.75">
      <c r="A226" s="50">
        <v>1</v>
      </c>
      <c r="B226" s="50">
        <v>2</v>
      </c>
      <c r="C226" s="50">
        <v>3</v>
      </c>
      <c r="D226" s="50">
        <v>4</v>
      </c>
      <c r="E226" s="50">
        <v>5</v>
      </c>
      <c r="F226" s="50" t="s">
        <v>11</v>
      </c>
    </row>
    <row r="227" spans="1:6" ht="108" customHeight="1">
      <c r="A227" s="51">
        <v>1</v>
      </c>
      <c r="B227" s="11" t="s">
        <v>41</v>
      </c>
      <c r="C227" s="51" t="s">
        <v>12</v>
      </c>
      <c r="D227" s="52">
        <v>313</v>
      </c>
      <c r="E227" s="52">
        <v>306</v>
      </c>
      <c r="F227" s="53">
        <f>E227/D227*100</f>
        <v>97.763578274760391</v>
      </c>
    </row>
    <row r="228" spans="1:6" ht="114" customHeight="1">
      <c r="A228" s="51">
        <v>2</v>
      </c>
      <c r="B228" s="12" t="s">
        <v>39</v>
      </c>
      <c r="C228" s="51" t="s">
        <v>12</v>
      </c>
      <c r="D228" s="52">
        <f>D227</f>
        <v>313</v>
      </c>
      <c r="E228" s="52">
        <f>E227</f>
        <v>306</v>
      </c>
      <c r="F228" s="53">
        <f>E228/D228*100</f>
        <v>97.763578274760391</v>
      </c>
    </row>
    <row r="230" spans="1:6" ht="18.75">
      <c r="A230" s="44" t="s">
        <v>114</v>
      </c>
      <c r="B230" s="45"/>
      <c r="C230" s="45"/>
      <c r="D230" s="45"/>
      <c r="E230" s="45"/>
      <c r="F230" s="46"/>
    </row>
    <row r="231" spans="1:6" ht="18.75">
      <c r="A231" s="47" t="s">
        <v>86</v>
      </c>
      <c r="B231" s="47"/>
      <c r="C231" s="47"/>
      <c r="D231" s="47"/>
      <c r="E231" s="47"/>
      <c r="F231" s="47"/>
    </row>
    <row r="232" spans="1:6" ht="157.5" customHeight="1">
      <c r="A232" s="48" t="s">
        <v>5</v>
      </c>
      <c r="B232" s="49" t="s">
        <v>6</v>
      </c>
      <c r="C232" s="49" t="s">
        <v>7</v>
      </c>
      <c r="D232" s="49" t="s">
        <v>8</v>
      </c>
      <c r="E232" s="49" t="s">
        <v>9</v>
      </c>
      <c r="F232" s="49" t="s">
        <v>10</v>
      </c>
    </row>
    <row r="233" spans="1:6" ht="18.75">
      <c r="A233" s="50">
        <v>1</v>
      </c>
      <c r="B233" s="50">
        <v>2</v>
      </c>
      <c r="C233" s="50">
        <v>3</v>
      </c>
      <c r="D233" s="50">
        <v>4</v>
      </c>
      <c r="E233" s="50">
        <v>5</v>
      </c>
      <c r="F233" s="50" t="s">
        <v>11</v>
      </c>
    </row>
    <row r="234" spans="1:6" ht="108" customHeight="1">
      <c r="A234" s="51">
        <v>1</v>
      </c>
      <c r="B234" s="11" t="s">
        <v>41</v>
      </c>
      <c r="C234" s="51" t="s">
        <v>12</v>
      </c>
      <c r="D234" s="52">
        <v>102</v>
      </c>
      <c r="E234" s="52">
        <v>105</v>
      </c>
      <c r="F234" s="53">
        <f>E234/D234*100</f>
        <v>102.94117647058823</v>
      </c>
    </row>
    <row r="235" spans="1:6" ht="114.75" customHeight="1">
      <c r="A235" s="51">
        <v>2</v>
      </c>
      <c r="B235" s="12" t="s">
        <v>39</v>
      </c>
      <c r="C235" s="51" t="s">
        <v>12</v>
      </c>
      <c r="D235" s="52">
        <f>D234</f>
        <v>102</v>
      </c>
      <c r="E235" s="52">
        <f>E234</f>
        <v>105</v>
      </c>
      <c r="F235" s="53">
        <f>E235/D235*100</f>
        <v>102.94117647058823</v>
      </c>
    </row>
    <row r="237" spans="1:6" ht="18.75">
      <c r="A237" s="44" t="s">
        <v>79</v>
      </c>
      <c r="B237" s="45"/>
      <c r="C237" s="45"/>
      <c r="D237" s="45"/>
      <c r="E237" s="45"/>
      <c r="F237" s="46"/>
    </row>
    <row r="238" spans="1:6" ht="18.75">
      <c r="A238" s="47" t="s">
        <v>86</v>
      </c>
      <c r="B238" s="47"/>
      <c r="C238" s="47"/>
      <c r="D238" s="47"/>
      <c r="E238" s="47"/>
      <c r="F238" s="47"/>
    </row>
    <row r="239" spans="1:6" ht="157.5" customHeight="1">
      <c r="A239" s="48" t="s">
        <v>5</v>
      </c>
      <c r="B239" s="49" t="s">
        <v>6</v>
      </c>
      <c r="C239" s="49" t="s">
        <v>7</v>
      </c>
      <c r="D239" s="49" t="s">
        <v>8</v>
      </c>
      <c r="E239" s="49" t="s">
        <v>9</v>
      </c>
      <c r="F239" s="49" t="s">
        <v>10</v>
      </c>
    </row>
    <row r="240" spans="1:6" ht="18.75">
      <c r="A240" s="50">
        <v>1</v>
      </c>
      <c r="B240" s="50">
        <v>2</v>
      </c>
      <c r="C240" s="50">
        <v>3</v>
      </c>
      <c r="D240" s="50">
        <v>4</v>
      </c>
      <c r="E240" s="50">
        <v>5</v>
      </c>
      <c r="F240" s="50" t="s">
        <v>11</v>
      </c>
    </row>
    <row r="241" spans="1:6" ht="108" customHeight="1">
      <c r="A241" s="51">
        <v>1</v>
      </c>
      <c r="B241" s="11" t="s">
        <v>41</v>
      </c>
      <c r="C241" s="51" t="s">
        <v>12</v>
      </c>
      <c r="D241" s="52">
        <v>171</v>
      </c>
      <c r="E241" s="52">
        <v>174</v>
      </c>
      <c r="F241" s="53">
        <f>E241/D241*100</f>
        <v>101.75438596491229</v>
      </c>
    </row>
    <row r="242" spans="1:6" ht="121.5" customHeight="1">
      <c r="A242" s="51">
        <v>2</v>
      </c>
      <c r="B242" s="12" t="s">
        <v>39</v>
      </c>
      <c r="C242" s="51" t="s">
        <v>12</v>
      </c>
      <c r="D242" s="52">
        <f>D241</f>
        <v>171</v>
      </c>
      <c r="E242" s="52">
        <f>E241</f>
        <v>174</v>
      </c>
      <c r="F242" s="53">
        <f>E242/D242*100</f>
        <v>101.75438596491229</v>
      </c>
    </row>
    <row r="244" spans="1:6" ht="18.75">
      <c r="A244" s="44" t="s">
        <v>115</v>
      </c>
      <c r="B244" s="45"/>
      <c r="C244" s="45"/>
      <c r="D244" s="45"/>
      <c r="E244" s="45"/>
      <c r="F244" s="46"/>
    </row>
    <row r="245" spans="1:6" ht="18.75">
      <c r="A245" s="47" t="s">
        <v>86</v>
      </c>
      <c r="B245" s="47"/>
      <c r="C245" s="47"/>
      <c r="D245" s="47"/>
      <c r="E245" s="47"/>
      <c r="F245" s="47"/>
    </row>
    <row r="246" spans="1:6" ht="157.5" customHeight="1">
      <c r="A246" s="48" t="s">
        <v>5</v>
      </c>
      <c r="B246" s="49" t="s">
        <v>6</v>
      </c>
      <c r="C246" s="49" t="s">
        <v>7</v>
      </c>
      <c r="D246" s="49" t="s">
        <v>8</v>
      </c>
      <c r="E246" s="49" t="s">
        <v>9</v>
      </c>
      <c r="F246" s="49" t="s">
        <v>10</v>
      </c>
    </row>
    <row r="247" spans="1:6" ht="18.75">
      <c r="A247" s="50">
        <v>1</v>
      </c>
      <c r="B247" s="50">
        <v>2</v>
      </c>
      <c r="C247" s="50">
        <v>3</v>
      </c>
      <c r="D247" s="50">
        <v>4</v>
      </c>
      <c r="E247" s="50">
        <v>5</v>
      </c>
      <c r="F247" s="50" t="s">
        <v>11</v>
      </c>
    </row>
    <row r="248" spans="1:6" ht="108" customHeight="1">
      <c r="A248" s="51">
        <v>1</v>
      </c>
      <c r="B248" s="11" t="s">
        <v>41</v>
      </c>
      <c r="C248" s="51" t="s">
        <v>12</v>
      </c>
      <c r="D248" s="52">
        <v>480</v>
      </c>
      <c r="E248" s="52">
        <v>391</v>
      </c>
      <c r="F248" s="53">
        <f>E248/D248*100</f>
        <v>81.458333333333329</v>
      </c>
    </row>
    <row r="249" spans="1:6" ht="119.25" customHeight="1">
      <c r="A249" s="51">
        <v>2</v>
      </c>
      <c r="B249" s="12" t="s">
        <v>39</v>
      </c>
      <c r="C249" s="51" t="s">
        <v>12</v>
      </c>
      <c r="D249" s="52">
        <f>D248</f>
        <v>480</v>
      </c>
      <c r="E249" s="52">
        <f>E248</f>
        <v>391</v>
      </c>
      <c r="F249" s="53">
        <f>E249/D249*100</f>
        <v>81.458333333333329</v>
      </c>
    </row>
    <row r="251" spans="1:6" ht="18.75">
      <c r="A251" s="44" t="s">
        <v>116</v>
      </c>
      <c r="B251" s="45"/>
      <c r="C251" s="45"/>
      <c r="D251" s="45"/>
      <c r="E251" s="45"/>
      <c r="F251" s="46"/>
    </row>
    <row r="252" spans="1:6" ht="18.75">
      <c r="A252" s="47" t="s">
        <v>86</v>
      </c>
      <c r="B252" s="47"/>
      <c r="C252" s="47"/>
      <c r="D252" s="47"/>
      <c r="E252" s="47"/>
      <c r="F252" s="47"/>
    </row>
    <row r="253" spans="1:6" ht="157.5" customHeight="1">
      <c r="A253" s="48" t="s">
        <v>5</v>
      </c>
      <c r="B253" s="49" t="s">
        <v>6</v>
      </c>
      <c r="C253" s="49" t="s">
        <v>7</v>
      </c>
      <c r="D253" s="49" t="s">
        <v>8</v>
      </c>
      <c r="E253" s="49" t="s">
        <v>9</v>
      </c>
      <c r="F253" s="49" t="s">
        <v>10</v>
      </c>
    </row>
    <row r="254" spans="1:6" ht="18.75">
      <c r="A254" s="50">
        <v>1</v>
      </c>
      <c r="B254" s="50">
        <v>2</v>
      </c>
      <c r="C254" s="50">
        <v>3</v>
      </c>
      <c r="D254" s="50">
        <v>4</v>
      </c>
      <c r="E254" s="50">
        <v>5</v>
      </c>
      <c r="F254" s="50" t="s">
        <v>11</v>
      </c>
    </row>
    <row r="255" spans="1:6" ht="108" customHeight="1">
      <c r="A255" s="51">
        <v>1</v>
      </c>
      <c r="B255" s="11" t="s">
        <v>41</v>
      </c>
      <c r="C255" s="51" t="s">
        <v>12</v>
      </c>
      <c r="D255" s="52">
        <v>150</v>
      </c>
      <c r="E255" s="52">
        <v>154</v>
      </c>
      <c r="F255" s="53">
        <f>E255/D255*100</f>
        <v>102.66666666666666</v>
      </c>
    </row>
    <row r="256" spans="1:6" ht="109.5" customHeight="1">
      <c r="A256" s="51">
        <v>2</v>
      </c>
      <c r="B256" s="12" t="s">
        <v>39</v>
      </c>
      <c r="C256" s="51" t="s">
        <v>12</v>
      </c>
      <c r="D256" s="52">
        <f>D255</f>
        <v>150</v>
      </c>
      <c r="E256" s="52">
        <f>E255</f>
        <v>154</v>
      </c>
      <c r="F256" s="53">
        <f>E256/D256*100</f>
        <v>102.66666666666666</v>
      </c>
    </row>
    <row r="258" spans="1:6" ht="18.75">
      <c r="A258" s="44" t="s">
        <v>117</v>
      </c>
      <c r="B258" s="45"/>
      <c r="C258" s="45"/>
      <c r="D258" s="45"/>
      <c r="E258" s="45"/>
      <c r="F258" s="46"/>
    </row>
    <row r="259" spans="1:6" ht="18.75">
      <c r="A259" s="47" t="s">
        <v>86</v>
      </c>
      <c r="B259" s="47"/>
      <c r="C259" s="47"/>
      <c r="D259" s="47"/>
      <c r="E259" s="47"/>
      <c r="F259" s="47"/>
    </row>
    <row r="260" spans="1:6" ht="157.5" customHeight="1">
      <c r="A260" s="48" t="s">
        <v>5</v>
      </c>
      <c r="B260" s="49" t="s">
        <v>6</v>
      </c>
      <c r="C260" s="49" t="s">
        <v>7</v>
      </c>
      <c r="D260" s="49" t="s">
        <v>8</v>
      </c>
      <c r="E260" s="49" t="s">
        <v>9</v>
      </c>
      <c r="F260" s="49" t="s">
        <v>10</v>
      </c>
    </row>
    <row r="261" spans="1:6" ht="18.75">
      <c r="A261" s="50">
        <v>1</v>
      </c>
      <c r="B261" s="50">
        <v>2</v>
      </c>
      <c r="C261" s="50">
        <v>3</v>
      </c>
      <c r="D261" s="50">
        <v>4</v>
      </c>
      <c r="E261" s="50">
        <v>5</v>
      </c>
      <c r="F261" s="50" t="s">
        <v>11</v>
      </c>
    </row>
    <row r="262" spans="1:6" ht="108" customHeight="1">
      <c r="A262" s="51">
        <v>1</v>
      </c>
      <c r="B262" s="11" t="s">
        <v>41</v>
      </c>
      <c r="C262" s="51" t="s">
        <v>12</v>
      </c>
      <c r="D262" s="52">
        <v>141</v>
      </c>
      <c r="E262" s="52">
        <v>142</v>
      </c>
      <c r="F262" s="53">
        <f>E262/D262*100</f>
        <v>100.70921985815602</v>
      </c>
    </row>
    <row r="263" spans="1:6" ht="108.75" customHeight="1">
      <c r="A263" s="51">
        <v>2</v>
      </c>
      <c r="B263" s="12" t="s">
        <v>39</v>
      </c>
      <c r="C263" s="51" t="s">
        <v>12</v>
      </c>
      <c r="D263" s="52">
        <f>D262</f>
        <v>141</v>
      </c>
      <c r="E263" s="52">
        <f>E262</f>
        <v>142</v>
      </c>
      <c r="F263" s="53">
        <f>E263/D263*100</f>
        <v>100.70921985815602</v>
      </c>
    </row>
    <row r="265" spans="1:6" ht="18.75">
      <c r="A265" s="44" t="s">
        <v>80</v>
      </c>
      <c r="B265" s="45"/>
      <c r="C265" s="45"/>
      <c r="D265" s="45"/>
      <c r="E265" s="45"/>
      <c r="F265" s="46"/>
    </row>
    <row r="266" spans="1:6" ht="18.75">
      <c r="A266" s="47" t="s">
        <v>86</v>
      </c>
      <c r="B266" s="47"/>
      <c r="C266" s="47"/>
      <c r="D266" s="47"/>
      <c r="E266" s="47"/>
      <c r="F266" s="47"/>
    </row>
    <row r="267" spans="1:6" ht="157.5" customHeight="1">
      <c r="A267" s="48" t="s">
        <v>5</v>
      </c>
      <c r="B267" s="49" t="s">
        <v>6</v>
      </c>
      <c r="C267" s="49" t="s">
        <v>7</v>
      </c>
      <c r="D267" s="49" t="s">
        <v>8</v>
      </c>
      <c r="E267" s="49" t="s">
        <v>9</v>
      </c>
      <c r="F267" s="49" t="s">
        <v>10</v>
      </c>
    </row>
    <row r="268" spans="1:6" ht="18.75">
      <c r="A268" s="50">
        <v>1</v>
      </c>
      <c r="B268" s="50">
        <v>2</v>
      </c>
      <c r="C268" s="50">
        <v>3</v>
      </c>
      <c r="D268" s="50">
        <v>4</v>
      </c>
      <c r="E268" s="50">
        <v>5</v>
      </c>
      <c r="F268" s="50" t="s">
        <v>11</v>
      </c>
    </row>
    <row r="269" spans="1:6" ht="108" customHeight="1">
      <c r="A269" s="51">
        <v>1</v>
      </c>
      <c r="B269" s="11" t="s">
        <v>41</v>
      </c>
      <c r="C269" s="51" t="s">
        <v>12</v>
      </c>
      <c r="D269" s="52">
        <v>229</v>
      </c>
      <c r="E269" s="52">
        <v>220</v>
      </c>
      <c r="F269" s="53">
        <f>E269/D269*100</f>
        <v>96.069868995633186</v>
      </c>
    </row>
    <row r="270" spans="1:6" ht="112.5" customHeight="1">
      <c r="A270" s="51">
        <v>2</v>
      </c>
      <c r="B270" s="12" t="s">
        <v>39</v>
      </c>
      <c r="C270" s="51" t="s">
        <v>12</v>
      </c>
      <c r="D270" s="52">
        <f>D269</f>
        <v>229</v>
      </c>
      <c r="E270" s="52">
        <v>220</v>
      </c>
      <c r="F270" s="53">
        <f>E270/D270*100</f>
        <v>96.069868995633186</v>
      </c>
    </row>
    <row r="272" spans="1:6" ht="18.75">
      <c r="A272" s="44" t="s">
        <v>118</v>
      </c>
      <c r="B272" s="45"/>
      <c r="C272" s="45"/>
      <c r="D272" s="45"/>
      <c r="E272" s="45"/>
      <c r="F272" s="46"/>
    </row>
    <row r="273" spans="1:6" ht="18.75">
      <c r="A273" s="47" t="s">
        <v>86</v>
      </c>
      <c r="B273" s="47"/>
      <c r="C273" s="47"/>
      <c r="D273" s="47"/>
      <c r="E273" s="47"/>
      <c r="F273" s="47"/>
    </row>
    <row r="274" spans="1:6" ht="157.5" customHeight="1">
      <c r="A274" s="48" t="s">
        <v>5</v>
      </c>
      <c r="B274" s="49" t="s">
        <v>6</v>
      </c>
      <c r="C274" s="49" t="s">
        <v>7</v>
      </c>
      <c r="D274" s="49" t="s">
        <v>8</v>
      </c>
      <c r="E274" s="49" t="s">
        <v>9</v>
      </c>
      <c r="F274" s="49" t="s">
        <v>10</v>
      </c>
    </row>
    <row r="275" spans="1:6" ht="18.75">
      <c r="A275" s="50">
        <v>1</v>
      </c>
      <c r="B275" s="50">
        <v>2</v>
      </c>
      <c r="C275" s="50">
        <v>3</v>
      </c>
      <c r="D275" s="50">
        <v>4</v>
      </c>
      <c r="E275" s="50">
        <v>5</v>
      </c>
      <c r="F275" s="50" t="s">
        <v>11</v>
      </c>
    </row>
    <row r="276" spans="1:6" ht="108" customHeight="1">
      <c r="A276" s="51">
        <v>1</v>
      </c>
      <c r="B276" s="11" t="s">
        <v>41</v>
      </c>
      <c r="C276" s="51" t="s">
        <v>12</v>
      </c>
      <c r="D276" s="52">
        <v>72</v>
      </c>
      <c r="E276" s="52">
        <v>73</v>
      </c>
      <c r="F276" s="53">
        <f>E276/D276*100</f>
        <v>101.38888888888889</v>
      </c>
    </row>
    <row r="277" spans="1:6" ht="112.5" customHeight="1">
      <c r="A277" s="51">
        <v>2</v>
      </c>
      <c r="B277" s="12" t="s">
        <v>39</v>
      </c>
      <c r="C277" s="51" t="s">
        <v>12</v>
      </c>
      <c r="D277" s="52">
        <f>D276</f>
        <v>72</v>
      </c>
      <c r="E277" s="52">
        <f>E276</f>
        <v>73</v>
      </c>
      <c r="F277" s="53">
        <f>E277/D277*100</f>
        <v>101.38888888888889</v>
      </c>
    </row>
    <row r="279" spans="1:6" ht="18.75">
      <c r="A279" s="44" t="s">
        <v>81</v>
      </c>
      <c r="B279" s="45"/>
      <c r="C279" s="45"/>
      <c r="D279" s="45"/>
      <c r="E279" s="45"/>
      <c r="F279" s="46"/>
    </row>
    <row r="280" spans="1:6" ht="18.75">
      <c r="A280" s="47" t="s">
        <v>86</v>
      </c>
      <c r="B280" s="47"/>
      <c r="C280" s="47"/>
      <c r="D280" s="47"/>
      <c r="E280" s="47"/>
      <c r="F280" s="47"/>
    </row>
    <row r="281" spans="1:6" ht="157.5" customHeight="1">
      <c r="A281" s="48" t="s">
        <v>5</v>
      </c>
      <c r="B281" s="49" t="s">
        <v>6</v>
      </c>
      <c r="C281" s="49" t="s">
        <v>7</v>
      </c>
      <c r="D281" s="49" t="s">
        <v>8</v>
      </c>
      <c r="E281" s="49" t="s">
        <v>9</v>
      </c>
      <c r="F281" s="49" t="s">
        <v>10</v>
      </c>
    </row>
    <row r="282" spans="1:6" ht="18.75">
      <c r="A282" s="50">
        <v>1</v>
      </c>
      <c r="B282" s="50">
        <v>2</v>
      </c>
      <c r="C282" s="50">
        <v>3</v>
      </c>
      <c r="D282" s="50">
        <v>4</v>
      </c>
      <c r="E282" s="50">
        <v>5</v>
      </c>
      <c r="F282" s="50" t="s">
        <v>11</v>
      </c>
    </row>
    <row r="283" spans="1:6" ht="108" customHeight="1">
      <c r="A283" s="51">
        <v>1</v>
      </c>
      <c r="B283" s="11" t="s">
        <v>41</v>
      </c>
      <c r="C283" s="51" t="s">
        <v>12</v>
      </c>
      <c r="D283" s="52">
        <v>165</v>
      </c>
      <c r="E283" s="52">
        <v>161</v>
      </c>
      <c r="F283" s="53">
        <f>E283/D283*100</f>
        <v>97.575757575757578</v>
      </c>
    </row>
    <row r="284" spans="1:6" ht="109.5" customHeight="1">
      <c r="A284" s="51">
        <v>2</v>
      </c>
      <c r="B284" s="12" t="s">
        <v>39</v>
      </c>
      <c r="C284" s="51" t="s">
        <v>12</v>
      </c>
      <c r="D284" s="52">
        <f>D283</f>
        <v>165</v>
      </c>
      <c r="E284" s="52">
        <f>E283</f>
        <v>161</v>
      </c>
      <c r="F284" s="53">
        <f>E284/D284*100</f>
        <v>97.575757575757578</v>
      </c>
    </row>
    <row r="287" spans="1:6" ht="18.75">
      <c r="A287" s="44" t="s">
        <v>119</v>
      </c>
      <c r="B287" s="45"/>
      <c r="C287" s="45"/>
      <c r="D287" s="45"/>
      <c r="E287" s="45"/>
      <c r="F287" s="46"/>
    </row>
    <row r="288" spans="1:6" ht="18.75">
      <c r="A288" s="47" t="s">
        <v>86</v>
      </c>
      <c r="B288" s="47"/>
      <c r="C288" s="47"/>
      <c r="D288" s="47"/>
      <c r="E288" s="47"/>
      <c r="F288" s="47"/>
    </row>
    <row r="289" spans="1:6" ht="157.5" customHeight="1">
      <c r="A289" s="48" t="s">
        <v>5</v>
      </c>
      <c r="B289" s="49" t="s">
        <v>6</v>
      </c>
      <c r="C289" s="49" t="s">
        <v>7</v>
      </c>
      <c r="D289" s="49" t="s">
        <v>8</v>
      </c>
      <c r="E289" s="49" t="s">
        <v>9</v>
      </c>
      <c r="F289" s="49" t="s">
        <v>10</v>
      </c>
    </row>
    <row r="290" spans="1:6" ht="18.75">
      <c r="A290" s="50">
        <v>1</v>
      </c>
      <c r="B290" s="50">
        <v>2</v>
      </c>
      <c r="C290" s="50">
        <v>3</v>
      </c>
      <c r="D290" s="50">
        <v>4</v>
      </c>
      <c r="E290" s="50">
        <v>5</v>
      </c>
      <c r="F290" s="50" t="s">
        <v>11</v>
      </c>
    </row>
    <row r="291" spans="1:6" ht="108" customHeight="1">
      <c r="A291" s="51">
        <v>1</v>
      </c>
      <c r="B291" s="11" t="s">
        <v>41</v>
      </c>
      <c r="C291" s="51" t="s">
        <v>12</v>
      </c>
      <c r="D291" s="52">
        <v>230</v>
      </c>
      <c r="E291" s="52">
        <v>233</v>
      </c>
      <c r="F291" s="53">
        <f>E291/D291*100</f>
        <v>101.30434782608695</v>
      </c>
    </row>
    <row r="292" spans="1:6" ht="106.5" customHeight="1">
      <c r="A292" s="51">
        <v>2</v>
      </c>
      <c r="B292" s="12" t="s">
        <v>39</v>
      </c>
      <c r="C292" s="51" t="s">
        <v>12</v>
      </c>
      <c r="D292" s="52">
        <f>D291</f>
        <v>230</v>
      </c>
      <c r="E292" s="52">
        <f>E291</f>
        <v>233</v>
      </c>
      <c r="F292" s="53">
        <f>E292/D292*100</f>
        <v>101.30434782608695</v>
      </c>
    </row>
    <row r="294" spans="1:6" ht="20.25">
      <c r="A294" s="77" t="s">
        <v>120</v>
      </c>
      <c r="B294" s="68"/>
      <c r="C294" s="68"/>
      <c r="D294" s="68"/>
      <c r="E294" s="68"/>
      <c r="F294" s="69"/>
    </row>
    <row r="295" spans="1:6" ht="18.75">
      <c r="A295" s="70" t="s">
        <v>86</v>
      </c>
      <c r="B295" s="70"/>
      <c r="C295" s="70"/>
      <c r="D295" s="70"/>
      <c r="E295" s="70"/>
      <c r="F295" s="70"/>
    </row>
    <row r="296" spans="1:6" ht="157.5" customHeight="1">
      <c r="A296" s="71" t="s">
        <v>5</v>
      </c>
      <c r="B296" s="72" t="s">
        <v>6</v>
      </c>
      <c r="C296" s="72" t="s">
        <v>7</v>
      </c>
      <c r="D296" s="72" t="s">
        <v>8</v>
      </c>
      <c r="E296" s="72" t="s">
        <v>9</v>
      </c>
      <c r="F296" s="72" t="s">
        <v>10</v>
      </c>
    </row>
    <row r="297" spans="1:6" ht="18.75">
      <c r="A297" s="73">
        <v>1</v>
      </c>
      <c r="B297" s="73">
        <v>2</v>
      </c>
      <c r="C297" s="73">
        <v>3</v>
      </c>
      <c r="D297" s="73">
        <v>4</v>
      </c>
      <c r="E297" s="73">
        <v>5</v>
      </c>
      <c r="F297" s="73" t="s">
        <v>11</v>
      </c>
    </row>
    <row r="298" spans="1:6" ht="108" customHeight="1">
      <c r="A298" s="74">
        <v>1</v>
      </c>
      <c r="B298" s="11" t="s">
        <v>41</v>
      </c>
      <c r="C298" s="74" t="s">
        <v>12</v>
      </c>
      <c r="D298" s="75">
        <v>165</v>
      </c>
      <c r="E298" s="75">
        <v>165</v>
      </c>
      <c r="F298" s="76">
        <f>E298/D298*100</f>
        <v>100</v>
      </c>
    </row>
    <row r="299" spans="1:6" ht="106.5" customHeight="1">
      <c r="A299" s="74">
        <v>2</v>
      </c>
      <c r="B299" s="12" t="s">
        <v>39</v>
      </c>
      <c r="C299" s="74" t="s">
        <v>12</v>
      </c>
      <c r="D299" s="75">
        <f>D298</f>
        <v>165</v>
      </c>
      <c r="E299" s="75">
        <f>E298</f>
        <v>165</v>
      </c>
      <c r="F299" s="76">
        <f>E299/D299*100</f>
        <v>100</v>
      </c>
    </row>
    <row r="301" spans="1:6" ht="18.75">
      <c r="A301" s="55" t="s">
        <v>121</v>
      </c>
      <c r="B301" s="55"/>
      <c r="C301" s="55"/>
      <c r="D301" s="55"/>
      <c r="E301" s="55"/>
      <c r="F301" s="55"/>
    </row>
    <row r="302" spans="1:6" ht="18.75">
      <c r="A302" s="55" t="s">
        <v>86</v>
      </c>
      <c r="B302" s="55"/>
      <c r="C302" s="55"/>
      <c r="D302" s="55"/>
      <c r="E302" s="55"/>
      <c r="F302" s="55"/>
    </row>
    <row r="303" spans="1:6" ht="157.5" customHeight="1">
      <c r="A303" s="56" t="s">
        <v>5</v>
      </c>
      <c r="B303" s="57" t="s">
        <v>6</v>
      </c>
      <c r="C303" s="57" t="s">
        <v>7</v>
      </c>
      <c r="D303" s="57" t="s">
        <v>8</v>
      </c>
      <c r="E303" s="57" t="s">
        <v>9</v>
      </c>
      <c r="F303" s="57" t="s">
        <v>10</v>
      </c>
    </row>
    <row r="304" spans="1:6" ht="18.75">
      <c r="A304" s="58">
        <v>1</v>
      </c>
      <c r="B304" s="58">
        <v>2</v>
      </c>
      <c r="C304" s="58">
        <v>3</v>
      </c>
      <c r="D304" s="58">
        <v>4</v>
      </c>
      <c r="E304" s="58">
        <v>5</v>
      </c>
      <c r="F304" s="58" t="s">
        <v>11</v>
      </c>
    </row>
    <row r="305" spans="1:6" ht="108" customHeight="1">
      <c r="A305" s="59">
        <v>1</v>
      </c>
      <c r="B305" s="11" t="s">
        <v>65</v>
      </c>
      <c r="C305" s="59" t="s">
        <v>12</v>
      </c>
      <c r="D305" s="61">
        <v>173</v>
      </c>
      <c r="E305" s="61">
        <v>169</v>
      </c>
      <c r="F305" s="62">
        <f>E305/D305*100</f>
        <v>97.687861271676297</v>
      </c>
    </row>
    <row r="306" spans="1:6" ht="109.5" customHeight="1">
      <c r="A306" s="59">
        <v>2</v>
      </c>
      <c r="B306" s="5" t="s">
        <v>66</v>
      </c>
      <c r="C306" s="59" t="s">
        <v>12</v>
      </c>
      <c r="D306" s="61">
        <f>D305</f>
        <v>173</v>
      </c>
      <c r="E306" s="61">
        <f>E305</f>
        <v>169</v>
      </c>
      <c r="F306" s="62">
        <f>E306/D306*100</f>
        <v>97.687861271676297</v>
      </c>
    </row>
    <row r="308" spans="1:6" ht="18.75">
      <c r="A308" s="44" t="s">
        <v>122</v>
      </c>
      <c r="B308" s="45"/>
      <c r="C308" s="45"/>
      <c r="D308" s="45"/>
      <c r="E308" s="45"/>
      <c r="F308" s="46"/>
    </row>
    <row r="309" spans="1:6" ht="18.75">
      <c r="A309" s="47" t="s">
        <v>86</v>
      </c>
      <c r="B309" s="47"/>
      <c r="C309" s="47"/>
      <c r="D309" s="47"/>
      <c r="E309" s="47"/>
      <c r="F309" s="47"/>
    </row>
    <row r="310" spans="1:6" ht="157.5" customHeight="1">
      <c r="A310" s="48" t="s">
        <v>5</v>
      </c>
      <c r="B310" s="49" t="s">
        <v>6</v>
      </c>
      <c r="C310" s="49" t="s">
        <v>7</v>
      </c>
      <c r="D310" s="49" t="s">
        <v>8</v>
      </c>
      <c r="E310" s="49" t="s">
        <v>9</v>
      </c>
      <c r="F310" s="49" t="s">
        <v>10</v>
      </c>
    </row>
    <row r="311" spans="1:6" ht="18.75">
      <c r="A311" s="50">
        <v>1</v>
      </c>
      <c r="B311" s="50">
        <v>2</v>
      </c>
      <c r="C311" s="50">
        <v>3</v>
      </c>
      <c r="D311" s="50">
        <v>4</v>
      </c>
      <c r="E311" s="50">
        <v>5</v>
      </c>
      <c r="F311" s="50" t="s">
        <v>11</v>
      </c>
    </row>
    <row r="312" spans="1:6" ht="108" customHeight="1">
      <c r="A312" s="51">
        <v>1</v>
      </c>
      <c r="B312" s="11" t="s">
        <v>41</v>
      </c>
      <c r="C312" s="51" t="s">
        <v>12</v>
      </c>
      <c r="D312" s="52">
        <v>152</v>
      </c>
      <c r="E312" s="52">
        <v>150</v>
      </c>
      <c r="F312" s="53">
        <f>E312/D312*100</f>
        <v>98.68421052631578</v>
      </c>
    </row>
    <row r="313" spans="1:6" ht="113.25" customHeight="1">
      <c r="A313" s="51">
        <v>2</v>
      </c>
      <c r="B313" s="12" t="s">
        <v>39</v>
      </c>
      <c r="C313" s="51" t="s">
        <v>12</v>
      </c>
      <c r="D313" s="52">
        <f>D312</f>
        <v>152</v>
      </c>
      <c r="E313" s="52">
        <f>E312</f>
        <v>150</v>
      </c>
      <c r="F313" s="53">
        <f>E313/D313*100</f>
        <v>98.68421052631578</v>
      </c>
    </row>
    <row r="315" spans="1:6" ht="18.75">
      <c r="A315" s="44" t="s">
        <v>123</v>
      </c>
      <c r="B315" s="45"/>
      <c r="C315" s="45"/>
      <c r="D315" s="45"/>
      <c r="E315" s="45"/>
      <c r="F315" s="46"/>
    </row>
    <row r="316" spans="1:6" ht="18.75">
      <c r="A316" s="47" t="s">
        <v>86</v>
      </c>
      <c r="B316" s="47"/>
      <c r="C316" s="47"/>
      <c r="D316" s="47"/>
      <c r="E316" s="47"/>
      <c r="F316" s="47"/>
    </row>
    <row r="317" spans="1:6" ht="157.5" customHeight="1">
      <c r="A317" s="48" t="s">
        <v>5</v>
      </c>
      <c r="B317" s="49" t="s">
        <v>6</v>
      </c>
      <c r="C317" s="49" t="s">
        <v>7</v>
      </c>
      <c r="D317" s="49" t="s">
        <v>8</v>
      </c>
      <c r="E317" s="49" t="s">
        <v>9</v>
      </c>
      <c r="F317" s="49" t="s">
        <v>10</v>
      </c>
    </row>
    <row r="318" spans="1:6" ht="18.75">
      <c r="A318" s="50">
        <v>1</v>
      </c>
      <c r="B318" s="50">
        <v>2</v>
      </c>
      <c r="C318" s="50">
        <v>3</v>
      </c>
      <c r="D318" s="50">
        <v>4</v>
      </c>
      <c r="E318" s="50">
        <v>5</v>
      </c>
      <c r="F318" s="50" t="s">
        <v>11</v>
      </c>
    </row>
    <row r="319" spans="1:6" ht="108" customHeight="1">
      <c r="A319" s="51">
        <v>1</v>
      </c>
      <c r="B319" s="11" t="s">
        <v>41</v>
      </c>
      <c r="C319" s="51" t="s">
        <v>12</v>
      </c>
      <c r="D319" s="52">
        <v>339</v>
      </c>
      <c r="E319" s="52">
        <v>332</v>
      </c>
      <c r="F319" s="53">
        <f>E319/D319*100</f>
        <v>97.935103244837762</v>
      </c>
    </row>
    <row r="320" spans="1:6" ht="113.25" customHeight="1">
      <c r="A320" s="51">
        <v>2</v>
      </c>
      <c r="B320" s="12" t="s">
        <v>39</v>
      </c>
      <c r="C320" s="51" t="s">
        <v>12</v>
      </c>
      <c r="D320" s="52">
        <f>D319</f>
        <v>339</v>
      </c>
      <c r="E320" s="52">
        <f>E319</f>
        <v>332</v>
      </c>
      <c r="F320" s="53">
        <f>E320/D320*100</f>
        <v>97.935103244837762</v>
      </c>
    </row>
    <row r="322" spans="1:6" ht="18.75">
      <c r="A322" s="44" t="s">
        <v>131</v>
      </c>
      <c r="B322" s="45"/>
      <c r="C322" s="45"/>
      <c r="D322" s="45"/>
      <c r="E322" s="45"/>
      <c r="F322" s="46"/>
    </row>
    <row r="323" spans="1:6" ht="18.75">
      <c r="A323" s="47" t="s">
        <v>86</v>
      </c>
      <c r="B323" s="47"/>
      <c r="C323" s="47"/>
      <c r="D323" s="47"/>
      <c r="E323" s="47"/>
      <c r="F323" s="47"/>
    </row>
    <row r="324" spans="1:6" ht="157.5" customHeight="1">
      <c r="A324" s="48" t="s">
        <v>5</v>
      </c>
      <c r="B324" s="49" t="s">
        <v>6</v>
      </c>
      <c r="C324" s="49" t="s">
        <v>7</v>
      </c>
      <c r="D324" s="49" t="s">
        <v>8</v>
      </c>
      <c r="E324" s="49" t="s">
        <v>9</v>
      </c>
      <c r="F324" s="49" t="s">
        <v>10</v>
      </c>
    </row>
    <row r="325" spans="1:6" ht="18.75">
      <c r="A325" s="50">
        <v>1</v>
      </c>
      <c r="B325" s="50">
        <v>2</v>
      </c>
      <c r="C325" s="50">
        <v>3</v>
      </c>
      <c r="D325" s="50">
        <v>4</v>
      </c>
      <c r="E325" s="50">
        <v>5</v>
      </c>
      <c r="F325" s="50" t="s">
        <v>11</v>
      </c>
    </row>
    <row r="326" spans="1:6" ht="108" customHeight="1">
      <c r="A326" s="51">
        <v>1</v>
      </c>
      <c r="B326" s="11" t="s">
        <v>41</v>
      </c>
      <c r="C326" s="51" t="s">
        <v>12</v>
      </c>
      <c r="D326" s="52">
        <v>53</v>
      </c>
      <c r="E326" s="52">
        <v>20</v>
      </c>
      <c r="F326" s="53">
        <f>E326/D326*100</f>
        <v>37.735849056603776</v>
      </c>
    </row>
    <row r="327" spans="1:6" ht="108.75" customHeight="1">
      <c r="A327" s="51">
        <v>2</v>
      </c>
      <c r="B327" s="12" t="s">
        <v>39</v>
      </c>
      <c r="C327" s="51" t="s">
        <v>12</v>
      </c>
      <c r="D327" s="52">
        <f>D326</f>
        <v>53</v>
      </c>
      <c r="E327" s="52">
        <v>20</v>
      </c>
      <c r="F327" s="53">
        <f>E327/D327*100</f>
        <v>37.735849056603776</v>
      </c>
    </row>
    <row r="329" spans="1:6" ht="18.75">
      <c r="A329" s="44" t="s">
        <v>124</v>
      </c>
      <c r="B329" s="45"/>
      <c r="C329" s="45"/>
      <c r="D329" s="45"/>
      <c r="E329" s="45"/>
      <c r="F329" s="46"/>
    </row>
    <row r="330" spans="1:6" ht="18.75">
      <c r="A330" s="47" t="s">
        <v>86</v>
      </c>
      <c r="B330" s="47"/>
      <c r="C330" s="47"/>
      <c r="D330" s="47"/>
      <c r="E330" s="47"/>
      <c r="F330" s="47"/>
    </row>
    <row r="331" spans="1:6" ht="157.5" customHeight="1">
      <c r="A331" s="48" t="s">
        <v>5</v>
      </c>
      <c r="B331" s="49" t="s">
        <v>6</v>
      </c>
      <c r="C331" s="49" t="s">
        <v>7</v>
      </c>
      <c r="D331" s="49" t="s">
        <v>8</v>
      </c>
      <c r="E331" s="49" t="s">
        <v>9</v>
      </c>
      <c r="F331" s="49" t="s">
        <v>10</v>
      </c>
    </row>
    <row r="332" spans="1:6" ht="18.75">
      <c r="A332" s="50">
        <v>1</v>
      </c>
      <c r="B332" s="50">
        <v>2</v>
      </c>
      <c r="C332" s="50">
        <v>3</v>
      </c>
      <c r="D332" s="50">
        <v>4</v>
      </c>
      <c r="E332" s="50">
        <v>5</v>
      </c>
      <c r="F332" s="50" t="s">
        <v>11</v>
      </c>
    </row>
    <row r="333" spans="1:6" ht="108" customHeight="1">
      <c r="A333" s="51">
        <v>1</v>
      </c>
      <c r="B333" s="11" t="s">
        <v>41</v>
      </c>
      <c r="C333" s="51" t="s">
        <v>12</v>
      </c>
      <c r="D333" s="52">
        <v>295</v>
      </c>
      <c r="E333" s="52">
        <v>294</v>
      </c>
      <c r="F333" s="53">
        <f>E333/D333*100</f>
        <v>99.661016949152554</v>
      </c>
    </row>
    <row r="334" spans="1:6" ht="111.75" customHeight="1">
      <c r="A334" s="51">
        <v>2</v>
      </c>
      <c r="B334" s="12" t="s">
        <v>39</v>
      </c>
      <c r="C334" s="51" t="s">
        <v>12</v>
      </c>
      <c r="D334" s="52">
        <f>D333</f>
        <v>295</v>
      </c>
      <c r="E334" s="52">
        <f>E333</f>
        <v>294</v>
      </c>
      <c r="F334" s="53">
        <f>E334/D334*100</f>
        <v>99.661016949152554</v>
      </c>
    </row>
    <row r="336" spans="1:6" ht="18.75">
      <c r="A336" s="44" t="s">
        <v>82</v>
      </c>
      <c r="B336" s="45"/>
      <c r="C336" s="45"/>
      <c r="D336" s="45"/>
      <c r="E336" s="45"/>
      <c r="F336" s="46"/>
    </row>
    <row r="337" spans="1:6" ht="18.75">
      <c r="A337" s="44" t="s">
        <v>86</v>
      </c>
      <c r="B337" s="45"/>
      <c r="C337" s="45"/>
      <c r="D337" s="45"/>
      <c r="E337" s="45"/>
      <c r="F337" s="46"/>
    </row>
    <row r="338" spans="1:6" ht="157.5" customHeight="1">
      <c r="A338" s="48" t="s">
        <v>5</v>
      </c>
      <c r="B338" s="49" t="s">
        <v>6</v>
      </c>
      <c r="C338" s="49" t="s">
        <v>7</v>
      </c>
      <c r="D338" s="49" t="s">
        <v>8</v>
      </c>
      <c r="E338" s="49" t="s">
        <v>9</v>
      </c>
      <c r="F338" s="49" t="s">
        <v>10</v>
      </c>
    </row>
    <row r="339" spans="1:6" ht="18.75">
      <c r="A339" s="50">
        <v>1</v>
      </c>
      <c r="B339" s="50">
        <v>2</v>
      </c>
      <c r="C339" s="50">
        <v>3</v>
      </c>
      <c r="D339" s="50">
        <v>4</v>
      </c>
      <c r="E339" s="50">
        <v>5</v>
      </c>
      <c r="F339" s="50" t="s">
        <v>11</v>
      </c>
    </row>
    <row r="340" spans="1:6" ht="108" customHeight="1">
      <c r="A340" s="51">
        <v>1</v>
      </c>
      <c r="B340" s="11" t="s">
        <v>41</v>
      </c>
      <c r="C340" s="51" t="s">
        <v>12</v>
      </c>
      <c r="D340" s="52">
        <v>319</v>
      </c>
      <c r="E340" s="52">
        <v>307</v>
      </c>
      <c r="F340" s="53">
        <f>E340/D340*100</f>
        <v>96.238244514106583</v>
      </c>
    </row>
    <row r="341" spans="1:6" ht="110.25" customHeight="1">
      <c r="A341" s="51">
        <v>2</v>
      </c>
      <c r="B341" s="12" t="s">
        <v>39</v>
      </c>
      <c r="C341" s="51" t="s">
        <v>12</v>
      </c>
      <c r="D341" s="52">
        <f>D340</f>
        <v>319</v>
      </c>
      <c r="E341" s="52">
        <f>E340</f>
        <v>307</v>
      </c>
      <c r="F341" s="53">
        <f>E341/D341*100</f>
        <v>96.238244514106583</v>
      </c>
    </row>
    <row r="343" spans="1:6" ht="18.75">
      <c r="A343" s="55" t="s">
        <v>125</v>
      </c>
      <c r="B343" s="55"/>
      <c r="C343" s="55"/>
      <c r="D343" s="55"/>
      <c r="E343" s="55"/>
      <c r="F343" s="55"/>
    </row>
    <row r="344" spans="1:6" ht="18.75">
      <c r="A344" s="55" t="s">
        <v>86</v>
      </c>
      <c r="B344" s="55"/>
      <c r="C344" s="55"/>
      <c r="D344" s="55"/>
      <c r="E344" s="55"/>
      <c r="F344" s="55"/>
    </row>
    <row r="345" spans="1:6" ht="157.5" customHeight="1">
      <c r="A345" s="56" t="s">
        <v>5</v>
      </c>
      <c r="B345" s="57" t="s">
        <v>6</v>
      </c>
      <c r="C345" s="57" t="s">
        <v>7</v>
      </c>
      <c r="D345" s="57" t="s">
        <v>8</v>
      </c>
      <c r="E345" s="57" t="s">
        <v>9</v>
      </c>
      <c r="F345" s="57" t="s">
        <v>10</v>
      </c>
    </row>
    <row r="346" spans="1:6" ht="18.75">
      <c r="A346" s="58">
        <v>1</v>
      </c>
      <c r="B346" s="58">
        <v>2</v>
      </c>
      <c r="C346" s="58">
        <v>3</v>
      </c>
      <c r="D346" s="58">
        <v>4</v>
      </c>
      <c r="E346" s="58">
        <v>5</v>
      </c>
      <c r="F346" s="58" t="s">
        <v>11</v>
      </c>
    </row>
    <row r="347" spans="1:6" ht="108" customHeight="1">
      <c r="A347" s="59">
        <v>1</v>
      </c>
      <c r="B347" s="60" t="s">
        <v>65</v>
      </c>
      <c r="C347" s="59" t="s">
        <v>12</v>
      </c>
      <c r="D347" s="61">
        <v>175</v>
      </c>
      <c r="E347" s="61">
        <v>170</v>
      </c>
      <c r="F347" s="62">
        <f>E347/D347*100</f>
        <v>97.142857142857139</v>
      </c>
    </row>
    <row r="348" spans="1:6" ht="111.75" customHeight="1">
      <c r="A348" s="59">
        <v>2</v>
      </c>
      <c r="B348" s="63" t="s">
        <v>66</v>
      </c>
      <c r="C348" s="59" t="s">
        <v>12</v>
      </c>
      <c r="D348" s="61">
        <f>D347</f>
        <v>175</v>
      </c>
      <c r="E348" s="61">
        <f>E347</f>
        <v>170</v>
      </c>
      <c r="F348" s="62">
        <f>E348/D348*100</f>
        <v>97.142857142857139</v>
      </c>
    </row>
    <row r="350" spans="1:6" ht="18.75">
      <c r="A350" s="44" t="s">
        <v>126</v>
      </c>
      <c r="B350" s="45"/>
      <c r="C350" s="45"/>
      <c r="D350" s="45"/>
      <c r="E350" s="45"/>
      <c r="F350" s="46"/>
    </row>
    <row r="351" spans="1:6" ht="18.75">
      <c r="A351" s="47" t="s">
        <v>86</v>
      </c>
      <c r="B351" s="47"/>
      <c r="C351" s="47"/>
      <c r="D351" s="47"/>
      <c r="E351" s="47"/>
      <c r="F351" s="47"/>
    </row>
    <row r="352" spans="1:6" ht="157.5" customHeight="1">
      <c r="A352" s="48" t="s">
        <v>5</v>
      </c>
      <c r="B352" s="49" t="s">
        <v>6</v>
      </c>
      <c r="C352" s="49" t="s">
        <v>7</v>
      </c>
      <c r="D352" s="49" t="s">
        <v>8</v>
      </c>
      <c r="E352" s="49" t="s">
        <v>9</v>
      </c>
      <c r="F352" s="49" t="s">
        <v>10</v>
      </c>
    </row>
    <row r="353" spans="1:6" ht="18.75">
      <c r="A353" s="50">
        <v>1</v>
      </c>
      <c r="B353" s="50">
        <v>2</v>
      </c>
      <c r="C353" s="50">
        <v>3</v>
      </c>
      <c r="D353" s="50">
        <v>4</v>
      </c>
      <c r="E353" s="50">
        <v>5</v>
      </c>
      <c r="F353" s="50" t="s">
        <v>11</v>
      </c>
    </row>
    <row r="354" spans="1:6" ht="108" customHeight="1">
      <c r="A354" s="51">
        <v>1</v>
      </c>
      <c r="B354" s="11" t="s">
        <v>41</v>
      </c>
      <c r="C354" s="51" t="s">
        <v>12</v>
      </c>
      <c r="D354" s="52">
        <v>274</v>
      </c>
      <c r="E354" s="52">
        <v>273</v>
      </c>
      <c r="F354" s="53">
        <f>E354/D354*100</f>
        <v>99.635036496350367</v>
      </c>
    </row>
    <row r="355" spans="1:6" ht="110.25" customHeight="1">
      <c r="A355" s="51">
        <v>2</v>
      </c>
      <c r="B355" s="12" t="s">
        <v>39</v>
      </c>
      <c r="C355" s="51" t="s">
        <v>12</v>
      </c>
      <c r="D355" s="52">
        <f>D354</f>
        <v>274</v>
      </c>
      <c r="E355" s="52">
        <f>E354</f>
        <v>273</v>
      </c>
      <c r="F355" s="53">
        <f>E355/D355*100</f>
        <v>99.635036496350367</v>
      </c>
    </row>
    <row r="357" spans="1:6" ht="18.75">
      <c r="A357" s="44" t="s">
        <v>127</v>
      </c>
      <c r="B357" s="45"/>
      <c r="C357" s="45"/>
      <c r="D357" s="45"/>
      <c r="E357" s="45"/>
      <c r="F357" s="46"/>
    </row>
    <row r="358" spans="1:6" ht="18.75">
      <c r="A358" s="47" t="s">
        <v>86</v>
      </c>
      <c r="B358" s="47"/>
      <c r="C358" s="47"/>
      <c r="D358" s="47"/>
      <c r="E358" s="47"/>
      <c r="F358" s="47"/>
    </row>
    <row r="359" spans="1:6" ht="157.5" customHeight="1">
      <c r="A359" s="48" t="s">
        <v>5</v>
      </c>
      <c r="B359" s="49" t="s">
        <v>6</v>
      </c>
      <c r="C359" s="49" t="s">
        <v>7</v>
      </c>
      <c r="D359" s="49" t="s">
        <v>8</v>
      </c>
      <c r="E359" s="49" t="s">
        <v>9</v>
      </c>
      <c r="F359" s="49" t="s">
        <v>10</v>
      </c>
    </row>
    <row r="360" spans="1:6" ht="18.75">
      <c r="A360" s="50">
        <v>1</v>
      </c>
      <c r="B360" s="50">
        <v>2</v>
      </c>
      <c r="C360" s="50">
        <v>3</v>
      </c>
      <c r="D360" s="50">
        <v>4</v>
      </c>
      <c r="E360" s="50">
        <v>5</v>
      </c>
      <c r="F360" s="50" t="s">
        <v>11</v>
      </c>
    </row>
    <row r="361" spans="1:6" ht="108" customHeight="1">
      <c r="A361" s="51">
        <v>1</v>
      </c>
      <c r="B361" s="11" t="s">
        <v>41</v>
      </c>
      <c r="C361" s="51" t="s">
        <v>12</v>
      </c>
      <c r="D361" s="52">
        <v>188</v>
      </c>
      <c r="E361" s="52">
        <v>178</v>
      </c>
      <c r="F361" s="53">
        <f>E361/D361*100</f>
        <v>94.680851063829792</v>
      </c>
    </row>
    <row r="362" spans="1:6" ht="106.5" customHeight="1">
      <c r="A362" s="51">
        <v>2</v>
      </c>
      <c r="B362" s="12" t="s">
        <v>39</v>
      </c>
      <c r="C362" s="51" t="s">
        <v>12</v>
      </c>
      <c r="D362" s="52">
        <f>D361</f>
        <v>188</v>
      </c>
      <c r="E362" s="52">
        <f>E361</f>
        <v>178</v>
      </c>
      <c r="F362" s="53">
        <f>E362/D362*100</f>
        <v>94.680851063829792</v>
      </c>
    </row>
    <row r="364" spans="1:6" ht="18.75">
      <c r="A364" s="44" t="s">
        <v>128</v>
      </c>
      <c r="B364" s="45"/>
      <c r="C364" s="45"/>
      <c r="D364" s="45"/>
      <c r="E364" s="45"/>
      <c r="F364" s="46"/>
    </row>
    <row r="365" spans="1:6" ht="18.75">
      <c r="A365" s="47" t="s">
        <v>86</v>
      </c>
      <c r="B365" s="47"/>
      <c r="C365" s="47"/>
      <c r="D365" s="47"/>
      <c r="E365" s="47"/>
      <c r="F365" s="47"/>
    </row>
    <row r="366" spans="1:6" ht="157.5" customHeight="1">
      <c r="A366" s="48" t="s">
        <v>5</v>
      </c>
      <c r="B366" s="49" t="s">
        <v>6</v>
      </c>
      <c r="C366" s="49" t="s">
        <v>7</v>
      </c>
      <c r="D366" s="49" t="s">
        <v>8</v>
      </c>
      <c r="E366" s="49" t="s">
        <v>9</v>
      </c>
      <c r="F366" s="49" t="s">
        <v>10</v>
      </c>
    </row>
    <row r="367" spans="1:6" ht="18.75">
      <c r="A367" s="50">
        <v>1</v>
      </c>
      <c r="B367" s="50">
        <v>2</v>
      </c>
      <c r="C367" s="50">
        <v>3</v>
      </c>
      <c r="D367" s="50">
        <v>4</v>
      </c>
      <c r="E367" s="50">
        <v>5</v>
      </c>
      <c r="F367" s="50" t="s">
        <v>11</v>
      </c>
    </row>
    <row r="368" spans="1:6" ht="108" customHeight="1">
      <c r="A368" s="51">
        <v>1</v>
      </c>
      <c r="B368" s="11" t="s">
        <v>41</v>
      </c>
      <c r="C368" s="51" t="s">
        <v>12</v>
      </c>
      <c r="D368" s="52">
        <v>349</v>
      </c>
      <c r="E368" s="52">
        <v>345</v>
      </c>
      <c r="F368" s="53">
        <f>E368/D368*100</f>
        <v>98.853868194842406</v>
      </c>
    </row>
    <row r="369" spans="1:6" ht="144.75">
      <c r="A369" s="51">
        <v>2</v>
      </c>
      <c r="B369" s="12" t="s">
        <v>39</v>
      </c>
      <c r="C369" s="51" t="s">
        <v>12</v>
      </c>
      <c r="D369" s="52">
        <f>D368</f>
        <v>349</v>
      </c>
      <c r="E369" s="52">
        <f>E368</f>
        <v>345</v>
      </c>
      <c r="F369" s="53">
        <f>E369/D369*100</f>
        <v>98.853868194842406</v>
      </c>
    </row>
    <row r="371" spans="1:6" ht="18.75">
      <c r="A371" s="44" t="s">
        <v>129</v>
      </c>
      <c r="B371" s="45"/>
      <c r="C371" s="45"/>
      <c r="D371" s="45"/>
      <c r="E371" s="45"/>
      <c r="F371" s="46"/>
    </row>
    <row r="372" spans="1:6" ht="18.75">
      <c r="A372" s="47" t="s">
        <v>86</v>
      </c>
      <c r="B372" s="47"/>
      <c r="C372" s="47"/>
      <c r="D372" s="47"/>
      <c r="E372" s="47"/>
      <c r="F372" s="47"/>
    </row>
    <row r="373" spans="1:6" ht="157.5" customHeight="1">
      <c r="A373" s="48" t="s">
        <v>5</v>
      </c>
      <c r="B373" s="49" t="s">
        <v>6</v>
      </c>
      <c r="C373" s="49" t="s">
        <v>7</v>
      </c>
      <c r="D373" s="49" t="s">
        <v>8</v>
      </c>
      <c r="E373" s="49" t="s">
        <v>9</v>
      </c>
      <c r="F373" s="49" t="s">
        <v>10</v>
      </c>
    </row>
    <row r="374" spans="1:6" ht="18.75">
      <c r="A374" s="50">
        <v>1</v>
      </c>
      <c r="B374" s="50">
        <v>2</v>
      </c>
      <c r="C374" s="50">
        <v>3</v>
      </c>
      <c r="D374" s="50">
        <v>4</v>
      </c>
      <c r="E374" s="50">
        <v>5</v>
      </c>
      <c r="F374" s="50" t="s">
        <v>11</v>
      </c>
    </row>
    <row r="375" spans="1:6" ht="108" customHeight="1">
      <c r="A375" s="51">
        <v>1</v>
      </c>
      <c r="B375" s="11" t="s">
        <v>41</v>
      </c>
      <c r="C375" s="51" t="s">
        <v>12</v>
      </c>
      <c r="D375" s="52">
        <v>322</v>
      </c>
      <c r="E375" s="52">
        <v>319</v>
      </c>
      <c r="F375" s="53">
        <f>E375/D375*100</f>
        <v>99.068322981366464</v>
      </c>
    </row>
    <row r="376" spans="1:6" ht="144.75">
      <c r="A376" s="51">
        <v>2</v>
      </c>
      <c r="B376" s="12" t="s">
        <v>39</v>
      </c>
      <c r="C376" s="51" t="s">
        <v>12</v>
      </c>
      <c r="D376" s="52">
        <f>D375</f>
        <v>322</v>
      </c>
      <c r="E376" s="52">
        <f>E375</f>
        <v>319</v>
      </c>
      <c r="F376" s="53">
        <f>E376/D376*100</f>
        <v>99.068322981366464</v>
      </c>
    </row>
    <row r="378" spans="1:6" ht="18.75">
      <c r="A378" s="44" t="s">
        <v>130</v>
      </c>
      <c r="B378" s="45"/>
      <c r="C378" s="45"/>
      <c r="D378" s="45"/>
      <c r="E378" s="45"/>
      <c r="F378" s="46"/>
    </row>
    <row r="379" spans="1:6" ht="18.75">
      <c r="A379" s="47" t="s">
        <v>86</v>
      </c>
      <c r="B379" s="47"/>
      <c r="C379" s="47"/>
      <c r="D379" s="47"/>
      <c r="E379" s="47"/>
      <c r="F379" s="47"/>
    </row>
    <row r="380" spans="1:6" ht="157.5" customHeight="1">
      <c r="A380" s="48" t="s">
        <v>5</v>
      </c>
      <c r="B380" s="49" t="s">
        <v>6</v>
      </c>
      <c r="C380" s="49" t="s">
        <v>7</v>
      </c>
      <c r="D380" s="49" t="s">
        <v>8</v>
      </c>
      <c r="E380" s="49" t="s">
        <v>9</v>
      </c>
      <c r="F380" s="49" t="s">
        <v>10</v>
      </c>
    </row>
    <row r="381" spans="1:6" ht="18.75">
      <c r="A381" s="50">
        <v>1</v>
      </c>
      <c r="B381" s="50">
        <v>2</v>
      </c>
      <c r="C381" s="50">
        <v>3</v>
      </c>
      <c r="D381" s="50">
        <v>4</v>
      </c>
      <c r="E381" s="50">
        <v>5</v>
      </c>
      <c r="F381" s="50" t="s">
        <v>11</v>
      </c>
    </row>
    <row r="382" spans="1:6" ht="108" customHeight="1">
      <c r="A382" s="51">
        <v>1</v>
      </c>
      <c r="B382" s="11" t="s">
        <v>41</v>
      </c>
      <c r="C382" s="51" t="s">
        <v>12</v>
      </c>
      <c r="D382" s="52">
        <v>566</v>
      </c>
      <c r="E382" s="52">
        <v>545</v>
      </c>
      <c r="F382" s="53">
        <f>E382/D382*100</f>
        <v>96.289752650176681</v>
      </c>
    </row>
    <row r="383" spans="1:6" ht="144.75">
      <c r="A383" s="51">
        <v>2</v>
      </c>
      <c r="B383" s="12" t="s">
        <v>39</v>
      </c>
      <c r="C383" s="51" t="s">
        <v>12</v>
      </c>
      <c r="D383" s="52">
        <f>D382</f>
        <v>566</v>
      </c>
      <c r="E383" s="52">
        <f>E382</f>
        <v>545</v>
      </c>
      <c r="F383" s="53">
        <f>E383/D383*100</f>
        <v>96.289752650176681</v>
      </c>
    </row>
    <row r="385" spans="1:13" ht="18.75">
      <c r="A385" s="44" t="s">
        <v>84</v>
      </c>
      <c r="B385" s="45"/>
      <c r="C385" s="45"/>
      <c r="D385" s="45"/>
      <c r="E385" s="45"/>
      <c r="F385" s="46"/>
    </row>
    <row r="386" spans="1:13" ht="18.75">
      <c r="A386" s="47" t="s">
        <v>86</v>
      </c>
      <c r="B386" s="47"/>
      <c r="C386" s="47"/>
      <c r="D386" s="47"/>
      <c r="E386" s="47"/>
      <c r="F386" s="47"/>
    </row>
    <row r="387" spans="1:13" ht="157.5" customHeight="1">
      <c r="A387" s="48" t="s">
        <v>5</v>
      </c>
      <c r="B387" s="49" t="s">
        <v>6</v>
      </c>
      <c r="C387" s="49" t="s">
        <v>7</v>
      </c>
      <c r="D387" s="49" t="s">
        <v>8</v>
      </c>
      <c r="E387" s="49" t="s">
        <v>9</v>
      </c>
      <c r="F387" s="49" t="s">
        <v>10</v>
      </c>
    </row>
    <row r="388" spans="1:13" ht="18.75">
      <c r="A388" s="50">
        <v>1</v>
      </c>
      <c r="B388" s="50">
        <v>2</v>
      </c>
      <c r="C388" s="50">
        <v>3</v>
      </c>
      <c r="D388" s="50">
        <v>4</v>
      </c>
      <c r="E388" s="50">
        <v>5</v>
      </c>
      <c r="F388" s="50" t="s">
        <v>11</v>
      </c>
    </row>
    <row r="389" spans="1:13" ht="108" customHeight="1">
      <c r="A389" s="51">
        <v>1</v>
      </c>
      <c r="B389" s="11" t="s">
        <v>41</v>
      </c>
      <c r="C389" s="51" t="s">
        <v>12</v>
      </c>
      <c r="D389" s="52">
        <v>357</v>
      </c>
      <c r="E389" s="52">
        <v>353</v>
      </c>
      <c r="F389" s="53">
        <f>E389/D389*100</f>
        <v>98.879551820728295</v>
      </c>
    </row>
    <row r="390" spans="1:13" ht="144.75">
      <c r="A390" s="51">
        <v>2</v>
      </c>
      <c r="B390" s="12" t="s">
        <v>39</v>
      </c>
      <c r="C390" s="51" t="s">
        <v>12</v>
      </c>
      <c r="D390" s="52">
        <f>D389</f>
        <v>357</v>
      </c>
      <c r="E390" s="52">
        <f>E389</f>
        <v>353</v>
      </c>
      <c r="F390" s="53">
        <f>E390/D390*100</f>
        <v>98.879551820728295</v>
      </c>
    </row>
    <row r="392" spans="1:13" ht="18.75">
      <c r="A392" s="78" t="s">
        <v>85</v>
      </c>
      <c r="B392" s="65"/>
      <c r="C392" s="65"/>
      <c r="D392" s="65"/>
      <c r="E392" s="65"/>
      <c r="F392" s="66"/>
    </row>
    <row r="393" spans="1:13" ht="18.75">
      <c r="A393" s="79" t="s">
        <v>86</v>
      </c>
      <c r="B393" s="79"/>
      <c r="C393" s="79"/>
      <c r="D393" s="79"/>
      <c r="E393" s="79"/>
      <c r="F393" s="79"/>
    </row>
    <row r="394" spans="1:13" ht="168.75">
      <c r="A394" s="48" t="s">
        <v>5</v>
      </c>
      <c r="B394" s="49" t="s">
        <v>6</v>
      </c>
      <c r="C394" s="49" t="s">
        <v>7</v>
      </c>
      <c r="D394" s="49" t="s">
        <v>8</v>
      </c>
      <c r="E394" s="49" t="s">
        <v>9</v>
      </c>
      <c r="F394" s="49" t="s">
        <v>10</v>
      </c>
    </row>
    <row r="395" spans="1:13" ht="18.75">
      <c r="A395" s="50">
        <v>1</v>
      </c>
      <c r="B395" s="50">
        <v>2</v>
      </c>
      <c r="C395" s="50">
        <v>3</v>
      </c>
      <c r="D395" s="50">
        <v>4</v>
      </c>
      <c r="E395" s="50">
        <v>5</v>
      </c>
      <c r="F395" s="50" t="s">
        <v>11</v>
      </c>
    </row>
    <row r="396" spans="1:13" ht="100.5">
      <c r="A396" s="51">
        <v>1</v>
      </c>
      <c r="B396" s="11" t="s">
        <v>41</v>
      </c>
      <c r="C396" s="51" t="s">
        <v>12</v>
      </c>
      <c r="D396" s="52">
        <f>D10+D17+D24+D31+D38+D45+D52+D59+D66+D73+D80+D87+D94+D101+D108+D115+D122+D129+D136+D143+D150+D157+D164+D171+D178+D185+D192+D199+D206+D213+D220+D227+D234+D241+D248+D255+D262+D269+D276+D283+D291+D298+D305+D312+D319+D326+D333+D340+D347+D354+D361+D368+D375+D382+D389</f>
        <v>12456</v>
      </c>
      <c r="E396" s="52">
        <f>E10+E17+E24+E31+E38+E45+E52+E59+E66+E73+E80+E87+E94+E101+E108+E115+E122+E129+E136+E143+E150+E157+E164+E171+E178+E185+E192+E199+E206+E213+E220+E227+E234+E241+E248+E255+E262+E269+E276+E283+E291+E298+E305+E312+E319+E326+E333+E340+E347+E354+E361+E368+E375+E382+E389</f>
        <v>12064</v>
      </c>
      <c r="F396" s="53">
        <f>E396/D396*100</f>
        <v>96.85292228644829</v>
      </c>
    </row>
    <row r="397" spans="1:13" ht="144.75">
      <c r="A397" s="51">
        <v>2</v>
      </c>
      <c r="B397" s="12" t="s">
        <v>39</v>
      </c>
      <c r="C397" s="51" t="s">
        <v>12</v>
      </c>
      <c r="D397" s="52">
        <f>D11+D18+D25+D32+D39+D46+D53+D60+D67+D74+D81+D88+D95+D102+D109+D116+D123+D130+D137+D144+D151+D158+D165+D172+D179+D186+D193+D200+D207+D214+D221+D228+D235+D242+D249+D256+D263+D270+D277+D284+D292+D299+D306+D313+D320+D327+D334+D341+D348+D355+D362+D369+D376+D383+D390</f>
        <v>12456</v>
      </c>
      <c r="E397" s="52">
        <f>E11+E18+E25+E32+E39+E46+E53+E60+E67+E74+E81+E88+E95+E102+E109+E116+E123+E130+E137+E144+E151+E158+E165+E172+E179+E186+E193+E200+E207+E214+E221+E228+E235+E242+E249+E256+E263+E270+E277+E284+E292+E299+E306+E313+E320+E327+E334+E341+E348+E355+E362+E369+E376+E383+E390</f>
        <v>12064</v>
      </c>
      <c r="F397" s="53">
        <f>E397/D397*100</f>
        <v>96.85292228644829</v>
      </c>
    </row>
    <row r="399" spans="1:13" ht="18.75">
      <c r="B399" s="41" t="s">
        <v>134</v>
      </c>
      <c r="C399" s="41"/>
      <c r="D399" s="41"/>
      <c r="E399" s="42" t="s">
        <v>135</v>
      </c>
      <c r="F399" s="41"/>
      <c r="G399" s="41"/>
      <c r="H399" s="41"/>
      <c r="I399" s="42"/>
      <c r="J399" s="41"/>
      <c r="K399" s="41"/>
      <c r="L399" s="41"/>
      <c r="M399" s="42"/>
    </row>
    <row r="400" spans="1:13" ht="18.75">
      <c r="B400" s="41"/>
      <c r="C400" s="41"/>
      <c r="D400" s="41"/>
      <c r="E400" s="42"/>
      <c r="F400" s="41"/>
      <c r="G400" s="41"/>
      <c r="H400" s="41"/>
      <c r="I400" s="42"/>
      <c r="J400" s="41"/>
      <c r="K400" s="41"/>
      <c r="L400" s="41"/>
      <c r="M400" s="42"/>
    </row>
    <row r="401" spans="2:13" ht="18.75">
      <c r="B401" s="41" t="s">
        <v>136</v>
      </c>
      <c r="C401" s="41"/>
      <c r="D401" s="41"/>
      <c r="E401" s="42" t="s">
        <v>137</v>
      </c>
      <c r="F401" s="41"/>
      <c r="G401" s="41"/>
      <c r="H401" s="41"/>
      <c r="I401" s="42"/>
      <c r="J401" s="41"/>
      <c r="K401" s="41"/>
      <c r="L401" s="41"/>
      <c r="M401" s="42"/>
    </row>
  </sheetData>
  <mergeCells count="116">
    <mergeCell ref="A1:F1"/>
    <mergeCell ref="A392:F392"/>
    <mergeCell ref="A393:F393"/>
    <mergeCell ref="A3:F3"/>
    <mergeCell ref="A4:F4"/>
    <mergeCell ref="A5:F5"/>
    <mergeCell ref="A13:F13"/>
    <mergeCell ref="A14:F14"/>
    <mergeCell ref="A84:F84"/>
    <mergeCell ref="A48:F48"/>
    <mergeCell ref="A49:F49"/>
    <mergeCell ref="A55:F55"/>
    <mergeCell ref="A56:F56"/>
    <mergeCell ref="A69:F69"/>
    <mergeCell ref="A62:F62"/>
    <mergeCell ref="A63:F63"/>
    <mergeCell ref="A70:F70"/>
    <mergeCell ref="A76:F76"/>
    <mergeCell ref="A77:F77"/>
    <mergeCell ref="A83:F83"/>
    <mergeCell ref="A125:F125"/>
    <mergeCell ref="A126:F126"/>
    <mergeCell ref="A132:F132"/>
    <mergeCell ref="A133:F133"/>
    <mergeCell ref="A139:F139"/>
    <mergeCell ref="A35:F35"/>
    <mergeCell ref="A41:F41"/>
    <mergeCell ref="A42:F42"/>
    <mergeCell ref="A20:F20"/>
    <mergeCell ref="A21:F21"/>
    <mergeCell ref="A27:F27"/>
    <mergeCell ref="A28:F28"/>
    <mergeCell ref="A34:F34"/>
    <mergeCell ref="A105:F105"/>
    <mergeCell ref="A118:F118"/>
    <mergeCell ref="A119:F119"/>
    <mergeCell ref="A111:F111"/>
    <mergeCell ref="A112:F112"/>
    <mergeCell ref="A90:F90"/>
    <mergeCell ref="A91:F91"/>
    <mergeCell ref="A97:F97"/>
    <mergeCell ref="A98:F98"/>
    <mergeCell ref="A104:F104"/>
    <mergeCell ref="A160:F160"/>
    <mergeCell ref="A161:F161"/>
    <mergeCell ref="A167:F167"/>
    <mergeCell ref="A168:F168"/>
    <mergeCell ref="A174:F174"/>
    <mergeCell ref="A140:F140"/>
    <mergeCell ref="A146:F146"/>
    <mergeCell ref="A147:F147"/>
    <mergeCell ref="A153:F153"/>
    <mergeCell ref="A154:F154"/>
    <mergeCell ref="A195:F195"/>
    <mergeCell ref="A196:F196"/>
    <mergeCell ref="A202:F202"/>
    <mergeCell ref="A203:F203"/>
    <mergeCell ref="A209:F209"/>
    <mergeCell ref="A175:F175"/>
    <mergeCell ref="A181:F181"/>
    <mergeCell ref="A182:F182"/>
    <mergeCell ref="A188:F188"/>
    <mergeCell ref="A189:F189"/>
    <mergeCell ref="A230:F230"/>
    <mergeCell ref="A231:F231"/>
    <mergeCell ref="A237:F237"/>
    <mergeCell ref="A238:F238"/>
    <mergeCell ref="A244:F244"/>
    <mergeCell ref="A210:F210"/>
    <mergeCell ref="A216:F216"/>
    <mergeCell ref="A217:F217"/>
    <mergeCell ref="A223:F223"/>
    <mergeCell ref="A224:F224"/>
    <mergeCell ref="A265:F265"/>
    <mergeCell ref="A266:F266"/>
    <mergeCell ref="A272:F272"/>
    <mergeCell ref="A273:F273"/>
    <mergeCell ref="A279:F279"/>
    <mergeCell ref="A245:F245"/>
    <mergeCell ref="A251:F251"/>
    <mergeCell ref="A252:F252"/>
    <mergeCell ref="A258:F258"/>
    <mergeCell ref="A259:F259"/>
    <mergeCell ref="A330:F330"/>
    <mergeCell ref="A294:F294"/>
    <mergeCell ref="A295:F295"/>
    <mergeCell ref="A301:F301"/>
    <mergeCell ref="A302:F302"/>
    <mergeCell ref="A308:F308"/>
    <mergeCell ref="A280:F280"/>
    <mergeCell ref="A287:F287"/>
    <mergeCell ref="A288:F288"/>
    <mergeCell ref="A6:F6"/>
    <mergeCell ref="A7:F7"/>
    <mergeCell ref="A322:F322"/>
    <mergeCell ref="A323:F323"/>
    <mergeCell ref="A386:F386"/>
    <mergeCell ref="A371:F371"/>
    <mergeCell ref="A372:F372"/>
    <mergeCell ref="A378:F378"/>
    <mergeCell ref="A379:F379"/>
    <mergeCell ref="A385:F385"/>
    <mergeCell ref="A351:F351"/>
    <mergeCell ref="A357:F357"/>
    <mergeCell ref="A358:F358"/>
    <mergeCell ref="A364:F364"/>
    <mergeCell ref="A365:F365"/>
    <mergeCell ref="A336:F336"/>
    <mergeCell ref="A337:F337"/>
    <mergeCell ref="A343:F343"/>
    <mergeCell ref="A344:F344"/>
    <mergeCell ref="A350:F350"/>
    <mergeCell ref="A309:F309"/>
    <mergeCell ref="A315:F315"/>
    <mergeCell ref="A316:F316"/>
    <mergeCell ref="A329:F329"/>
  </mergeCells>
  <pageMargins left="0.39370078740157483" right="0.39370078740157483" top="0.35433070866141736" bottom="0.35433070866141736" header="0.31496062992125984" footer="0.31496062992125984"/>
  <pageSetup paperSize="9" scale="55" orientation="portrait" verticalDpi="0" r:id="rId1"/>
  <rowBreaks count="18" manualBreakCount="18">
    <brk id="26" max="5" man="1"/>
    <brk id="47" max="5" man="1"/>
    <brk id="68" max="5" man="1"/>
    <brk id="89" max="5" man="1"/>
    <brk id="110" max="5" man="1"/>
    <brk id="131" max="5" man="1"/>
    <brk id="152" max="5" man="1"/>
    <brk id="194" max="5" man="1"/>
    <brk id="215" max="5" man="1"/>
    <brk id="236" max="5" man="1"/>
    <brk id="257" max="5" man="1"/>
    <brk id="278" max="5" man="1"/>
    <brk id="300" max="5" man="1"/>
    <brk id="321" max="5" man="1"/>
    <brk id="342" max="5" man="1"/>
    <brk id="363" max="5" man="1"/>
    <brk id="370" max="5" man="1"/>
    <brk id="39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F21"/>
  <sheetViews>
    <sheetView view="pageBreakPreview" zoomScale="90" zoomScaleSheetLayoutView="90" workbookViewId="0">
      <selection activeCell="A8" sqref="A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47</v>
      </c>
    </row>
    <row r="2" spans="1:6" ht="18.75">
      <c r="A2" s="33" t="s">
        <v>1</v>
      </c>
      <c r="B2" s="33"/>
      <c r="C2" s="33"/>
      <c r="D2" s="33"/>
      <c r="E2" s="33"/>
      <c r="F2" s="33"/>
    </row>
    <row r="3" spans="1:6" ht="18.75">
      <c r="A3" s="33" t="s">
        <v>46</v>
      </c>
      <c r="B3" s="33"/>
      <c r="C3" s="33"/>
      <c r="D3" s="33"/>
      <c r="E3" s="33"/>
      <c r="F3" s="33"/>
    </row>
    <row r="4" spans="1:6" ht="18.75">
      <c r="A4" s="33" t="s">
        <v>3</v>
      </c>
      <c r="B4" s="33"/>
      <c r="C4" s="33"/>
      <c r="D4" s="33"/>
      <c r="E4" s="33"/>
      <c r="F4" s="33"/>
    </row>
    <row r="5" spans="1:6" ht="18.75">
      <c r="A5" s="1"/>
      <c r="B5" s="1"/>
      <c r="C5" s="1"/>
      <c r="D5" s="1"/>
      <c r="E5" s="1"/>
      <c r="F5" s="1"/>
    </row>
    <row r="6" spans="1:6" ht="18.75">
      <c r="A6" s="27" t="s">
        <v>4</v>
      </c>
      <c r="B6" s="28"/>
      <c r="C6" s="28"/>
      <c r="D6" s="28"/>
      <c r="E6" s="28"/>
      <c r="F6" s="29"/>
    </row>
    <row r="7" spans="1:6" ht="18.75">
      <c r="A7" s="26" t="s">
        <v>86</v>
      </c>
      <c r="B7" s="26"/>
      <c r="C7" s="26"/>
      <c r="D7" s="26"/>
      <c r="E7" s="26"/>
      <c r="F7" s="26"/>
    </row>
    <row r="8" spans="1:6" ht="157.5" customHeight="1">
      <c r="A8" s="2" t="s">
        <v>5</v>
      </c>
      <c r="B8" s="15" t="s">
        <v>48</v>
      </c>
      <c r="C8" s="34" t="s">
        <v>49</v>
      </c>
      <c r="D8" s="35"/>
      <c r="E8" s="15" t="s">
        <v>52</v>
      </c>
      <c r="F8" s="15" t="s">
        <v>53</v>
      </c>
    </row>
    <row r="9" spans="1:6" ht="66" customHeight="1">
      <c r="A9" s="2"/>
      <c r="B9" s="3"/>
      <c r="C9" s="15" t="s">
        <v>50</v>
      </c>
      <c r="D9" s="15" t="s">
        <v>51</v>
      </c>
      <c r="E9" s="3"/>
      <c r="F9" s="3"/>
    </row>
    <row r="10" spans="1:6" ht="18.75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 t="s">
        <v>11</v>
      </c>
    </row>
    <row r="11" spans="1:6" ht="18.75" customHeight="1">
      <c r="A11" s="4"/>
      <c r="B11" s="16" t="s">
        <v>54</v>
      </c>
      <c r="C11" s="16" t="s">
        <v>54</v>
      </c>
      <c r="D11" s="16" t="s">
        <v>54</v>
      </c>
      <c r="E11" s="16" t="s">
        <v>54</v>
      </c>
      <c r="F11" s="16" t="s">
        <v>54</v>
      </c>
    </row>
    <row r="12" spans="1:6" ht="18.75">
      <c r="A12" s="4"/>
      <c r="B12" s="16" t="s">
        <v>54</v>
      </c>
      <c r="C12" s="16" t="s">
        <v>54</v>
      </c>
      <c r="D12" s="16" t="s">
        <v>54</v>
      </c>
      <c r="E12" s="16" t="s">
        <v>54</v>
      </c>
      <c r="F12" s="16" t="s">
        <v>54</v>
      </c>
    </row>
    <row r="14" spans="1:6" s="1" customFormat="1" ht="18.75">
      <c r="B14" s="1" t="s">
        <v>37</v>
      </c>
    </row>
    <row r="15" spans="1:6" s="1" customFormat="1" ht="18.75"/>
    <row r="16" spans="1:6" s="1" customFormat="1" ht="18.75">
      <c r="B16" s="1" t="s">
        <v>38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F501"/>
  <sheetViews>
    <sheetView tabSelected="1" view="pageBreakPreview" topLeftCell="A497" zoomScaleSheetLayoutView="100" workbookViewId="0">
      <selection sqref="A1:F1"/>
    </sheetView>
  </sheetViews>
  <sheetFormatPr defaultRowHeight="18.75"/>
  <cols>
    <col min="1" max="1" width="7.7109375" style="41" customWidth="1"/>
    <col min="2" max="2" width="66.5703125" style="41" customWidth="1"/>
    <col min="3" max="3" width="40.42578125" style="41" customWidth="1"/>
    <col min="4" max="4" width="17.140625" style="41" customWidth="1"/>
    <col min="5" max="5" width="14.140625" style="41" customWidth="1"/>
    <col min="6" max="6" width="18" style="41" customWidth="1"/>
  </cols>
  <sheetData>
    <row r="1" spans="1:6" ht="20.25">
      <c r="A1" s="80" t="s">
        <v>138</v>
      </c>
      <c r="B1" s="80"/>
      <c r="C1" s="80"/>
      <c r="D1" s="80"/>
      <c r="E1" s="80"/>
      <c r="F1" s="80"/>
    </row>
    <row r="2" spans="1:6">
      <c r="F2" s="41" t="s">
        <v>13</v>
      </c>
    </row>
    <row r="3" spans="1:6">
      <c r="A3" s="43" t="s">
        <v>1</v>
      </c>
      <c r="B3" s="43"/>
      <c r="C3" s="43"/>
      <c r="D3" s="43"/>
      <c r="E3" s="43"/>
      <c r="F3" s="43"/>
    </row>
    <row r="4" spans="1:6">
      <c r="A4" s="43" t="s">
        <v>55</v>
      </c>
      <c r="B4" s="43"/>
      <c r="C4" s="43"/>
      <c r="D4" s="43"/>
      <c r="E4" s="43"/>
      <c r="F4" s="43"/>
    </row>
    <row r="5" spans="1:6">
      <c r="A5" s="43" t="s">
        <v>3</v>
      </c>
      <c r="B5" s="43"/>
      <c r="C5" s="43"/>
      <c r="D5" s="43"/>
      <c r="E5" s="43"/>
      <c r="F5" s="43"/>
    </row>
    <row r="7" spans="1:6">
      <c r="A7" s="44" t="s">
        <v>88</v>
      </c>
      <c r="B7" s="45"/>
      <c r="C7" s="45"/>
      <c r="D7" s="45"/>
      <c r="E7" s="45"/>
      <c r="F7" s="46"/>
    </row>
    <row r="8" spans="1:6">
      <c r="A8" s="47" t="s">
        <v>86</v>
      </c>
      <c r="B8" s="47"/>
      <c r="C8" s="47"/>
      <c r="D8" s="47"/>
      <c r="E8" s="47"/>
      <c r="F8" s="47"/>
    </row>
    <row r="9" spans="1:6" ht="168.75">
      <c r="A9" s="48" t="s">
        <v>5</v>
      </c>
      <c r="B9" s="49" t="s">
        <v>6</v>
      </c>
      <c r="C9" s="49" t="s">
        <v>14</v>
      </c>
      <c r="D9" s="49" t="s">
        <v>15</v>
      </c>
      <c r="E9" s="49" t="s">
        <v>16</v>
      </c>
      <c r="F9" s="49" t="s">
        <v>10</v>
      </c>
    </row>
    <row r="10" spans="1:6">
      <c r="A10" s="50">
        <v>1</v>
      </c>
      <c r="B10" s="50">
        <v>2</v>
      </c>
      <c r="C10" s="50">
        <v>3</v>
      </c>
      <c r="D10" s="50">
        <v>4</v>
      </c>
      <c r="E10" s="50">
        <v>5</v>
      </c>
      <c r="F10" s="50" t="s">
        <v>11</v>
      </c>
    </row>
    <row r="11" spans="1:6" ht="89.25" customHeight="1">
      <c r="A11" s="82">
        <v>1</v>
      </c>
      <c r="B11" s="36" t="s">
        <v>42</v>
      </c>
      <c r="C11" s="5" t="s">
        <v>17</v>
      </c>
      <c r="D11" s="52">
        <v>95</v>
      </c>
      <c r="E11" s="52">
        <v>100</v>
      </c>
      <c r="F11" s="53">
        <f>E11/D11*100</f>
        <v>105.26315789473684</v>
      </c>
    </row>
    <row r="12" spans="1:6" ht="141" customHeight="1">
      <c r="A12" s="83"/>
      <c r="B12" s="37"/>
      <c r="C12" s="5" t="s">
        <v>18</v>
      </c>
      <c r="D12" s="52">
        <v>100</v>
      </c>
      <c r="E12" s="52">
        <v>100</v>
      </c>
      <c r="F12" s="53">
        <f t="shared" ref="F12:F14" si="0">E12/D12*100</f>
        <v>100</v>
      </c>
    </row>
    <row r="13" spans="1:6" ht="109.5" customHeight="1">
      <c r="A13" s="104">
        <v>2</v>
      </c>
      <c r="B13" s="38" t="s">
        <v>40</v>
      </c>
      <c r="C13" s="5" t="s">
        <v>19</v>
      </c>
      <c r="D13" s="52">
        <v>95</v>
      </c>
      <c r="E13" s="52">
        <v>100</v>
      </c>
      <c r="F13" s="53">
        <f t="shared" si="0"/>
        <v>105.26315789473684</v>
      </c>
    </row>
    <row r="14" spans="1:6" ht="144.75" customHeight="1">
      <c r="A14" s="104"/>
      <c r="B14" s="39"/>
      <c r="C14" s="5" t="s">
        <v>18</v>
      </c>
      <c r="D14" s="51">
        <v>100</v>
      </c>
      <c r="E14" s="84">
        <v>100</v>
      </c>
      <c r="F14" s="53">
        <f t="shared" si="0"/>
        <v>100</v>
      </c>
    </row>
    <row r="15" spans="1:6" ht="20.25" customHeight="1">
      <c r="A15" s="85"/>
      <c r="B15" s="20"/>
      <c r="C15" s="21"/>
      <c r="D15" s="86"/>
      <c r="E15" s="87"/>
      <c r="F15" s="88"/>
    </row>
    <row r="16" spans="1:6">
      <c r="A16" s="44" t="s">
        <v>57</v>
      </c>
      <c r="B16" s="45"/>
      <c r="C16" s="45"/>
      <c r="D16" s="45"/>
      <c r="E16" s="45"/>
      <c r="F16" s="46"/>
    </row>
    <row r="17" spans="1:6">
      <c r="A17" s="47" t="s">
        <v>86</v>
      </c>
      <c r="B17" s="47"/>
      <c r="C17" s="47"/>
      <c r="D17" s="47"/>
      <c r="E17" s="47"/>
      <c r="F17" s="47"/>
    </row>
    <row r="18" spans="1:6" ht="168.75">
      <c r="A18" s="48" t="s">
        <v>5</v>
      </c>
      <c r="B18" s="49" t="s">
        <v>6</v>
      </c>
      <c r="C18" s="49" t="s">
        <v>14</v>
      </c>
      <c r="D18" s="49" t="s">
        <v>15</v>
      </c>
      <c r="E18" s="49" t="s">
        <v>16</v>
      </c>
      <c r="F18" s="49" t="s">
        <v>10</v>
      </c>
    </row>
    <row r="19" spans="1:6">
      <c r="A19" s="50">
        <v>1</v>
      </c>
      <c r="B19" s="50">
        <v>2</v>
      </c>
      <c r="C19" s="50">
        <v>3</v>
      </c>
      <c r="D19" s="50">
        <v>4</v>
      </c>
      <c r="E19" s="50">
        <v>5</v>
      </c>
      <c r="F19" s="50" t="s">
        <v>11</v>
      </c>
    </row>
    <row r="20" spans="1:6" ht="89.25" customHeight="1">
      <c r="A20" s="82">
        <v>1</v>
      </c>
      <c r="B20" s="36" t="s">
        <v>42</v>
      </c>
      <c r="C20" s="5" t="s">
        <v>17</v>
      </c>
      <c r="D20" s="52">
        <v>95</v>
      </c>
      <c r="E20" s="52">
        <v>95</v>
      </c>
      <c r="F20" s="53">
        <f>E20/D20*100</f>
        <v>100</v>
      </c>
    </row>
    <row r="21" spans="1:6" ht="171.75" customHeight="1">
      <c r="A21" s="83"/>
      <c r="B21" s="37"/>
      <c r="C21" s="5" t="s">
        <v>18</v>
      </c>
      <c r="D21" s="52">
        <v>100</v>
      </c>
      <c r="E21" s="52">
        <v>100</v>
      </c>
      <c r="F21" s="53">
        <f t="shared" ref="F21:F23" si="1">E21/D21*100</f>
        <v>100</v>
      </c>
    </row>
    <row r="22" spans="1:6" ht="109.5" customHeight="1">
      <c r="A22" s="104">
        <v>2</v>
      </c>
      <c r="B22" s="38" t="s">
        <v>40</v>
      </c>
      <c r="C22" s="5" t="s">
        <v>19</v>
      </c>
      <c r="D22" s="52">
        <v>95</v>
      </c>
      <c r="E22" s="52">
        <v>95</v>
      </c>
      <c r="F22" s="53">
        <f t="shared" si="1"/>
        <v>100</v>
      </c>
    </row>
    <row r="23" spans="1:6" ht="144.75" customHeight="1">
      <c r="A23" s="104"/>
      <c r="B23" s="39"/>
      <c r="C23" s="5" t="s">
        <v>18</v>
      </c>
      <c r="D23" s="51">
        <v>100</v>
      </c>
      <c r="E23" s="84">
        <v>100</v>
      </c>
      <c r="F23" s="53">
        <f t="shared" si="1"/>
        <v>100</v>
      </c>
    </row>
    <row r="24" spans="1:6" ht="30.75" customHeight="1">
      <c r="A24" s="85"/>
      <c r="B24" s="6"/>
      <c r="C24" s="7"/>
      <c r="D24" s="85"/>
      <c r="E24" s="89"/>
      <c r="F24" s="90"/>
    </row>
    <row r="25" spans="1:6">
      <c r="A25" s="44" t="s">
        <v>58</v>
      </c>
      <c r="B25" s="45"/>
      <c r="C25" s="45"/>
      <c r="D25" s="45"/>
      <c r="E25" s="45"/>
      <c r="F25" s="46"/>
    </row>
    <row r="26" spans="1:6">
      <c r="A26" s="47" t="s">
        <v>86</v>
      </c>
      <c r="B26" s="47"/>
      <c r="C26" s="47"/>
      <c r="D26" s="47"/>
      <c r="E26" s="47"/>
      <c r="F26" s="47"/>
    </row>
    <row r="27" spans="1:6" ht="168.75">
      <c r="A27" s="48" t="s">
        <v>5</v>
      </c>
      <c r="B27" s="49" t="s">
        <v>6</v>
      </c>
      <c r="C27" s="49" t="s">
        <v>14</v>
      </c>
      <c r="D27" s="49" t="s">
        <v>15</v>
      </c>
      <c r="E27" s="49" t="s">
        <v>16</v>
      </c>
      <c r="F27" s="49" t="s">
        <v>10</v>
      </c>
    </row>
    <row r="28" spans="1:6">
      <c r="A28" s="50">
        <v>1</v>
      </c>
      <c r="B28" s="50">
        <v>2</v>
      </c>
      <c r="C28" s="50">
        <v>3</v>
      </c>
      <c r="D28" s="50">
        <v>4</v>
      </c>
      <c r="E28" s="50">
        <v>5</v>
      </c>
      <c r="F28" s="50" t="s">
        <v>11</v>
      </c>
    </row>
    <row r="29" spans="1:6" ht="89.25" customHeight="1">
      <c r="A29" s="82">
        <v>1</v>
      </c>
      <c r="B29" s="36" t="s">
        <v>42</v>
      </c>
      <c r="C29" s="5" t="s">
        <v>17</v>
      </c>
      <c r="D29" s="52">
        <v>95</v>
      </c>
      <c r="E29" s="52">
        <v>100</v>
      </c>
      <c r="F29" s="53">
        <f>E29/D29*100</f>
        <v>105.26315789473684</v>
      </c>
    </row>
    <row r="30" spans="1:6" ht="171.75" customHeight="1">
      <c r="A30" s="83"/>
      <c r="B30" s="37"/>
      <c r="C30" s="5" t="s">
        <v>18</v>
      </c>
      <c r="D30" s="52">
        <v>100</v>
      </c>
      <c r="E30" s="52">
        <v>100</v>
      </c>
      <c r="F30" s="53">
        <f t="shared" ref="F30:F32" si="2">E30/D30*100</f>
        <v>100</v>
      </c>
    </row>
    <row r="31" spans="1:6" ht="109.5" customHeight="1">
      <c r="A31" s="104">
        <v>2</v>
      </c>
      <c r="B31" s="38" t="s">
        <v>40</v>
      </c>
      <c r="C31" s="5" t="s">
        <v>19</v>
      </c>
      <c r="D31" s="52">
        <v>95</v>
      </c>
      <c r="E31" s="52">
        <v>100</v>
      </c>
      <c r="F31" s="53">
        <f t="shared" si="2"/>
        <v>105.26315789473684</v>
      </c>
    </row>
    <row r="32" spans="1:6" ht="144.75" customHeight="1">
      <c r="A32" s="104"/>
      <c r="B32" s="39"/>
      <c r="C32" s="5" t="s">
        <v>18</v>
      </c>
      <c r="D32" s="51">
        <v>100</v>
      </c>
      <c r="E32" s="51">
        <v>100</v>
      </c>
      <c r="F32" s="53">
        <f t="shared" si="2"/>
        <v>100</v>
      </c>
    </row>
    <row r="34" spans="1:6">
      <c r="A34" s="44" t="s">
        <v>59</v>
      </c>
      <c r="B34" s="45"/>
      <c r="C34" s="45"/>
      <c r="D34" s="45"/>
      <c r="E34" s="45"/>
      <c r="F34" s="46"/>
    </row>
    <row r="35" spans="1:6">
      <c r="A35" s="47" t="s">
        <v>86</v>
      </c>
      <c r="B35" s="47"/>
      <c r="C35" s="47"/>
      <c r="D35" s="47"/>
      <c r="E35" s="47"/>
      <c r="F35" s="47"/>
    </row>
    <row r="36" spans="1:6" ht="168.75">
      <c r="A36" s="48" t="s">
        <v>5</v>
      </c>
      <c r="B36" s="49" t="s">
        <v>6</v>
      </c>
      <c r="C36" s="49" t="s">
        <v>14</v>
      </c>
      <c r="D36" s="49" t="s">
        <v>15</v>
      </c>
      <c r="E36" s="49" t="s">
        <v>16</v>
      </c>
      <c r="F36" s="49" t="s">
        <v>10</v>
      </c>
    </row>
    <row r="37" spans="1:6">
      <c r="A37" s="50">
        <v>1</v>
      </c>
      <c r="B37" s="50">
        <v>2</v>
      </c>
      <c r="C37" s="50">
        <v>3</v>
      </c>
      <c r="D37" s="50">
        <v>4</v>
      </c>
      <c r="E37" s="50">
        <v>5</v>
      </c>
      <c r="F37" s="50" t="s">
        <v>11</v>
      </c>
    </row>
    <row r="38" spans="1:6" ht="89.25" customHeight="1">
      <c r="A38" s="82">
        <v>1</v>
      </c>
      <c r="B38" s="36" t="s">
        <v>42</v>
      </c>
      <c r="C38" s="5" t="s">
        <v>17</v>
      </c>
      <c r="D38" s="52">
        <v>95</v>
      </c>
      <c r="E38" s="52">
        <v>100</v>
      </c>
      <c r="F38" s="53">
        <f>E38/D38*100</f>
        <v>105.26315789473684</v>
      </c>
    </row>
    <row r="39" spans="1:6" ht="171.75" customHeight="1">
      <c r="A39" s="83"/>
      <c r="B39" s="37"/>
      <c r="C39" s="5" t="s">
        <v>18</v>
      </c>
      <c r="D39" s="52">
        <v>100</v>
      </c>
      <c r="E39" s="52">
        <v>100</v>
      </c>
      <c r="F39" s="53">
        <f>E39/D39*100</f>
        <v>100</v>
      </c>
    </row>
    <row r="40" spans="1:6" ht="109.5" customHeight="1">
      <c r="A40" s="104">
        <v>2</v>
      </c>
      <c r="B40" s="38" t="s">
        <v>40</v>
      </c>
      <c r="C40" s="5" t="s">
        <v>19</v>
      </c>
      <c r="D40" s="52">
        <v>95</v>
      </c>
      <c r="E40" s="52">
        <v>100</v>
      </c>
      <c r="F40" s="53">
        <f>E40/D40*100</f>
        <v>105.26315789473684</v>
      </c>
    </row>
    <row r="41" spans="1:6" ht="144.75" customHeight="1">
      <c r="A41" s="104"/>
      <c r="B41" s="39"/>
      <c r="C41" s="5" t="s">
        <v>18</v>
      </c>
      <c r="D41" s="51">
        <v>100</v>
      </c>
      <c r="E41" s="91">
        <v>100</v>
      </c>
      <c r="F41" s="53">
        <f>E41/D41*100</f>
        <v>100</v>
      </c>
    </row>
    <row r="43" spans="1:6">
      <c r="A43" s="32" t="s">
        <v>64</v>
      </c>
      <c r="B43" s="32"/>
      <c r="C43" s="32"/>
      <c r="D43" s="32"/>
      <c r="E43" s="32"/>
      <c r="F43" s="32"/>
    </row>
    <row r="44" spans="1:6">
      <c r="A44" s="47" t="s">
        <v>86</v>
      </c>
      <c r="B44" s="47"/>
      <c r="C44" s="47"/>
      <c r="D44" s="47"/>
      <c r="E44" s="47"/>
      <c r="F44" s="47"/>
    </row>
    <row r="45" spans="1:6" ht="168.75">
      <c r="A45" s="48" t="s">
        <v>5</v>
      </c>
      <c r="B45" s="49" t="s">
        <v>6</v>
      </c>
      <c r="C45" s="49" t="s">
        <v>14</v>
      </c>
      <c r="D45" s="49" t="s">
        <v>15</v>
      </c>
      <c r="E45" s="49" t="s">
        <v>16</v>
      </c>
      <c r="F45" s="49" t="s">
        <v>10</v>
      </c>
    </row>
    <row r="46" spans="1:6">
      <c r="A46" s="50">
        <v>1</v>
      </c>
      <c r="B46" s="50">
        <v>2</v>
      </c>
      <c r="C46" s="50">
        <v>3</v>
      </c>
      <c r="D46" s="50">
        <v>4</v>
      </c>
      <c r="E46" s="50">
        <v>5</v>
      </c>
      <c r="F46" s="50" t="s">
        <v>11</v>
      </c>
    </row>
    <row r="47" spans="1:6" ht="89.25" customHeight="1">
      <c r="A47" s="82">
        <v>1</v>
      </c>
      <c r="B47" s="36" t="s">
        <v>42</v>
      </c>
      <c r="C47" s="5" t="s">
        <v>17</v>
      </c>
      <c r="D47" s="52">
        <v>95</v>
      </c>
      <c r="E47" s="52">
        <v>95</v>
      </c>
      <c r="F47" s="53">
        <f>E47/D47*100</f>
        <v>100</v>
      </c>
    </row>
    <row r="48" spans="1:6" ht="171.75" customHeight="1">
      <c r="A48" s="83"/>
      <c r="B48" s="37"/>
      <c r="C48" s="5" t="s">
        <v>18</v>
      </c>
      <c r="D48" s="52">
        <v>100</v>
      </c>
      <c r="E48" s="52">
        <v>100</v>
      </c>
      <c r="F48" s="53">
        <f t="shared" ref="F48:F50" si="3">E48/D48*100</f>
        <v>100</v>
      </c>
    </row>
    <row r="49" spans="1:6" ht="109.5" customHeight="1">
      <c r="A49" s="104">
        <v>2</v>
      </c>
      <c r="B49" s="38" t="s">
        <v>40</v>
      </c>
      <c r="C49" s="5" t="s">
        <v>19</v>
      </c>
      <c r="D49" s="52">
        <v>95</v>
      </c>
      <c r="E49" s="52">
        <v>95</v>
      </c>
      <c r="F49" s="53">
        <f t="shared" si="3"/>
        <v>100</v>
      </c>
    </row>
    <row r="50" spans="1:6" ht="144.75" customHeight="1">
      <c r="A50" s="104"/>
      <c r="B50" s="39"/>
      <c r="C50" s="5" t="s">
        <v>18</v>
      </c>
      <c r="D50" s="51">
        <v>100</v>
      </c>
      <c r="E50" s="91">
        <v>100</v>
      </c>
      <c r="F50" s="53">
        <f t="shared" si="3"/>
        <v>100</v>
      </c>
    </row>
    <row r="52" spans="1:6">
      <c r="A52" s="44" t="s">
        <v>89</v>
      </c>
      <c r="B52" s="45"/>
      <c r="C52" s="45"/>
      <c r="D52" s="45"/>
      <c r="E52" s="45"/>
      <c r="F52" s="46"/>
    </row>
    <row r="53" spans="1:6">
      <c r="A53" s="47" t="s">
        <v>86</v>
      </c>
      <c r="B53" s="47"/>
      <c r="C53" s="47"/>
      <c r="D53" s="47"/>
      <c r="E53" s="47"/>
      <c r="F53" s="47"/>
    </row>
    <row r="54" spans="1:6" ht="168.75">
      <c r="A54" s="48" t="s">
        <v>5</v>
      </c>
      <c r="B54" s="49" t="s">
        <v>6</v>
      </c>
      <c r="C54" s="49" t="s">
        <v>14</v>
      </c>
      <c r="D54" s="49" t="s">
        <v>15</v>
      </c>
      <c r="E54" s="49" t="s">
        <v>16</v>
      </c>
      <c r="F54" s="49" t="s">
        <v>10</v>
      </c>
    </row>
    <row r="55" spans="1:6">
      <c r="A55" s="50">
        <v>1</v>
      </c>
      <c r="B55" s="50">
        <v>2</v>
      </c>
      <c r="C55" s="50">
        <v>3</v>
      </c>
      <c r="D55" s="50">
        <v>4</v>
      </c>
      <c r="E55" s="50">
        <v>5</v>
      </c>
      <c r="F55" s="50" t="s">
        <v>11</v>
      </c>
    </row>
    <row r="56" spans="1:6" ht="89.25" customHeight="1">
      <c r="A56" s="82">
        <v>1</v>
      </c>
      <c r="B56" s="36" t="s">
        <v>42</v>
      </c>
      <c r="C56" s="5" t="s">
        <v>17</v>
      </c>
      <c r="D56" s="52">
        <v>95</v>
      </c>
      <c r="E56" s="52">
        <v>95</v>
      </c>
      <c r="F56" s="53">
        <f>E56/D56*100</f>
        <v>100</v>
      </c>
    </row>
    <row r="57" spans="1:6" ht="171.75" customHeight="1">
      <c r="A57" s="83"/>
      <c r="B57" s="37"/>
      <c r="C57" s="5" t="s">
        <v>18</v>
      </c>
      <c r="D57" s="52">
        <v>100</v>
      </c>
      <c r="E57" s="52">
        <v>100</v>
      </c>
      <c r="F57" s="53">
        <f t="shared" ref="F57:F59" si="4">E57/D57*100</f>
        <v>100</v>
      </c>
    </row>
    <row r="58" spans="1:6" ht="109.5" customHeight="1">
      <c r="A58" s="104">
        <v>2</v>
      </c>
      <c r="B58" s="38" t="s">
        <v>40</v>
      </c>
      <c r="C58" s="5" t="s">
        <v>19</v>
      </c>
      <c r="D58" s="52">
        <v>95</v>
      </c>
      <c r="E58" s="52">
        <v>95</v>
      </c>
      <c r="F58" s="53">
        <f t="shared" si="4"/>
        <v>100</v>
      </c>
    </row>
    <row r="59" spans="1:6" ht="144.75" customHeight="1">
      <c r="A59" s="104"/>
      <c r="B59" s="39"/>
      <c r="C59" s="5" t="s">
        <v>18</v>
      </c>
      <c r="D59" s="51">
        <v>100</v>
      </c>
      <c r="E59" s="52">
        <v>100</v>
      </c>
      <c r="F59" s="53">
        <f t="shared" si="4"/>
        <v>100</v>
      </c>
    </row>
    <row r="61" spans="1:6">
      <c r="A61" s="44" t="s">
        <v>90</v>
      </c>
      <c r="B61" s="45"/>
      <c r="C61" s="45"/>
      <c r="D61" s="45"/>
      <c r="E61" s="45"/>
      <c r="F61" s="46"/>
    </row>
    <row r="62" spans="1:6">
      <c r="A62" s="55" t="s">
        <v>86</v>
      </c>
      <c r="B62" s="55"/>
      <c r="C62" s="55"/>
      <c r="D62" s="55"/>
      <c r="E62" s="55"/>
      <c r="F62" s="55"/>
    </row>
    <row r="63" spans="1:6" ht="168.75">
      <c r="A63" s="56" t="s">
        <v>5</v>
      </c>
      <c r="B63" s="57" t="s">
        <v>6</v>
      </c>
      <c r="C63" s="57" t="s">
        <v>14</v>
      </c>
      <c r="D63" s="57" t="s">
        <v>15</v>
      </c>
      <c r="E63" s="57" t="s">
        <v>16</v>
      </c>
      <c r="F63" s="57" t="s">
        <v>10</v>
      </c>
    </row>
    <row r="64" spans="1:6">
      <c r="A64" s="58">
        <v>1</v>
      </c>
      <c r="B64" s="58">
        <v>2</v>
      </c>
      <c r="C64" s="58">
        <v>3</v>
      </c>
      <c r="D64" s="58">
        <v>4</v>
      </c>
      <c r="E64" s="58">
        <v>5</v>
      </c>
      <c r="F64" s="58" t="s">
        <v>11</v>
      </c>
    </row>
    <row r="65" spans="1:6" ht="89.25" customHeight="1">
      <c r="A65" s="92">
        <v>1</v>
      </c>
      <c r="B65" s="93" t="s">
        <v>42</v>
      </c>
      <c r="C65" s="63" t="s">
        <v>17</v>
      </c>
      <c r="D65" s="61">
        <v>95</v>
      </c>
      <c r="E65" s="61">
        <v>100</v>
      </c>
      <c r="F65" s="62">
        <f>E65/D65*100</f>
        <v>105.26315789473684</v>
      </c>
    </row>
    <row r="66" spans="1:6" ht="171.75" customHeight="1">
      <c r="A66" s="92"/>
      <c r="B66" s="93"/>
      <c r="C66" s="63" t="s">
        <v>18</v>
      </c>
      <c r="D66" s="61">
        <v>100</v>
      </c>
      <c r="E66" s="61">
        <v>100</v>
      </c>
      <c r="F66" s="62">
        <f>E66/D66*100</f>
        <v>100</v>
      </c>
    </row>
    <row r="67" spans="1:6" ht="109.5" customHeight="1">
      <c r="A67" s="92">
        <v>2</v>
      </c>
      <c r="B67" s="94" t="s">
        <v>40</v>
      </c>
      <c r="C67" s="63" t="s">
        <v>19</v>
      </c>
      <c r="D67" s="61">
        <v>95</v>
      </c>
      <c r="E67" s="61">
        <v>100</v>
      </c>
      <c r="F67" s="62">
        <f>E67/D67*100</f>
        <v>105.26315789473684</v>
      </c>
    </row>
    <row r="68" spans="1:6" ht="144.75" customHeight="1">
      <c r="A68" s="92"/>
      <c r="B68" s="94"/>
      <c r="C68" s="63" t="s">
        <v>18</v>
      </c>
      <c r="D68" s="59">
        <v>100</v>
      </c>
      <c r="E68" s="59">
        <v>100</v>
      </c>
      <c r="F68" s="62">
        <f>E68/D68*100</f>
        <v>100</v>
      </c>
    </row>
    <row r="70" spans="1:6">
      <c r="A70" s="44" t="s">
        <v>91</v>
      </c>
      <c r="B70" s="45"/>
      <c r="C70" s="45"/>
      <c r="D70" s="45"/>
      <c r="E70" s="45"/>
      <c r="F70" s="46"/>
    </row>
    <row r="71" spans="1:6">
      <c r="A71" s="47" t="s">
        <v>86</v>
      </c>
      <c r="B71" s="47"/>
      <c r="C71" s="47"/>
      <c r="D71" s="47"/>
      <c r="E71" s="47"/>
      <c r="F71" s="47"/>
    </row>
    <row r="72" spans="1:6" ht="168.75">
      <c r="A72" s="48" t="s">
        <v>5</v>
      </c>
      <c r="B72" s="49" t="s">
        <v>6</v>
      </c>
      <c r="C72" s="49" t="s">
        <v>14</v>
      </c>
      <c r="D72" s="49" t="s">
        <v>15</v>
      </c>
      <c r="E72" s="49" t="s">
        <v>16</v>
      </c>
      <c r="F72" s="49" t="s">
        <v>10</v>
      </c>
    </row>
    <row r="73" spans="1:6">
      <c r="A73" s="50">
        <v>1</v>
      </c>
      <c r="B73" s="50">
        <v>2</v>
      </c>
      <c r="C73" s="50">
        <v>3</v>
      </c>
      <c r="D73" s="50">
        <v>4</v>
      </c>
      <c r="E73" s="50">
        <v>5</v>
      </c>
      <c r="F73" s="50" t="s">
        <v>11</v>
      </c>
    </row>
    <row r="74" spans="1:6" ht="89.25" customHeight="1">
      <c r="A74" s="82">
        <v>1</v>
      </c>
      <c r="B74" s="36" t="s">
        <v>42</v>
      </c>
      <c r="C74" s="5" t="s">
        <v>17</v>
      </c>
      <c r="D74" s="52">
        <v>95</v>
      </c>
      <c r="E74" s="52">
        <v>95</v>
      </c>
      <c r="F74" s="53">
        <f>E74/D74*100</f>
        <v>100</v>
      </c>
    </row>
    <row r="75" spans="1:6" ht="171.75" customHeight="1">
      <c r="A75" s="83"/>
      <c r="B75" s="37"/>
      <c r="C75" s="5" t="s">
        <v>18</v>
      </c>
      <c r="D75" s="52">
        <v>100</v>
      </c>
      <c r="E75" s="52">
        <v>100</v>
      </c>
      <c r="F75" s="53">
        <f t="shared" ref="F75:F77" si="5">E75/D75*100</f>
        <v>100</v>
      </c>
    </row>
    <row r="76" spans="1:6" ht="109.5" customHeight="1">
      <c r="A76" s="104">
        <v>2</v>
      </c>
      <c r="B76" s="38" t="s">
        <v>40</v>
      </c>
      <c r="C76" s="5" t="s">
        <v>19</v>
      </c>
      <c r="D76" s="52">
        <v>95</v>
      </c>
      <c r="E76" s="52">
        <v>95</v>
      </c>
      <c r="F76" s="53">
        <f t="shared" si="5"/>
        <v>100</v>
      </c>
    </row>
    <row r="77" spans="1:6" ht="144.75" customHeight="1">
      <c r="A77" s="104"/>
      <c r="B77" s="39"/>
      <c r="C77" s="5" t="s">
        <v>18</v>
      </c>
      <c r="D77" s="51">
        <v>100</v>
      </c>
      <c r="E77" s="91">
        <v>98</v>
      </c>
      <c r="F77" s="53">
        <f t="shared" si="5"/>
        <v>98</v>
      </c>
    </row>
    <row r="79" spans="1:6">
      <c r="A79" s="44" t="s">
        <v>92</v>
      </c>
      <c r="B79" s="45"/>
      <c r="C79" s="45"/>
      <c r="D79" s="45"/>
      <c r="E79" s="45"/>
      <c r="F79" s="46"/>
    </row>
    <row r="80" spans="1:6">
      <c r="A80" s="47" t="s">
        <v>86</v>
      </c>
      <c r="B80" s="47"/>
      <c r="C80" s="47"/>
      <c r="D80" s="47"/>
      <c r="E80" s="47"/>
      <c r="F80" s="47"/>
    </row>
    <row r="81" spans="1:6" ht="168.75">
      <c r="A81" s="48" t="s">
        <v>5</v>
      </c>
      <c r="B81" s="49" t="s">
        <v>6</v>
      </c>
      <c r="C81" s="49" t="s">
        <v>14</v>
      </c>
      <c r="D81" s="49" t="s">
        <v>15</v>
      </c>
      <c r="E81" s="49" t="s">
        <v>16</v>
      </c>
      <c r="F81" s="49" t="s">
        <v>10</v>
      </c>
    </row>
    <row r="82" spans="1:6">
      <c r="A82" s="50">
        <v>1</v>
      </c>
      <c r="B82" s="50">
        <v>2</v>
      </c>
      <c r="C82" s="50">
        <v>3</v>
      </c>
      <c r="D82" s="50">
        <v>4</v>
      </c>
      <c r="E82" s="50">
        <v>5</v>
      </c>
      <c r="F82" s="50" t="s">
        <v>11</v>
      </c>
    </row>
    <row r="83" spans="1:6" ht="89.25" customHeight="1">
      <c r="A83" s="82">
        <v>1</v>
      </c>
      <c r="B83" s="36" t="s">
        <v>42</v>
      </c>
      <c r="C83" s="5" t="s">
        <v>17</v>
      </c>
      <c r="D83" s="52">
        <v>95</v>
      </c>
      <c r="E83" s="52">
        <v>95</v>
      </c>
      <c r="F83" s="53">
        <f>E83/D83*100</f>
        <v>100</v>
      </c>
    </row>
    <row r="84" spans="1:6" ht="171.75" customHeight="1">
      <c r="A84" s="83"/>
      <c r="B84" s="37"/>
      <c r="C84" s="5" t="s">
        <v>18</v>
      </c>
      <c r="D84" s="52">
        <v>100</v>
      </c>
      <c r="E84" s="52">
        <v>100</v>
      </c>
      <c r="F84" s="53">
        <f t="shared" ref="F84:F86" si="6">E84/D84*100</f>
        <v>100</v>
      </c>
    </row>
    <row r="85" spans="1:6" ht="109.5" customHeight="1">
      <c r="A85" s="104">
        <v>2</v>
      </c>
      <c r="B85" s="38" t="s">
        <v>40</v>
      </c>
      <c r="C85" s="5" t="s">
        <v>19</v>
      </c>
      <c r="D85" s="52">
        <v>95</v>
      </c>
      <c r="E85" s="52">
        <v>95</v>
      </c>
      <c r="F85" s="53">
        <f t="shared" si="6"/>
        <v>100</v>
      </c>
    </row>
    <row r="86" spans="1:6" ht="144.75" customHeight="1">
      <c r="A86" s="104"/>
      <c r="B86" s="39"/>
      <c r="C86" s="5" t="s">
        <v>18</v>
      </c>
      <c r="D86" s="51">
        <v>100</v>
      </c>
      <c r="E86" s="91">
        <v>100</v>
      </c>
      <c r="F86" s="53">
        <f t="shared" si="6"/>
        <v>100</v>
      </c>
    </row>
    <row r="88" spans="1:6">
      <c r="A88" s="44" t="s">
        <v>93</v>
      </c>
      <c r="B88" s="45"/>
      <c r="C88" s="45"/>
      <c r="D88" s="45"/>
      <c r="E88" s="45"/>
      <c r="F88" s="46"/>
    </row>
    <row r="89" spans="1:6">
      <c r="A89" s="47" t="s">
        <v>86</v>
      </c>
      <c r="B89" s="47"/>
      <c r="C89" s="47"/>
      <c r="D89" s="47"/>
      <c r="E89" s="47"/>
      <c r="F89" s="47"/>
    </row>
    <row r="90" spans="1:6" ht="168.75">
      <c r="A90" s="48" t="s">
        <v>5</v>
      </c>
      <c r="B90" s="49" t="s">
        <v>6</v>
      </c>
      <c r="C90" s="49" t="s">
        <v>14</v>
      </c>
      <c r="D90" s="49" t="s">
        <v>15</v>
      </c>
      <c r="E90" s="49" t="s">
        <v>16</v>
      </c>
      <c r="F90" s="49" t="s">
        <v>10</v>
      </c>
    </row>
    <row r="91" spans="1:6">
      <c r="A91" s="50">
        <v>1</v>
      </c>
      <c r="B91" s="50">
        <v>2</v>
      </c>
      <c r="C91" s="50">
        <v>3</v>
      </c>
      <c r="D91" s="50">
        <v>4</v>
      </c>
      <c r="E91" s="50">
        <v>5</v>
      </c>
      <c r="F91" s="50" t="s">
        <v>11</v>
      </c>
    </row>
    <row r="92" spans="1:6" ht="89.25" customHeight="1">
      <c r="A92" s="82">
        <v>1</v>
      </c>
      <c r="B92" s="36" t="s">
        <v>42</v>
      </c>
      <c r="C92" s="5" t="s">
        <v>17</v>
      </c>
      <c r="D92" s="52">
        <v>95</v>
      </c>
      <c r="E92" s="52">
        <v>95</v>
      </c>
      <c r="F92" s="53">
        <f>E92/D92*100</f>
        <v>100</v>
      </c>
    </row>
    <row r="93" spans="1:6" ht="171.75" customHeight="1">
      <c r="A93" s="83"/>
      <c r="B93" s="37"/>
      <c r="C93" s="5" t="s">
        <v>18</v>
      </c>
      <c r="D93" s="52">
        <v>100</v>
      </c>
      <c r="E93" s="52">
        <v>100</v>
      </c>
      <c r="F93" s="53">
        <f t="shared" ref="F93:F95" si="7">E93/D93*100</f>
        <v>100</v>
      </c>
    </row>
    <row r="94" spans="1:6" ht="109.5" customHeight="1">
      <c r="A94" s="104">
        <v>2</v>
      </c>
      <c r="B94" s="38" t="s">
        <v>40</v>
      </c>
      <c r="C94" s="5" t="s">
        <v>19</v>
      </c>
      <c r="D94" s="52">
        <v>95</v>
      </c>
      <c r="E94" s="52">
        <v>95</v>
      </c>
      <c r="F94" s="53">
        <f t="shared" si="7"/>
        <v>100</v>
      </c>
    </row>
    <row r="95" spans="1:6" ht="144.75" customHeight="1">
      <c r="A95" s="104"/>
      <c r="B95" s="39"/>
      <c r="C95" s="5" t="s">
        <v>18</v>
      </c>
      <c r="D95" s="51">
        <v>100</v>
      </c>
      <c r="E95" s="51">
        <v>100</v>
      </c>
      <c r="F95" s="53">
        <f t="shared" si="7"/>
        <v>100</v>
      </c>
    </row>
    <row r="97" spans="1:6">
      <c r="A97" s="55" t="s">
        <v>94</v>
      </c>
      <c r="B97" s="55"/>
      <c r="C97" s="55"/>
      <c r="D97" s="55"/>
      <c r="E97" s="55"/>
      <c r="F97" s="55"/>
    </row>
    <row r="98" spans="1:6">
      <c r="A98" s="55" t="s">
        <v>86</v>
      </c>
      <c r="B98" s="55"/>
      <c r="C98" s="55"/>
      <c r="D98" s="55"/>
      <c r="E98" s="55"/>
      <c r="F98" s="55"/>
    </row>
    <row r="99" spans="1:6" ht="168.75">
      <c r="A99" s="56" t="s">
        <v>5</v>
      </c>
      <c r="B99" s="57" t="s">
        <v>6</v>
      </c>
      <c r="C99" s="57" t="s">
        <v>14</v>
      </c>
      <c r="D99" s="57" t="s">
        <v>15</v>
      </c>
      <c r="E99" s="57" t="s">
        <v>16</v>
      </c>
      <c r="F99" s="57" t="s">
        <v>10</v>
      </c>
    </row>
    <row r="100" spans="1:6">
      <c r="A100" s="58">
        <v>1</v>
      </c>
      <c r="B100" s="58">
        <v>2</v>
      </c>
      <c r="C100" s="58">
        <v>3</v>
      </c>
      <c r="D100" s="58">
        <v>4</v>
      </c>
      <c r="E100" s="58">
        <v>5</v>
      </c>
      <c r="F100" s="58" t="s">
        <v>11</v>
      </c>
    </row>
    <row r="101" spans="1:6" ht="89.25" customHeight="1">
      <c r="A101" s="92">
        <v>1</v>
      </c>
      <c r="B101" s="93" t="s">
        <v>42</v>
      </c>
      <c r="C101" s="63" t="s">
        <v>17</v>
      </c>
      <c r="D101" s="61">
        <v>95</v>
      </c>
      <c r="E101" s="61">
        <v>95</v>
      </c>
      <c r="F101" s="62">
        <f>E101/D101*100</f>
        <v>100</v>
      </c>
    </row>
    <row r="102" spans="1:6" ht="171.75" customHeight="1">
      <c r="A102" s="92"/>
      <c r="B102" s="93"/>
      <c r="C102" s="63" t="s">
        <v>18</v>
      </c>
      <c r="D102" s="61">
        <v>100</v>
      </c>
      <c r="E102" s="61">
        <v>100</v>
      </c>
      <c r="F102" s="62">
        <f>E102/D102*100</f>
        <v>100</v>
      </c>
    </row>
    <row r="103" spans="1:6" ht="109.5" customHeight="1">
      <c r="A103" s="92">
        <v>2</v>
      </c>
      <c r="B103" s="94" t="s">
        <v>40</v>
      </c>
      <c r="C103" s="63" t="s">
        <v>19</v>
      </c>
      <c r="D103" s="61">
        <v>95</v>
      </c>
      <c r="E103" s="61">
        <v>95</v>
      </c>
      <c r="F103" s="62">
        <f>E103/D103*100</f>
        <v>100</v>
      </c>
    </row>
    <row r="104" spans="1:6" ht="144.75" customHeight="1">
      <c r="A104" s="92"/>
      <c r="B104" s="94"/>
      <c r="C104" s="63" t="s">
        <v>18</v>
      </c>
      <c r="D104" s="59">
        <v>100</v>
      </c>
      <c r="E104" s="95">
        <v>100</v>
      </c>
      <c r="F104" s="62">
        <f>E104/D104*100</f>
        <v>100</v>
      </c>
    </row>
    <row r="106" spans="1:6">
      <c r="A106" s="44" t="s">
        <v>95</v>
      </c>
      <c r="B106" s="45"/>
      <c r="C106" s="45"/>
      <c r="D106" s="45"/>
      <c r="E106" s="45"/>
      <c r="F106" s="46"/>
    </row>
    <row r="107" spans="1:6">
      <c r="A107" s="47" t="s">
        <v>86</v>
      </c>
      <c r="B107" s="47"/>
      <c r="C107" s="47"/>
      <c r="D107" s="47"/>
      <c r="E107" s="47"/>
      <c r="F107" s="47"/>
    </row>
    <row r="108" spans="1:6" ht="168.75">
      <c r="A108" s="48" t="s">
        <v>5</v>
      </c>
      <c r="B108" s="49" t="s">
        <v>6</v>
      </c>
      <c r="C108" s="49" t="s">
        <v>14</v>
      </c>
      <c r="D108" s="49" t="s">
        <v>15</v>
      </c>
      <c r="E108" s="49" t="s">
        <v>16</v>
      </c>
      <c r="F108" s="49" t="s">
        <v>10</v>
      </c>
    </row>
    <row r="109" spans="1:6">
      <c r="A109" s="50">
        <v>1</v>
      </c>
      <c r="B109" s="50">
        <v>2</v>
      </c>
      <c r="C109" s="50">
        <v>3</v>
      </c>
      <c r="D109" s="50">
        <v>4</v>
      </c>
      <c r="E109" s="50">
        <v>5</v>
      </c>
      <c r="F109" s="50" t="s">
        <v>11</v>
      </c>
    </row>
    <row r="110" spans="1:6" ht="89.25" customHeight="1">
      <c r="A110" s="82">
        <v>1</v>
      </c>
      <c r="B110" s="36" t="s">
        <v>42</v>
      </c>
      <c r="C110" s="5" t="s">
        <v>17</v>
      </c>
      <c r="D110" s="52">
        <v>95</v>
      </c>
      <c r="E110" s="52">
        <v>95</v>
      </c>
      <c r="F110" s="53">
        <f>E110/D110*100</f>
        <v>100</v>
      </c>
    </row>
    <row r="111" spans="1:6" ht="171.75" customHeight="1">
      <c r="A111" s="83"/>
      <c r="B111" s="37"/>
      <c r="C111" s="5" t="s">
        <v>18</v>
      </c>
      <c r="D111" s="52">
        <v>100</v>
      </c>
      <c r="E111" s="52">
        <v>95</v>
      </c>
      <c r="F111" s="53">
        <f t="shared" ref="F111:F113" si="8">E111/D111*100</f>
        <v>95</v>
      </c>
    </row>
    <row r="112" spans="1:6" ht="109.5" customHeight="1">
      <c r="A112" s="104">
        <v>2</v>
      </c>
      <c r="B112" s="38" t="s">
        <v>40</v>
      </c>
      <c r="C112" s="5" t="s">
        <v>19</v>
      </c>
      <c r="D112" s="52">
        <v>95</v>
      </c>
      <c r="E112" s="52">
        <v>95</v>
      </c>
      <c r="F112" s="53">
        <f t="shared" si="8"/>
        <v>100</v>
      </c>
    </row>
    <row r="113" spans="1:6" ht="144.75" customHeight="1">
      <c r="A113" s="104"/>
      <c r="B113" s="39"/>
      <c r="C113" s="5" t="s">
        <v>18</v>
      </c>
      <c r="D113" s="51">
        <v>100</v>
      </c>
      <c r="E113" s="91">
        <v>95</v>
      </c>
      <c r="F113" s="53">
        <f t="shared" si="8"/>
        <v>95</v>
      </c>
    </row>
    <row r="115" spans="1:6">
      <c r="A115" s="44" t="s">
        <v>96</v>
      </c>
      <c r="B115" s="45"/>
      <c r="C115" s="45"/>
      <c r="D115" s="45"/>
      <c r="E115" s="45"/>
      <c r="F115" s="46"/>
    </row>
    <row r="116" spans="1:6">
      <c r="A116" s="47" t="s">
        <v>86</v>
      </c>
      <c r="B116" s="47"/>
      <c r="C116" s="47"/>
      <c r="D116" s="47"/>
      <c r="E116" s="47"/>
      <c r="F116" s="47"/>
    </row>
    <row r="117" spans="1:6" ht="168.75">
      <c r="A117" s="48" t="s">
        <v>5</v>
      </c>
      <c r="B117" s="49" t="s">
        <v>6</v>
      </c>
      <c r="C117" s="49" t="s">
        <v>14</v>
      </c>
      <c r="D117" s="49" t="s">
        <v>15</v>
      </c>
      <c r="E117" s="49" t="s">
        <v>16</v>
      </c>
      <c r="F117" s="49" t="s">
        <v>10</v>
      </c>
    </row>
    <row r="118" spans="1:6">
      <c r="A118" s="50">
        <v>1</v>
      </c>
      <c r="B118" s="50">
        <v>2</v>
      </c>
      <c r="C118" s="50">
        <v>3</v>
      </c>
      <c r="D118" s="50">
        <v>4</v>
      </c>
      <c r="E118" s="50">
        <v>5</v>
      </c>
      <c r="F118" s="50" t="s">
        <v>11</v>
      </c>
    </row>
    <row r="119" spans="1:6" ht="89.25" customHeight="1">
      <c r="A119" s="82">
        <v>1</v>
      </c>
      <c r="B119" s="36" t="s">
        <v>42</v>
      </c>
      <c r="C119" s="5" t="s">
        <v>17</v>
      </c>
      <c r="D119" s="52">
        <v>95</v>
      </c>
      <c r="E119" s="52">
        <v>95</v>
      </c>
      <c r="F119" s="53">
        <f>E119/D119*100</f>
        <v>100</v>
      </c>
    </row>
    <row r="120" spans="1:6" ht="171.75" customHeight="1">
      <c r="A120" s="83"/>
      <c r="B120" s="37"/>
      <c r="C120" s="5" t="s">
        <v>18</v>
      </c>
      <c r="D120" s="52">
        <v>100</v>
      </c>
      <c r="E120" s="52">
        <v>100</v>
      </c>
      <c r="F120" s="53">
        <f t="shared" ref="F120:F122" si="9">E120/D120*100</f>
        <v>100</v>
      </c>
    </row>
    <row r="121" spans="1:6" ht="109.5" customHeight="1">
      <c r="A121" s="104">
        <v>2</v>
      </c>
      <c r="B121" s="38" t="s">
        <v>40</v>
      </c>
      <c r="C121" s="5" t="s">
        <v>19</v>
      </c>
      <c r="D121" s="52">
        <v>95</v>
      </c>
      <c r="E121" s="52">
        <v>98</v>
      </c>
      <c r="F121" s="53">
        <f t="shared" si="9"/>
        <v>103.15789473684211</v>
      </c>
    </row>
    <row r="122" spans="1:6" ht="144.75" customHeight="1">
      <c r="A122" s="104"/>
      <c r="B122" s="39"/>
      <c r="C122" s="5" t="s">
        <v>18</v>
      </c>
      <c r="D122" s="51">
        <v>100</v>
      </c>
      <c r="E122" s="51">
        <v>75</v>
      </c>
      <c r="F122" s="53">
        <f t="shared" si="9"/>
        <v>75</v>
      </c>
    </row>
    <row r="124" spans="1:6">
      <c r="A124" s="55" t="s">
        <v>97</v>
      </c>
      <c r="B124" s="55"/>
      <c r="C124" s="55"/>
      <c r="D124" s="55"/>
      <c r="E124" s="55"/>
      <c r="F124" s="55"/>
    </row>
    <row r="125" spans="1:6">
      <c r="A125" s="55" t="s">
        <v>86</v>
      </c>
      <c r="B125" s="55"/>
      <c r="C125" s="55"/>
      <c r="D125" s="55"/>
      <c r="E125" s="55"/>
      <c r="F125" s="55"/>
    </row>
    <row r="126" spans="1:6" ht="168.75">
      <c r="A126" s="56" t="s">
        <v>5</v>
      </c>
      <c r="B126" s="57" t="s">
        <v>6</v>
      </c>
      <c r="C126" s="57" t="s">
        <v>14</v>
      </c>
      <c r="D126" s="57" t="s">
        <v>15</v>
      </c>
      <c r="E126" s="57" t="s">
        <v>16</v>
      </c>
      <c r="F126" s="57" t="s">
        <v>10</v>
      </c>
    </row>
    <row r="127" spans="1:6">
      <c r="A127" s="58">
        <v>1</v>
      </c>
      <c r="B127" s="58">
        <v>2</v>
      </c>
      <c r="C127" s="58">
        <v>3</v>
      </c>
      <c r="D127" s="58">
        <v>4</v>
      </c>
      <c r="E127" s="58">
        <v>5</v>
      </c>
      <c r="F127" s="58" t="s">
        <v>11</v>
      </c>
    </row>
    <row r="128" spans="1:6" ht="89.25" customHeight="1">
      <c r="A128" s="92">
        <v>1</v>
      </c>
      <c r="B128" s="93" t="s">
        <v>42</v>
      </c>
      <c r="C128" s="63" t="s">
        <v>17</v>
      </c>
      <c r="D128" s="61">
        <v>95</v>
      </c>
      <c r="E128" s="61">
        <v>95</v>
      </c>
      <c r="F128" s="62">
        <f>E128/D128*100</f>
        <v>100</v>
      </c>
    </row>
    <row r="129" spans="1:6" ht="171.75" customHeight="1">
      <c r="A129" s="92"/>
      <c r="B129" s="93"/>
      <c r="C129" s="63" t="s">
        <v>18</v>
      </c>
      <c r="D129" s="61">
        <v>100</v>
      </c>
      <c r="E129" s="61">
        <v>100</v>
      </c>
      <c r="F129" s="62">
        <f>E129/D129*100</f>
        <v>100</v>
      </c>
    </row>
    <row r="130" spans="1:6" ht="109.5" customHeight="1">
      <c r="A130" s="92">
        <v>2</v>
      </c>
      <c r="B130" s="94" t="s">
        <v>40</v>
      </c>
      <c r="C130" s="63" t="s">
        <v>19</v>
      </c>
      <c r="D130" s="61">
        <v>95</v>
      </c>
      <c r="E130" s="61">
        <v>95</v>
      </c>
      <c r="F130" s="62">
        <f>E130/D130*100</f>
        <v>100</v>
      </c>
    </row>
    <row r="131" spans="1:6" ht="144.75" customHeight="1">
      <c r="A131" s="92"/>
      <c r="B131" s="94"/>
      <c r="C131" s="63" t="s">
        <v>18</v>
      </c>
      <c r="D131" s="59">
        <v>100</v>
      </c>
      <c r="E131" s="95">
        <v>100</v>
      </c>
      <c r="F131" s="62">
        <f>E131/D131*100</f>
        <v>100</v>
      </c>
    </row>
    <row r="133" spans="1:6">
      <c r="A133" s="55" t="s">
        <v>98</v>
      </c>
      <c r="B133" s="55"/>
      <c r="C133" s="55"/>
      <c r="D133" s="55"/>
      <c r="E133" s="55"/>
      <c r="F133" s="55"/>
    </row>
    <row r="134" spans="1:6">
      <c r="A134" s="55" t="s">
        <v>86</v>
      </c>
      <c r="B134" s="55"/>
      <c r="C134" s="55"/>
      <c r="D134" s="55"/>
      <c r="E134" s="55"/>
      <c r="F134" s="55"/>
    </row>
    <row r="135" spans="1:6" ht="168.75">
      <c r="A135" s="56" t="s">
        <v>5</v>
      </c>
      <c r="B135" s="57" t="s">
        <v>6</v>
      </c>
      <c r="C135" s="57" t="s">
        <v>14</v>
      </c>
      <c r="D135" s="57" t="s">
        <v>15</v>
      </c>
      <c r="E135" s="57" t="s">
        <v>16</v>
      </c>
      <c r="F135" s="57" t="s">
        <v>10</v>
      </c>
    </row>
    <row r="136" spans="1:6">
      <c r="A136" s="58">
        <v>1</v>
      </c>
      <c r="B136" s="58">
        <v>2</v>
      </c>
      <c r="C136" s="58">
        <v>3</v>
      </c>
      <c r="D136" s="58">
        <v>4</v>
      </c>
      <c r="E136" s="58">
        <v>5</v>
      </c>
      <c r="F136" s="58" t="s">
        <v>11</v>
      </c>
    </row>
    <row r="137" spans="1:6" ht="89.25" customHeight="1">
      <c r="A137" s="92">
        <v>1</v>
      </c>
      <c r="B137" s="93" t="s">
        <v>42</v>
      </c>
      <c r="C137" s="63" t="s">
        <v>17</v>
      </c>
      <c r="D137" s="61">
        <v>95</v>
      </c>
      <c r="E137" s="61">
        <v>95</v>
      </c>
      <c r="F137" s="62">
        <f>E137/D137*100</f>
        <v>100</v>
      </c>
    </row>
    <row r="138" spans="1:6" ht="171.75" customHeight="1">
      <c r="A138" s="92"/>
      <c r="B138" s="93"/>
      <c r="C138" s="63" t="s">
        <v>18</v>
      </c>
      <c r="D138" s="61">
        <v>100</v>
      </c>
      <c r="E138" s="61">
        <v>100</v>
      </c>
      <c r="F138" s="62">
        <f>E138/D138*100</f>
        <v>100</v>
      </c>
    </row>
    <row r="139" spans="1:6" ht="109.5" customHeight="1">
      <c r="A139" s="92">
        <v>2</v>
      </c>
      <c r="B139" s="94" t="s">
        <v>40</v>
      </c>
      <c r="C139" s="63" t="s">
        <v>19</v>
      </c>
      <c r="D139" s="61">
        <v>95</v>
      </c>
      <c r="E139" s="61">
        <v>95</v>
      </c>
      <c r="F139" s="62">
        <f>E139/D139*100</f>
        <v>100</v>
      </c>
    </row>
    <row r="140" spans="1:6" ht="144.75" customHeight="1">
      <c r="A140" s="92"/>
      <c r="B140" s="94"/>
      <c r="C140" s="63" t="s">
        <v>18</v>
      </c>
      <c r="D140" s="59">
        <v>100</v>
      </c>
      <c r="E140" s="56">
        <v>100</v>
      </c>
      <c r="F140" s="62">
        <f>E140/D140*100</f>
        <v>100</v>
      </c>
    </row>
    <row r="142" spans="1:6">
      <c r="A142" s="44" t="s">
        <v>99</v>
      </c>
      <c r="B142" s="65"/>
      <c r="C142" s="65"/>
      <c r="D142" s="65"/>
      <c r="E142" s="65"/>
      <c r="F142" s="66"/>
    </row>
    <row r="143" spans="1:6">
      <c r="A143" s="47" t="s">
        <v>86</v>
      </c>
      <c r="B143" s="47"/>
      <c r="C143" s="47"/>
      <c r="D143" s="47"/>
      <c r="E143" s="47"/>
      <c r="F143" s="47"/>
    </row>
    <row r="144" spans="1:6" ht="168.75">
      <c r="A144" s="48" t="s">
        <v>5</v>
      </c>
      <c r="B144" s="49" t="s">
        <v>6</v>
      </c>
      <c r="C144" s="49" t="s">
        <v>14</v>
      </c>
      <c r="D144" s="49" t="s">
        <v>15</v>
      </c>
      <c r="E144" s="49" t="s">
        <v>16</v>
      </c>
      <c r="F144" s="49" t="s">
        <v>10</v>
      </c>
    </row>
    <row r="145" spans="1:6">
      <c r="A145" s="50">
        <v>1</v>
      </c>
      <c r="B145" s="50">
        <v>2</v>
      </c>
      <c r="C145" s="50">
        <v>3</v>
      </c>
      <c r="D145" s="50">
        <v>4</v>
      </c>
      <c r="E145" s="50">
        <v>5</v>
      </c>
      <c r="F145" s="50" t="s">
        <v>11</v>
      </c>
    </row>
    <row r="146" spans="1:6" ht="89.25" customHeight="1">
      <c r="A146" s="82">
        <v>1</v>
      </c>
      <c r="B146" s="36" t="s">
        <v>42</v>
      </c>
      <c r="C146" s="5" t="s">
        <v>17</v>
      </c>
      <c r="D146" s="52">
        <v>95</v>
      </c>
      <c r="E146" s="52">
        <v>100</v>
      </c>
      <c r="F146" s="53">
        <f>E146/D146*100</f>
        <v>105.26315789473684</v>
      </c>
    </row>
    <row r="147" spans="1:6" ht="171.75" customHeight="1">
      <c r="A147" s="83"/>
      <c r="B147" s="37"/>
      <c r="C147" s="5" t="s">
        <v>18</v>
      </c>
      <c r="D147" s="52">
        <v>100</v>
      </c>
      <c r="E147" s="52">
        <v>100</v>
      </c>
      <c r="F147" s="53">
        <f t="shared" ref="F147:F149" si="10">E147/D147*100</f>
        <v>100</v>
      </c>
    </row>
    <row r="148" spans="1:6" ht="109.5" customHeight="1">
      <c r="A148" s="104">
        <v>2</v>
      </c>
      <c r="B148" s="38" t="s">
        <v>40</v>
      </c>
      <c r="C148" s="5" t="s">
        <v>19</v>
      </c>
      <c r="D148" s="52">
        <v>95</v>
      </c>
      <c r="E148" s="52">
        <v>100</v>
      </c>
      <c r="F148" s="53">
        <f t="shared" si="10"/>
        <v>105.26315789473684</v>
      </c>
    </row>
    <row r="149" spans="1:6" ht="144.75" customHeight="1">
      <c r="A149" s="104"/>
      <c r="B149" s="39"/>
      <c r="C149" s="5" t="s">
        <v>18</v>
      </c>
      <c r="D149" s="51">
        <v>100</v>
      </c>
      <c r="E149" s="51">
        <v>100</v>
      </c>
      <c r="F149" s="53">
        <f t="shared" si="10"/>
        <v>100</v>
      </c>
    </row>
    <row r="151" spans="1:6">
      <c r="A151" s="55" t="s">
        <v>100</v>
      </c>
      <c r="B151" s="55"/>
      <c r="C151" s="55"/>
      <c r="D151" s="55"/>
      <c r="E151" s="55"/>
      <c r="F151" s="55"/>
    </row>
    <row r="152" spans="1:6">
      <c r="A152" s="55" t="s">
        <v>86</v>
      </c>
      <c r="B152" s="55"/>
      <c r="C152" s="55"/>
      <c r="D152" s="55"/>
      <c r="E152" s="55"/>
      <c r="F152" s="55"/>
    </row>
    <row r="153" spans="1:6" ht="168.75">
      <c r="A153" s="56" t="s">
        <v>5</v>
      </c>
      <c r="B153" s="57" t="s">
        <v>6</v>
      </c>
      <c r="C153" s="57" t="s">
        <v>14</v>
      </c>
      <c r="D153" s="57" t="s">
        <v>15</v>
      </c>
      <c r="E153" s="57" t="s">
        <v>16</v>
      </c>
      <c r="F153" s="57" t="s">
        <v>10</v>
      </c>
    </row>
    <row r="154" spans="1:6">
      <c r="A154" s="58">
        <v>1</v>
      </c>
      <c r="B154" s="58">
        <v>2</v>
      </c>
      <c r="C154" s="58">
        <v>3</v>
      </c>
      <c r="D154" s="58">
        <v>4</v>
      </c>
      <c r="E154" s="58">
        <v>5</v>
      </c>
      <c r="F154" s="58" t="s">
        <v>11</v>
      </c>
    </row>
    <row r="155" spans="1:6" ht="89.25" customHeight="1">
      <c r="A155" s="92">
        <v>1</v>
      </c>
      <c r="B155" s="93" t="s">
        <v>42</v>
      </c>
      <c r="C155" s="63" t="s">
        <v>17</v>
      </c>
      <c r="D155" s="61">
        <v>95</v>
      </c>
      <c r="E155" s="61">
        <v>98</v>
      </c>
      <c r="F155" s="62">
        <f>E155/D155*100</f>
        <v>103.15789473684211</v>
      </c>
    </row>
    <row r="156" spans="1:6" ht="171.75" customHeight="1">
      <c r="A156" s="92"/>
      <c r="B156" s="93"/>
      <c r="C156" s="63" t="s">
        <v>18</v>
      </c>
      <c r="D156" s="61">
        <v>100</v>
      </c>
      <c r="E156" s="61">
        <v>100</v>
      </c>
      <c r="F156" s="62">
        <f>E156/D156*100</f>
        <v>100</v>
      </c>
    </row>
    <row r="157" spans="1:6" ht="109.5" customHeight="1">
      <c r="A157" s="92">
        <v>2</v>
      </c>
      <c r="B157" s="94" t="s">
        <v>40</v>
      </c>
      <c r="C157" s="63" t="s">
        <v>19</v>
      </c>
      <c r="D157" s="61">
        <v>95</v>
      </c>
      <c r="E157" s="61">
        <v>98</v>
      </c>
      <c r="F157" s="62">
        <f>E157/D157*100</f>
        <v>103.15789473684211</v>
      </c>
    </row>
    <row r="158" spans="1:6" ht="144.75" customHeight="1">
      <c r="A158" s="92"/>
      <c r="B158" s="94"/>
      <c r="C158" s="63" t="s">
        <v>18</v>
      </c>
      <c r="D158" s="59">
        <v>100</v>
      </c>
      <c r="E158" s="96">
        <v>100</v>
      </c>
      <c r="F158" s="62">
        <f>E158/D158*100</f>
        <v>100</v>
      </c>
    </row>
    <row r="160" spans="1:6">
      <c r="A160" s="44" t="s">
        <v>101</v>
      </c>
      <c r="B160" s="45"/>
      <c r="C160" s="45"/>
      <c r="D160" s="45"/>
      <c r="E160" s="45"/>
      <c r="F160" s="46"/>
    </row>
    <row r="161" spans="1:6">
      <c r="A161" s="47" t="s">
        <v>86</v>
      </c>
      <c r="B161" s="47"/>
      <c r="C161" s="47"/>
      <c r="D161" s="47"/>
      <c r="E161" s="47"/>
      <c r="F161" s="47"/>
    </row>
    <row r="162" spans="1:6" ht="168.75">
      <c r="A162" s="48" t="s">
        <v>5</v>
      </c>
      <c r="B162" s="49" t="s">
        <v>6</v>
      </c>
      <c r="C162" s="49" t="s">
        <v>14</v>
      </c>
      <c r="D162" s="49" t="s">
        <v>15</v>
      </c>
      <c r="E162" s="49" t="s">
        <v>16</v>
      </c>
      <c r="F162" s="49" t="s">
        <v>10</v>
      </c>
    </row>
    <row r="163" spans="1:6">
      <c r="A163" s="50">
        <v>1</v>
      </c>
      <c r="B163" s="50">
        <v>2</v>
      </c>
      <c r="C163" s="50">
        <v>3</v>
      </c>
      <c r="D163" s="50">
        <v>4</v>
      </c>
      <c r="E163" s="50">
        <v>5</v>
      </c>
      <c r="F163" s="50" t="s">
        <v>11</v>
      </c>
    </row>
    <row r="164" spans="1:6" ht="89.25" customHeight="1">
      <c r="A164" s="82">
        <v>1</v>
      </c>
      <c r="B164" s="36" t="s">
        <v>42</v>
      </c>
      <c r="C164" s="5" t="s">
        <v>17</v>
      </c>
      <c r="D164" s="52">
        <v>95</v>
      </c>
      <c r="E164" s="52">
        <v>100</v>
      </c>
      <c r="F164" s="53">
        <f>E164/D164*100</f>
        <v>105.26315789473684</v>
      </c>
    </row>
    <row r="165" spans="1:6" ht="171.75" customHeight="1">
      <c r="A165" s="83"/>
      <c r="B165" s="37"/>
      <c r="C165" s="5" t="s">
        <v>18</v>
      </c>
      <c r="D165" s="52">
        <v>100</v>
      </c>
      <c r="E165" s="52">
        <v>100</v>
      </c>
      <c r="F165" s="53">
        <f t="shared" ref="F165:F166" si="11">E165/D165*100</f>
        <v>100</v>
      </c>
    </row>
    <row r="166" spans="1:6" ht="109.5" customHeight="1">
      <c r="A166" s="104">
        <v>2</v>
      </c>
      <c r="B166" s="38" t="s">
        <v>40</v>
      </c>
      <c r="C166" s="5" t="s">
        <v>19</v>
      </c>
      <c r="D166" s="52">
        <v>95</v>
      </c>
      <c r="E166" s="52">
        <v>100</v>
      </c>
      <c r="F166" s="53">
        <f t="shared" si="11"/>
        <v>105.26315789473684</v>
      </c>
    </row>
    <row r="167" spans="1:6" ht="144.75" customHeight="1">
      <c r="A167" s="104"/>
      <c r="B167" s="39"/>
      <c r="C167" s="5" t="s">
        <v>18</v>
      </c>
      <c r="D167" s="51">
        <v>100</v>
      </c>
      <c r="E167" s="51">
        <v>100</v>
      </c>
      <c r="F167" s="53">
        <f>E167/D167*100</f>
        <v>100</v>
      </c>
    </row>
    <row r="169" spans="1:6">
      <c r="A169" s="44" t="s">
        <v>102</v>
      </c>
      <c r="B169" s="45"/>
      <c r="C169" s="45"/>
      <c r="D169" s="45"/>
      <c r="E169" s="45"/>
      <c r="F169" s="46"/>
    </row>
    <row r="170" spans="1:6">
      <c r="A170" s="47" t="s">
        <v>86</v>
      </c>
      <c r="B170" s="47"/>
      <c r="C170" s="47"/>
      <c r="D170" s="47"/>
      <c r="E170" s="47"/>
      <c r="F170" s="47"/>
    </row>
    <row r="171" spans="1:6" ht="168.75">
      <c r="A171" s="48" t="s">
        <v>5</v>
      </c>
      <c r="B171" s="49" t="s">
        <v>6</v>
      </c>
      <c r="C171" s="49" t="s">
        <v>14</v>
      </c>
      <c r="D171" s="49" t="s">
        <v>15</v>
      </c>
      <c r="E171" s="49" t="s">
        <v>16</v>
      </c>
      <c r="F171" s="49" t="s">
        <v>10</v>
      </c>
    </row>
    <row r="172" spans="1:6">
      <c r="A172" s="50">
        <v>1</v>
      </c>
      <c r="B172" s="50">
        <v>2</v>
      </c>
      <c r="C172" s="50">
        <v>3</v>
      </c>
      <c r="D172" s="50">
        <v>4</v>
      </c>
      <c r="E172" s="50">
        <v>5</v>
      </c>
      <c r="F172" s="50" t="s">
        <v>11</v>
      </c>
    </row>
    <row r="173" spans="1:6" ht="89.25" customHeight="1">
      <c r="A173" s="82">
        <v>1</v>
      </c>
      <c r="B173" s="36" t="s">
        <v>42</v>
      </c>
      <c r="C173" s="5" t="s">
        <v>17</v>
      </c>
      <c r="D173" s="52">
        <v>95</v>
      </c>
      <c r="E173" s="52">
        <v>95</v>
      </c>
      <c r="F173" s="53">
        <f>E173/D173*100</f>
        <v>100</v>
      </c>
    </row>
    <row r="174" spans="1:6" ht="171.75" customHeight="1">
      <c r="A174" s="83"/>
      <c r="B174" s="37"/>
      <c r="C174" s="5" t="s">
        <v>18</v>
      </c>
      <c r="D174" s="52">
        <v>100</v>
      </c>
      <c r="E174" s="52">
        <v>100</v>
      </c>
      <c r="F174" s="53">
        <f t="shared" ref="F174:F176" si="12">E174/D174*100</f>
        <v>100</v>
      </c>
    </row>
    <row r="175" spans="1:6" ht="109.5" customHeight="1">
      <c r="A175" s="104">
        <v>2</v>
      </c>
      <c r="B175" s="38" t="s">
        <v>40</v>
      </c>
      <c r="C175" s="5" t="s">
        <v>19</v>
      </c>
      <c r="D175" s="52">
        <v>95</v>
      </c>
      <c r="E175" s="52">
        <v>95</v>
      </c>
      <c r="F175" s="53">
        <f t="shared" si="12"/>
        <v>100</v>
      </c>
    </row>
    <row r="176" spans="1:6" ht="144.75" customHeight="1">
      <c r="A176" s="104"/>
      <c r="B176" s="39"/>
      <c r="C176" s="5" t="s">
        <v>18</v>
      </c>
      <c r="D176" s="51">
        <v>100</v>
      </c>
      <c r="E176" s="51">
        <v>60</v>
      </c>
      <c r="F176" s="53">
        <f t="shared" si="12"/>
        <v>60</v>
      </c>
    </row>
    <row r="178" spans="1:6">
      <c r="A178" s="44" t="s">
        <v>103</v>
      </c>
      <c r="B178" s="45"/>
      <c r="C178" s="45"/>
      <c r="D178" s="45"/>
      <c r="E178" s="45"/>
      <c r="F178" s="46"/>
    </row>
    <row r="179" spans="1:6">
      <c r="A179" s="47" t="s">
        <v>86</v>
      </c>
      <c r="B179" s="47"/>
      <c r="C179" s="47"/>
      <c r="D179" s="47"/>
      <c r="E179" s="47"/>
      <c r="F179" s="47"/>
    </row>
    <row r="180" spans="1:6" ht="168.75">
      <c r="A180" s="48" t="s">
        <v>5</v>
      </c>
      <c r="B180" s="49" t="s">
        <v>6</v>
      </c>
      <c r="C180" s="49" t="s">
        <v>14</v>
      </c>
      <c r="D180" s="49" t="s">
        <v>15</v>
      </c>
      <c r="E180" s="49" t="s">
        <v>16</v>
      </c>
      <c r="F180" s="49" t="s">
        <v>10</v>
      </c>
    </row>
    <row r="181" spans="1:6">
      <c r="A181" s="50">
        <v>1</v>
      </c>
      <c r="B181" s="50">
        <v>2</v>
      </c>
      <c r="C181" s="50">
        <v>3</v>
      </c>
      <c r="D181" s="50">
        <v>4</v>
      </c>
      <c r="E181" s="50">
        <v>5</v>
      </c>
      <c r="F181" s="50" t="s">
        <v>11</v>
      </c>
    </row>
    <row r="182" spans="1:6" ht="89.25" customHeight="1">
      <c r="A182" s="82">
        <v>1</v>
      </c>
      <c r="B182" s="36" t="s">
        <v>42</v>
      </c>
      <c r="C182" s="5" t="s">
        <v>17</v>
      </c>
      <c r="D182" s="52">
        <v>95</v>
      </c>
      <c r="E182" s="52">
        <v>95</v>
      </c>
      <c r="F182" s="53">
        <f>E182/D182*100</f>
        <v>100</v>
      </c>
    </row>
    <row r="183" spans="1:6" ht="171.75" customHeight="1">
      <c r="A183" s="83"/>
      <c r="B183" s="37"/>
      <c r="C183" s="5" t="s">
        <v>18</v>
      </c>
      <c r="D183" s="52">
        <v>100</v>
      </c>
      <c r="E183" s="52">
        <v>100</v>
      </c>
      <c r="F183" s="53">
        <f t="shared" ref="F183:F185" si="13">E183/D183*100</f>
        <v>100</v>
      </c>
    </row>
    <row r="184" spans="1:6" ht="109.5" customHeight="1">
      <c r="A184" s="104">
        <v>2</v>
      </c>
      <c r="B184" s="38" t="s">
        <v>40</v>
      </c>
      <c r="C184" s="5" t="s">
        <v>19</v>
      </c>
      <c r="D184" s="52">
        <v>95</v>
      </c>
      <c r="E184" s="52">
        <v>95</v>
      </c>
      <c r="F184" s="53">
        <f t="shared" si="13"/>
        <v>100</v>
      </c>
    </row>
    <row r="185" spans="1:6" ht="144.75" customHeight="1">
      <c r="A185" s="104"/>
      <c r="B185" s="39"/>
      <c r="C185" s="5" t="s">
        <v>18</v>
      </c>
      <c r="D185" s="51">
        <v>100</v>
      </c>
      <c r="E185" s="84">
        <v>100</v>
      </c>
      <c r="F185" s="53">
        <f t="shared" si="13"/>
        <v>100</v>
      </c>
    </row>
    <row r="187" spans="1:6">
      <c r="A187" s="44" t="s">
        <v>104</v>
      </c>
      <c r="B187" s="45"/>
      <c r="C187" s="45"/>
      <c r="D187" s="45"/>
      <c r="E187" s="45"/>
      <c r="F187" s="46"/>
    </row>
    <row r="188" spans="1:6">
      <c r="A188" s="47" t="s">
        <v>86</v>
      </c>
      <c r="B188" s="47"/>
      <c r="C188" s="47"/>
      <c r="D188" s="47"/>
      <c r="E188" s="47"/>
      <c r="F188" s="47"/>
    </row>
    <row r="189" spans="1:6" ht="168.75">
      <c r="A189" s="48" t="s">
        <v>5</v>
      </c>
      <c r="B189" s="49" t="s">
        <v>6</v>
      </c>
      <c r="C189" s="49" t="s">
        <v>14</v>
      </c>
      <c r="D189" s="49" t="s">
        <v>15</v>
      </c>
      <c r="E189" s="49" t="s">
        <v>16</v>
      </c>
      <c r="F189" s="49" t="s">
        <v>10</v>
      </c>
    </row>
    <row r="190" spans="1:6">
      <c r="A190" s="50">
        <v>1</v>
      </c>
      <c r="B190" s="50">
        <v>2</v>
      </c>
      <c r="C190" s="50">
        <v>3</v>
      </c>
      <c r="D190" s="50">
        <v>4</v>
      </c>
      <c r="E190" s="50">
        <v>5</v>
      </c>
      <c r="F190" s="50" t="s">
        <v>11</v>
      </c>
    </row>
    <row r="191" spans="1:6" ht="89.25" customHeight="1">
      <c r="A191" s="82">
        <v>1</v>
      </c>
      <c r="B191" s="36" t="s">
        <v>42</v>
      </c>
      <c r="C191" s="5" t="s">
        <v>17</v>
      </c>
      <c r="D191" s="52">
        <v>95</v>
      </c>
      <c r="E191" s="52">
        <v>95</v>
      </c>
      <c r="F191" s="53">
        <f>E191/D191*100</f>
        <v>100</v>
      </c>
    </row>
    <row r="192" spans="1:6" ht="171.75" customHeight="1">
      <c r="A192" s="83"/>
      <c r="B192" s="37"/>
      <c r="C192" s="5" t="s">
        <v>18</v>
      </c>
      <c r="D192" s="52">
        <v>100</v>
      </c>
      <c r="E192" s="52">
        <v>100</v>
      </c>
      <c r="F192" s="53">
        <f t="shared" ref="F192:F194" si="14">E192/D192*100</f>
        <v>100</v>
      </c>
    </row>
    <row r="193" spans="1:6" ht="109.5" customHeight="1">
      <c r="A193" s="104">
        <v>2</v>
      </c>
      <c r="B193" s="38" t="s">
        <v>40</v>
      </c>
      <c r="C193" s="5" t="s">
        <v>19</v>
      </c>
      <c r="D193" s="52">
        <v>95</v>
      </c>
      <c r="E193" s="52">
        <v>95</v>
      </c>
      <c r="F193" s="53">
        <f t="shared" si="14"/>
        <v>100</v>
      </c>
    </row>
    <row r="194" spans="1:6" ht="144.75" customHeight="1">
      <c r="A194" s="104"/>
      <c r="B194" s="39"/>
      <c r="C194" s="5" t="s">
        <v>18</v>
      </c>
      <c r="D194" s="51">
        <v>100</v>
      </c>
      <c r="E194" s="48">
        <v>100</v>
      </c>
      <c r="F194" s="53">
        <f t="shared" si="14"/>
        <v>100</v>
      </c>
    </row>
    <row r="196" spans="1:6">
      <c r="A196" s="44" t="s">
        <v>105</v>
      </c>
      <c r="B196" s="45"/>
      <c r="C196" s="45"/>
      <c r="D196" s="45"/>
      <c r="E196" s="45"/>
      <c r="F196" s="46"/>
    </row>
    <row r="197" spans="1:6">
      <c r="A197" s="47" t="s">
        <v>86</v>
      </c>
      <c r="B197" s="47"/>
      <c r="C197" s="47"/>
      <c r="D197" s="47"/>
      <c r="E197" s="47"/>
      <c r="F197" s="47"/>
    </row>
    <row r="198" spans="1:6" ht="168.75">
      <c r="A198" s="48" t="s">
        <v>5</v>
      </c>
      <c r="B198" s="49" t="s">
        <v>6</v>
      </c>
      <c r="C198" s="49" t="s">
        <v>14</v>
      </c>
      <c r="D198" s="49" t="s">
        <v>15</v>
      </c>
      <c r="E198" s="49" t="s">
        <v>16</v>
      </c>
      <c r="F198" s="49" t="s">
        <v>10</v>
      </c>
    </row>
    <row r="199" spans="1:6">
      <c r="A199" s="50">
        <v>1</v>
      </c>
      <c r="B199" s="50">
        <v>2</v>
      </c>
      <c r="C199" s="50">
        <v>3</v>
      </c>
      <c r="D199" s="50">
        <v>4</v>
      </c>
      <c r="E199" s="50">
        <v>5</v>
      </c>
      <c r="F199" s="50" t="s">
        <v>11</v>
      </c>
    </row>
    <row r="200" spans="1:6" ht="89.25" customHeight="1">
      <c r="A200" s="82">
        <v>1</v>
      </c>
      <c r="B200" s="36" t="s">
        <v>42</v>
      </c>
      <c r="C200" s="5" t="s">
        <v>17</v>
      </c>
      <c r="D200" s="52">
        <v>95</v>
      </c>
      <c r="E200" s="52">
        <v>95</v>
      </c>
      <c r="F200" s="53">
        <f>E200/D200*100</f>
        <v>100</v>
      </c>
    </row>
    <row r="201" spans="1:6" ht="171.75" customHeight="1">
      <c r="A201" s="83"/>
      <c r="B201" s="37"/>
      <c r="C201" s="5" t="s">
        <v>18</v>
      </c>
      <c r="D201" s="52">
        <v>100</v>
      </c>
      <c r="E201" s="52">
        <v>100</v>
      </c>
      <c r="F201" s="53">
        <f t="shared" ref="F201:F203" si="15">E201/D201*100</f>
        <v>100</v>
      </c>
    </row>
    <row r="202" spans="1:6" ht="109.5" customHeight="1">
      <c r="A202" s="104">
        <v>2</v>
      </c>
      <c r="B202" s="38" t="s">
        <v>40</v>
      </c>
      <c r="C202" s="5" t="s">
        <v>19</v>
      </c>
      <c r="D202" s="52">
        <v>95</v>
      </c>
      <c r="E202" s="52">
        <v>95</v>
      </c>
      <c r="F202" s="53">
        <f t="shared" si="15"/>
        <v>100</v>
      </c>
    </row>
    <row r="203" spans="1:6" ht="144.75" customHeight="1">
      <c r="A203" s="104"/>
      <c r="B203" s="39"/>
      <c r="C203" s="5" t="s">
        <v>18</v>
      </c>
      <c r="D203" s="51">
        <v>100</v>
      </c>
      <c r="E203" s="91">
        <v>100</v>
      </c>
      <c r="F203" s="53">
        <f t="shared" si="15"/>
        <v>100</v>
      </c>
    </row>
    <row r="205" spans="1:6">
      <c r="A205" s="44" t="s">
        <v>77</v>
      </c>
      <c r="B205" s="45"/>
      <c r="C205" s="45"/>
      <c r="D205" s="45"/>
      <c r="E205" s="45"/>
      <c r="F205" s="46"/>
    </row>
    <row r="206" spans="1:6">
      <c r="A206" s="47" t="s">
        <v>86</v>
      </c>
      <c r="B206" s="47"/>
      <c r="C206" s="47"/>
      <c r="D206" s="47"/>
      <c r="E206" s="47"/>
      <c r="F206" s="47"/>
    </row>
    <row r="207" spans="1:6" ht="168.75">
      <c r="A207" s="48" t="s">
        <v>5</v>
      </c>
      <c r="B207" s="49" t="s">
        <v>6</v>
      </c>
      <c r="C207" s="49" t="s">
        <v>14</v>
      </c>
      <c r="D207" s="49" t="s">
        <v>15</v>
      </c>
      <c r="E207" s="49" t="s">
        <v>16</v>
      </c>
      <c r="F207" s="49" t="s">
        <v>10</v>
      </c>
    </row>
    <row r="208" spans="1:6">
      <c r="A208" s="50">
        <v>1</v>
      </c>
      <c r="B208" s="50">
        <v>2</v>
      </c>
      <c r="C208" s="50">
        <v>3</v>
      </c>
      <c r="D208" s="50">
        <v>4</v>
      </c>
      <c r="E208" s="50">
        <v>5</v>
      </c>
      <c r="F208" s="50" t="s">
        <v>11</v>
      </c>
    </row>
    <row r="209" spans="1:6" ht="89.25" customHeight="1">
      <c r="A209" s="82">
        <v>1</v>
      </c>
      <c r="B209" s="36" t="s">
        <v>42</v>
      </c>
      <c r="C209" s="5" t="s">
        <v>17</v>
      </c>
      <c r="D209" s="52">
        <v>95</v>
      </c>
      <c r="E209" s="52">
        <v>100</v>
      </c>
      <c r="F209" s="53">
        <f>E209/D209*100</f>
        <v>105.26315789473684</v>
      </c>
    </row>
    <row r="210" spans="1:6" ht="171.75" customHeight="1">
      <c r="A210" s="83"/>
      <c r="B210" s="37"/>
      <c r="C210" s="5" t="s">
        <v>18</v>
      </c>
      <c r="D210" s="52">
        <v>100</v>
      </c>
      <c r="E210" s="52">
        <v>100</v>
      </c>
      <c r="F210" s="53">
        <f t="shared" ref="F210:F212" si="16">E210/D210*100</f>
        <v>100</v>
      </c>
    </row>
    <row r="211" spans="1:6" ht="109.5" customHeight="1">
      <c r="A211" s="104">
        <v>2</v>
      </c>
      <c r="B211" s="38" t="s">
        <v>40</v>
      </c>
      <c r="C211" s="5" t="s">
        <v>19</v>
      </c>
      <c r="D211" s="52">
        <v>95</v>
      </c>
      <c r="E211" s="52">
        <v>100</v>
      </c>
      <c r="F211" s="53">
        <f t="shared" si="16"/>
        <v>105.26315789473684</v>
      </c>
    </row>
    <row r="212" spans="1:6" ht="144.75" customHeight="1">
      <c r="A212" s="104"/>
      <c r="B212" s="39"/>
      <c r="C212" s="5" t="s">
        <v>18</v>
      </c>
      <c r="D212" s="51">
        <v>100</v>
      </c>
      <c r="E212" s="91">
        <v>100</v>
      </c>
      <c r="F212" s="53">
        <f t="shared" si="16"/>
        <v>100</v>
      </c>
    </row>
    <row r="214" spans="1:6">
      <c r="A214" s="44" t="s">
        <v>106</v>
      </c>
      <c r="B214" s="45"/>
      <c r="C214" s="45"/>
      <c r="D214" s="45"/>
      <c r="E214" s="45"/>
      <c r="F214" s="46"/>
    </row>
    <row r="215" spans="1:6">
      <c r="A215" s="47" t="s">
        <v>86</v>
      </c>
      <c r="B215" s="47"/>
      <c r="C215" s="47"/>
      <c r="D215" s="47"/>
      <c r="E215" s="47"/>
      <c r="F215" s="47"/>
    </row>
    <row r="216" spans="1:6" ht="168.75">
      <c r="A216" s="48" t="s">
        <v>5</v>
      </c>
      <c r="B216" s="49" t="s">
        <v>6</v>
      </c>
      <c r="C216" s="49" t="s">
        <v>14</v>
      </c>
      <c r="D216" s="49" t="s">
        <v>15</v>
      </c>
      <c r="E216" s="49" t="s">
        <v>16</v>
      </c>
      <c r="F216" s="49" t="s">
        <v>10</v>
      </c>
    </row>
    <row r="217" spans="1:6">
      <c r="A217" s="50">
        <v>1</v>
      </c>
      <c r="B217" s="50">
        <v>2</v>
      </c>
      <c r="C217" s="50">
        <v>3</v>
      </c>
      <c r="D217" s="50">
        <v>4</v>
      </c>
      <c r="E217" s="50">
        <v>5</v>
      </c>
      <c r="F217" s="50" t="s">
        <v>11</v>
      </c>
    </row>
    <row r="218" spans="1:6" ht="89.25" customHeight="1">
      <c r="A218" s="82">
        <v>1</v>
      </c>
      <c r="B218" s="36" t="s">
        <v>42</v>
      </c>
      <c r="C218" s="5" t="s">
        <v>17</v>
      </c>
      <c r="D218" s="52">
        <v>95</v>
      </c>
      <c r="E218" s="52">
        <v>100</v>
      </c>
      <c r="F218" s="53">
        <f>E218/D218*100</f>
        <v>105.26315789473684</v>
      </c>
    </row>
    <row r="219" spans="1:6" ht="171.75" customHeight="1">
      <c r="A219" s="83"/>
      <c r="B219" s="37"/>
      <c r="C219" s="5" t="s">
        <v>18</v>
      </c>
      <c r="D219" s="52">
        <v>100</v>
      </c>
      <c r="E219" s="52">
        <v>100</v>
      </c>
      <c r="F219" s="53">
        <f t="shared" ref="F219:F221" si="17">E219/D219*100</f>
        <v>100</v>
      </c>
    </row>
    <row r="220" spans="1:6" ht="109.5" customHeight="1">
      <c r="A220" s="104">
        <v>2</v>
      </c>
      <c r="B220" s="38" t="s">
        <v>40</v>
      </c>
      <c r="C220" s="5" t="s">
        <v>19</v>
      </c>
      <c r="D220" s="52">
        <v>95</v>
      </c>
      <c r="E220" s="52">
        <v>100</v>
      </c>
      <c r="F220" s="53">
        <f t="shared" si="17"/>
        <v>105.26315789473684</v>
      </c>
    </row>
    <row r="221" spans="1:6" ht="144.75" customHeight="1">
      <c r="A221" s="104"/>
      <c r="B221" s="39"/>
      <c r="C221" s="5" t="s">
        <v>18</v>
      </c>
      <c r="D221" s="51">
        <v>100</v>
      </c>
      <c r="E221" s="91">
        <v>100</v>
      </c>
      <c r="F221" s="53">
        <f t="shared" si="17"/>
        <v>100</v>
      </c>
    </row>
    <row r="223" spans="1:6">
      <c r="A223" s="44" t="s">
        <v>107</v>
      </c>
      <c r="B223" s="45"/>
      <c r="C223" s="45"/>
      <c r="D223" s="45"/>
      <c r="E223" s="45"/>
      <c r="F223" s="46"/>
    </row>
    <row r="224" spans="1:6">
      <c r="A224" s="47" t="s">
        <v>86</v>
      </c>
      <c r="B224" s="47"/>
      <c r="C224" s="47"/>
      <c r="D224" s="47"/>
      <c r="E224" s="47"/>
      <c r="F224" s="47"/>
    </row>
    <row r="225" spans="1:6" ht="168.75">
      <c r="A225" s="48" t="s">
        <v>5</v>
      </c>
      <c r="B225" s="49" t="s">
        <v>6</v>
      </c>
      <c r="C225" s="49" t="s">
        <v>14</v>
      </c>
      <c r="D225" s="49" t="s">
        <v>15</v>
      </c>
      <c r="E225" s="49" t="s">
        <v>16</v>
      </c>
      <c r="F225" s="49" t="s">
        <v>10</v>
      </c>
    </row>
    <row r="226" spans="1:6">
      <c r="A226" s="50">
        <v>1</v>
      </c>
      <c r="B226" s="50">
        <v>2</v>
      </c>
      <c r="C226" s="50">
        <v>3</v>
      </c>
      <c r="D226" s="50">
        <v>4</v>
      </c>
      <c r="E226" s="50">
        <v>5</v>
      </c>
      <c r="F226" s="50" t="s">
        <v>11</v>
      </c>
    </row>
    <row r="227" spans="1:6" ht="89.25" customHeight="1">
      <c r="A227" s="82">
        <v>1</v>
      </c>
      <c r="B227" s="36" t="s">
        <v>42</v>
      </c>
      <c r="C227" s="5" t="s">
        <v>17</v>
      </c>
      <c r="D227" s="52">
        <v>95</v>
      </c>
      <c r="E227" s="52">
        <v>100</v>
      </c>
      <c r="F227" s="53">
        <f>E227/D227*100</f>
        <v>105.26315789473684</v>
      </c>
    </row>
    <row r="228" spans="1:6" ht="171.75" customHeight="1">
      <c r="A228" s="83"/>
      <c r="B228" s="37"/>
      <c r="C228" s="5" t="s">
        <v>18</v>
      </c>
      <c r="D228" s="52">
        <v>100</v>
      </c>
      <c r="E228" s="52">
        <v>100</v>
      </c>
      <c r="F228" s="53">
        <f t="shared" ref="F228:F230" si="18">E228/D228*100</f>
        <v>100</v>
      </c>
    </row>
    <row r="229" spans="1:6" ht="109.5" customHeight="1">
      <c r="A229" s="104">
        <v>2</v>
      </c>
      <c r="B229" s="38" t="s">
        <v>40</v>
      </c>
      <c r="C229" s="5" t="s">
        <v>19</v>
      </c>
      <c r="D229" s="52">
        <v>95</v>
      </c>
      <c r="E229" s="52">
        <v>100</v>
      </c>
      <c r="F229" s="53">
        <f t="shared" si="18"/>
        <v>105.26315789473684</v>
      </c>
    </row>
    <row r="230" spans="1:6" ht="144.75" customHeight="1">
      <c r="A230" s="104"/>
      <c r="B230" s="39"/>
      <c r="C230" s="5" t="s">
        <v>18</v>
      </c>
      <c r="D230" s="51">
        <v>100</v>
      </c>
      <c r="E230" s="84">
        <v>100</v>
      </c>
      <c r="F230" s="53">
        <f t="shared" si="18"/>
        <v>100</v>
      </c>
    </row>
    <row r="232" spans="1:6">
      <c r="A232" s="44" t="s">
        <v>108</v>
      </c>
      <c r="B232" s="45"/>
      <c r="C232" s="45"/>
      <c r="D232" s="45"/>
      <c r="E232" s="45"/>
      <c r="F232" s="46"/>
    </row>
    <row r="233" spans="1:6">
      <c r="A233" s="47" t="s">
        <v>86</v>
      </c>
      <c r="B233" s="47"/>
      <c r="C233" s="47"/>
      <c r="D233" s="47"/>
      <c r="E233" s="47"/>
      <c r="F233" s="47"/>
    </row>
    <row r="234" spans="1:6" ht="168.75">
      <c r="A234" s="48" t="s">
        <v>5</v>
      </c>
      <c r="B234" s="49" t="s">
        <v>6</v>
      </c>
      <c r="C234" s="49" t="s">
        <v>14</v>
      </c>
      <c r="D234" s="49" t="s">
        <v>15</v>
      </c>
      <c r="E234" s="49" t="s">
        <v>16</v>
      </c>
      <c r="F234" s="49" t="s">
        <v>10</v>
      </c>
    </row>
    <row r="235" spans="1:6">
      <c r="A235" s="50">
        <v>1</v>
      </c>
      <c r="B235" s="50">
        <v>2</v>
      </c>
      <c r="C235" s="50">
        <v>3</v>
      </c>
      <c r="D235" s="50">
        <v>4</v>
      </c>
      <c r="E235" s="50">
        <v>5</v>
      </c>
      <c r="F235" s="50" t="s">
        <v>11</v>
      </c>
    </row>
    <row r="236" spans="1:6" ht="89.25" customHeight="1">
      <c r="A236" s="82">
        <v>1</v>
      </c>
      <c r="B236" s="36" t="s">
        <v>42</v>
      </c>
      <c r="C236" s="5" t="s">
        <v>17</v>
      </c>
      <c r="D236" s="52">
        <v>95</v>
      </c>
      <c r="E236" s="52">
        <v>97</v>
      </c>
      <c r="F236" s="53">
        <f>E236/D236*100</f>
        <v>102.10526315789474</v>
      </c>
    </row>
    <row r="237" spans="1:6" ht="171.75" customHeight="1">
      <c r="A237" s="83"/>
      <c r="B237" s="37"/>
      <c r="C237" s="5" t="s">
        <v>18</v>
      </c>
      <c r="D237" s="52">
        <v>100</v>
      </c>
      <c r="E237" s="52">
        <v>100</v>
      </c>
      <c r="F237" s="53">
        <f t="shared" ref="F237:F239" si="19">E237/D237*100</f>
        <v>100</v>
      </c>
    </row>
    <row r="238" spans="1:6" ht="109.5" customHeight="1">
      <c r="A238" s="104">
        <v>2</v>
      </c>
      <c r="B238" s="38" t="s">
        <v>40</v>
      </c>
      <c r="C238" s="5" t="s">
        <v>19</v>
      </c>
      <c r="D238" s="52">
        <v>95</v>
      </c>
      <c r="E238" s="52">
        <v>97</v>
      </c>
      <c r="F238" s="53">
        <f t="shared" si="19"/>
        <v>102.10526315789474</v>
      </c>
    </row>
    <row r="239" spans="1:6" ht="144.75" customHeight="1">
      <c r="A239" s="104"/>
      <c r="B239" s="39"/>
      <c r="C239" s="5" t="s">
        <v>18</v>
      </c>
      <c r="D239" s="51">
        <v>100</v>
      </c>
      <c r="E239" s="51">
        <v>100</v>
      </c>
      <c r="F239" s="53">
        <f t="shared" si="19"/>
        <v>100</v>
      </c>
    </row>
    <row r="241" spans="1:6">
      <c r="A241" s="67" t="s">
        <v>109</v>
      </c>
      <c r="B241" s="68"/>
      <c r="C241" s="68"/>
      <c r="D241" s="68"/>
      <c r="E241" s="68"/>
      <c r="F241" s="69"/>
    </row>
    <row r="242" spans="1:6">
      <c r="A242" s="70" t="s">
        <v>86</v>
      </c>
      <c r="B242" s="70"/>
      <c r="C242" s="70"/>
      <c r="D242" s="70"/>
      <c r="E242" s="70"/>
      <c r="F242" s="70"/>
    </row>
    <row r="243" spans="1:6" ht="168.75">
      <c r="A243" s="71" t="s">
        <v>5</v>
      </c>
      <c r="B243" s="72" t="s">
        <v>6</v>
      </c>
      <c r="C243" s="72" t="s">
        <v>14</v>
      </c>
      <c r="D243" s="72" t="s">
        <v>15</v>
      </c>
      <c r="E243" s="72" t="s">
        <v>16</v>
      </c>
      <c r="F243" s="72" t="s">
        <v>10</v>
      </c>
    </row>
    <row r="244" spans="1:6">
      <c r="A244" s="73">
        <v>1</v>
      </c>
      <c r="B244" s="73">
        <v>2</v>
      </c>
      <c r="C244" s="73">
        <v>3</v>
      </c>
      <c r="D244" s="73">
        <v>4</v>
      </c>
      <c r="E244" s="73">
        <v>5</v>
      </c>
      <c r="F244" s="73" t="s">
        <v>11</v>
      </c>
    </row>
    <row r="245" spans="1:6" ht="89.25" customHeight="1">
      <c r="A245" s="97">
        <v>1</v>
      </c>
      <c r="B245" s="36" t="s">
        <v>42</v>
      </c>
      <c r="C245" s="5" t="s">
        <v>17</v>
      </c>
      <c r="D245" s="75">
        <v>95</v>
      </c>
      <c r="E245" s="75">
        <v>95</v>
      </c>
      <c r="F245" s="76">
        <f>E245/D245*100</f>
        <v>100</v>
      </c>
    </row>
    <row r="246" spans="1:6" ht="171.75" customHeight="1">
      <c r="A246" s="98"/>
      <c r="B246" s="37"/>
      <c r="C246" s="5" t="s">
        <v>18</v>
      </c>
      <c r="D246" s="75">
        <v>100</v>
      </c>
      <c r="E246" s="75">
        <v>100</v>
      </c>
      <c r="F246" s="76">
        <f>E246/D246*100</f>
        <v>100</v>
      </c>
    </row>
    <row r="247" spans="1:6" ht="109.5" customHeight="1">
      <c r="A247" s="105">
        <v>2</v>
      </c>
      <c r="B247" s="38" t="s">
        <v>40</v>
      </c>
      <c r="C247" s="5" t="s">
        <v>19</v>
      </c>
      <c r="D247" s="75">
        <v>95</v>
      </c>
      <c r="E247" s="75">
        <v>95</v>
      </c>
      <c r="F247" s="76">
        <f>E247/D247*100</f>
        <v>100</v>
      </c>
    </row>
    <row r="248" spans="1:6" ht="144.75" customHeight="1">
      <c r="A248" s="105"/>
      <c r="B248" s="39"/>
      <c r="C248" s="5" t="s">
        <v>18</v>
      </c>
      <c r="D248" s="74">
        <v>100</v>
      </c>
      <c r="E248" s="99">
        <v>100</v>
      </c>
      <c r="F248" s="76">
        <f>E248/D248*100</f>
        <v>100</v>
      </c>
    </row>
    <row r="250" spans="1:6">
      <c r="A250" s="44" t="s">
        <v>110</v>
      </c>
      <c r="B250" s="45"/>
      <c r="C250" s="45"/>
      <c r="D250" s="45"/>
      <c r="E250" s="45"/>
      <c r="F250" s="46"/>
    </row>
    <row r="251" spans="1:6">
      <c r="A251" s="47" t="s">
        <v>86</v>
      </c>
      <c r="B251" s="47"/>
      <c r="C251" s="47"/>
      <c r="D251" s="47"/>
      <c r="E251" s="47"/>
      <c r="F251" s="47"/>
    </row>
    <row r="252" spans="1:6" ht="168.75">
      <c r="A252" s="48" t="s">
        <v>5</v>
      </c>
      <c r="B252" s="49" t="s">
        <v>6</v>
      </c>
      <c r="C252" s="49" t="s">
        <v>14</v>
      </c>
      <c r="D252" s="49" t="s">
        <v>15</v>
      </c>
      <c r="E252" s="49" t="s">
        <v>16</v>
      </c>
      <c r="F252" s="49" t="s">
        <v>10</v>
      </c>
    </row>
    <row r="253" spans="1:6">
      <c r="A253" s="50">
        <v>1</v>
      </c>
      <c r="B253" s="50">
        <v>2</v>
      </c>
      <c r="C253" s="50">
        <v>3</v>
      </c>
      <c r="D253" s="50">
        <v>4</v>
      </c>
      <c r="E253" s="50">
        <v>5</v>
      </c>
      <c r="F253" s="50" t="s">
        <v>11</v>
      </c>
    </row>
    <row r="254" spans="1:6" ht="89.25" customHeight="1">
      <c r="A254" s="82">
        <v>1</v>
      </c>
      <c r="B254" s="36" t="s">
        <v>42</v>
      </c>
      <c r="C254" s="5" t="s">
        <v>17</v>
      </c>
      <c r="D254" s="52">
        <v>95</v>
      </c>
      <c r="E254" s="52">
        <v>95</v>
      </c>
      <c r="F254" s="53">
        <f>E254/D254*100</f>
        <v>100</v>
      </c>
    </row>
    <row r="255" spans="1:6" ht="171.75" customHeight="1">
      <c r="A255" s="83"/>
      <c r="B255" s="37"/>
      <c r="C255" s="5" t="s">
        <v>18</v>
      </c>
      <c r="D255" s="52">
        <v>100</v>
      </c>
      <c r="E255" s="52">
        <v>100</v>
      </c>
      <c r="F255" s="53">
        <f t="shared" ref="F255:F257" si="20">E255/D255*100</f>
        <v>100</v>
      </c>
    </row>
    <row r="256" spans="1:6" ht="109.5" customHeight="1">
      <c r="A256" s="104">
        <v>2</v>
      </c>
      <c r="B256" s="38" t="s">
        <v>40</v>
      </c>
      <c r="C256" s="5" t="s">
        <v>19</v>
      </c>
      <c r="D256" s="52">
        <v>95</v>
      </c>
      <c r="E256" s="52">
        <v>95</v>
      </c>
      <c r="F256" s="53">
        <f t="shared" si="20"/>
        <v>100</v>
      </c>
    </row>
    <row r="257" spans="1:6" ht="144.75" customHeight="1">
      <c r="A257" s="104"/>
      <c r="B257" s="39"/>
      <c r="C257" s="5" t="s">
        <v>18</v>
      </c>
      <c r="D257" s="51">
        <v>100</v>
      </c>
      <c r="E257" s="84">
        <v>100</v>
      </c>
      <c r="F257" s="53">
        <f t="shared" si="20"/>
        <v>100</v>
      </c>
    </row>
    <row r="259" spans="1:6">
      <c r="A259" s="44" t="s">
        <v>111</v>
      </c>
      <c r="B259" s="45"/>
      <c r="C259" s="45"/>
      <c r="D259" s="45"/>
      <c r="E259" s="45"/>
      <c r="F259" s="46"/>
    </row>
    <row r="260" spans="1:6">
      <c r="A260" s="47" t="s">
        <v>86</v>
      </c>
      <c r="B260" s="47"/>
      <c r="C260" s="47"/>
      <c r="D260" s="47"/>
      <c r="E260" s="47"/>
      <c r="F260" s="47"/>
    </row>
    <row r="261" spans="1:6" ht="168.75">
      <c r="A261" s="48" t="s">
        <v>5</v>
      </c>
      <c r="B261" s="49" t="s">
        <v>6</v>
      </c>
      <c r="C261" s="49" t="s">
        <v>14</v>
      </c>
      <c r="D261" s="49" t="s">
        <v>15</v>
      </c>
      <c r="E261" s="49" t="s">
        <v>16</v>
      </c>
      <c r="F261" s="49" t="s">
        <v>10</v>
      </c>
    </row>
    <row r="262" spans="1:6">
      <c r="A262" s="50">
        <v>1</v>
      </c>
      <c r="B262" s="50">
        <v>2</v>
      </c>
      <c r="C262" s="50">
        <v>3</v>
      </c>
      <c r="D262" s="50">
        <v>4</v>
      </c>
      <c r="E262" s="50">
        <v>5</v>
      </c>
      <c r="F262" s="50" t="s">
        <v>11</v>
      </c>
    </row>
    <row r="263" spans="1:6" ht="89.25" customHeight="1">
      <c r="A263" s="82">
        <v>1</v>
      </c>
      <c r="B263" s="36" t="s">
        <v>42</v>
      </c>
      <c r="C263" s="5" t="s">
        <v>17</v>
      </c>
      <c r="D263" s="52">
        <v>95</v>
      </c>
      <c r="E263" s="52">
        <v>95</v>
      </c>
      <c r="F263" s="53">
        <f>E263/D263*100</f>
        <v>100</v>
      </c>
    </row>
    <row r="264" spans="1:6" ht="171.75" customHeight="1">
      <c r="A264" s="83"/>
      <c r="B264" s="37"/>
      <c r="C264" s="5" t="s">
        <v>18</v>
      </c>
      <c r="D264" s="52">
        <v>100</v>
      </c>
      <c r="E264" s="52">
        <v>100</v>
      </c>
      <c r="F264" s="53">
        <f t="shared" ref="F264:F266" si="21">E264/D264*100</f>
        <v>100</v>
      </c>
    </row>
    <row r="265" spans="1:6" ht="109.5" customHeight="1">
      <c r="A265" s="104">
        <v>2</v>
      </c>
      <c r="B265" s="38" t="s">
        <v>40</v>
      </c>
      <c r="C265" s="5" t="s">
        <v>19</v>
      </c>
      <c r="D265" s="52">
        <v>95</v>
      </c>
      <c r="E265" s="52">
        <v>95</v>
      </c>
      <c r="F265" s="53">
        <f t="shared" si="21"/>
        <v>100</v>
      </c>
    </row>
    <row r="266" spans="1:6" ht="144.75" customHeight="1">
      <c r="A266" s="104"/>
      <c r="B266" s="39"/>
      <c r="C266" s="5" t="s">
        <v>18</v>
      </c>
      <c r="D266" s="51">
        <v>100</v>
      </c>
      <c r="E266" s="51">
        <v>100</v>
      </c>
      <c r="F266" s="53">
        <f t="shared" si="21"/>
        <v>100</v>
      </c>
    </row>
    <row r="268" spans="1:6">
      <c r="A268" s="44" t="s">
        <v>112</v>
      </c>
      <c r="B268" s="45"/>
      <c r="C268" s="45"/>
      <c r="D268" s="45"/>
      <c r="E268" s="45"/>
      <c r="F268" s="46"/>
    </row>
    <row r="269" spans="1:6">
      <c r="A269" s="47" t="s">
        <v>86</v>
      </c>
      <c r="B269" s="47"/>
      <c r="C269" s="47"/>
      <c r="D269" s="47"/>
      <c r="E269" s="47"/>
      <c r="F269" s="47"/>
    </row>
    <row r="270" spans="1:6" ht="168.75">
      <c r="A270" s="48" t="s">
        <v>5</v>
      </c>
      <c r="B270" s="49" t="s">
        <v>6</v>
      </c>
      <c r="C270" s="49" t="s">
        <v>14</v>
      </c>
      <c r="D270" s="49" t="s">
        <v>15</v>
      </c>
      <c r="E270" s="49" t="s">
        <v>16</v>
      </c>
      <c r="F270" s="49" t="s">
        <v>10</v>
      </c>
    </row>
    <row r="271" spans="1:6">
      <c r="A271" s="50">
        <v>1</v>
      </c>
      <c r="B271" s="50">
        <v>2</v>
      </c>
      <c r="C271" s="50">
        <v>3</v>
      </c>
      <c r="D271" s="50">
        <v>4</v>
      </c>
      <c r="E271" s="50">
        <v>5</v>
      </c>
      <c r="F271" s="50" t="s">
        <v>11</v>
      </c>
    </row>
    <row r="272" spans="1:6" ht="89.25" customHeight="1">
      <c r="A272" s="82">
        <v>1</v>
      </c>
      <c r="B272" s="36" t="s">
        <v>42</v>
      </c>
      <c r="C272" s="5" t="s">
        <v>17</v>
      </c>
      <c r="D272" s="52">
        <v>95</v>
      </c>
      <c r="E272" s="52">
        <v>95</v>
      </c>
      <c r="F272" s="53">
        <f>E272/D272*100</f>
        <v>100</v>
      </c>
    </row>
    <row r="273" spans="1:6" ht="171.75" customHeight="1">
      <c r="A273" s="83"/>
      <c r="B273" s="37"/>
      <c r="C273" s="5" t="s">
        <v>18</v>
      </c>
      <c r="D273" s="52">
        <v>100</v>
      </c>
      <c r="E273" s="52">
        <v>100</v>
      </c>
      <c r="F273" s="53">
        <f t="shared" ref="F273:F275" si="22">E273/D273*100</f>
        <v>100</v>
      </c>
    </row>
    <row r="274" spans="1:6" ht="109.5" customHeight="1">
      <c r="A274" s="104">
        <v>2</v>
      </c>
      <c r="B274" s="38" t="s">
        <v>40</v>
      </c>
      <c r="C274" s="5" t="s">
        <v>19</v>
      </c>
      <c r="D274" s="52">
        <v>95</v>
      </c>
      <c r="E274" s="52">
        <v>95</v>
      </c>
      <c r="F274" s="53">
        <f t="shared" si="22"/>
        <v>100</v>
      </c>
    </row>
    <row r="275" spans="1:6" ht="144.75" customHeight="1">
      <c r="A275" s="104"/>
      <c r="B275" s="39"/>
      <c r="C275" s="5" t="s">
        <v>18</v>
      </c>
      <c r="D275" s="51">
        <v>100</v>
      </c>
      <c r="E275" s="91">
        <v>100</v>
      </c>
      <c r="F275" s="53">
        <f t="shared" si="22"/>
        <v>100</v>
      </c>
    </row>
    <row r="277" spans="1:6">
      <c r="A277" s="44" t="s">
        <v>78</v>
      </c>
      <c r="B277" s="45"/>
      <c r="C277" s="45"/>
      <c r="D277" s="45"/>
      <c r="E277" s="45"/>
      <c r="F277" s="46"/>
    </row>
    <row r="278" spans="1:6">
      <c r="A278" s="47" t="s">
        <v>86</v>
      </c>
      <c r="B278" s="47"/>
      <c r="C278" s="47"/>
      <c r="D278" s="47"/>
      <c r="E278" s="47"/>
      <c r="F278" s="47"/>
    </row>
    <row r="279" spans="1:6" ht="168.75">
      <c r="A279" s="48" t="s">
        <v>5</v>
      </c>
      <c r="B279" s="49" t="s">
        <v>6</v>
      </c>
      <c r="C279" s="49" t="s">
        <v>14</v>
      </c>
      <c r="D279" s="49" t="s">
        <v>15</v>
      </c>
      <c r="E279" s="49" t="s">
        <v>16</v>
      </c>
      <c r="F279" s="49" t="s">
        <v>10</v>
      </c>
    </row>
    <row r="280" spans="1:6">
      <c r="A280" s="50">
        <v>1</v>
      </c>
      <c r="B280" s="50">
        <v>2</v>
      </c>
      <c r="C280" s="50">
        <v>3</v>
      </c>
      <c r="D280" s="50">
        <v>4</v>
      </c>
      <c r="E280" s="50">
        <v>5</v>
      </c>
      <c r="F280" s="50" t="s">
        <v>11</v>
      </c>
    </row>
    <row r="281" spans="1:6" ht="89.25" customHeight="1">
      <c r="A281" s="82">
        <v>1</v>
      </c>
      <c r="B281" s="36" t="s">
        <v>42</v>
      </c>
      <c r="C281" s="5" t="s">
        <v>17</v>
      </c>
      <c r="D281" s="52">
        <v>95</v>
      </c>
      <c r="E281" s="52">
        <v>95</v>
      </c>
      <c r="F281" s="53">
        <f>E281/D281*100</f>
        <v>100</v>
      </c>
    </row>
    <row r="282" spans="1:6" ht="171.75" customHeight="1">
      <c r="A282" s="83"/>
      <c r="B282" s="37"/>
      <c r="C282" s="5" t="s">
        <v>18</v>
      </c>
      <c r="D282" s="52">
        <v>100</v>
      </c>
      <c r="E282" s="52">
        <v>100</v>
      </c>
      <c r="F282" s="53">
        <f t="shared" ref="F282:F284" si="23">E282/D282*100</f>
        <v>100</v>
      </c>
    </row>
    <row r="283" spans="1:6" ht="109.5" customHeight="1">
      <c r="A283" s="104">
        <v>2</v>
      </c>
      <c r="B283" s="38" t="s">
        <v>40</v>
      </c>
      <c r="C283" s="5" t="s">
        <v>19</v>
      </c>
      <c r="D283" s="52">
        <v>95</v>
      </c>
      <c r="E283" s="52">
        <v>95</v>
      </c>
      <c r="F283" s="53">
        <f t="shared" si="23"/>
        <v>100</v>
      </c>
    </row>
    <row r="284" spans="1:6" ht="144.75" customHeight="1">
      <c r="A284" s="104"/>
      <c r="B284" s="39"/>
      <c r="C284" s="5" t="s">
        <v>18</v>
      </c>
      <c r="D284" s="51">
        <v>100</v>
      </c>
      <c r="E284" s="84">
        <v>100</v>
      </c>
      <c r="F284" s="53">
        <f t="shared" si="23"/>
        <v>100</v>
      </c>
    </row>
    <row r="286" spans="1:6">
      <c r="A286" s="44" t="s">
        <v>113</v>
      </c>
      <c r="B286" s="45"/>
      <c r="C286" s="45"/>
      <c r="D286" s="45"/>
      <c r="E286" s="45"/>
      <c r="F286" s="46"/>
    </row>
    <row r="287" spans="1:6">
      <c r="A287" s="47" t="s">
        <v>86</v>
      </c>
      <c r="B287" s="47"/>
      <c r="C287" s="47"/>
      <c r="D287" s="47"/>
      <c r="E287" s="47"/>
      <c r="F287" s="47"/>
    </row>
    <row r="288" spans="1:6" ht="168.75">
      <c r="A288" s="48" t="s">
        <v>5</v>
      </c>
      <c r="B288" s="49" t="s">
        <v>6</v>
      </c>
      <c r="C288" s="49" t="s">
        <v>14</v>
      </c>
      <c r="D288" s="49" t="s">
        <v>15</v>
      </c>
      <c r="E288" s="49" t="s">
        <v>16</v>
      </c>
      <c r="F288" s="49" t="s">
        <v>10</v>
      </c>
    </row>
    <row r="289" spans="1:6">
      <c r="A289" s="50">
        <v>1</v>
      </c>
      <c r="B289" s="50">
        <v>2</v>
      </c>
      <c r="C289" s="50">
        <v>3</v>
      </c>
      <c r="D289" s="50">
        <v>4</v>
      </c>
      <c r="E289" s="50">
        <v>5</v>
      </c>
      <c r="F289" s="50" t="s">
        <v>11</v>
      </c>
    </row>
    <row r="290" spans="1:6" ht="89.25" customHeight="1">
      <c r="A290" s="82">
        <v>1</v>
      </c>
      <c r="B290" s="36" t="s">
        <v>42</v>
      </c>
      <c r="C290" s="5" t="s">
        <v>17</v>
      </c>
      <c r="D290" s="52">
        <v>95</v>
      </c>
      <c r="E290" s="52">
        <v>95</v>
      </c>
      <c r="F290" s="53">
        <f>E290/D290*100</f>
        <v>100</v>
      </c>
    </row>
    <row r="291" spans="1:6" ht="171.75" customHeight="1">
      <c r="A291" s="83"/>
      <c r="B291" s="37"/>
      <c r="C291" s="5" t="s">
        <v>18</v>
      </c>
      <c r="D291" s="52">
        <v>100</v>
      </c>
      <c r="E291" s="52">
        <v>100</v>
      </c>
      <c r="F291" s="53">
        <f t="shared" ref="F291:F293" si="24">E291/D291*100</f>
        <v>100</v>
      </c>
    </row>
    <row r="292" spans="1:6" ht="109.5" customHeight="1">
      <c r="A292" s="104">
        <v>2</v>
      </c>
      <c r="B292" s="38" t="s">
        <v>40</v>
      </c>
      <c r="C292" s="5" t="s">
        <v>19</v>
      </c>
      <c r="D292" s="52">
        <v>95</v>
      </c>
      <c r="E292" s="52">
        <v>95</v>
      </c>
      <c r="F292" s="53">
        <f t="shared" si="24"/>
        <v>100</v>
      </c>
    </row>
    <row r="293" spans="1:6" ht="144.75" customHeight="1">
      <c r="A293" s="104"/>
      <c r="B293" s="39"/>
      <c r="C293" s="5" t="s">
        <v>18</v>
      </c>
      <c r="D293" s="51">
        <v>100</v>
      </c>
      <c r="E293" s="51">
        <v>100</v>
      </c>
      <c r="F293" s="53">
        <f t="shared" si="24"/>
        <v>100</v>
      </c>
    </row>
    <row r="295" spans="1:6">
      <c r="A295" s="44" t="s">
        <v>114</v>
      </c>
      <c r="B295" s="45"/>
      <c r="C295" s="45"/>
      <c r="D295" s="45"/>
      <c r="E295" s="45"/>
      <c r="F295" s="46"/>
    </row>
    <row r="296" spans="1:6">
      <c r="A296" s="47" t="s">
        <v>86</v>
      </c>
      <c r="B296" s="47"/>
      <c r="C296" s="47"/>
      <c r="D296" s="47"/>
      <c r="E296" s="47"/>
      <c r="F296" s="47"/>
    </row>
    <row r="297" spans="1:6" ht="168.75">
      <c r="A297" s="48" t="s">
        <v>5</v>
      </c>
      <c r="B297" s="49" t="s">
        <v>6</v>
      </c>
      <c r="C297" s="49" t="s">
        <v>14</v>
      </c>
      <c r="D297" s="49" t="s">
        <v>15</v>
      </c>
      <c r="E297" s="49" t="s">
        <v>16</v>
      </c>
      <c r="F297" s="49" t="s">
        <v>10</v>
      </c>
    </row>
    <row r="298" spans="1:6">
      <c r="A298" s="50">
        <v>1</v>
      </c>
      <c r="B298" s="50">
        <v>2</v>
      </c>
      <c r="C298" s="50">
        <v>3</v>
      </c>
      <c r="D298" s="50">
        <v>4</v>
      </c>
      <c r="E298" s="50">
        <v>5</v>
      </c>
      <c r="F298" s="50" t="s">
        <v>11</v>
      </c>
    </row>
    <row r="299" spans="1:6" ht="89.25" customHeight="1">
      <c r="A299" s="82">
        <v>1</v>
      </c>
      <c r="B299" s="36" t="s">
        <v>42</v>
      </c>
      <c r="C299" s="5" t="s">
        <v>17</v>
      </c>
      <c r="D299" s="52">
        <v>95</v>
      </c>
      <c r="E299" s="52">
        <v>95</v>
      </c>
      <c r="F299" s="53">
        <f>E299/D299*100</f>
        <v>100</v>
      </c>
    </row>
    <row r="300" spans="1:6" ht="171.75" customHeight="1">
      <c r="A300" s="83"/>
      <c r="B300" s="37"/>
      <c r="C300" s="5" t="s">
        <v>18</v>
      </c>
      <c r="D300" s="52">
        <v>100</v>
      </c>
      <c r="E300" s="52">
        <v>100</v>
      </c>
      <c r="F300" s="53">
        <f t="shared" ref="F300:F302" si="25">E300/D300*100</f>
        <v>100</v>
      </c>
    </row>
    <row r="301" spans="1:6" ht="109.5" customHeight="1">
      <c r="A301" s="104">
        <v>2</v>
      </c>
      <c r="B301" s="38" t="s">
        <v>40</v>
      </c>
      <c r="C301" s="5" t="s">
        <v>19</v>
      </c>
      <c r="D301" s="52">
        <v>95</v>
      </c>
      <c r="E301" s="52">
        <v>95</v>
      </c>
      <c r="F301" s="53">
        <f t="shared" si="25"/>
        <v>100</v>
      </c>
    </row>
    <row r="302" spans="1:6" ht="144.75" customHeight="1">
      <c r="A302" s="104"/>
      <c r="B302" s="39"/>
      <c r="C302" s="5" t="s">
        <v>18</v>
      </c>
      <c r="D302" s="51">
        <v>100</v>
      </c>
      <c r="E302" s="51">
        <v>100</v>
      </c>
      <c r="F302" s="53">
        <f t="shared" si="25"/>
        <v>100</v>
      </c>
    </row>
    <row r="304" spans="1:6">
      <c r="A304" s="44" t="s">
        <v>79</v>
      </c>
      <c r="B304" s="45"/>
      <c r="C304" s="45"/>
      <c r="D304" s="45"/>
      <c r="E304" s="45"/>
      <c r="F304" s="46"/>
    </row>
    <row r="305" spans="1:6">
      <c r="A305" s="47" t="s">
        <v>86</v>
      </c>
      <c r="B305" s="47"/>
      <c r="C305" s="47"/>
      <c r="D305" s="47"/>
      <c r="E305" s="47"/>
      <c r="F305" s="47"/>
    </row>
    <row r="306" spans="1:6" ht="168.75">
      <c r="A306" s="48" t="s">
        <v>5</v>
      </c>
      <c r="B306" s="49" t="s">
        <v>6</v>
      </c>
      <c r="C306" s="49" t="s">
        <v>14</v>
      </c>
      <c r="D306" s="49" t="s">
        <v>15</v>
      </c>
      <c r="E306" s="49" t="s">
        <v>16</v>
      </c>
      <c r="F306" s="49" t="s">
        <v>10</v>
      </c>
    </row>
    <row r="307" spans="1:6">
      <c r="A307" s="50">
        <v>1</v>
      </c>
      <c r="B307" s="50">
        <v>2</v>
      </c>
      <c r="C307" s="50">
        <v>3</v>
      </c>
      <c r="D307" s="50">
        <v>4</v>
      </c>
      <c r="E307" s="50">
        <v>5</v>
      </c>
      <c r="F307" s="50" t="s">
        <v>11</v>
      </c>
    </row>
    <row r="308" spans="1:6" ht="89.25" customHeight="1">
      <c r="A308" s="82">
        <v>1</v>
      </c>
      <c r="B308" s="36" t="s">
        <v>42</v>
      </c>
      <c r="C308" s="5" t="s">
        <v>17</v>
      </c>
      <c r="D308" s="52">
        <v>95</v>
      </c>
      <c r="E308" s="52">
        <v>95</v>
      </c>
      <c r="F308" s="53">
        <f>E308/D308*100</f>
        <v>100</v>
      </c>
    </row>
    <row r="309" spans="1:6" ht="171.75" customHeight="1">
      <c r="A309" s="83"/>
      <c r="B309" s="37"/>
      <c r="C309" s="5" t="s">
        <v>18</v>
      </c>
      <c r="D309" s="52">
        <v>100</v>
      </c>
      <c r="E309" s="52">
        <v>100</v>
      </c>
      <c r="F309" s="53">
        <f t="shared" ref="F309:F311" si="26">E309/D309*100</f>
        <v>100</v>
      </c>
    </row>
    <row r="310" spans="1:6" ht="109.5" customHeight="1">
      <c r="A310" s="104">
        <v>2</v>
      </c>
      <c r="B310" s="38" t="s">
        <v>40</v>
      </c>
      <c r="C310" s="5" t="s">
        <v>19</v>
      </c>
      <c r="D310" s="52">
        <v>95</v>
      </c>
      <c r="E310" s="52">
        <v>95</v>
      </c>
      <c r="F310" s="53">
        <f t="shared" si="26"/>
        <v>100</v>
      </c>
    </row>
    <row r="311" spans="1:6" ht="144.75" customHeight="1">
      <c r="A311" s="104"/>
      <c r="B311" s="39"/>
      <c r="C311" s="5" t="s">
        <v>18</v>
      </c>
      <c r="D311" s="51">
        <v>100</v>
      </c>
      <c r="E311" s="51">
        <v>100</v>
      </c>
      <c r="F311" s="53">
        <f t="shared" si="26"/>
        <v>100</v>
      </c>
    </row>
    <row r="313" spans="1:6">
      <c r="A313" s="44" t="s">
        <v>115</v>
      </c>
      <c r="B313" s="45"/>
      <c r="C313" s="45"/>
      <c r="D313" s="45"/>
      <c r="E313" s="45"/>
      <c r="F313" s="46"/>
    </row>
    <row r="314" spans="1:6">
      <c r="A314" s="47" t="s">
        <v>86</v>
      </c>
      <c r="B314" s="47"/>
      <c r="C314" s="47"/>
      <c r="D314" s="47"/>
      <c r="E314" s="47"/>
      <c r="F314" s="47"/>
    </row>
    <row r="315" spans="1:6" ht="168.75">
      <c r="A315" s="48" t="s">
        <v>5</v>
      </c>
      <c r="B315" s="49" t="s">
        <v>6</v>
      </c>
      <c r="C315" s="49" t="s">
        <v>14</v>
      </c>
      <c r="D315" s="49" t="s">
        <v>15</v>
      </c>
      <c r="E315" s="49" t="s">
        <v>16</v>
      </c>
      <c r="F315" s="49" t="s">
        <v>10</v>
      </c>
    </row>
    <row r="316" spans="1:6">
      <c r="A316" s="50">
        <v>1</v>
      </c>
      <c r="B316" s="50">
        <v>2</v>
      </c>
      <c r="C316" s="50">
        <v>3</v>
      </c>
      <c r="D316" s="50">
        <v>4</v>
      </c>
      <c r="E316" s="50">
        <v>5</v>
      </c>
      <c r="F316" s="50" t="s">
        <v>11</v>
      </c>
    </row>
    <row r="317" spans="1:6" ht="89.25" customHeight="1">
      <c r="A317" s="82">
        <v>1</v>
      </c>
      <c r="B317" s="36" t="s">
        <v>42</v>
      </c>
      <c r="C317" s="5" t="s">
        <v>17</v>
      </c>
      <c r="D317" s="52">
        <v>95</v>
      </c>
      <c r="E317" s="52">
        <v>95</v>
      </c>
      <c r="F317" s="53">
        <f>E317/D317*100</f>
        <v>100</v>
      </c>
    </row>
    <row r="318" spans="1:6" ht="171.75" customHeight="1">
      <c r="A318" s="83"/>
      <c r="B318" s="37"/>
      <c r="C318" s="5" t="s">
        <v>18</v>
      </c>
      <c r="D318" s="52">
        <v>100</v>
      </c>
      <c r="E318" s="52">
        <v>100</v>
      </c>
      <c r="F318" s="53">
        <f t="shared" ref="F318:F320" si="27">E318/D318*100</f>
        <v>100</v>
      </c>
    </row>
    <row r="319" spans="1:6" ht="109.5" customHeight="1">
      <c r="A319" s="104">
        <v>2</v>
      </c>
      <c r="B319" s="38" t="s">
        <v>40</v>
      </c>
      <c r="C319" s="5" t="s">
        <v>19</v>
      </c>
      <c r="D319" s="52">
        <v>95</v>
      </c>
      <c r="E319" s="52">
        <v>95</v>
      </c>
      <c r="F319" s="53">
        <f t="shared" si="27"/>
        <v>100</v>
      </c>
    </row>
    <row r="320" spans="1:6" ht="144.75" customHeight="1">
      <c r="A320" s="104"/>
      <c r="B320" s="39"/>
      <c r="C320" s="5" t="s">
        <v>18</v>
      </c>
      <c r="D320" s="51">
        <v>100</v>
      </c>
      <c r="E320" s="52">
        <v>100</v>
      </c>
      <c r="F320" s="53">
        <f t="shared" si="27"/>
        <v>100</v>
      </c>
    </row>
    <row r="322" spans="1:6">
      <c r="A322" s="44" t="s">
        <v>116</v>
      </c>
      <c r="B322" s="45"/>
      <c r="C322" s="45"/>
      <c r="D322" s="45"/>
      <c r="E322" s="45"/>
      <c r="F322" s="46"/>
    </row>
    <row r="323" spans="1:6">
      <c r="A323" s="47" t="s">
        <v>86</v>
      </c>
      <c r="B323" s="47"/>
      <c r="C323" s="47"/>
      <c r="D323" s="47"/>
      <c r="E323" s="47"/>
      <c r="F323" s="47"/>
    </row>
    <row r="324" spans="1:6" ht="168.75">
      <c r="A324" s="48" t="s">
        <v>5</v>
      </c>
      <c r="B324" s="49" t="s">
        <v>6</v>
      </c>
      <c r="C324" s="49" t="s">
        <v>14</v>
      </c>
      <c r="D324" s="49" t="s">
        <v>15</v>
      </c>
      <c r="E324" s="49" t="s">
        <v>16</v>
      </c>
      <c r="F324" s="49" t="s">
        <v>10</v>
      </c>
    </row>
    <row r="325" spans="1:6">
      <c r="A325" s="50">
        <v>1</v>
      </c>
      <c r="B325" s="50">
        <v>2</v>
      </c>
      <c r="C325" s="50">
        <v>3</v>
      </c>
      <c r="D325" s="50">
        <v>4</v>
      </c>
      <c r="E325" s="50">
        <v>5</v>
      </c>
      <c r="F325" s="50" t="s">
        <v>11</v>
      </c>
    </row>
    <row r="326" spans="1:6" ht="89.25" customHeight="1">
      <c r="A326" s="82">
        <v>1</v>
      </c>
      <c r="B326" s="36" t="s">
        <v>42</v>
      </c>
      <c r="C326" s="5" t="s">
        <v>17</v>
      </c>
      <c r="D326" s="52">
        <v>95</v>
      </c>
      <c r="E326" s="52">
        <v>95</v>
      </c>
      <c r="F326" s="53">
        <f>E326/D326*100</f>
        <v>100</v>
      </c>
    </row>
    <row r="327" spans="1:6" ht="171.75" customHeight="1">
      <c r="A327" s="83"/>
      <c r="B327" s="37"/>
      <c r="C327" s="5" t="s">
        <v>18</v>
      </c>
      <c r="D327" s="52">
        <v>100</v>
      </c>
      <c r="E327" s="52">
        <v>100</v>
      </c>
      <c r="F327" s="53">
        <f t="shared" ref="F327:F329" si="28">E327/D327*100</f>
        <v>100</v>
      </c>
    </row>
    <row r="328" spans="1:6" ht="109.5" customHeight="1">
      <c r="A328" s="104">
        <v>2</v>
      </c>
      <c r="B328" s="38" t="s">
        <v>40</v>
      </c>
      <c r="C328" s="5" t="s">
        <v>19</v>
      </c>
      <c r="D328" s="52">
        <v>95</v>
      </c>
      <c r="E328" s="52">
        <v>95</v>
      </c>
      <c r="F328" s="53">
        <f t="shared" si="28"/>
        <v>100</v>
      </c>
    </row>
    <row r="329" spans="1:6" ht="144.75" customHeight="1">
      <c r="A329" s="104"/>
      <c r="B329" s="39"/>
      <c r="C329" s="5" t="s">
        <v>18</v>
      </c>
      <c r="D329" s="51">
        <v>100</v>
      </c>
      <c r="E329" s="91">
        <v>100</v>
      </c>
      <c r="F329" s="53">
        <f t="shared" si="28"/>
        <v>100</v>
      </c>
    </row>
    <row r="331" spans="1:6">
      <c r="A331" s="44" t="s">
        <v>117</v>
      </c>
      <c r="B331" s="45"/>
      <c r="C331" s="45"/>
      <c r="D331" s="45"/>
      <c r="E331" s="45"/>
      <c r="F331" s="46"/>
    </row>
    <row r="332" spans="1:6">
      <c r="A332" s="47" t="s">
        <v>86</v>
      </c>
      <c r="B332" s="47"/>
      <c r="C332" s="47"/>
      <c r="D332" s="47"/>
      <c r="E332" s="47"/>
      <c r="F332" s="47"/>
    </row>
    <row r="333" spans="1:6" ht="168.75">
      <c r="A333" s="48" t="s">
        <v>5</v>
      </c>
      <c r="B333" s="49" t="s">
        <v>6</v>
      </c>
      <c r="C333" s="49" t="s">
        <v>14</v>
      </c>
      <c r="D333" s="49" t="s">
        <v>15</v>
      </c>
      <c r="E333" s="49" t="s">
        <v>16</v>
      </c>
      <c r="F333" s="49" t="s">
        <v>10</v>
      </c>
    </row>
    <row r="334" spans="1:6">
      <c r="A334" s="50">
        <v>1</v>
      </c>
      <c r="B334" s="50">
        <v>2</v>
      </c>
      <c r="C334" s="50">
        <v>3</v>
      </c>
      <c r="D334" s="50">
        <v>4</v>
      </c>
      <c r="E334" s="50">
        <v>5</v>
      </c>
      <c r="F334" s="50" t="s">
        <v>11</v>
      </c>
    </row>
    <row r="335" spans="1:6" ht="89.25" customHeight="1">
      <c r="A335" s="82">
        <v>1</v>
      </c>
      <c r="B335" s="36" t="s">
        <v>42</v>
      </c>
      <c r="C335" s="5" t="s">
        <v>17</v>
      </c>
      <c r="D335" s="52">
        <v>95</v>
      </c>
      <c r="E335" s="52">
        <v>95</v>
      </c>
      <c r="F335" s="53">
        <f>E335/D335*100</f>
        <v>100</v>
      </c>
    </row>
    <row r="336" spans="1:6" ht="171.75" customHeight="1">
      <c r="A336" s="83"/>
      <c r="B336" s="37"/>
      <c r="C336" s="5" t="s">
        <v>18</v>
      </c>
      <c r="D336" s="52">
        <v>100</v>
      </c>
      <c r="E336" s="52">
        <v>100</v>
      </c>
      <c r="F336" s="53">
        <f t="shared" ref="F336:F338" si="29">E336/D336*100</f>
        <v>100</v>
      </c>
    </row>
    <row r="337" spans="1:6" ht="109.5" customHeight="1">
      <c r="A337" s="104">
        <v>2</v>
      </c>
      <c r="B337" s="38" t="s">
        <v>40</v>
      </c>
      <c r="C337" s="5" t="s">
        <v>19</v>
      </c>
      <c r="D337" s="52">
        <v>95</v>
      </c>
      <c r="E337" s="52">
        <v>95</v>
      </c>
      <c r="F337" s="53">
        <f t="shared" si="29"/>
        <v>100</v>
      </c>
    </row>
    <row r="338" spans="1:6" ht="144.75" customHeight="1">
      <c r="A338" s="104"/>
      <c r="B338" s="39"/>
      <c r="C338" s="5" t="s">
        <v>18</v>
      </c>
      <c r="D338" s="51">
        <v>100</v>
      </c>
      <c r="E338" s="52">
        <v>100</v>
      </c>
      <c r="F338" s="53">
        <f t="shared" si="29"/>
        <v>100</v>
      </c>
    </row>
    <row r="340" spans="1:6">
      <c r="A340" s="44" t="s">
        <v>80</v>
      </c>
      <c r="B340" s="45"/>
      <c r="C340" s="45"/>
      <c r="D340" s="45"/>
      <c r="E340" s="45"/>
      <c r="F340" s="46"/>
    </row>
    <row r="341" spans="1:6">
      <c r="A341" s="47" t="s">
        <v>86</v>
      </c>
      <c r="B341" s="47"/>
      <c r="C341" s="47"/>
      <c r="D341" s="47"/>
      <c r="E341" s="47"/>
      <c r="F341" s="47"/>
    </row>
    <row r="342" spans="1:6" ht="168.75">
      <c r="A342" s="48" t="s">
        <v>5</v>
      </c>
      <c r="B342" s="49" t="s">
        <v>6</v>
      </c>
      <c r="C342" s="49" t="s">
        <v>14</v>
      </c>
      <c r="D342" s="49" t="s">
        <v>15</v>
      </c>
      <c r="E342" s="49" t="s">
        <v>16</v>
      </c>
      <c r="F342" s="49" t="s">
        <v>10</v>
      </c>
    </row>
    <row r="343" spans="1:6">
      <c r="A343" s="50">
        <v>1</v>
      </c>
      <c r="B343" s="50">
        <v>2</v>
      </c>
      <c r="C343" s="50">
        <v>3</v>
      </c>
      <c r="D343" s="50">
        <v>4</v>
      </c>
      <c r="E343" s="50">
        <v>5</v>
      </c>
      <c r="F343" s="50" t="s">
        <v>11</v>
      </c>
    </row>
    <row r="344" spans="1:6" ht="89.25" customHeight="1">
      <c r="A344" s="82">
        <v>1</v>
      </c>
      <c r="B344" s="36" t="s">
        <v>42</v>
      </c>
      <c r="C344" s="5" t="s">
        <v>17</v>
      </c>
      <c r="D344" s="52">
        <v>95</v>
      </c>
      <c r="E344" s="52">
        <v>95</v>
      </c>
      <c r="F344" s="53">
        <f>E344/D344*100</f>
        <v>100</v>
      </c>
    </row>
    <row r="345" spans="1:6" ht="171.75" customHeight="1">
      <c r="A345" s="83"/>
      <c r="B345" s="37"/>
      <c r="C345" s="5" t="s">
        <v>18</v>
      </c>
      <c r="D345" s="52">
        <v>100</v>
      </c>
      <c r="E345" s="52">
        <v>100</v>
      </c>
      <c r="F345" s="53">
        <f t="shared" ref="F345:F347" si="30">E345/D345*100</f>
        <v>100</v>
      </c>
    </row>
    <row r="346" spans="1:6" ht="109.5" customHeight="1">
      <c r="A346" s="104">
        <v>2</v>
      </c>
      <c r="B346" s="38" t="s">
        <v>40</v>
      </c>
      <c r="C346" s="5" t="s">
        <v>19</v>
      </c>
      <c r="D346" s="52">
        <v>95</v>
      </c>
      <c r="E346" s="52">
        <v>95</v>
      </c>
      <c r="F346" s="53">
        <f t="shared" si="30"/>
        <v>100</v>
      </c>
    </row>
    <row r="347" spans="1:6" ht="144.75" customHeight="1">
      <c r="A347" s="104"/>
      <c r="B347" s="39"/>
      <c r="C347" s="5" t="s">
        <v>18</v>
      </c>
      <c r="D347" s="51">
        <v>100</v>
      </c>
      <c r="E347" s="91">
        <v>100</v>
      </c>
      <c r="F347" s="53">
        <f t="shared" si="30"/>
        <v>100</v>
      </c>
    </row>
    <row r="349" spans="1:6">
      <c r="A349" s="44" t="s">
        <v>118</v>
      </c>
      <c r="B349" s="45"/>
      <c r="C349" s="45"/>
      <c r="D349" s="45"/>
      <c r="E349" s="45"/>
      <c r="F349" s="46"/>
    </row>
    <row r="350" spans="1:6">
      <c r="A350" s="47" t="s">
        <v>86</v>
      </c>
      <c r="B350" s="47"/>
      <c r="C350" s="47"/>
      <c r="D350" s="47"/>
      <c r="E350" s="47"/>
      <c r="F350" s="47"/>
    </row>
    <row r="351" spans="1:6" ht="168.75">
      <c r="A351" s="48" t="s">
        <v>5</v>
      </c>
      <c r="B351" s="49" t="s">
        <v>6</v>
      </c>
      <c r="C351" s="49" t="s">
        <v>14</v>
      </c>
      <c r="D351" s="49" t="s">
        <v>15</v>
      </c>
      <c r="E351" s="49" t="s">
        <v>16</v>
      </c>
      <c r="F351" s="49" t="s">
        <v>10</v>
      </c>
    </row>
    <row r="352" spans="1:6">
      <c r="A352" s="50">
        <v>1</v>
      </c>
      <c r="B352" s="50">
        <v>2</v>
      </c>
      <c r="C352" s="50">
        <v>3</v>
      </c>
      <c r="D352" s="50">
        <v>4</v>
      </c>
      <c r="E352" s="50">
        <v>5</v>
      </c>
      <c r="F352" s="50" t="s">
        <v>11</v>
      </c>
    </row>
    <row r="353" spans="1:6" ht="89.25" customHeight="1">
      <c r="A353" s="82">
        <v>1</v>
      </c>
      <c r="B353" s="36" t="s">
        <v>42</v>
      </c>
      <c r="C353" s="5" t="s">
        <v>17</v>
      </c>
      <c r="D353" s="52">
        <v>95</v>
      </c>
      <c r="E353" s="52">
        <v>95</v>
      </c>
      <c r="F353" s="53">
        <f>E353/D353*100</f>
        <v>100</v>
      </c>
    </row>
    <row r="354" spans="1:6" ht="171.75" customHeight="1">
      <c r="A354" s="83"/>
      <c r="B354" s="37"/>
      <c r="C354" s="5" t="s">
        <v>18</v>
      </c>
      <c r="D354" s="52">
        <v>100</v>
      </c>
      <c r="E354" s="52">
        <v>100</v>
      </c>
      <c r="F354" s="53">
        <f t="shared" ref="F354:F356" si="31">E354/D354*100</f>
        <v>100</v>
      </c>
    </row>
    <row r="355" spans="1:6" ht="109.5" customHeight="1">
      <c r="A355" s="104">
        <v>2</v>
      </c>
      <c r="B355" s="38" t="s">
        <v>40</v>
      </c>
      <c r="C355" s="5" t="s">
        <v>19</v>
      </c>
      <c r="D355" s="52">
        <v>95</v>
      </c>
      <c r="E355" s="52">
        <v>95</v>
      </c>
      <c r="F355" s="53">
        <f t="shared" si="31"/>
        <v>100</v>
      </c>
    </row>
    <row r="356" spans="1:6" ht="144.75" customHeight="1">
      <c r="A356" s="104"/>
      <c r="B356" s="39"/>
      <c r="C356" s="5" t="s">
        <v>18</v>
      </c>
      <c r="D356" s="51">
        <v>100</v>
      </c>
      <c r="E356" s="91">
        <v>100</v>
      </c>
      <c r="F356" s="53">
        <f t="shared" si="31"/>
        <v>100</v>
      </c>
    </row>
    <row r="358" spans="1:6">
      <c r="A358" s="44" t="s">
        <v>81</v>
      </c>
      <c r="B358" s="45"/>
      <c r="C358" s="45"/>
      <c r="D358" s="45"/>
      <c r="E358" s="45"/>
      <c r="F358" s="46"/>
    </row>
    <row r="359" spans="1:6">
      <c r="A359" s="47" t="s">
        <v>86</v>
      </c>
      <c r="B359" s="47"/>
      <c r="C359" s="47"/>
      <c r="D359" s="47"/>
      <c r="E359" s="47"/>
      <c r="F359" s="47"/>
    </row>
    <row r="360" spans="1:6" ht="168.75">
      <c r="A360" s="48" t="s">
        <v>5</v>
      </c>
      <c r="B360" s="49" t="s">
        <v>6</v>
      </c>
      <c r="C360" s="49" t="s">
        <v>14</v>
      </c>
      <c r="D360" s="49" t="s">
        <v>15</v>
      </c>
      <c r="E360" s="49" t="s">
        <v>16</v>
      </c>
      <c r="F360" s="49" t="s">
        <v>10</v>
      </c>
    </row>
    <row r="361" spans="1:6">
      <c r="A361" s="50">
        <v>1</v>
      </c>
      <c r="B361" s="50">
        <v>2</v>
      </c>
      <c r="C361" s="50">
        <v>3</v>
      </c>
      <c r="D361" s="50">
        <v>4</v>
      </c>
      <c r="E361" s="50">
        <v>5</v>
      </c>
      <c r="F361" s="50" t="s">
        <v>11</v>
      </c>
    </row>
    <row r="362" spans="1:6" ht="89.25" customHeight="1">
      <c r="A362" s="82">
        <v>1</v>
      </c>
      <c r="B362" s="36" t="s">
        <v>42</v>
      </c>
      <c r="C362" s="5" t="s">
        <v>17</v>
      </c>
      <c r="D362" s="52">
        <v>95</v>
      </c>
      <c r="E362" s="52">
        <v>95</v>
      </c>
      <c r="F362" s="53">
        <f>E362/D362*100</f>
        <v>100</v>
      </c>
    </row>
    <row r="363" spans="1:6" ht="171.75" customHeight="1">
      <c r="A363" s="83"/>
      <c r="B363" s="37"/>
      <c r="C363" s="5" t="s">
        <v>18</v>
      </c>
      <c r="D363" s="52">
        <v>100</v>
      </c>
      <c r="E363" s="52">
        <v>100</v>
      </c>
      <c r="F363" s="53">
        <f t="shared" ref="F363:F365" si="32">E363/D363*100</f>
        <v>100</v>
      </c>
    </row>
    <row r="364" spans="1:6" ht="109.5" customHeight="1">
      <c r="A364" s="104">
        <v>2</v>
      </c>
      <c r="B364" s="38" t="s">
        <v>40</v>
      </c>
      <c r="C364" s="5" t="s">
        <v>19</v>
      </c>
      <c r="D364" s="52">
        <v>95</v>
      </c>
      <c r="E364" s="52">
        <v>95</v>
      </c>
      <c r="F364" s="53">
        <f t="shared" si="32"/>
        <v>100</v>
      </c>
    </row>
    <row r="365" spans="1:6" ht="144.75" customHeight="1">
      <c r="A365" s="104"/>
      <c r="B365" s="39"/>
      <c r="C365" s="5" t="s">
        <v>18</v>
      </c>
      <c r="D365" s="51">
        <v>100</v>
      </c>
      <c r="E365" s="84">
        <v>100</v>
      </c>
      <c r="F365" s="53">
        <f t="shared" si="32"/>
        <v>100</v>
      </c>
    </row>
    <row r="368" spans="1:6">
      <c r="A368" s="44" t="s">
        <v>119</v>
      </c>
      <c r="B368" s="45"/>
      <c r="C368" s="45"/>
      <c r="D368" s="45"/>
      <c r="E368" s="45"/>
      <c r="F368" s="46"/>
    </row>
    <row r="369" spans="1:6">
      <c r="A369" s="47" t="s">
        <v>86</v>
      </c>
      <c r="B369" s="47"/>
      <c r="C369" s="47"/>
      <c r="D369" s="47"/>
      <c r="E369" s="47"/>
      <c r="F369" s="47"/>
    </row>
    <row r="370" spans="1:6" ht="168.75">
      <c r="A370" s="48" t="s">
        <v>5</v>
      </c>
      <c r="B370" s="49" t="s">
        <v>6</v>
      </c>
      <c r="C370" s="49" t="s">
        <v>14</v>
      </c>
      <c r="D370" s="49" t="s">
        <v>15</v>
      </c>
      <c r="E370" s="49" t="s">
        <v>16</v>
      </c>
      <c r="F370" s="49" t="s">
        <v>10</v>
      </c>
    </row>
    <row r="371" spans="1:6">
      <c r="A371" s="50">
        <v>1</v>
      </c>
      <c r="B371" s="50">
        <v>2</v>
      </c>
      <c r="C371" s="50">
        <v>3</v>
      </c>
      <c r="D371" s="50">
        <v>4</v>
      </c>
      <c r="E371" s="50">
        <v>5</v>
      </c>
      <c r="F371" s="50" t="s">
        <v>11</v>
      </c>
    </row>
    <row r="372" spans="1:6" ht="89.25" customHeight="1">
      <c r="A372" s="82">
        <v>1</v>
      </c>
      <c r="B372" s="36" t="s">
        <v>42</v>
      </c>
      <c r="C372" s="5" t="s">
        <v>17</v>
      </c>
      <c r="D372" s="52">
        <v>95</v>
      </c>
      <c r="E372" s="52">
        <v>95</v>
      </c>
      <c r="F372" s="53">
        <f>E372/D372*100</f>
        <v>100</v>
      </c>
    </row>
    <row r="373" spans="1:6" ht="171.75" customHeight="1">
      <c r="A373" s="83"/>
      <c r="B373" s="37"/>
      <c r="C373" s="5" t="s">
        <v>18</v>
      </c>
      <c r="D373" s="52">
        <v>100</v>
      </c>
      <c r="E373" s="52">
        <v>100</v>
      </c>
      <c r="F373" s="53">
        <f t="shared" ref="F373:F375" si="33">E373/D373*100</f>
        <v>100</v>
      </c>
    </row>
    <row r="374" spans="1:6" ht="109.5" customHeight="1">
      <c r="A374" s="104">
        <v>2</v>
      </c>
      <c r="B374" s="38" t="s">
        <v>40</v>
      </c>
      <c r="C374" s="5" t="s">
        <v>19</v>
      </c>
      <c r="D374" s="52">
        <v>95</v>
      </c>
      <c r="E374" s="52">
        <v>95</v>
      </c>
      <c r="F374" s="53">
        <f t="shared" si="33"/>
        <v>100</v>
      </c>
    </row>
    <row r="375" spans="1:6" ht="144.75" customHeight="1">
      <c r="A375" s="104"/>
      <c r="B375" s="39"/>
      <c r="C375" s="5" t="s">
        <v>18</v>
      </c>
      <c r="D375" s="51">
        <v>100</v>
      </c>
      <c r="E375" s="91">
        <v>100</v>
      </c>
      <c r="F375" s="53">
        <f t="shared" si="33"/>
        <v>100</v>
      </c>
    </row>
    <row r="377" spans="1:6" ht="20.25">
      <c r="A377" s="77" t="s">
        <v>120</v>
      </c>
      <c r="B377" s="68"/>
      <c r="C377" s="68"/>
      <c r="D377" s="68"/>
      <c r="E377" s="68"/>
      <c r="F377" s="69"/>
    </row>
    <row r="378" spans="1:6">
      <c r="A378" s="70" t="s">
        <v>86</v>
      </c>
      <c r="B378" s="70"/>
      <c r="C378" s="70"/>
      <c r="D378" s="70"/>
      <c r="E378" s="70"/>
      <c r="F378" s="70"/>
    </row>
    <row r="379" spans="1:6" ht="168.75">
      <c r="A379" s="71" t="s">
        <v>5</v>
      </c>
      <c r="B379" s="72" t="s">
        <v>6</v>
      </c>
      <c r="C379" s="72" t="s">
        <v>14</v>
      </c>
      <c r="D379" s="72" t="s">
        <v>15</v>
      </c>
      <c r="E379" s="72" t="s">
        <v>16</v>
      </c>
      <c r="F379" s="72" t="s">
        <v>10</v>
      </c>
    </row>
    <row r="380" spans="1:6">
      <c r="A380" s="73">
        <v>1</v>
      </c>
      <c r="B380" s="73">
        <v>2</v>
      </c>
      <c r="C380" s="73">
        <v>3</v>
      </c>
      <c r="D380" s="73">
        <v>4</v>
      </c>
      <c r="E380" s="73">
        <v>5</v>
      </c>
      <c r="F380" s="73" t="s">
        <v>11</v>
      </c>
    </row>
    <row r="381" spans="1:6" ht="89.25" customHeight="1">
      <c r="A381" s="97">
        <v>1</v>
      </c>
      <c r="B381" s="36" t="s">
        <v>42</v>
      </c>
      <c r="C381" s="5" t="s">
        <v>17</v>
      </c>
      <c r="D381" s="75">
        <v>95</v>
      </c>
      <c r="E381" s="75">
        <v>95</v>
      </c>
      <c r="F381" s="76">
        <f>E381/D381*100</f>
        <v>100</v>
      </c>
    </row>
    <row r="382" spans="1:6" ht="171.75" customHeight="1">
      <c r="A382" s="98"/>
      <c r="B382" s="37"/>
      <c r="C382" s="5" t="s">
        <v>18</v>
      </c>
      <c r="D382" s="75">
        <v>100</v>
      </c>
      <c r="E382" s="75">
        <v>100</v>
      </c>
      <c r="F382" s="76">
        <f>E382/D382*100</f>
        <v>100</v>
      </c>
    </row>
    <row r="383" spans="1:6" ht="109.5" customHeight="1">
      <c r="A383" s="105">
        <v>2</v>
      </c>
      <c r="B383" s="38" t="s">
        <v>40</v>
      </c>
      <c r="C383" s="5" t="s">
        <v>19</v>
      </c>
      <c r="D383" s="75">
        <v>95</v>
      </c>
      <c r="E383" s="75">
        <v>95</v>
      </c>
      <c r="F383" s="76">
        <f>E383/D383*100</f>
        <v>100</v>
      </c>
    </row>
    <row r="384" spans="1:6" ht="144.75" customHeight="1">
      <c r="A384" s="105"/>
      <c r="B384" s="39"/>
      <c r="C384" s="5" t="s">
        <v>18</v>
      </c>
      <c r="D384" s="74">
        <v>100</v>
      </c>
      <c r="E384" s="99">
        <v>100</v>
      </c>
      <c r="F384" s="76">
        <f>E384/D384*100</f>
        <v>100</v>
      </c>
    </row>
    <row r="386" spans="1:6">
      <c r="A386" s="55" t="s">
        <v>121</v>
      </c>
      <c r="B386" s="55"/>
      <c r="C386" s="55"/>
      <c r="D386" s="55"/>
      <c r="E386" s="55"/>
      <c r="F386" s="55"/>
    </row>
    <row r="387" spans="1:6">
      <c r="A387" s="55" t="s">
        <v>86</v>
      </c>
      <c r="B387" s="55"/>
      <c r="C387" s="55"/>
      <c r="D387" s="55"/>
      <c r="E387" s="55"/>
      <c r="F387" s="55"/>
    </row>
    <row r="388" spans="1:6" ht="168.75">
      <c r="A388" s="56" t="s">
        <v>5</v>
      </c>
      <c r="B388" s="57" t="s">
        <v>6</v>
      </c>
      <c r="C388" s="57" t="s">
        <v>14</v>
      </c>
      <c r="D388" s="57" t="s">
        <v>15</v>
      </c>
      <c r="E388" s="57" t="s">
        <v>16</v>
      </c>
      <c r="F388" s="57" t="s">
        <v>10</v>
      </c>
    </row>
    <row r="389" spans="1:6">
      <c r="A389" s="58">
        <v>1</v>
      </c>
      <c r="B389" s="58">
        <v>2</v>
      </c>
      <c r="C389" s="58">
        <v>3</v>
      </c>
      <c r="D389" s="58">
        <v>4</v>
      </c>
      <c r="E389" s="58">
        <v>5</v>
      </c>
      <c r="F389" s="58" t="s">
        <v>11</v>
      </c>
    </row>
    <row r="390" spans="1:6" ht="89.25" customHeight="1">
      <c r="A390" s="92">
        <v>1</v>
      </c>
      <c r="B390" s="100" t="s">
        <v>42</v>
      </c>
      <c r="C390" s="5" t="s">
        <v>17</v>
      </c>
      <c r="D390" s="61">
        <v>95</v>
      </c>
      <c r="E390" s="61">
        <v>100</v>
      </c>
      <c r="F390" s="62">
        <f>E390/D390*100</f>
        <v>105.26315789473684</v>
      </c>
    </row>
    <row r="391" spans="1:6" ht="171.75" customHeight="1">
      <c r="A391" s="92"/>
      <c r="B391" s="100"/>
      <c r="C391" s="5" t="s">
        <v>18</v>
      </c>
      <c r="D391" s="61">
        <v>100</v>
      </c>
      <c r="E391" s="61">
        <v>100</v>
      </c>
      <c r="F391" s="62">
        <f>E391/D391*100</f>
        <v>100</v>
      </c>
    </row>
    <row r="392" spans="1:6" ht="109.5" customHeight="1">
      <c r="A392" s="92">
        <v>2</v>
      </c>
      <c r="B392" s="101" t="s">
        <v>40</v>
      </c>
      <c r="C392" s="5" t="s">
        <v>19</v>
      </c>
      <c r="D392" s="61">
        <v>95</v>
      </c>
      <c r="E392" s="61">
        <v>100</v>
      </c>
      <c r="F392" s="62">
        <f>E392/D392*100</f>
        <v>105.26315789473684</v>
      </c>
    </row>
    <row r="393" spans="1:6" ht="144.75" customHeight="1">
      <c r="A393" s="92"/>
      <c r="B393" s="101"/>
      <c r="C393" s="5" t="s">
        <v>18</v>
      </c>
      <c r="D393" s="59">
        <v>100</v>
      </c>
      <c r="E393" s="59">
        <v>100</v>
      </c>
      <c r="F393" s="62">
        <f>E393/D393*100</f>
        <v>100</v>
      </c>
    </row>
    <row r="395" spans="1:6">
      <c r="A395" s="44" t="s">
        <v>122</v>
      </c>
      <c r="B395" s="45"/>
      <c r="C395" s="45"/>
      <c r="D395" s="45"/>
      <c r="E395" s="45"/>
      <c r="F395" s="46"/>
    </row>
    <row r="396" spans="1:6">
      <c r="A396" s="47" t="s">
        <v>86</v>
      </c>
      <c r="B396" s="47"/>
      <c r="C396" s="47"/>
      <c r="D396" s="47"/>
      <c r="E396" s="47"/>
      <c r="F396" s="47"/>
    </row>
    <row r="397" spans="1:6" ht="168.75">
      <c r="A397" s="48" t="s">
        <v>5</v>
      </c>
      <c r="B397" s="49" t="s">
        <v>6</v>
      </c>
      <c r="C397" s="49" t="s">
        <v>14</v>
      </c>
      <c r="D397" s="49" t="s">
        <v>15</v>
      </c>
      <c r="E397" s="49" t="s">
        <v>16</v>
      </c>
      <c r="F397" s="49" t="s">
        <v>10</v>
      </c>
    </row>
    <row r="398" spans="1:6">
      <c r="A398" s="50">
        <v>1</v>
      </c>
      <c r="B398" s="50">
        <v>2</v>
      </c>
      <c r="C398" s="50">
        <v>3</v>
      </c>
      <c r="D398" s="50">
        <v>4</v>
      </c>
      <c r="E398" s="50">
        <v>5</v>
      </c>
      <c r="F398" s="50" t="s">
        <v>11</v>
      </c>
    </row>
    <row r="399" spans="1:6" ht="89.25" customHeight="1">
      <c r="A399" s="82">
        <v>1</v>
      </c>
      <c r="B399" s="36" t="s">
        <v>42</v>
      </c>
      <c r="C399" s="5" t="s">
        <v>17</v>
      </c>
      <c r="D399" s="52">
        <v>95</v>
      </c>
      <c r="E399" s="52">
        <v>100</v>
      </c>
      <c r="F399" s="53">
        <f>E399/D399*100</f>
        <v>105.26315789473684</v>
      </c>
    </row>
    <row r="400" spans="1:6" ht="171.75" customHeight="1">
      <c r="A400" s="83"/>
      <c r="B400" s="37"/>
      <c r="C400" s="5" t="s">
        <v>18</v>
      </c>
      <c r="D400" s="52">
        <v>100</v>
      </c>
      <c r="E400" s="52">
        <v>100</v>
      </c>
      <c r="F400" s="53">
        <f t="shared" ref="F400:F402" si="34">E400/D400*100</f>
        <v>100</v>
      </c>
    </row>
    <row r="401" spans="1:6" ht="109.5" customHeight="1">
      <c r="A401" s="104">
        <v>2</v>
      </c>
      <c r="B401" s="38" t="s">
        <v>40</v>
      </c>
      <c r="C401" s="5" t="s">
        <v>19</v>
      </c>
      <c r="D401" s="52">
        <v>95</v>
      </c>
      <c r="E401" s="52">
        <v>100</v>
      </c>
      <c r="F401" s="53">
        <f t="shared" si="34"/>
        <v>105.26315789473684</v>
      </c>
    </row>
    <row r="402" spans="1:6" ht="144.75" customHeight="1">
      <c r="A402" s="104"/>
      <c r="B402" s="39"/>
      <c r="C402" s="5" t="s">
        <v>18</v>
      </c>
      <c r="D402" s="51">
        <v>100</v>
      </c>
      <c r="E402" s="91">
        <v>100</v>
      </c>
      <c r="F402" s="53">
        <f t="shared" si="34"/>
        <v>100</v>
      </c>
    </row>
    <row r="404" spans="1:6">
      <c r="A404" s="44" t="s">
        <v>123</v>
      </c>
      <c r="B404" s="45"/>
      <c r="C404" s="45"/>
      <c r="D404" s="45"/>
      <c r="E404" s="45"/>
      <c r="F404" s="46"/>
    </row>
    <row r="405" spans="1:6">
      <c r="A405" s="47" t="s">
        <v>86</v>
      </c>
      <c r="B405" s="47"/>
      <c r="C405" s="47"/>
      <c r="D405" s="47"/>
      <c r="E405" s="47"/>
      <c r="F405" s="47"/>
    </row>
    <row r="406" spans="1:6" ht="168.75">
      <c r="A406" s="48" t="s">
        <v>5</v>
      </c>
      <c r="B406" s="49" t="s">
        <v>6</v>
      </c>
      <c r="C406" s="49" t="s">
        <v>14</v>
      </c>
      <c r="D406" s="49" t="s">
        <v>15</v>
      </c>
      <c r="E406" s="49" t="s">
        <v>16</v>
      </c>
      <c r="F406" s="49" t="s">
        <v>10</v>
      </c>
    </row>
    <row r="407" spans="1:6">
      <c r="A407" s="50">
        <v>1</v>
      </c>
      <c r="B407" s="50">
        <v>2</v>
      </c>
      <c r="C407" s="50">
        <v>3</v>
      </c>
      <c r="D407" s="50">
        <v>4</v>
      </c>
      <c r="E407" s="50">
        <v>5</v>
      </c>
      <c r="F407" s="50" t="s">
        <v>11</v>
      </c>
    </row>
    <row r="408" spans="1:6" ht="89.25" customHeight="1">
      <c r="A408" s="82">
        <v>1</v>
      </c>
      <c r="B408" s="36" t="s">
        <v>42</v>
      </c>
      <c r="C408" s="5" t="s">
        <v>17</v>
      </c>
      <c r="D408" s="52">
        <v>95</v>
      </c>
      <c r="E408" s="52">
        <v>95</v>
      </c>
      <c r="F408" s="53">
        <f>E408/D408*100</f>
        <v>100</v>
      </c>
    </row>
    <row r="409" spans="1:6" ht="171.75" customHeight="1">
      <c r="A409" s="83"/>
      <c r="B409" s="37"/>
      <c r="C409" s="5" t="s">
        <v>18</v>
      </c>
      <c r="D409" s="52">
        <v>100</v>
      </c>
      <c r="E409" s="52">
        <v>100</v>
      </c>
      <c r="F409" s="53">
        <f t="shared" ref="F409:F411" si="35">E409/D409*100</f>
        <v>100</v>
      </c>
    </row>
    <row r="410" spans="1:6" ht="109.5" customHeight="1">
      <c r="A410" s="104">
        <v>2</v>
      </c>
      <c r="B410" s="38" t="s">
        <v>40</v>
      </c>
      <c r="C410" s="5" t="s">
        <v>19</v>
      </c>
      <c r="D410" s="52">
        <v>95</v>
      </c>
      <c r="E410" s="52">
        <v>95</v>
      </c>
      <c r="F410" s="53">
        <f t="shared" si="35"/>
        <v>100</v>
      </c>
    </row>
    <row r="411" spans="1:6" ht="144.75" customHeight="1">
      <c r="A411" s="104"/>
      <c r="B411" s="39"/>
      <c r="C411" s="5" t="s">
        <v>18</v>
      </c>
      <c r="D411" s="51">
        <v>100</v>
      </c>
      <c r="E411" s="50">
        <v>100</v>
      </c>
      <c r="F411" s="53">
        <f t="shared" si="35"/>
        <v>100</v>
      </c>
    </row>
    <row r="413" spans="1:6">
      <c r="A413" s="44" t="s">
        <v>131</v>
      </c>
      <c r="B413" s="45"/>
      <c r="C413" s="45"/>
      <c r="D413" s="45"/>
      <c r="E413" s="45"/>
      <c r="F413" s="46"/>
    </row>
    <row r="414" spans="1:6">
      <c r="A414" s="47" t="s">
        <v>86</v>
      </c>
      <c r="B414" s="47"/>
      <c r="C414" s="47"/>
      <c r="D414" s="47"/>
      <c r="E414" s="47"/>
      <c r="F414" s="47"/>
    </row>
    <row r="415" spans="1:6" ht="168.75">
      <c r="A415" s="48" t="s">
        <v>5</v>
      </c>
      <c r="B415" s="49" t="s">
        <v>6</v>
      </c>
      <c r="C415" s="49" t="s">
        <v>14</v>
      </c>
      <c r="D415" s="49" t="s">
        <v>15</v>
      </c>
      <c r="E415" s="49" t="s">
        <v>16</v>
      </c>
      <c r="F415" s="49" t="s">
        <v>10</v>
      </c>
    </row>
    <row r="416" spans="1:6">
      <c r="A416" s="50">
        <v>1</v>
      </c>
      <c r="B416" s="50">
        <v>2</v>
      </c>
      <c r="C416" s="50">
        <v>3</v>
      </c>
      <c r="D416" s="50">
        <v>4</v>
      </c>
      <c r="E416" s="50">
        <v>5</v>
      </c>
      <c r="F416" s="50" t="s">
        <v>11</v>
      </c>
    </row>
    <row r="417" spans="1:6" ht="89.25" customHeight="1">
      <c r="A417" s="82">
        <v>1</v>
      </c>
      <c r="B417" s="36" t="s">
        <v>42</v>
      </c>
      <c r="C417" s="5" t="s">
        <v>17</v>
      </c>
      <c r="D417" s="52">
        <v>95</v>
      </c>
      <c r="E417" s="52">
        <v>100</v>
      </c>
      <c r="F417" s="53">
        <f>E417/D417*100</f>
        <v>105.26315789473684</v>
      </c>
    </row>
    <row r="418" spans="1:6" ht="171.75" customHeight="1">
      <c r="A418" s="83"/>
      <c r="B418" s="37"/>
      <c r="C418" s="5" t="s">
        <v>18</v>
      </c>
      <c r="D418" s="52">
        <v>100</v>
      </c>
      <c r="E418" s="52">
        <v>100</v>
      </c>
      <c r="F418" s="53">
        <f t="shared" ref="F418:F420" si="36">E418/D418*100</f>
        <v>100</v>
      </c>
    </row>
    <row r="419" spans="1:6" ht="109.5" customHeight="1">
      <c r="A419" s="104">
        <v>2</v>
      </c>
      <c r="B419" s="38" t="s">
        <v>40</v>
      </c>
      <c r="C419" s="5" t="s">
        <v>19</v>
      </c>
      <c r="D419" s="52">
        <v>95</v>
      </c>
      <c r="E419" s="52">
        <v>100</v>
      </c>
      <c r="F419" s="53">
        <f t="shared" si="36"/>
        <v>105.26315789473684</v>
      </c>
    </row>
    <row r="420" spans="1:6" ht="144.75" customHeight="1">
      <c r="A420" s="104"/>
      <c r="B420" s="39"/>
      <c r="C420" s="5" t="s">
        <v>18</v>
      </c>
      <c r="D420" s="51">
        <v>100</v>
      </c>
      <c r="E420" s="51">
        <v>100</v>
      </c>
      <c r="F420" s="53">
        <f t="shared" si="36"/>
        <v>100</v>
      </c>
    </row>
    <row r="422" spans="1:6">
      <c r="A422" s="44" t="s">
        <v>124</v>
      </c>
      <c r="B422" s="45"/>
      <c r="C422" s="45"/>
      <c r="D422" s="45"/>
      <c r="E422" s="45"/>
      <c r="F422" s="46"/>
    </row>
    <row r="423" spans="1:6">
      <c r="A423" s="47" t="s">
        <v>86</v>
      </c>
      <c r="B423" s="47"/>
      <c r="C423" s="47"/>
      <c r="D423" s="47"/>
      <c r="E423" s="47"/>
      <c r="F423" s="47"/>
    </row>
    <row r="424" spans="1:6" ht="168.75">
      <c r="A424" s="48" t="s">
        <v>5</v>
      </c>
      <c r="B424" s="49" t="s">
        <v>6</v>
      </c>
      <c r="C424" s="49" t="s">
        <v>14</v>
      </c>
      <c r="D424" s="49" t="s">
        <v>15</v>
      </c>
      <c r="E424" s="49" t="s">
        <v>16</v>
      </c>
      <c r="F424" s="49" t="s">
        <v>10</v>
      </c>
    </row>
    <row r="425" spans="1:6">
      <c r="A425" s="50">
        <v>1</v>
      </c>
      <c r="B425" s="50">
        <v>2</v>
      </c>
      <c r="C425" s="50">
        <v>3</v>
      </c>
      <c r="D425" s="50">
        <v>4</v>
      </c>
      <c r="E425" s="50">
        <v>5</v>
      </c>
      <c r="F425" s="50" t="s">
        <v>11</v>
      </c>
    </row>
    <row r="426" spans="1:6" ht="89.25" customHeight="1">
      <c r="A426" s="82">
        <v>1</v>
      </c>
      <c r="B426" s="36" t="s">
        <v>42</v>
      </c>
      <c r="C426" s="5" t="s">
        <v>17</v>
      </c>
      <c r="D426" s="52">
        <v>95</v>
      </c>
      <c r="E426" s="52">
        <v>95</v>
      </c>
      <c r="F426" s="53">
        <f>E426/D426*100</f>
        <v>100</v>
      </c>
    </row>
    <row r="427" spans="1:6" ht="171.75" customHeight="1">
      <c r="A427" s="83"/>
      <c r="B427" s="37"/>
      <c r="C427" s="5" t="s">
        <v>18</v>
      </c>
      <c r="D427" s="52">
        <v>100</v>
      </c>
      <c r="E427" s="52">
        <v>100</v>
      </c>
      <c r="F427" s="53">
        <f t="shared" ref="F427:F429" si="37">E427/D427*100</f>
        <v>100</v>
      </c>
    </row>
    <row r="428" spans="1:6" ht="109.5" customHeight="1">
      <c r="A428" s="104">
        <v>2</v>
      </c>
      <c r="B428" s="38" t="s">
        <v>40</v>
      </c>
      <c r="C428" s="5" t="s">
        <v>19</v>
      </c>
      <c r="D428" s="52">
        <v>95</v>
      </c>
      <c r="E428" s="52">
        <v>95</v>
      </c>
      <c r="F428" s="53">
        <f t="shared" si="37"/>
        <v>100</v>
      </c>
    </row>
    <row r="429" spans="1:6" ht="144.75" customHeight="1">
      <c r="A429" s="104"/>
      <c r="B429" s="39"/>
      <c r="C429" s="5" t="s">
        <v>18</v>
      </c>
      <c r="D429" s="51">
        <v>100</v>
      </c>
      <c r="E429" s="51">
        <v>100</v>
      </c>
      <c r="F429" s="53">
        <f t="shared" si="37"/>
        <v>100</v>
      </c>
    </row>
    <row r="431" spans="1:6">
      <c r="A431" s="44" t="s">
        <v>83</v>
      </c>
      <c r="B431" s="45"/>
      <c r="C431" s="45"/>
      <c r="D431" s="45"/>
      <c r="E431" s="45"/>
      <c r="F431" s="46"/>
    </row>
    <row r="432" spans="1:6">
      <c r="A432" s="47" t="s">
        <v>86</v>
      </c>
      <c r="B432" s="47"/>
      <c r="C432" s="47"/>
      <c r="D432" s="47"/>
      <c r="E432" s="47"/>
      <c r="F432" s="47"/>
    </row>
    <row r="433" spans="1:6" ht="168.75">
      <c r="A433" s="48" t="s">
        <v>5</v>
      </c>
      <c r="B433" s="49" t="s">
        <v>6</v>
      </c>
      <c r="C433" s="49" t="s">
        <v>14</v>
      </c>
      <c r="D433" s="49" t="s">
        <v>15</v>
      </c>
      <c r="E433" s="49" t="s">
        <v>16</v>
      </c>
      <c r="F433" s="49" t="s">
        <v>10</v>
      </c>
    </row>
    <row r="434" spans="1:6">
      <c r="A434" s="50">
        <v>1</v>
      </c>
      <c r="B434" s="50">
        <v>2</v>
      </c>
      <c r="C434" s="50">
        <v>3</v>
      </c>
      <c r="D434" s="50">
        <v>4</v>
      </c>
      <c r="E434" s="50">
        <v>5</v>
      </c>
      <c r="F434" s="50" t="s">
        <v>11</v>
      </c>
    </row>
    <row r="435" spans="1:6" ht="89.25" customHeight="1">
      <c r="A435" s="82">
        <v>1</v>
      </c>
      <c r="B435" s="36" t="s">
        <v>42</v>
      </c>
      <c r="C435" s="5" t="s">
        <v>17</v>
      </c>
      <c r="D435" s="52">
        <v>95</v>
      </c>
      <c r="E435" s="52">
        <v>95</v>
      </c>
      <c r="F435" s="53">
        <f>E435/D435*100</f>
        <v>100</v>
      </c>
    </row>
    <row r="436" spans="1:6" ht="171.75" customHeight="1">
      <c r="A436" s="83"/>
      <c r="B436" s="37"/>
      <c r="C436" s="5" t="s">
        <v>18</v>
      </c>
      <c r="D436" s="52">
        <v>100</v>
      </c>
      <c r="E436" s="52">
        <v>95</v>
      </c>
      <c r="F436" s="53">
        <f t="shared" ref="F436:F438" si="38">E436/D436*100</f>
        <v>95</v>
      </c>
    </row>
    <row r="437" spans="1:6" ht="109.5" customHeight="1">
      <c r="A437" s="104">
        <v>2</v>
      </c>
      <c r="B437" s="38" t="s">
        <v>40</v>
      </c>
      <c r="C437" s="5" t="s">
        <v>19</v>
      </c>
      <c r="D437" s="52">
        <v>95</v>
      </c>
      <c r="E437" s="52">
        <v>95</v>
      </c>
      <c r="F437" s="53">
        <f t="shared" si="38"/>
        <v>100</v>
      </c>
    </row>
    <row r="438" spans="1:6" ht="144.75" customHeight="1">
      <c r="A438" s="104"/>
      <c r="B438" s="39"/>
      <c r="C438" s="5" t="s">
        <v>18</v>
      </c>
      <c r="D438" s="51">
        <v>100</v>
      </c>
      <c r="E438" s="51">
        <v>95</v>
      </c>
      <c r="F438" s="53">
        <f t="shared" si="38"/>
        <v>95</v>
      </c>
    </row>
    <row r="440" spans="1:6">
      <c r="A440" s="55" t="s">
        <v>125</v>
      </c>
      <c r="B440" s="55"/>
      <c r="C440" s="55"/>
      <c r="D440" s="55"/>
      <c r="E440" s="55"/>
      <c r="F440" s="55"/>
    </row>
    <row r="441" spans="1:6">
      <c r="A441" s="55" t="s">
        <v>86</v>
      </c>
      <c r="B441" s="55"/>
      <c r="C441" s="55"/>
      <c r="D441" s="55"/>
      <c r="E441" s="55"/>
      <c r="F441" s="55"/>
    </row>
    <row r="442" spans="1:6" ht="168.75">
      <c r="A442" s="56" t="s">
        <v>5</v>
      </c>
      <c r="B442" s="57" t="s">
        <v>6</v>
      </c>
      <c r="C442" s="57" t="s">
        <v>14</v>
      </c>
      <c r="D442" s="57" t="s">
        <v>15</v>
      </c>
      <c r="E442" s="57" t="s">
        <v>16</v>
      </c>
      <c r="F442" s="57" t="s">
        <v>10</v>
      </c>
    </row>
    <row r="443" spans="1:6">
      <c r="A443" s="58">
        <v>1</v>
      </c>
      <c r="B443" s="58">
        <v>2</v>
      </c>
      <c r="C443" s="58">
        <v>3</v>
      </c>
      <c r="D443" s="58">
        <v>4</v>
      </c>
      <c r="E443" s="58">
        <v>5</v>
      </c>
      <c r="F443" s="58" t="s">
        <v>11</v>
      </c>
    </row>
    <row r="444" spans="1:6" ht="89.25" customHeight="1">
      <c r="A444" s="92">
        <v>1</v>
      </c>
      <c r="B444" s="93" t="s">
        <v>42</v>
      </c>
      <c r="C444" s="63" t="s">
        <v>17</v>
      </c>
      <c r="D444" s="61">
        <v>95</v>
      </c>
      <c r="E444" s="61">
        <v>95</v>
      </c>
      <c r="F444" s="62">
        <f>E444/D444*100</f>
        <v>100</v>
      </c>
    </row>
    <row r="445" spans="1:6" ht="171.75" customHeight="1">
      <c r="A445" s="92"/>
      <c r="B445" s="93"/>
      <c r="C445" s="63" t="s">
        <v>18</v>
      </c>
      <c r="D445" s="61">
        <v>100</v>
      </c>
      <c r="E445" s="61">
        <v>100</v>
      </c>
      <c r="F445" s="62">
        <f>E445/D445*100</f>
        <v>100</v>
      </c>
    </row>
    <row r="446" spans="1:6" ht="109.5" customHeight="1">
      <c r="A446" s="92">
        <v>2</v>
      </c>
      <c r="B446" s="94" t="s">
        <v>40</v>
      </c>
      <c r="C446" s="63" t="s">
        <v>19</v>
      </c>
      <c r="D446" s="61">
        <v>95</v>
      </c>
      <c r="E446" s="61">
        <v>95</v>
      </c>
      <c r="F446" s="62">
        <f>E446/D446*100</f>
        <v>100</v>
      </c>
    </row>
    <row r="447" spans="1:6" ht="144.75" customHeight="1">
      <c r="A447" s="92"/>
      <c r="B447" s="94"/>
      <c r="C447" s="63" t="s">
        <v>18</v>
      </c>
      <c r="D447" s="59">
        <v>100</v>
      </c>
      <c r="E447" s="95">
        <v>100</v>
      </c>
      <c r="F447" s="62">
        <f>E447/D447*100</f>
        <v>100</v>
      </c>
    </row>
    <row r="449" spans="1:6">
      <c r="A449" s="44" t="s">
        <v>126</v>
      </c>
      <c r="B449" s="45"/>
      <c r="C449" s="45"/>
      <c r="D449" s="45"/>
      <c r="E449" s="45"/>
      <c r="F449" s="46"/>
    </row>
    <row r="450" spans="1:6">
      <c r="A450" s="47" t="s">
        <v>86</v>
      </c>
      <c r="B450" s="47"/>
      <c r="C450" s="47"/>
      <c r="D450" s="47"/>
      <c r="E450" s="47"/>
      <c r="F450" s="47"/>
    </row>
    <row r="451" spans="1:6" ht="168.75">
      <c r="A451" s="48" t="s">
        <v>5</v>
      </c>
      <c r="B451" s="49" t="s">
        <v>6</v>
      </c>
      <c r="C451" s="49" t="s">
        <v>14</v>
      </c>
      <c r="D451" s="49" t="s">
        <v>15</v>
      </c>
      <c r="E451" s="49" t="s">
        <v>16</v>
      </c>
      <c r="F451" s="49" t="s">
        <v>10</v>
      </c>
    </row>
    <row r="452" spans="1:6">
      <c r="A452" s="50">
        <v>1</v>
      </c>
      <c r="B452" s="50">
        <v>2</v>
      </c>
      <c r="C452" s="50">
        <v>3</v>
      </c>
      <c r="D452" s="50">
        <v>4</v>
      </c>
      <c r="E452" s="50">
        <v>5</v>
      </c>
      <c r="F452" s="50" t="s">
        <v>11</v>
      </c>
    </row>
    <row r="453" spans="1:6" ht="89.25" customHeight="1">
      <c r="A453" s="82">
        <v>1</v>
      </c>
      <c r="B453" s="36" t="s">
        <v>42</v>
      </c>
      <c r="C453" s="5" t="s">
        <v>17</v>
      </c>
      <c r="D453" s="52">
        <v>95</v>
      </c>
      <c r="E453" s="52">
        <v>95</v>
      </c>
      <c r="F453" s="53">
        <f>E453/D453*100</f>
        <v>100</v>
      </c>
    </row>
    <row r="454" spans="1:6" ht="171.75" customHeight="1">
      <c r="A454" s="83"/>
      <c r="B454" s="37"/>
      <c r="C454" s="5" t="s">
        <v>18</v>
      </c>
      <c r="D454" s="52">
        <v>100</v>
      </c>
      <c r="E454" s="52">
        <v>100</v>
      </c>
      <c r="F454" s="53">
        <f t="shared" ref="F454:F456" si="39">E454/D454*100</f>
        <v>100</v>
      </c>
    </row>
    <row r="455" spans="1:6" ht="109.5" customHeight="1">
      <c r="A455" s="104">
        <v>2</v>
      </c>
      <c r="B455" s="38" t="s">
        <v>40</v>
      </c>
      <c r="C455" s="5" t="s">
        <v>19</v>
      </c>
      <c r="D455" s="52">
        <v>95</v>
      </c>
      <c r="E455" s="52">
        <v>95</v>
      </c>
      <c r="F455" s="53">
        <f t="shared" si="39"/>
        <v>100</v>
      </c>
    </row>
    <row r="456" spans="1:6" ht="144.75" customHeight="1">
      <c r="A456" s="104"/>
      <c r="B456" s="39"/>
      <c r="C456" s="5" t="s">
        <v>18</v>
      </c>
      <c r="D456" s="51">
        <v>100</v>
      </c>
      <c r="E456" s="51">
        <v>100</v>
      </c>
      <c r="F456" s="53">
        <f t="shared" si="39"/>
        <v>100</v>
      </c>
    </row>
    <row r="458" spans="1:6">
      <c r="A458" s="44" t="s">
        <v>127</v>
      </c>
      <c r="B458" s="45"/>
      <c r="C458" s="45"/>
      <c r="D458" s="45"/>
      <c r="E458" s="45"/>
      <c r="F458" s="46"/>
    </row>
    <row r="459" spans="1:6">
      <c r="A459" s="47" t="s">
        <v>86</v>
      </c>
      <c r="B459" s="47"/>
      <c r="C459" s="47"/>
      <c r="D459" s="47"/>
      <c r="E459" s="47"/>
      <c r="F459" s="47"/>
    </row>
    <row r="460" spans="1:6" ht="168.75">
      <c r="A460" s="48" t="s">
        <v>5</v>
      </c>
      <c r="B460" s="49" t="s">
        <v>6</v>
      </c>
      <c r="C460" s="49" t="s">
        <v>14</v>
      </c>
      <c r="D460" s="49" t="s">
        <v>15</v>
      </c>
      <c r="E460" s="49" t="s">
        <v>16</v>
      </c>
      <c r="F460" s="49" t="s">
        <v>10</v>
      </c>
    </row>
    <row r="461" spans="1:6">
      <c r="A461" s="50">
        <v>1</v>
      </c>
      <c r="B461" s="50">
        <v>2</v>
      </c>
      <c r="C461" s="50">
        <v>3</v>
      </c>
      <c r="D461" s="50">
        <v>4</v>
      </c>
      <c r="E461" s="50">
        <v>5</v>
      </c>
      <c r="F461" s="50" t="s">
        <v>11</v>
      </c>
    </row>
    <row r="462" spans="1:6" ht="89.25" customHeight="1">
      <c r="A462" s="82">
        <v>1</v>
      </c>
      <c r="B462" s="36" t="s">
        <v>42</v>
      </c>
      <c r="C462" s="5" t="s">
        <v>17</v>
      </c>
      <c r="D462" s="52">
        <v>95</v>
      </c>
      <c r="E462" s="52">
        <v>95</v>
      </c>
      <c r="F462" s="53">
        <f>E462/D462*100</f>
        <v>100</v>
      </c>
    </row>
    <row r="463" spans="1:6" ht="171.75" customHeight="1">
      <c r="A463" s="83"/>
      <c r="B463" s="37"/>
      <c r="C463" s="5" t="s">
        <v>18</v>
      </c>
      <c r="D463" s="52">
        <v>100</v>
      </c>
      <c r="E463" s="52">
        <v>100</v>
      </c>
      <c r="F463" s="53">
        <f t="shared" ref="F463:F465" si="40">E463/D463*100</f>
        <v>100</v>
      </c>
    </row>
    <row r="464" spans="1:6" ht="109.5" customHeight="1">
      <c r="A464" s="104">
        <v>2</v>
      </c>
      <c r="B464" s="38" t="s">
        <v>40</v>
      </c>
      <c r="C464" s="5" t="s">
        <v>19</v>
      </c>
      <c r="D464" s="52">
        <v>95</v>
      </c>
      <c r="E464" s="52">
        <v>95</v>
      </c>
      <c r="F464" s="53">
        <f t="shared" si="40"/>
        <v>100</v>
      </c>
    </row>
    <row r="465" spans="1:6" ht="144.75" customHeight="1">
      <c r="A465" s="104"/>
      <c r="B465" s="39"/>
      <c r="C465" s="5" t="s">
        <v>18</v>
      </c>
      <c r="D465" s="51">
        <v>100</v>
      </c>
      <c r="E465" s="51">
        <v>100</v>
      </c>
      <c r="F465" s="53">
        <f t="shared" si="40"/>
        <v>100</v>
      </c>
    </row>
    <row r="467" spans="1:6">
      <c r="A467" s="44" t="s">
        <v>128</v>
      </c>
      <c r="B467" s="45"/>
      <c r="C467" s="45"/>
      <c r="D467" s="45"/>
      <c r="E467" s="45"/>
      <c r="F467" s="46"/>
    </row>
    <row r="468" spans="1:6">
      <c r="A468" s="47" t="s">
        <v>86</v>
      </c>
      <c r="B468" s="47"/>
      <c r="C468" s="47"/>
      <c r="D468" s="47"/>
      <c r="E468" s="47"/>
      <c r="F468" s="47"/>
    </row>
    <row r="469" spans="1:6" ht="168.75">
      <c r="A469" s="48" t="s">
        <v>5</v>
      </c>
      <c r="B469" s="49" t="s">
        <v>6</v>
      </c>
      <c r="C469" s="49" t="s">
        <v>14</v>
      </c>
      <c r="D469" s="49" t="s">
        <v>15</v>
      </c>
      <c r="E469" s="49" t="s">
        <v>16</v>
      </c>
      <c r="F469" s="49" t="s">
        <v>10</v>
      </c>
    </row>
    <row r="470" spans="1:6">
      <c r="A470" s="50">
        <v>1</v>
      </c>
      <c r="B470" s="50">
        <v>2</v>
      </c>
      <c r="C470" s="50">
        <v>3</v>
      </c>
      <c r="D470" s="50">
        <v>4</v>
      </c>
      <c r="E470" s="50">
        <v>5</v>
      </c>
      <c r="F470" s="50" t="s">
        <v>11</v>
      </c>
    </row>
    <row r="471" spans="1:6" ht="89.25" customHeight="1">
      <c r="A471" s="82">
        <v>1</v>
      </c>
      <c r="B471" s="36" t="s">
        <v>42</v>
      </c>
      <c r="C471" s="5" t="s">
        <v>17</v>
      </c>
      <c r="D471" s="52">
        <v>95</v>
      </c>
      <c r="E471" s="52">
        <v>95</v>
      </c>
      <c r="F471" s="53">
        <f>E471/D471*100</f>
        <v>100</v>
      </c>
    </row>
    <row r="472" spans="1:6" ht="171.75" customHeight="1">
      <c r="A472" s="83"/>
      <c r="B472" s="37"/>
      <c r="C472" s="5" t="s">
        <v>18</v>
      </c>
      <c r="D472" s="52">
        <v>100</v>
      </c>
      <c r="E472" s="52">
        <v>100</v>
      </c>
      <c r="F472" s="53">
        <f t="shared" ref="F472:F474" si="41">E472/D472*100</f>
        <v>100</v>
      </c>
    </row>
    <row r="473" spans="1:6" ht="109.5" customHeight="1">
      <c r="A473" s="104">
        <v>2</v>
      </c>
      <c r="B473" s="38" t="s">
        <v>40</v>
      </c>
      <c r="C473" s="5" t="s">
        <v>19</v>
      </c>
      <c r="D473" s="52">
        <v>95</v>
      </c>
      <c r="E473" s="52">
        <v>95</v>
      </c>
      <c r="F473" s="53">
        <f t="shared" si="41"/>
        <v>100</v>
      </c>
    </row>
    <row r="474" spans="1:6" ht="144.75" customHeight="1">
      <c r="A474" s="104"/>
      <c r="B474" s="39"/>
      <c r="C474" s="5" t="s">
        <v>18</v>
      </c>
      <c r="D474" s="51">
        <v>100</v>
      </c>
      <c r="E474" s="91">
        <v>100</v>
      </c>
      <c r="F474" s="53">
        <f t="shared" si="41"/>
        <v>100</v>
      </c>
    </row>
    <row r="476" spans="1:6">
      <c r="A476" s="44" t="s">
        <v>129</v>
      </c>
      <c r="B476" s="45"/>
      <c r="C476" s="45"/>
      <c r="D476" s="45"/>
      <c r="E476" s="45"/>
      <c r="F476" s="46"/>
    </row>
    <row r="477" spans="1:6">
      <c r="A477" s="47" t="s">
        <v>86</v>
      </c>
      <c r="B477" s="47"/>
      <c r="C477" s="47"/>
      <c r="D477" s="47"/>
      <c r="E477" s="47"/>
      <c r="F477" s="47"/>
    </row>
    <row r="478" spans="1:6" ht="168.75">
      <c r="A478" s="48" t="s">
        <v>5</v>
      </c>
      <c r="B478" s="49" t="s">
        <v>6</v>
      </c>
      <c r="C478" s="49" t="s">
        <v>14</v>
      </c>
      <c r="D478" s="49" t="s">
        <v>15</v>
      </c>
      <c r="E478" s="49" t="s">
        <v>16</v>
      </c>
      <c r="F478" s="49" t="s">
        <v>10</v>
      </c>
    </row>
    <row r="479" spans="1:6">
      <c r="A479" s="50">
        <v>1</v>
      </c>
      <c r="B479" s="50">
        <v>2</v>
      </c>
      <c r="C479" s="50">
        <v>3</v>
      </c>
      <c r="D479" s="50">
        <v>4</v>
      </c>
      <c r="E479" s="50">
        <v>5</v>
      </c>
      <c r="F479" s="50" t="s">
        <v>11</v>
      </c>
    </row>
    <row r="480" spans="1:6" ht="89.25" customHeight="1">
      <c r="A480" s="82">
        <v>1</v>
      </c>
      <c r="B480" s="36" t="s">
        <v>42</v>
      </c>
      <c r="C480" s="5" t="s">
        <v>17</v>
      </c>
      <c r="D480" s="52">
        <v>95</v>
      </c>
      <c r="E480" s="52">
        <v>95</v>
      </c>
      <c r="F480" s="53">
        <f>E480/D480*100</f>
        <v>100</v>
      </c>
    </row>
    <row r="481" spans="1:6" ht="171.75" customHeight="1">
      <c r="A481" s="83"/>
      <c r="B481" s="37"/>
      <c r="C481" s="5" t="s">
        <v>18</v>
      </c>
      <c r="D481" s="52">
        <v>100</v>
      </c>
      <c r="E481" s="52">
        <v>100</v>
      </c>
      <c r="F481" s="53">
        <f t="shared" ref="F481:F483" si="42">E481/D481*100</f>
        <v>100</v>
      </c>
    </row>
    <row r="482" spans="1:6" ht="109.5" customHeight="1">
      <c r="A482" s="104">
        <v>2</v>
      </c>
      <c r="B482" s="38" t="s">
        <v>40</v>
      </c>
      <c r="C482" s="5" t="s">
        <v>19</v>
      </c>
      <c r="D482" s="52">
        <v>95</v>
      </c>
      <c r="E482" s="52">
        <v>100</v>
      </c>
      <c r="F482" s="53">
        <f t="shared" si="42"/>
        <v>105.26315789473684</v>
      </c>
    </row>
    <row r="483" spans="1:6" ht="144.75" customHeight="1">
      <c r="A483" s="104"/>
      <c r="B483" s="39"/>
      <c r="C483" s="5" t="s">
        <v>18</v>
      </c>
      <c r="D483" s="51">
        <v>100</v>
      </c>
      <c r="E483" s="102">
        <v>100</v>
      </c>
      <c r="F483" s="53">
        <f t="shared" si="42"/>
        <v>100</v>
      </c>
    </row>
    <row r="485" spans="1:6">
      <c r="A485" s="44" t="s">
        <v>130</v>
      </c>
      <c r="B485" s="45"/>
      <c r="C485" s="45"/>
      <c r="D485" s="45"/>
      <c r="E485" s="45"/>
      <c r="F485" s="46"/>
    </row>
    <row r="486" spans="1:6">
      <c r="A486" s="47" t="s">
        <v>86</v>
      </c>
      <c r="B486" s="47"/>
      <c r="C486" s="47"/>
      <c r="D486" s="47"/>
      <c r="E486" s="47"/>
      <c r="F486" s="47"/>
    </row>
    <row r="487" spans="1:6" ht="168.75">
      <c r="A487" s="48" t="s">
        <v>5</v>
      </c>
      <c r="B487" s="49" t="s">
        <v>6</v>
      </c>
      <c r="C487" s="49" t="s">
        <v>14</v>
      </c>
      <c r="D487" s="49" t="s">
        <v>15</v>
      </c>
      <c r="E487" s="49" t="s">
        <v>16</v>
      </c>
      <c r="F487" s="49" t="s">
        <v>10</v>
      </c>
    </row>
    <row r="488" spans="1:6">
      <c r="A488" s="50">
        <v>1</v>
      </c>
      <c r="B488" s="50">
        <v>2</v>
      </c>
      <c r="C488" s="50">
        <v>3</v>
      </c>
      <c r="D488" s="50">
        <v>4</v>
      </c>
      <c r="E488" s="50">
        <v>5</v>
      </c>
      <c r="F488" s="50" t="s">
        <v>11</v>
      </c>
    </row>
    <row r="489" spans="1:6" ht="89.25" customHeight="1">
      <c r="A489" s="82">
        <v>1</v>
      </c>
      <c r="B489" s="36" t="s">
        <v>42</v>
      </c>
      <c r="C489" s="5" t="s">
        <v>17</v>
      </c>
      <c r="D489" s="52">
        <v>95</v>
      </c>
      <c r="E489" s="52">
        <v>95</v>
      </c>
      <c r="F489" s="53">
        <f>E489/D489*100</f>
        <v>100</v>
      </c>
    </row>
    <row r="490" spans="1:6" ht="171.75" customHeight="1">
      <c r="A490" s="83"/>
      <c r="B490" s="37"/>
      <c r="C490" s="5" t="s">
        <v>18</v>
      </c>
      <c r="D490" s="52">
        <v>100</v>
      </c>
      <c r="E490" s="52">
        <v>100</v>
      </c>
      <c r="F490" s="53">
        <f t="shared" ref="F490:F492" si="43">E490/D490*100</f>
        <v>100</v>
      </c>
    </row>
    <row r="491" spans="1:6" ht="109.5" customHeight="1">
      <c r="A491" s="104">
        <v>2</v>
      </c>
      <c r="B491" s="38" t="s">
        <v>40</v>
      </c>
      <c r="C491" s="5" t="s">
        <v>19</v>
      </c>
      <c r="D491" s="52">
        <v>95</v>
      </c>
      <c r="E491" s="52">
        <v>95</v>
      </c>
      <c r="F491" s="53">
        <f t="shared" si="43"/>
        <v>100</v>
      </c>
    </row>
    <row r="492" spans="1:6" ht="144.75" customHeight="1">
      <c r="A492" s="104"/>
      <c r="B492" s="39"/>
      <c r="C492" s="5" t="s">
        <v>18</v>
      </c>
      <c r="D492" s="51">
        <v>100</v>
      </c>
      <c r="E492" s="84">
        <v>100</v>
      </c>
      <c r="F492" s="53">
        <f t="shared" si="43"/>
        <v>100</v>
      </c>
    </row>
    <row r="494" spans="1:6">
      <c r="A494" s="44" t="s">
        <v>84</v>
      </c>
      <c r="B494" s="45"/>
      <c r="C494" s="45"/>
      <c r="D494" s="45"/>
      <c r="E494" s="45"/>
      <c r="F494" s="46"/>
    </row>
    <row r="495" spans="1:6">
      <c r="A495" s="47" t="s">
        <v>86</v>
      </c>
      <c r="B495" s="47"/>
      <c r="C495" s="47"/>
      <c r="D495" s="47"/>
      <c r="E495" s="47"/>
      <c r="F495" s="47"/>
    </row>
    <row r="496" spans="1:6" ht="168.75">
      <c r="A496" s="48" t="s">
        <v>5</v>
      </c>
      <c r="B496" s="49" t="s">
        <v>6</v>
      </c>
      <c r="C496" s="49" t="s">
        <v>14</v>
      </c>
      <c r="D496" s="49" t="s">
        <v>15</v>
      </c>
      <c r="E496" s="49" t="s">
        <v>16</v>
      </c>
      <c r="F496" s="49" t="s">
        <v>10</v>
      </c>
    </row>
    <row r="497" spans="1:6">
      <c r="A497" s="50">
        <v>1</v>
      </c>
      <c r="B497" s="50">
        <v>2</v>
      </c>
      <c r="C497" s="50">
        <v>3</v>
      </c>
      <c r="D497" s="50">
        <v>4</v>
      </c>
      <c r="E497" s="50">
        <v>5</v>
      </c>
      <c r="F497" s="50" t="s">
        <v>11</v>
      </c>
    </row>
    <row r="498" spans="1:6" ht="89.25" customHeight="1">
      <c r="A498" s="82">
        <v>1</v>
      </c>
      <c r="B498" s="36" t="s">
        <v>42</v>
      </c>
      <c r="C498" s="5" t="s">
        <v>17</v>
      </c>
      <c r="D498" s="52">
        <v>95</v>
      </c>
      <c r="E498" s="52">
        <v>95</v>
      </c>
      <c r="F498" s="53">
        <f>E498/D498*100</f>
        <v>100</v>
      </c>
    </row>
    <row r="499" spans="1:6" ht="125.25" customHeight="1">
      <c r="A499" s="83"/>
      <c r="B499" s="37"/>
      <c r="C499" s="5" t="s">
        <v>18</v>
      </c>
      <c r="D499" s="52">
        <v>100</v>
      </c>
      <c r="E499" s="52">
        <v>100</v>
      </c>
      <c r="F499" s="53">
        <f t="shared" ref="F499:F501" si="44">E499/D499*100</f>
        <v>100</v>
      </c>
    </row>
    <row r="500" spans="1:6" ht="84.75" customHeight="1">
      <c r="A500" s="104">
        <v>2</v>
      </c>
      <c r="B500" s="38" t="s">
        <v>40</v>
      </c>
      <c r="C500" s="5" t="s">
        <v>19</v>
      </c>
      <c r="D500" s="52">
        <v>95</v>
      </c>
      <c r="E500" s="52">
        <v>95</v>
      </c>
      <c r="F500" s="53">
        <f t="shared" si="44"/>
        <v>100</v>
      </c>
    </row>
    <row r="501" spans="1:6" ht="144.75" customHeight="1">
      <c r="A501" s="104"/>
      <c r="B501" s="39"/>
      <c r="C501" s="5" t="s">
        <v>18</v>
      </c>
      <c r="D501" s="51">
        <v>100</v>
      </c>
      <c r="E501" s="51">
        <v>100</v>
      </c>
      <c r="F501" s="53">
        <f t="shared" si="44"/>
        <v>100</v>
      </c>
    </row>
  </sheetData>
  <mergeCells count="334">
    <mergeCell ref="A1:F1"/>
    <mergeCell ref="A139:A140"/>
    <mergeCell ref="B139:B140"/>
    <mergeCell ref="A151:F151"/>
    <mergeCell ref="A152:F152"/>
    <mergeCell ref="A155:A156"/>
    <mergeCell ref="B155:B156"/>
    <mergeCell ref="A157:A158"/>
    <mergeCell ref="B157:B158"/>
    <mergeCell ref="A79:F79"/>
    <mergeCell ref="A80:F80"/>
    <mergeCell ref="A83:A84"/>
    <mergeCell ref="B83:B84"/>
    <mergeCell ref="A85:A86"/>
    <mergeCell ref="B85:B86"/>
    <mergeCell ref="A142:F142"/>
    <mergeCell ref="A143:F143"/>
    <mergeCell ref="A146:A147"/>
    <mergeCell ref="B146:B147"/>
    <mergeCell ref="A148:A149"/>
    <mergeCell ref="B148:B149"/>
    <mergeCell ref="A125:F125"/>
    <mergeCell ref="A128:A129"/>
    <mergeCell ref="B128:B129"/>
    <mergeCell ref="A130:A131"/>
    <mergeCell ref="B130:B131"/>
    <mergeCell ref="A133:F133"/>
    <mergeCell ref="A134:F134"/>
    <mergeCell ref="A137:A138"/>
    <mergeCell ref="B137:B138"/>
    <mergeCell ref="A112:A113"/>
    <mergeCell ref="B112:B113"/>
    <mergeCell ref="A115:F115"/>
    <mergeCell ref="A116:F116"/>
    <mergeCell ref="A119:A120"/>
    <mergeCell ref="B119:B120"/>
    <mergeCell ref="A121:A122"/>
    <mergeCell ref="B121:B122"/>
    <mergeCell ref="A124:F124"/>
    <mergeCell ref="A98:F98"/>
    <mergeCell ref="A101:A102"/>
    <mergeCell ref="B101:B102"/>
    <mergeCell ref="A103:A104"/>
    <mergeCell ref="B103:B104"/>
    <mergeCell ref="A106:F106"/>
    <mergeCell ref="A107:F107"/>
    <mergeCell ref="A110:A111"/>
    <mergeCell ref="B110:B111"/>
    <mergeCell ref="A76:A77"/>
    <mergeCell ref="B76:B77"/>
    <mergeCell ref="A88:F88"/>
    <mergeCell ref="A89:F89"/>
    <mergeCell ref="A92:A93"/>
    <mergeCell ref="B92:B93"/>
    <mergeCell ref="A94:A95"/>
    <mergeCell ref="B94:B95"/>
    <mergeCell ref="A97:F97"/>
    <mergeCell ref="A61:F61"/>
    <mergeCell ref="A62:F62"/>
    <mergeCell ref="A65:A66"/>
    <mergeCell ref="B65:B66"/>
    <mergeCell ref="A67:A68"/>
    <mergeCell ref="B67:B68"/>
    <mergeCell ref="A70:F70"/>
    <mergeCell ref="A71:F71"/>
    <mergeCell ref="A74:A75"/>
    <mergeCell ref="B74:B75"/>
    <mergeCell ref="A22:A23"/>
    <mergeCell ref="B22:B23"/>
    <mergeCell ref="A3:F3"/>
    <mergeCell ref="A4:F4"/>
    <mergeCell ref="A5:F5"/>
    <mergeCell ref="A16:F16"/>
    <mergeCell ref="A17:F17"/>
    <mergeCell ref="A20:A21"/>
    <mergeCell ref="B20:B21"/>
    <mergeCell ref="A7:F7"/>
    <mergeCell ref="A8:F8"/>
    <mergeCell ref="A11:A12"/>
    <mergeCell ref="B11:B12"/>
    <mergeCell ref="A13:A14"/>
    <mergeCell ref="B13:B14"/>
    <mergeCell ref="A34:F34"/>
    <mergeCell ref="A35:F35"/>
    <mergeCell ref="A38:A39"/>
    <mergeCell ref="B38:B39"/>
    <mergeCell ref="A40:A41"/>
    <mergeCell ref="B40:B41"/>
    <mergeCell ref="A25:F25"/>
    <mergeCell ref="A26:F26"/>
    <mergeCell ref="A29:A30"/>
    <mergeCell ref="B29:B30"/>
    <mergeCell ref="A31:A32"/>
    <mergeCell ref="B31:B32"/>
    <mergeCell ref="A52:F52"/>
    <mergeCell ref="A53:F53"/>
    <mergeCell ref="A56:A57"/>
    <mergeCell ref="B56:B57"/>
    <mergeCell ref="A58:A59"/>
    <mergeCell ref="B58:B59"/>
    <mergeCell ref="A43:F43"/>
    <mergeCell ref="A44:F44"/>
    <mergeCell ref="A47:A48"/>
    <mergeCell ref="B47:B48"/>
    <mergeCell ref="A49:A50"/>
    <mergeCell ref="B49:B50"/>
    <mergeCell ref="A169:F169"/>
    <mergeCell ref="A170:F170"/>
    <mergeCell ref="A173:A174"/>
    <mergeCell ref="B173:B174"/>
    <mergeCell ref="A175:A176"/>
    <mergeCell ref="B175:B176"/>
    <mergeCell ref="A160:F160"/>
    <mergeCell ref="A161:F161"/>
    <mergeCell ref="A164:A165"/>
    <mergeCell ref="B164:B165"/>
    <mergeCell ref="A166:A167"/>
    <mergeCell ref="B166:B167"/>
    <mergeCell ref="A187:F187"/>
    <mergeCell ref="A188:F188"/>
    <mergeCell ref="A191:A192"/>
    <mergeCell ref="B191:B192"/>
    <mergeCell ref="A193:A194"/>
    <mergeCell ref="B193:B194"/>
    <mergeCell ref="A178:F178"/>
    <mergeCell ref="A179:F179"/>
    <mergeCell ref="A182:A183"/>
    <mergeCell ref="B182:B183"/>
    <mergeCell ref="A184:A185"/>
    <mergeCell ref="B184:B185"/>
    <mergeCell ref="A205:F205"/>
    <mergeCell ref="A206:F206"/>
    <mergeCell ref="A209:A210"/>
    <mergeCell ref="B209:B210"/>
    <mergeCell ref="A211:A212"/>
    <mergeCell ref="B211:B212"/>
    <mergeCell ref="A196:F196"/>
    <mergeCell ref="A197:F197"/>
    <mergeCell ref="A200:A201"/>
    <mergeCell ref="B200:B201"/>
    <mergeCell ref="A202:A203"/>
    <mergeCell ref="B202:B203"/>
    <mergeCell ref="A223:F223"/>
    <mergeCell ref="A224:F224"/>
    <mergeCell ref="A227:A228"/>
    <mergeCell ref="B227:B228"/>
    <mergeCell ref="A229:A230"/>
    <mergeCell ref="B229:B230"/>
    <mergeCell ref="A214:F214"/>
    <mergeCell ref="A215:F215"/>
    <mergeCell ref="A218:A219"/>
    <mergeCell ref="B218:B219"/>
    <mergeCell ref="A220:A221"/>
    <mergeCell ref="B220:B221"/>
    <mergeCell ref="A241:F241"/>
    <mergeCell ref="A242:F242"/>
    <mergeCell ref="A245:A246"/>
    <mergeCell ref="B245:B246"/>
    <mergeCell ref="A247:A248"/>
    <mergeCell ref="B247:B248"/>
    <mergeCell ref="A232:F232"/>
    <mergeCell ref="A233:F233"/>
    <mergeCell ref="A236:A237"/>
    <mergeCell ref="B236:B237"/>
    <mergeCell ref="A238:A239"/>
    <mergeCell ref="B238:B239"/>
    <mergeCell ref="A259:F259"/>
    <mergeCell ref="A260:F260"/>
    <mergeCell ref="A263:A264"/>
    <mergeCell ref="B263:B264"/>
    <mergeCell ref="A265:A266"/>
    <mergeCell ref="B265:B266"/>
    <mergeCell ref="A250:F250"/>
    <mergeCell ref="A251:F251"/>
    <mergeCell ref="A254:A255"/>
    <mergeCell ref="B254:B255"/>
    <mergeCell ref="A256:A257"/>
    <mergeCell ref="B256:B257"/>
    <mergeCell ref="A277:F277"/>
    <mergeCell ref="A278:F278"/>
    <mergeCell ref="A281:A282"/>
    <mergeCell ref="B281:B282"/>
    <mergeCell ref="A283:A284"/>
    <mergeCell ref="B283:B284"/>
    <mergeCell ref="A268:F268"/>
    <mergeCell ref="A269:F269"/>
    <mergeCell ref="A272:A273"/>
    <mergeCell ref="B272:B273"/>
    <mergeCell ref="A274:A275"/>
    <mergeCell ref="B274:B275"/>
    <mergeCell ref="A295:F295"/>
    <mergeCell ref="A296:F296"/>
    <mergeCell ref="A299:A300"/>
    <mergeCell ref="B299:B300"/>
    <mergeCell ref="A301:A302"/>
    <mergeCell ref="B301:B302"/>
    <mergeCell ref="A286:F286"/>
    <mergeCell ref="A287:F287"/>
    <mergeCell ref="A290:A291"/>
    <mergeCell ref="B290:B291"/>
    <mergeCell ref="A292:A293"/>
    <mergeCell ref="B292:B293"/>
    <mergeCell ref="A313:F313"/>
    <mergeCell ref="A314:F314"/>
    <mergeCell ref="A317:A318"/>
    <mergeCell ref="B317:B318"/>
    <mergeCell ref="A319:A320"/>
    <mergeCell ref="B319:B320"/>
    <mergeCell ref="A304:F304"/>
    <mergeCell ref="A305:F305"/>
    <mergeCell ref="A308:A309"/>
    <mergeCell ref="B308:B309"/>
    <mergeCell ref="A310:A311"/>
    <mergeCell ref="B310:B311"/>
    <mergeCell ref="A331:F331"/>
    <mergeCell ref="A332:F332"/>
    <mergeCell ref="A335:A336"/>
    <mergeCell ref="B335:B336"/>
    <mergeCell ref="A337:A338"/>
    <mergeCell ref="B337:B338"/>
    <mergeCell ref="A322:F322"/>
    <mergeCell ref="A323:F323"/>
    <mergeCell ref="A326:A327"/>
    <mergeCell ref="B326:B327"/>
    <mergeCell ref="A328:A329"/>
    <mergeCell ref="B328:B329"/>
    <mergeCell ref="A349:F349"/>
    <mergeCell ref="A350:F350"/>
    <mergeCell ref="A353:A354"/>
    <mergeCell ref="B353:B354"/>
    <mergeCell ref="A355:A356"/>
    <mergeCell ref="B355:B356"/>
    <mergeCell ref="A340:F340"/>
    <mergeCell ref="A341:F341"/>
    <mergeCell ref="A344:A345"/>
    <mergeCell ref="B344:B345"/>
    <mergeCell ref="A346:A347"/>
    <mergeCell ref="B346:B347"/>
    <mergeCell ref="A368:F368"/>
    <mergeCell ref="A358:F358"/>
    <mergeCell ref="A359:F359"/>
    <mergeCell ref="A362:A363"/>
    <mergeCell ref="B362:B363"/>
    <mergeCell ref="A364:A365"/>
    <mergeCell ref="B364:B365"/>
    <mergeCell ref="A377:F377"/>
    <mergeCell ref="A378:F378"/>
    <mergeCell ref="A381:A382"/>
    <mergeCell ref="B381:B382"/>
    <mergeCell ref="A383:A384"/>
    <mergeCell ref="B383:B384"/>
    <mergeCell ref="A369:F369"/>
    <mergeCell ref="A372:A373"/>
    <mergeCell ref="B372:B373"/>
    <mergeCell ref="A374:A375"/>
    <mergeCell ref="B374:B375"/>
    <mergeCell ref="A395:F395"/>
    <mergeCell ref="A396:F396"/>
    <mergeCell ref="A399:A400"/>
    <mergeCell ref="B399:B400"/>
    <mergeCell ref="A401:A402"/>
    <mergeCell ref="B401:B402"/>
    <mergeCell ref="A386:F386"/>
    <mergeCell ref="A387:F387"/>
    <mergeCell ref="A390:A391"/>
    <mergeCell ref="B390:B391"/>
    <mergeCell ref="A392:A393"/>
    <mergeCell ref="B392:B393"/>
    <mergeCell ref="A422:F422"/>
    <mergeCell ref="A423:F423"/>
    <mergeCell ref="A426:A427"/>
    <mergeCell ref="B426:B427"/>
    <mergeCell ref="A428:A429"/>
    <mergeCell ref="B428:B429"/>
    <mergeCell ref="A404:F404"/>
    <mergeCell ref="A405:F405"/>
    <mergeCell ref="A408:A409"/>
    <mergeCell ref="B408:B409"/>
    <mergeCell ref="A410:A411"/>
    <mergeCell ref="B410:B411"/>
    <mergeCell ref="A413:F413"/>
    <mergeCell ref="A414:F414"/>
    <mergeCell ref="A417:A418"/>
    <mergeCell ref="B417:B418"/>
    <mergeCell ref="A419:A420"/>
    <mergeCell ref="B419:B420"/>
    <mergeCell ref="A440:F440"/>
    <mergeCell ref="A441:F441"/>
    <mergeCell ref="A444:A445"/>
    <mergeCell ref="B444:B445"/>
    <mergeCell ref="A446:A447"/>
    <mergeCell ref="B446:B447"/>
    <mergeCell ref="A431:F431"/>
    <mergeCell ref="A432:F432"/>
    <mergeCell ref="A435:A436"/>
    <mergeCell ref="B435:B436"/>
    <mergeCell ref="A437:A438"/>
    <mergeCell ref="B437:B438"/>
    <mergeCell ref="A458:F458"/>
    <mergeCell ref="A459:F459"/>
    <mergeCell ref="A462:A463"/>
    <mergeCell ref="B462:B463"/>
    <mergeCell ref="A464:A465"/>
    <mergeCell ref="B464:B465"/>
    <mergeCell ref="A449:F449"/>
    <mergeCell ref="A450:F450"/>
    <mergeCell ref="A453:A454"/>
    <mergeCell ref="B453:B454"/>
    <mergeCell ref="A455:A456"/>
    <mergeCell ref="B455:B456"/>
    <mergeCell ref="A476:F476"/>
    <mergeCell ref="A477:F477"/>
    <mergeCell ref="A480:A481"/>
    <mergeCell ref="B480:B481"/>
    <mergeCell ref="A482:A483"/>
    <mergeCell ref="B482:B483"/>
    <mergeCell ref="A467:F467"/>
    <mergeCell ref="A468:F468"/>
    <mergeCell ref="A471:A472"/>
    <mergeCell ref="B471:B472"/>
    <mergeCell ref="A473:A474"/>
    <mergeCell ref="B473:B474"/>
    <mergeCell ref="A494:F494"/>
    <mergeCell ref="A495:F495"/>
    <mergeCell ref="A498:A499"/>
    <mergeCell ref="B498:B499"/>
    <mergeCell ref="A500:A501"/>
    <mergeCell ref="B500:B501"/>
    <mergeCell ref="A485:F485"/>
    <mergeCell ref="A486:F486"/>
    <mergeCell ref="A489:A490"/>
    <mergeCell ref="B489:B490"/>
    <mergeCell ref="A491:A492"/>
    <mergeCell ref="B491:B492"/>
  </mergeCells>
  <pageMargins left="0.39370078740157483" right="0.39370078740157483" top="0.35433070866141736" bottom="0.35433070866141736" header="0.31496062992125984" footer="0.31496062992125984"/>
  <pageSetup paperSize="9" scale="47" orientation="portrait" verticalDpi="0" r:id="rId1"/>
  <rowBreaks count="27" manualBreakCount="27">
    <brk id="24" max="5" man="1"/>
    <brk id="42" max="5" man="1"/>
    <brk id="60" max="5" man="1"/>
    <brk id="78" max="5" man="1"/>
    <brk id="96" max="5" man="1"/>
    <brk id="114" max="5" man="1"/>
    <brk id="132" max="5" man="1"/>
    <brk id="150" max="5" man="1"/>
    <brk id="168" max="5" man="1"/>
    <brk id="186" max="5" man="1"/>
    <brk id="204" max="5" man="1"/>
    <brk id="222" max="5" man="1"/>
    <brk id="240" max="5" man="1"/>
    <brk id="258" max="5" man="1"/>
    <brk id="276" max="5" man="1"/>
    <brk id="294" max="5" man="1"/>
    <brk id="312" max="5" man="1"/>
    <brk id="330" max="5" man="1"/>
    <brk id="348" max="5" man="1"/>
    <brk id="367" max="5" man="1"/>
    <brk id="385" max="5" man="1"/>
    <brk id="403" max="5" man="1"/>
    <brk id="421" max="5" man="1"/>
    <brk id="439" max="5" man="1"/>
    <brk id="457" max="5" man="1"/>
    <brk id="475" max="5" man="1"/>
    <brk id="49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O402"/>
  <sheetViews>
    <sheetView view="pageBreakPreview" topLeftCell="A395" zoomScale="90" zoomScaleNormal="100" zoomScaleSheetLayoutView="90" workbookViewId="0">
      <selection activeCell="H400" sqref="H400:H402"/>
    </sheetView>
  </sheetViews>
  <sheetFormatPr defaultRowHeight="18.75"/>
  <cols>
    <col min="1" max="1" width="7.7109375" style="41" customWidth="1"/>
    <col min="2" max="2" width="73.28515625" style="41" customWidth="1"/>
    <col min="3" max="3" width="19" style="41" customWidth="1"/>
    <col min="4" max="4" width="19.7109375" style="41" hidden="1" customWidth="1"/>
    <col min="5" max="6" width="18.5703125" style="41" hidden="1" customWidth="1"/>
    <col min="7" max="7" width="19.42578125" style="41" hidden="1" customWidth="1"/>
    <col min="8" max="8" width="15.7109375" style="41" customWidth="1"/>
    <col min="9" max="9" width="18" style="41" hidden="1" customWidth="1"/>
    <col min="10" max="10" width="17.7109375" style="41" hidden="1" customWidth="1"/>
    <col min="11" max="11" width="19.42578125" style="41" hidden="1" customWidth="1"/>
    <col min="12" max="12" width="14.140625" style="41" hidden="1" customWidth="1"/>
    <col min="13" max="13" width="20.85546875" style="41" customWidth="1"/>
    <col min="15" max="15" width="9.5703125" bestFit="1" customWidth="1"/>
  </cols>
  <sheetData>
    <row r="1" spans="1:13">
      <c r="A1" s="43" t="s">
        <v>138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>
      <c r="M2" s="41" t="s">
        <v>20</v>
      </c>
    </row>
    <row r="3" spans="1:13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>
      <c r="A4" s="43" t="s">
        <v>21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>
      <c r="A5" s="43" t="s">
        <v>22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</row>
    <row r="7" spans="1:13">
      <c r="A7" s="44" t="s">
        <v>88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>
      <c r="A8" s="47" t="s">
        <v>87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3" ht="66.75" customHeight="1">
      <c r="A9" s="48" t="s">
        <v>5</v>
      </c>
      <c r="B9" s="49" t="s">
        <v>6</v>
      </c>
      <c r="C9" s="49" t="s">
        <v>23</v>
      </c>
      <c r="D9" s="49" t="s">
        <v>43</v>
      </c>
      <c r="E9" s="49" t="s">
        <v>44</v>
      </c>
      <c r="F9" s="49" t="s">
        <v>45</v>
      </c>
      <c r="G9" s="49" t="s">
        <v>8</v>
      </c>
      <c r="H9" s="49" t="s">
        <v>24</v>
      </c>
      <c r="I9" s="49" t="s">
        <v>25</v>
      </c>
      <c r="J9" s="49" t="s">
        <v>26</v>
      </c>
      <c r="K9" s="49" t="s">
        <v>27</v>
      </c>
      <c r="L9" s="49" t="s">
        <v>9</v>
      </c>
      <c r="M9" s="49" t="s">
        <v>10</v>
      </c>
    </row>
    <row r="10" spans="1:13">
      <c r="A10" s="50">
        <v>1</v>
      </c>
      <c r="B10" s="50">
        <v>2</v>
      </c>
      <c r="C10" s="50">
        <v>3</v>
      </c>
      <c r="D10" s="50" t="s">
        <v>28</v>
      </c>
      <c r="E10" s="50" t="s">
        <v>29</v>
      </c>
      <c r="F10" s="50" t="s">
        <v>30</v>
      </c>
      <c r="G10" s="50" t="s">
        <v>31</v>
      </c>
      <c r="H10" s="50">
        <v>4</v>
      </c>
      <c r="I10" s="50" t="s">
        <v>32</v>
      </c>
      <c r="J10" s="50" t="s">
        <v>33</v>
      </c>
      <c r="K10" s="50" t="s">
        <v>34</v>
      </c>
      <c r="L10" s="50" t="s">
        <v>35</v>
      </c>
      <c r="M10" s="50" t="s">
        <v>36</v>
      </c>
    </row>
    <row r="11" spans="1:13" ht="117.75" customHeight="1">
      <c r="A11" s="51">
        <v>1</v>
      </c>
      <c r="B11" s="17" t="s">
        <v>42</v>
      </c>
      <c r="C11" s="24">
        <f>F11/G11</f>
        <v>88952.940270270279</v>
      </c>
      <c r="D11" s="24">
        <v>4049876.37</v>
      </c>
      <c r="E11" s="24">
        <v>5823900</v>
      </c>
      <c r="F11" s="24">
        <f>D11+E11</f>
        <v>9873776.370000001</v>
      </c>
      <c r="G11" s="24">
        <f>'[1]форма 1 сады'!D10</f>
        <v>111</v>
      </c>
      <c r="H11" s="24">
        <f>K11/L11</f>
        <v>61974.838241758247</v>
      </c>
      <c r="I11" s="24">
        <v>1393610.28</v>
      </c>
      <c r="J11" s="24">
        <v>4246100</v>
      </c>
      <c r="K11" s="24">
        <f>I11+J11</f>
        <v>5639710.2800000003</v>
      </c>
      <c r="L11" s="22">
        <f>'[1]форма 1 сады'!E10</f>
        <v>91</v>
      </c>
      <c r="M11" s="106">
        <f>H11/C11*100</f>
        <v>69.671489276753434</v>
      </c>
    </row>
    <row r="12" spans="1:13" ht="112.5" customHeight="1">
      <c r="A12" s="51">
        <v>2</v>
      </c>
      <c r="B12" s="18" t="s">
        <v>56</v>
      </c>
      <c r="C12" s="24">
        <f>F12/G12</f>
        <v>1810.9516216216216</v>
      </c>
      <c r="D12" s="24">
        <v>201015.63</v>
      </c>
      <c r="E12" s="24"/>
      <c r="F12" s="24">
        <f>D12</f>
        <v>201015.63</v>
      </c>
      <c r="G12" s="24">
        <f>G11</f>
        <v>111</v>
      </c>
      <c r="H12" s="24">
        <f>K12/L12</f>
        <v>0</v>
      </c>
      <c r="I12" s="24">
        <v>0</v>
      </c>
      <c r="J12" s="24"/>
      <c r="K12" s="24">
        <f>I12</f>
        <v>0</v>
      </c>
      <c r="L12" s="22">
        <f>'[1]форма 1 сады'!E11</f>
        <v>91</v>
      </c>
      <c r="M12" s="106">
        <f>H12/C12*100</f>
        <v>0</v>
      </c>
    </row>
    <row r="14" spans="1:13">
      <c r="A14" s="44" t="s">
        <v>57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6"/>
    </row>
    <row r="15" spans="1:13">
      <c r="A15" s="47" t="s">
        <v>87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pans="1:13" ht="69.75" customHeight="1">
      <c r="A16" s="48" t="s">
        <v>5</v>
      </c>
      <c r="B16" s="49" t="s">
        <v>6</v>
      </c>
      <c r="C16" s="49" t="s">
        <v>23</v>
      </c>
      <c r="D16" s="49" t="s">
        <v>43</v>
      </c>
      <c r="E16" s="49" t="s">
        <v>44</v>
      </c>
      <c r="F16" s="49" t="s">
        <v>45</v>
      </c>
      <c r="G16" s="49" t="s">
        <v>8</v>
      </c>
      <c r="H16" s="49" t="s">
        <v>24</v>
      </c>
      <c r="I16" s="49" t="s">
        <v>25</v>
      </c>
      <c r="J16" s="49" t="s">
        <v>26</v>
      </c>
      <c r="K16" s="49" t="s">
        <v>27</v>
      </c>
      <c r="L16" s="49" t="s">
        <v>9</v>
      </c>
      <c r="M16" s="49" t="s">
        <v>10</v>
      </c>
    </row>
    <row r="17" spans="1:13">
      <c r="A17" s="50">
        <v>1</v>
      </c>
      <c r="B17" s="50">
        <v>2</v>
      </c>
      <c r="C17" s="50">
        <v>3</v>
      </c>
      <c r="D17" s="50" t="s">
        <v>28</v>
      </c>
      <c r="E17" s="50" t="s">
        <v>29</v>
      </c>
      <c r="F17" s="50" t="s">
        <v>30</v>
      </c>
      <c r="G17" s="50" t="s">
        <v>31</v>
      </c>
      <c r="H17" s="50">
        <v>4</v>
      </c>
      <c r="I17" s="50" t="s">
        <v>32</v>
      </c>
      <c r="J17" s="50" t="s">
        <v>33</v>
      </c>
      <c r="K17" s="50" t="s">
        <v>34</v>
      </c>
      <c r="L17" s="50" t="s">
        <v>35</v>
      </c>
      <c r="M17" s="50" t="s">
        <v>36</v>
      </c>
    </row>
    <row r="18" spans="1:13" ht="132" customHeight="1">
      <c r="A18" s="51">
        <v>1</v>
      </c>
      <c r="B18" s="17" t="s">
        <v>42</v>
      </c>
      <c r="C18" s="24">
        <f>F18/G18</f>
        <v>88526.976031390135</v>
      </c>
      <c r="D18" s="24">
        <v>14537931.310000001</v>
      </c>
      <c r="E18" s="24">
        <v>24945100</v>
      </c>
      <c r="F18" s="24">
        <f>D18+E18</f>
        <v>39483031.310000002</v>
      </c>
      <c r="G18" s="24">
        <v>446</v>
      </c>
      <c r="H18" s="24">
        <f>K18/L18</f>
        <v>65305.885796460185</v>
      </c>
      <c r="I18" s="24">
        <v>11335360.380000001</v>
      </c>
      <c r="J18" s="24">
        <v>18182900</v>
      </c>
      <c r="K18" s="24">
        <f>I18+J18</f>
        <v>29518260.380000003</v>
      </c>
      <c r="L18" s="22">
        <v>452</v>
      </c>
      <c r="M18" s="106">
        <f>H18/C18*100</f>
        <v>73.769475389404292</v>
      </c>
    </row>
    <row r="19" spans="1:13" ht="109.5" customHeight="1">
      <c r="A19" s="51">
        <v>2</v>
      </c>
      <c r="B19" s="18" t="s">
        <v>56</v>
      </c>
      <c r="C19" s="24">
        <f>F19/G19</f>
        <v>2391.5060313901345</v>
      </c>
      <c r="D19" s="24">
        <v>1066611.69</v>
      </c>
      <c r="E19" s="24"/>
      <c r="F19" s="24">
        <f>D19</f>
        <v>1066611.69</v>
      </c>
      <c r="G19" s="24">
        <f>G18</f>
        <v>446</v>
      </c>
      <c r="H19" s="24">
        <f>K19/L19</f>
        <v>1732.5085176991149</v>
      </c>
      <c r="I19" s="24">
        <v>783093.85</v>
      </c>
      <c r="J19" s="24"/>
      <c r="K19" s="24">
        <f>I19</f>
        <v>783093.85</v>
      </c>
      <c r="L19" s="22">
        <v>452</v>
      </c>
      <c r="M19" s="106">
        <f>H19/C19*100</f>
        <v>72.444246218021974</v>
      </c>
    </row>
    <row r="20" spans="1:13" ht="21.75" customHeight="1">
      <c r="A20" s="85"/>
      <c r="B20" s="8"/>
      <c r="C20" s="9"/>
      <c r="D20" s="9"/>
      <c r="E20" s="9"/>
      <c r="F20" s="9"/>
      <c r="G20" s="10"/>
      <c r="H20" s="9"/>
      <c r="I20" s="9"/>
      <c r="J20" s="9"/>
      <c r="K20" s="9"/>
      <c r="L20" s="10"/>
      <c r="M20" s="90"/>
    </row>
    <row r="21" spans="1:13">
      <c r="A21" s="44" t="s">
        <v>58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</row>
    <row r="22" spans="1:13">
      <c r="A22" s="47" t="s">
        <v>87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1:13" ht="69" customHeight="1">
      <c r="A23" s="48" t="s">
        <v>5</v>
      </c>
      <c r="B23" s="49" t="s">
        <v>6</v>
      </c>
      <c r="C23" s="49" t="s">
        <v>23</v>
      </c>
      <c r="D23" s="49" t="s">
        <v>43</v>
      </c>
      <c r="E23" s="49" t="s">
        <v>44</v>
      </c>
      <c r="F23" s="49" t="s">
        <v>45</v>
      </c>
      <c r="G23" s="49" t="s">
        <v>8</v>
      </c>
      <c r="H23" s="49" t="s">
        <v>24</v>
      </c>
      <c r="I23" s="49" t="s">
        <v>25</v>
      </c>
      <c r="J23" s="49" t="s">
        <v>26</v>
      </c>
      <c r="K23" s="49" t="s">
        <v>27</v>
      </c>
      <c r="L23" s="49" t="s">
        <v>9</v>
      </c>
      <c r="M23" s="49" t="s">
        <v>10</v>
      </c>
    </row>
    <row r="24" spans="1:13">
      <c r="A24" s="50">
        <v>1</v>
      </c>
      <c r="B24" s="50">
        <v>2</v>
      </c>
      <c r="C24" s="50">
        <v>3</v>
      </c>
      <c r="D24" s="50" t="s">
        <v>28</v>
      </c>
      <c r="E24" s="50" t="s">
        <v>29</v>
      </c>
      <c r="F24" s="50" t="s">
        <v>30</v>
      </c>
      <c r="G24" s="50" t="s">
        <v>31</v>
      </c>
      <c r="H24" s="50">
        <v>4</v>
      </c>
      <c r="I24" s="50" t="s">
        <v>32</v>
      </c>
      <c r="J24" s="50" t="s">
        <v>33</v>
      </c>
      <c r="K24" s="50" t="s">
        <v>34</v>
      </c>
      <c r="L24" s="50" t="s">
        <v>35</v>
      </c>
      <c r="M24" s="50" t="s">
        <v>36</v>
      </c>
    </row>
    <row r="25" spans="1:13" ht="132" customHeight="1">
      <c r="A25" s="51">
        <v>1</v>
      </c>
      <c r="B25" s="17" t="s">
        <v>42</v>
      </c>
      <c r="C25" s="24">
        <f>F25/G25</f>
        <v>88668.250289855059</v>
      </c>
      <c r="D25" s="24">
        <v>10785837.08</v>
      </c>
      <c r="E25" s="24">
        <v>13686600</v>
      </c>
      <c r="F25" s="24">
        <f>D25+E25</f>
        <v>24472437.079999998</v>
      </c>
      <c r="G25" s="24">
        <v>276</v>
      </c>
      <c r="H25" s="24">
        <f>K25/L25</f>
        <v>72074.860036231883</v>
      </c>
      <c r="I25" s="24">
        <v>7699264.8600000003</v>
      </c>
      <c r="J25" s="24">
        <v>12193396.51</v>
      </c>
      <c r="K25" s="24">
        <f>I25+J25</f>
        <v>19892661.370000001</v>
      </c>
      <c r="L25" s="22">
        <v>276</v>
      </c>
      <c r="M25" s="106">
        <f>H25/C25*100</f>
        <v>81.285984329926833</v>
      </c>
    </row>
    <row r="26" spans="1:13" ht="110.25" customHeight="1">
      <c r="A26" s="51">
        <v>2</v>
      </c>
      <c r="B26" s="18" t="s">
        <v>56</v>
      </c>
      <c r="C26" s="24">
        <f>F26/G26</f>
        <v>1770.9453623188406</v>
      </c>
      <c r="D26" s="24">
        <v>488780.92</v>
      </c>
      <c r="E26" s="24"/>
      <c r="F26" s="24">
        <f>D26</f>
        <v>488780.92</v>
      </c>
      <c r="G26" s="24">
        <f>G25</f>
        <v>276</v>
      </c>
      <c r="H26" s="24">
        <f>K26/L26</f>
        <v>777.05471014492753</v>
      </c>
      <c r="I26" s="24">
        <v>214467.1</v>
      </c>
      <c r="J26" s="24"/>
      <c r="K26" s="24">
        <f>I26</f>
        <v>214467.1</v>
      </c>
      <c r="L26" s="22">
        <v>276</v>
      </c>
      <c r="M26" s="106">
        <f>H26/C26*100</f>
        <v>43.877960702721374</v>
      </c>
    </row>
    <row r="27" spans="1:13" s="13" customFormat="1" ht="20.25" customHeight="1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</row>
    <row r="28" spans="1:13">
      <c r="A28" s="44" t="s">
        <v>59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6"/>
    </row>
    <row r="29" spans="1:13">
      <c r="A29" s="47" t="s">
        <v>87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</row>
    <row r="30" spans="1:13" ht="70.5" customHeight="1">
      <c r="A30" s="48" t="s">
        <v>5</v>
      </c>
      <c r="B30" s="49" t="s">
        <v>6</v>
      </c>
      <c r="C30" s="49" t="s">
        <v>23</v>
      </c>
      <c r="D30" s="49" t="s">
        <v>60</v>
      </c>
      <c r="E30" s="49" t="s">
        <v>61</v>
      </c>
      <c r="F30" s="49" t="s">
        <v>45</v>
      </c>
      <c r="G30" s="49" t="s">
        <v>8</v>
      </c>
      <c r="H30" s="49" t="s">
        <v>24</v>
      </c>
      <c r="I30" s="49" t="s">
        <v>62</v>
      </c>
      <c r="J30" s="49" t="s">
        <v>63</v>
      </c>
      <c r="K30" s="49" t="s">
        <v>27</v>
      </c>
      <c r="L30" s="49" t="s">
        <v>9</v>
      </c>
      <c r="M30" s="49" t="s">
        <v>10</v>
      </c>
    </row>
    <row r="31" spans="1:13">
      <c r="A31" s="50">
        <v>1</v>
      </c>
      <c r="B31" s="50">
        <v>2</v>
      </c>
      <c r="C31" s="50">
        <v>3</v>
      </c>
      <c r="D31" s="50" t="s">
        <v>28</v>
      </c>
      <c r="E31" s="50" t="s">
        <v>29</v>
      </c>
      <c r="F31" s="50" t="s">
        <v>30</v>
      </c>
      <c r="G31" s="50" t="s">
        <v>31</v>
      </c>
      <c r="H31" s="50">
        <v>4</v>
      </c>
      <c r="I31" s="50" t="s">
        <v>32</v>
      </c>
      <c r="J31" s="50" t="s">
        <v>33</v>
      </c>
      <c r="K31" s="50" t="s">
        <v>34</v>
      </c>
      <c r="L31" s="50" t="s">
        <v>35</v>
      </c>
      <c r="M31" s="50" t="s">
        <v>36</v>
      </c>
    </row>
    <row r="32" spans="1:13" ht="132" customHeight="1">
      <c r="A32" s="51">
        <v>1</v>
      </c>
      <c r="B32" s="17" t="s">
        <v>42</v>
      </c>
      <c r="C32" s="24">
        <f>F32/G32</f>
        <v>89196.581297709927</v>
      </c>
      <c r="D32" s="24">
        <f>5186352.15+172900</f>
        <v>5359252.1500000004</v>
      </c>
      <c r="E32" s="24">
        <v>6325500</v>
      </c>
      <c r="F32" s="24">
        <f>D32+E32</f>
        <v>11684752.15</v>
      </c>
      <c r="G32" s="24">
        <v>131</v>
      </c>
      <c r="H32" s="24">
        <f>K32/L32</f>
        <v>76722.728818897638</v>
      </c>
      <c r="I32" s="24">
        <f>4268463.62+15538.08</f>
        <v>4284001.7</v>
      </c>
      <c r="J32" s="24">
        <v>5459784.8600000003</v>
      </c>
      <c r="K32" s="24">
        <f>I32+J32</f>
        <v>9743786.5600000005</v>
      </c>
      <c r="L32" s="22">
        <v>127</v>
      </c>
      <c r="M32" s="106">
        <f>H32/C32*100</f>
        <v>86.015324469467586</v>
      </c>
    </row>
    <row r="33" spans="1:13" ht="111.75" customHeight="1">
      <c r="A33" s="51">
        <v>2</v>
      </c>
      <c r="B33" s="18" t="s">
        <v>56</v>
      </c>
      <c r="C33" s="24">
        <f>F33/G33</f>
        <v>397.12099236641222</v>
      </c>
      <c r="D33" s="24">
        <v>52022.85</v>
      </c>
      <c r="E33" s="24"/>
      <c r="F33" s="24">
        <f>D33</f>
        <v>52022.85</v>
      </c>
      <c r="G33" s="24">
        <f>G32</f>
        <v>131</v>
      </c>
      <c r="H33" s="24">
        <f>K33/L33</f>
        <v>202.03669291338582</v>
      </c>
      <c r="I33" s="24">
        <v>25658.66</v>
      </c>
      <c r="J33" s="24"/>
      <c r="K33" s="24">
        <f>I33</f>
        <v>25658.66</v>
      </c>
      <c r="L33" s="22">
        <v>127</v>
      </c>
      <c r="M33" s="106">
        <f>H33/C33*100</f>
        <v>50.875349527474064</v>
      </c>
    </row>
    <row r="35" spans="1:13">
      <c r="A35" s="44" t="s">
        <v>64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6"/>
    </row>
    <row r="36" spans="1:13">
      <c r="A36" s="47" t="s">
        <v>87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  <row r="37" spans="1:13" ht="81" customHeight="1">
      <c r="A37" s="48" t="s">
        <v>5</v>
      </c>
      <c r="B37" s="49" t="s">
        <v>6</v>
      </c>
      <c r="C37" s="49" t="s">
        <v>23</v>
      </c>
      <c r="D37" s="49" t="s">
        <v>43</v>
      </c>
      <c r="E37" s="49" t="s">
        <v>44</v>
      </c>
      <c r="F37" s="49" t="s">
        <v>45</v>
      </c>
      <c r="G37" s="49" t="s">
        <v>8</v>
      </c>
      <c r="H37" s="49" t="s">
        <v>24</v>
      </c>
      <c r="I37" s="49" t="s">
        <v>25</v>
      </c>
      <c r="J37" s="49" t="s">
        <v>26</v>
      </c>
      <c r="K37" s="49" t="s">
        <v>27</v>
      </c>
      <c r="L37" s="49" t="s">
        <v>9</v>
      </c>
      <c r="M37" s="49" t="s">
        <v>10</v>
      </c>
    </row>
    <row r="38" spans="1:13">
      <c r="A38" s="50">
        <v>1</v>
      </c>
      <c r="B38" s="50">
        <v>2</v>
      </c>
      <c r="C38" s="50">
        <v>3</v>
      </c>
      <c r="D38" s="50" t="s">
        <v>28</v>
      </c>
      <c r="E38" s="50" t="s">
        <v>29</v>
      </c>
      <c r="F38" s="50" t="s">
        <v>30</v>
      </c>
      <c r="G38" s="50" t="s">
        <v>31</v>
      </c>
      <c r="H38" s="50">
        <v>4</v>
      </c>
      <c r="I38" s="50" t="s">
        <v>32</v>
      </c>
      <c r="J38" s="50" t="s">
        <v>33</v>
      </c>
      <c r="K38" s="50" t="s">
        <v>34</v>
      </c>
      <c r="L38" s="50" t="s">
        <v>35</v>
      </c>
      <c r="M38" s="50" t="s">
        <v>36</v>
      </c>
    </row>
    <row r="39" spans="1:13" ht="106.5" customHeight="1">
      <c r="A39" s="51">
        <v>1</v>
      </c>
      <c r="B39" s="17" t="s">
        <v>42</v>
      </c>
      <c r="C39" s="24">
        <f>F39/G39</f>
        <v>77312.353642384114</v>
      </c>
      <c r="D39" s="24">
        <v>4310965.4000000004</v>
      </c>
      <c r="E39" s="24">
        <v>7363200</v>
      </c>
      <c r="F39" s="24">
        <f>D39+E39</f>
        <v>11674165.4</v>
      </c>
      <c r="G39" s="24">
        <v>151</v>
      </c>
      <c r="H39" s="24">
        <f>K39/L39</f>
        <v>59388.737466666673</v>
      </c>
      <c r="I39" s="24">
        <v>3408810.62</v>
      </c>
      <c r="J39" s="24">
        <v>5499500</v>
      </c>
      <c r="K39" s="24">
        <f>I39+J39</f>
        <v>8908310.620000001</v>
      </c>
      <c r="L39" s="22">
        <v>150</v>
      </c>
      <c r="M39" s="106">
        <f>H39/C39*100</f>
        <v>76.816620719342097</v>
      </c>
    </row>
    <row r="40" spans="1:13" ht="124.5" customHeight="1">
      <c r="A40" s="51">
        <v>2</v>
      </c>
      <c r="B40" s="18" t="s">
        <v>56</v>
      </c>
      <c r="C40" s="24">
        <f>F40/G40</f>
        <v>846.08344370860937</v>
      </c>
      <c r="D40" s="24">
        <v>127758.6</v>
      </c>
      <c r="E40" s="24"/>
      <c r="F40" s="24">
        <f>D40</f>
        <v>127758.6</v>
      </c>
      <c r="G40" s="24">
        <f>G39</f>
        <v>151</v>
      </c>
      <c r="H40" s="24">
        <f>K40/L40</f>
        <v>435.52393333333333</v>
      </c>
      <c r="I40" s="24">
        <v>65328.59</v>
      </c>
      <c r="J40" s="24"/>
      <c r="K40" s="24">
        <f>I40</f>
        <v>65328.59</v>
      </c>
      <c r="L40" s="22">
        <v>150</v>
      </c>
      <c r="M40" s="106">
        <f>H40/C40*100</f>
        <v>51.475293196178825</v>
      </c>
    </row>
    <row r="42" spans="1:13">
      <c r="A42" s="44" t="s">
        <v>89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6"/>
    </row>
    <row r="43" spans="1:13">
      <c r="A43" s="47" t="s">
        <v>87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</row>
    <row r="44" spans="1:13" ht="70.5" customHeight="1">
      <c r="A44" s="48" t="s">
        <v>5</v>
      </c>
      <c r="B44" s="49" t="s">
        <v>6</v>
      </c>
      <c r="C44" s="49" t="s">
        <v>23</v>
      </c>
      <c r="D44" s="49" t="s">
        <v>43</v>
      </c>
      <c r="E44" s="49" t="s">
        <v>44</v>
      </c>
      <c r="F44" s="49" t="s">
        <v>45</v>
      </c>
      <c r="G44" s="49" t="s">
        <v>8</v>
      </c>
      <c r="H44" s="49" t="s">
        <v>24</v>
      </c>
      <c r="I44" s="49" t="s">
        <v>25</v>
      </c>
      <c r="J44" s="49" t="s">
        <v>26</v>
      </c>
      <c r="K44" s="49" t="s">
        <v>27</v>
      </c>
      <c r="L44" s="49" t="s">
        <v>9</v>
      </c>
      <c r="M44" s="49" t="s">
        <v>10</v>
      </c>
    </row>
    <row r="45" spans="1:13">
      <c r="A45" s="50">
        <v>1</v>
      </c>
      <c r="B45" s="50">
        <v>2</v>
      </c>
      <c r="C45" s="50">
        <v>3</v>
      </c>
      <c r="D45" s="50" t="s">
        <v>28</v>
      </c>
      <c r="E45" s="50" t="s">
        <v>29</v>
      </c>
      <c r="F45" s="50" t="s">
        <v>30</v>
      </c>
      <c r="G45" s="50" t="s">
        <v>31</v>
      </c>
      <c r="H45" s="50">
        <v>4</v>
      </c>
      <c r="I45" s="50" t="s">
        <v>32</v>
      </c>
      <c r="J45" s="50" t="s">
        <v>33</v>
      </c>
      <c r="K45" s="50" t="s">
        <v>34</v>
      </c>
      <c r="L45" s="50" t="s">
        <v>35</v>
      </c>
      <c r="M45" s="50" t="s">
        <v>36</v>
      </c>
    </row>
    <row r="46" spans="1:13" ht="132" customHeight="1">
      <c r="A46" s="51">
        <v>1</v>
      </c>
      <c r="B46" s="17" t="s">
        <v>42</v>
      </c>
      <c r="C46" s="24">
        <f>F46/G46</f>
        <v>173834.36</v>
      </c>
      <c r="D46" s="24">
        <v>2380818</v>
      </c>
      <c r="E46" s="24">
        <v>6310900</v>
      </c>
      <c r="F46" s="24">
        <f>D46+E46</f>
        <v>8691718</v>
      </c>
      <c r="G46" s="24">
        <v>50</v>
      </c>
      <c r="H46" s="24">
        <f>K46/L46</f>
        <v>157072.12269230769</v>
      </c>
      <c r="I46" s="24">
        <v>1877500.38</v>
      </c>
      <c r="J46" s="24">
        <v>6290250</v>
      </c>
      <c r="K46" s="24">
        <f>I46+J46</f>
        <v>8167750.3799999999</v>
      </c>
      <c r="L46" s="22">
        <v>52</v>
      </c>
      <c r="M46" s="106">
        <f>H46/C46*100</f>
        <v>90.357350924355643</v>
      </c>
    </row>
    <row r="47" spans="1:13" ht="114.75" customHeight="1">
      <c r="A47" s="51">
        <v>2</v>
      </c>
      <c r="B47" s="18" t="s">
        <v>56</v>
      </c>
      <c r="C47" s="24">
        <f>F47/G47</f>
        <v>1379.76</v>
      </c>
      <c r="D47" s="24">
        <v>68988</v>
      </c>
      <c r="E47" s="24"/>
      <c r="F47" s="24">
        <f>D47</f>
        <v>68988</v>
      </c>
      <c r="G47" s="24">
        <f>G46</f>
        <v>50</v>
      </c>
      <c r="H47" s="24">
        <f>K47/L47</f>
        <v>1008.9226923076924</v>
      </c>
      <c r="I47" s="24">
        <v>52463.98</v>
      </c>
      <c r="J47" s="24"/>
      <c r="K47" s="24">
        <f>I47</f>
        <v>52463.98</v>
      </c>
      <c r="L47" s="22">
        <v>52</v>
      </c>
      <c r="M47" s="106">
        <f>H47/C47*100</f>
        <v>73.123057075701013</v>
      </c>
    </row>
    <row r="49" spans="1:13">
      <c r="A49" s="44" t="s">
        <v>90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6"/>
    </row>
    <row r="50" spans="1:13">
      <c r="A50" s="55" t="s">
        <v>87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</row>
    <row r="51" spans="1:13" ht="69.75" customHeight="1">
      <c r="A51" s="56" t="s">
        <v>5</v>
      </c>
      <c r="B51" s="57" t="s">
        <v>6</v>
      </c>
      <c r="C51" s="57" t="s">
        <v>23</v>
      </c>
      <c r="D51" s="57" t="s">
        <v>67</v>
      </c>
      <c r="E51" s="57" t="s">
        <v>68</v>
      </c>
      <c r="F51" s="57" t="s">
        <v>45</v>
      </c>
      <c r="G51" s="57" t="s">
        <v>8</v>
      </c>
      <c r="H51" s="57" t="s">
        <v>24</v>
      </c>
      <c r="I51" s="57" t="s">
        <v>69</v>
      </c>
      <c r="J51" s="57" t="s">
        <v>70</v>
      </c>
      <c r="K51" s="57" t="s">
        <v>27</v>
      </c>
      <c r="L51" s="57" t="s">
        <v>9</v>
      </c>
      <c r="M51" s="57" t="s">
        <v>10</v>
      </c>
    </row>
    <row r="52" spans="1:13">
      <c r="A52" s="58">
        <v>1</v>
      </c>
      <c r="B52" s="58">
        <v>2</v>
      </c>
      <c r="C52" s="58">
        <v>3</v>
      </c>
      <c r="D52" s="58" t="s">
        <v>28</v>
      </c>
      <c r="E52" s="58" t="s">
        <v>29</v>
      </c>
      <c r="F52" s="58" t="s">
        <v>30</v>
      </c>
      <c r="G52" s="58" t="s">
        <v>31</v>
      </c>
      <c r="H52" s="58">
        <v>4</v>
      </c>
      <c r="I52" s="58" t="s">
        <v>32</v>
      </c>
      <c r="J52" s="58" t="s">
        <v>33</v>
      </c>
      <c r="K52" s="58" t="s">
        <v>34</v>
      </c>
      <c r="L52" s="58" t="s">
        <v>35</v>
      </c>
      <c r="M52" s="58" t="s">
        <v>36</v>
      </c>
    </row>
    <row r="53" spans="1:13" ht="132" customHeight="1">
      <c r="A53" s="59">
        <v>1</v>
      </c>
      <c r="B53" s="108" t="s">
        <v>42</v>
      </c>
      <c r="C53" s="109">
        <f>F53/G53</f>
        <v>71538.148323353293</v>
      </c>
      <c r="D53" s="109">
        <f>3511470.77+189800</f>
        <v>3701270.77</v>
      </c>
      <c r="E53" s="109">
        <v>8245600</v>
      </c>
      <c r="F53" s="109">
        <f>D53+E53</f>
        <v>11946870.77</v>
      </c>
      <c r="G53" s="109">
        <v>167</v>
      </c>
      <c r="H53" s="109">
        <f>K53/L53</f>
        <v>61882.193473053892</v>
      </c>
      <c r="I53" s="109">
        <f>3395271.61+149262.76</f>
        <v>3544534.37</v>
      </c>
      <c r="J53" s="109">
        <v>6789791.9400000004</v>
      </c>
      <c r="K53" s="109">
        <f>I53+J53</f>
        <v>10334326.310000001</v>
      </c>
      <c r="L53" s="110">
        <v>167</v>
      </c>
      <c r="M53" s="111">
        <f>H53/C53*100</f>
        <v>86.502369607535314</v>
      </c>
    </row>
    <row r="54" spans="1:13" ht="111.75" customHeight="1">
      <c r="A54" s="59">
        <v>2</v>
      </c>
      <c r="B54" s="112" t="s">
        <v>56</v>
      </c>
      <c r="C54" s="109">
        <f>F54/G54</f>
        <v>3032.8576646706588</v>
      </c>
      <c r="D54" s="109">
        <v>506487.23</v>
      </c>
      <c r="E54" s="109"/>
      <c r="F54" s="109">
        <f>D54</f>
        <v>506487.23</v>
      </c>
      <c r="G54" s="109">
        <f>G53</f>
        <v>167</v>
      </c>
      <c r="H54" s="109">
        <f>K54/L54</f>
        <v>2940.414131736527</v>
      </c>
      <c r="I54" s="109">
        <v>491049.16</v>
      </c>
      <c r="J54" s="109"/>
      <c r="K54" s="109">
        <f>I54</f>
        <v>491049.16</v>
      </c>
      <c r="L54" s="110">
        <v>167</v>
      </c>
      <c r="M54" s="111">
        <f>H54/C54*100</f>
        <v>96.9519330230695</v>
      </c>
    </row>
    <row r="56" spans="1:13">
      <c r="A56" s="44" t="s">
        <v>91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6"/>
    </row>
    <row r="57" spans="1:13">
      <c r="A57" s="47" t="s">
        <v>87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</row>
    <row r="58" spans="1:13" ht="75" customHeight="1">
      <c r="A58" s="48" t="s">
        <v>5</v>
      </c>
      <c r="B58" s="49" t="s">
        <v>6</v>
      </c>
      <c r="C58" s="49" t="s">
        <v>23</v>
      </c>
      <c r="D58" s="49" t="s">
        <v>43</v>
      </c>
      <c r="E58" s="49" t="s">
        <v>44</v>
      </c>
      <c r="F58" s="49" t="s">
        <v>45</v>
      </c>
      <c r="G58" s="49" t="s">
        <v>8</v>
      </c>
      <c r="H58" s="49" t="s">
        <v>24</v>
      </c>
      <c r="I58" s="49" t="s">
        <v>25</v>
      </c>
      <c r="J58" s="49" t="s">
        <v>26</v>
      </c>
      <c r="K58" s="49" t="s">
        <v>27</v>
      </c>
      <c r="L58" s="49" t="s">
        <v>9</v>
      </c>
      <c r="M58" s="49" t="s">
        <v>10</v>
      </c>
    </row>
    <row r="59" spans="1:13">
      <c r="A59" s="50">
        <v>1</v>
      </c>
      <c r="B59" s="50">
        <v>2</v>
      </c>
      <c r="C59" s="50">
        <v>3</v>
      </c>
      <c r="D59" s="50" t="s">
        <v>28</v>
      </c>
      <c r="E59" s="50" t="s">
        <v>29</v>
      </c>
      <c r="F59" s="50" t="s">
        <v>30</v>
      </c>
      <c r="G59" s="50" t="s">
        <v>31</v>
      </c>
      <c r="H59" s="50">
        <v>4</v>
      </c>
      <c r="I59" s="50" t="s">
        <v>32</v>
      </c>
      <c r="J59" s="50" t="s">
        <v>33</v>
      </c>
      <c r="K59" s="50" t="s">
        <v>34</v>
      </c>
      <c r="L59" s="50" t="s">
        <v>35</v>
      </c>
      <c r="M59" s="50" t="s">
        <v>36</v>
      </c>
    </row>
    <row r="60" spans="1:13" ht="104.25" customHeight="1">
      <c r="A60" s="51">
        <v>1</v>
      </c>
      <c r="B60" s="17" t="s">
        <v>42</v>
      </c>
      <c r="C60" s="24">
        <f>F60/G60</f>
        <v>87797.837768595055</v>
      </c>
      <c r="D60" s="24">
        <v>4784738.37</v>
      </c>
      <c r="E60" s="24">
        <v>5838800</v>
      </c>
      <c r="F60" s="24">
        <f>D60+E60</f>
        <v>10623538.370000001</v>
      </c>
      <c r="G60" s="24">
        <v>121</v>
      </c>
      <c r="H60" s="24">
        <f>K60/L60</f>
        <v>63724.991157024793</v>
      </c>
      <c r="I60" s="24">
        <v>2954129.93</v>
      </c>
      <c r="J60" s="24">
        <v>4756594</v>
      </c>
      <c r="K60" s="24">
        <f>I60+J60</f>
        <v>7710723.9299999997</v>
      </c>
      <c r="L60" s="22">
        <v>121</v>
      </c>
      <c r="M60" s="106">
        <f>H60/C60*100</f>
        <v>72.58150402858665</v>
      </c>
    </row>
    <row r="61" spans="1:13" ht="111" customHeight="1">
      <c r="A61" s="51">
        <v>2</v>
      </c>
      <c r="B61" s="18" t="s">
        <v>56</v>
      </c>
      <c r="C61" s="24">
        <f>F61/G61</f>
        <v>1824.4845454545455</v>
      </c>
      <c r="D61" s="24">
        <v>220762.63</v>
      </c>
      <c r="E61" s="24"/>
      <c r="F61" s="24">
        <f>D61</f>
        <v>220762.63</v>
      </c>
      <c r="G61" s="24">
        <f>G60</f>
        <v>121</v>
      </c>
      <c r="H61" s="24">
        <f>K61/L61</f>
        <v>1520.5471074380166</v>
      </c>
      <c r="I61" s="24">
        <v>183986.2</v>
      </c>
      <c r="J61" s="24"/>
      <c r="K61" s="24">
        <f>I61</f>
        <v>183986.2</v>
      </c>
      <c r="L61" s="22">
        <v>121</v>
      </c>
      <c r="M61" s="106">
        <f>H61/C61*100</f>
        <v>83.341188678536767</v>
      </c>
    </row>
    <row r="62" spans="1:13" ht="24" customHeight="1"/>
    <row r="63" spans="1:13">
      <c r="A63" s="44" t="s">
        <v>92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6"/>
    </row>
    <row r="64" spans="1:13">
      <c r="A64" s="47" t="s">
        <v>87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</row>
    <row r="65" spans="1:13" ht="66" customHeight="1">
      <c r="A65" s="48" t="s">
        <v>5</v>
      </c>
      <c r="B65" s="49" t="s">
        <v>6</v>
      </c>
      <c r="C65" s="49" t="s">
        <v>23</v>
      </c>
      <c r="D65" s="49" t="s">
        <v>43</v>
      </c>
      <c r="E65" s="49" t="s">
        <v>44</v>
      </c>
      <c r="F65" s="49" t="s">
        <v>45</v>
      </c>
      <c r="G65" s="49" t="s">
        <v>8</v>
      </c>
      <c r="H65" s="49" t="s">
        <v>24</v>
      </c>
      <c r="I65" s="49" t="s">
        <v>25</v>
      </c>
      <c r="J65" s="49" t="s">
        <v>26</v>
      </c>
      <c r="K65" s="49" t="s">
        <v>27</v>
      </c>
      <c r="L65" s="49" t="s">
        <v>9</v>
      </c>
      <c r="M65" s="49" t="s">
        <v>10</v>
      </c>
    </row>
    <row r="66" spans="1:13">
      <c r="A66" s="50">
        <v>1</v>
      </c>
      <c r="B66" s="50">
        <v>2</v>
      </c>
      <c r="C66" s="50">
        <v>3</v>
      </c>
      <c r="D66" s="50" t="s">
        <v>28</v>
      </c>
      <c r="E66" s="50" t="s">
        <v>29</v>
      </c>
      <c r="F66" s="50" t="s">
        <v>30</v>
      </c>
      <c r="G66" s="50" t="s">
        <v>31</v>
      </c>
      <c r="H66" s="50">
        <v>4</v>
      </c>
      <c r="I66" s="50" t="s">
        <v>32</v>
      </c>
      <c r="J66" s="50" t="s">
        <v>33</v>
      </c>
      <c r="K66" s="50" t="s">
        <v>34</v>
      </c>
      <c r="L66" s="50" t="s">
        <v>35</v>
      </c>
      <c r="M66" s="50" t="s">
        <v>36</v>
      </c>
    </row>
    <row r="67" spans="1:13" ht="132" customHeight="1">
      <c r="A67" s="51">
        <v>1</v>
      </c>
      <c r="B67" s="17" t="s">
        <v>42</v>
      </c>
      <c r="C67" s="24">
        <f>F67/G67</f>
        <v>69847.512840236683</v>
      </c>
      <c r="D67" s="24">
        <f>8757531.02+416540.32-D68</f>
        <v>8765559.3399999999</v>
      </c>
      <c r="E67" s="24">
        <v>14842900</v>
      </c>
      <c r="F67" s="24">
        <f>D67+E67</f>
        <v>23608459.34</v>
      </c>
      <c r="G67" s="24">
        <v>338</v>
      </c>
      <c r="H67" s="24">
        <f>K67/L67</f>
        <v>62641.934721311474</v>
      </c>
      <c r="I67" s="24">
        <f>7129516+32637.8-I68</f>
        <v>6873690.0899999999</v>
      </c>
      <c r="J67" s="24">
        <v>12232100</v>
      </c>
      <c r="K67" s="24">
        <f>I67+J67</f>
        <v>19105790.09</v>
      </c>
      <c r="L67" s="22">
        <v>305</v>
      </c>
      <c r="M67" s="106">
        <f>H67/C67*100</f>
        <v>89.683844383397528</v>
      </c>
    </row>
    <row r="68" spans="1:13" ht="114" customHeight="1">
      <c r="A68" s="51">
        <v>2</v>
      </c>
      <c r="B68" s="18" t="s">
        <v>56</v>
      </c>
      <c r="C68" s="24">
        <f>F68/G68</f>
        <v>1208.6153846153845</v>
      </c>
      <c r="D68" s="24">
        <v>408512</v>
      </c>
      <c r="E68" s="24"/>
      <c r="F68" s="24">
        <f>D68</f>
        <v>408512</v>
      </c>
      <c r="G68" s="24">
        <f>G67</f>
        <v>338</v>
      </c>
      <c r="H68" s="24">
        <f>K68/L68</f>
        <v>945.782655737705</v>
      </c>
      <c r="I68" s="24">
        <v>288463.71000000002</v>
      </c>
      <c r="J68" s="24"/>
      <c r="K68" s="24">
        <f>I68</f>
        <v>288463.71000000002</v>
      </c>
      <c r="L68" s="22">
        <v>305</v>
      </c>
      <c r="M68" s="106">
        <f>H68/C68*100</f>
        <v>78.253402014957771</v>
      </c>
    </row>
    <row r="70" spans="1:13">
      <c r="A70" s="44" t="s">
        <v>93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6"/>
    </row>
    <row r="71" spans="1:13">
      <c r="A71" s="47" t="s">
        <v>87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</row>
    <row r="72" spans="1:13" ht="80.25" customHeight="1">
      <c r="A72" s="48" t="s">
        <v>5</v>
      </c>
      <c r="B72" s="49" t="s">
        <v>6</v>
      </c>
      <c r="C72" s="49" t="s">
        <v>23</v>
      </c>
      <c r="D72" s="49" t="s">
        <v>43</v>
      </c>
      <c r="E72" s="49" t="s">
        <v>44</v>
      </c>
      <c r="F72" s="49" t="s">
        <v>45</v>
      </c>
      <c r="G72" s="49" t="s">
        <v>8</v>
      </c>
      <c r="H72" s="49" t="s">
        <v>24</v>
      </c>
      <c r="I72" s="49" t="s">
        <v>25</v>
      </c>
      <c r="J72" s="49" t="s">
        <v>26</v>
      </c>
      <c r="K72" s="49" t="s">
        <v>27</v>
      </c>
      <c r="L72" s="49" t="s">
        <v>9</v>
      </c>
      <c r="M72" s="49" t="s">
        <v>10</v>
      </c>
    </row>
    <row r="73" spans="1:13">
      <c r="A73" s="50">
        <v>1</v>
      </c>
      <c r="B73" s="50">
        <v>2</v>
      </c>
      <c r="C73" s="50">
        <v>3</v>
      </c>
      <c r="D73" s="50" t="s">
        <v>28</v>
      </c>
      <c r="E73" s="50" t="s">
        <v>29</v>
      </c>
      <c r="F73" s="50" t="s">
        <v>30</v>
      </c>
      <c r="G73" s="50" t="s">
        <v>31</v>
      </c>
      <c r="H73" s="50">
        <v>4</v>
      </c>
      <c r="I73" s="50" t="s">
        <v>32</v>
      </c>
      <c r="J73" s="50" t="s">
        <v>33</v>
      </c>
      <c r="K73" s="50" t="s">
        <v>34</v>
      </c>
      <c r="L73" s="50" t="s">
        <v>35</v>
      </c>
      <c r="M73" s="50" t="s">
        <v>36</v>
      </c>
    </row>
    <row r="74" spans="1:13" ht="132" customHeight="1">
      <c r="A74" s="51">
        <v>1</v>
      </c>
      <c r="B74" s="17" t="s">
        <v>42</v>
      </c>
      <c r="C74" s="24">
        <f>F74/G74</f>
        <v>72029.51176470588</v>
      </c>
      <c r="D74" s="24">
        <v>4031017</v>
      </c>
      <c r="E74" s="24">
        <v>8214000</v>
      </c>
      <c r="F74" s="24">
        <f>D74+E74</f>
        <v>12245017</v>
      </c>
      <c r="G74" s="24">
        <v>170</v>
      </c>
      <c r="H74" s="24">
        <f>K74/L74</f>
        <v>59450.118888888886</v>
      </c>
      <c r="I74" s="24">
        <v>3563670.33</v>
      </c>
      <c r="J74" s="24">
        <v>6602300</v>
      </c>
      <c r="K74" s="24">
        <f>I74+J74</f>
        <v>10165970.33</v>
      </c>
      <c r="L74" s="22">
        <v>171</v>
      </c>
      <c r="M74" s="106">
        <f>H74/C74*100</f>
        <v>82.535779338739275</v>
      </c>
    </row>
    <row r="75" spans="1:13" ht="111.75" customHeight="1">
      <c r="A75" s="51">
        <v>2</v>
      </c>
      <c r="B75" s="18" t="s">
        <v>56</v>
      </c>
      <c r="C75" s="24">
        <f>F75/G75</f>
        <v>1055.5999999999999</v>
      </c>
      <c r="D75" s="24">
        <v>179452</v>
      </c>
      <c r="E75" s="24"/>
      <c r="F75" s="24">
        <f>D75</f>
        <v>179452</v>
      </c>
      <c r="G75" s="24">
        <f>G74</f>
        <v>170</v>
      </c>
      <c r="H75" s="24">
        <f>K75/L75</f>
        <v>681.69269005847957</v>
      </c>
      <c r="I75" s="24">
        <v>116569.45</v>
      </c>
      <c r="J75" s="24"/>
      <c r="K75" s="24">
        <f>I75</f>
        <v>116569.45</v>
      </c>
      <c r="L75" s="22">
        <v>171</v>
      </c>
      <c r="M75" s="106">
        <f>H75/C75*100</f>
        <v>64.578693639492201</v>
      </c>
    </row>
    <row r="77" spans="1:13">
      <c r="A77" s="55" t="s">
        <v>94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</row>
    <row r="78" spans="1:13">
      <c r="A78" s="55" t="s">
        <v>87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</row>
    <row r="79" spans="1:13" ht="65.25" customHeight="1">
      <c r="A79" s="56" t="s">
        <v>5</v>
      </c>
      <c r="B79" s="57" t="s">
        <v>6</v>
      </c>
      <c r="C79" s="57" t="s">
        <v>23</v>
      </c>
      <c r="D79" s="57" t="s">
        <v>67</v>
      </c>
      <c r="E79" s="57" t="s">
        <v>68</v>
      </c>
      <c r="F79" s="57" t="s">
        <v>45</v>
      </c>
      <c r="G79" s="57" t="s">
        <v>8</v>
      </c>
      <c r="H79" s="57" t="s">
        <v>24</v>
      </c>
      <c r="I79" s="57" t="s">
        <v>69</v>
      </c>
      <c r="J79" s="57" t="s">
        <v>70</v>
      </c>
      <c r="K79" s="57" t="s">
        <v>27</v>
      </c>
      <c r="L79" s="57" t="s">
        <v>9</v>
      </c>
      <c r="M79" s="57" t="s">
        <v>10</v>
      </c>
    </row>
    <row r="80" spans="1:13">
      <c r="A80" s="58">
        <v>1</v>
      </c>
      <c r="B80" s="58">
        <v>2</v>
      </c>
      <c r="C80" s="58">
        <v>3</v>
      </c>
      <c r="D80" s="58" t="s">
        <v>28</v>
      </c>
      <c r="E80" s="58" t="s">
        <v>29</v>
      </c>
      <c r="F80" s="58" t="s">
        <v>30</v>
      </c>
      <c r="G80" s="58" t="s">
        <v>31</v>
      </c>
      <c r="H80" s="58">
        <v>4</v>
      </c>
      <c r="I80" s="58" t="s">
        <v>32</v>
      </c>
      <c r="J80" s="58" t="s">
        <v>33</v>
      </c>
      <c r="K80" s="58" t="s">
        <v>34</v>
      </c>
      <c r="L80" s="58" t="s">
        <v>35</v>
      </c>
      <c r="M80" s="58" t="s">
        <v>36</v>
      </c>
    </row>
    <row r="81" spans="1:13" ht="132" customHeight="1">
      <c r="A81" s="59">
        <v>1</v>
      </c>
      <c r="B81" s="108" t="s">
        <v>42</v>
      </c>
      <c r="C81" s="109">
        <f>F81/G81</f>
        <v>177948.33018867925</v>
      </c>
      <c r="D81" s="109">
        <v>2972761.5</v>
      </c>
      <c r="E81" s="109">
        <v>6458500</v>
      </c>
      <c r="F81" s="109">
        <f>D81+E81</f>
        <v>9431261.5</v>
      </c>
      <c r="G81" s="109">
        <v>53</v>
      </c>
      <c r="H81" s="109">
        <f>K81/L81</f>
        <v>133473.4441509434</v>
      </c>
      <c r="I81" s="109">
        <v>2242242.54</v>
      </c>
      <c r="J81" s="109">
        <v>4831850</v>
      </c>
      <c r="K81" s="109">
        <f>I81+J81</f>
        <v>7074092.54</v>
      </c>
      <c r="L81" s="110">
        <v>53</v>
      </c>
      <c r="M81" s="111">
        <f>H81/C81*100</f>
        <v>75.006853961158853</v>
      </c>
    </row>
    <row r="82" spans="1:13" ht="116.25" customHeight="1">
      <c r="A82" s="59">
        <v>2</v>
      </c>
      <c r="B82" s="112" t="s">
        <v>56</v>
      </c>
      <c r="C82" s="109">
        <f>F82/G82</f>
        <v>2786.7641509433961</v>
      </c>
      <c r="D82" s="109">
        <v>147698.5</v>
      </c>
      <c r="E82" s="109"/>
      <c r="F82" s="109">
        <f>D82</f>
        <v>147698.5</v>
      </c>
      <c r="G82" s="109">
        <f>G81</f>
        <v>53</v>
      </c>
      <c r="H82" s="109">
        <f>K82/L82</f>
        <v>2116.8703773584907</v>
      </c>
      <c r="I82" s="109">
        <v>112194.13</v>
      </c>
      <c r="J82" s="109"/>
      <c r="K82" s="109">
        <f>I82</f>
        <v>112194.13</v>
      </c>
      <c r="L82" s="110">
        <v>53</v>
      </c>
      <c r="M82" s="111">
        <f>H82/C82*100</f>
        <v>75.961590672891063</v>
      </c>
    </row>
    <row r="84" spans="1:13">
      <c r="A84" s="44" t="s">
        <v>95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6"/>
    </row>
    <row r="85" spans="1:13">
      <c r="A85" s="47" t="s">
        <v>87</v>
      </c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</row>
    <row r="86" spans="1:13" ht="70.5" customHeight="1">
      <c r="A86" s="48" t="s">
        <v>5</v>
      </c>
      <c r="B86" s="49" t="s">
        <v>6</v>
      </c>
      <c r="C86" s="49" t="s">
        <v>23</v>
      </c>
      <c r="D86" s="49" t="s">
        <v>43</v>
      </c>
      <c r="E86" s="49" t="s">
        <v>44</v>
      </c>
      <c r="F86" s="49" t="s">
        <v>45</v>
      </c>
      <c r="G86" s="49" t="s">
        <v>8</v>
      </c>
      <c r="H86" s="49" t="s">
        <v>24</v>
      </c>
      <c r="I86" s="49" t="s">
        <v>25</v>
      </c>
      <c r="J86" s="49" t="s">
        <v>26</v>
      </c>
      <c r="K86" s="49" t="s">
        <v>27</v>
      </c>
      <c r="L86" s="49" t="s">
        <v>9</v>
      </c>
      <c r="M86" s="49" t="s">
        <v>10</v>
      </c>
    </row>
    <row r="87" spans="1:13">
      <c r="A87" s="50">
        <v>1</v>
      </c>
      <c r="B87" s="50">
        <v>2</v>
      </c>
      <c r="C87" s="50">
        <v>3</v>
      </c>
      <c r="D87" s="50" t="s">
        <v>28</v>
      </c>
      <c r="E87" s="50" t="s">
        <v>29</v>
      </c>
      <c r="F87" s="50" t="s">
        <v>30</v>
      </c>
      <c r="G87" s="50" t="s">
        <v>31</v>
      </c>
      <c r="H87" s="50">
        <v>4</v>
      </c>
      <c r="I87" s="50" t="s">
        <v>32</v>
      </c>
      <c r="J87" s="50" t="s">
        <v>33</v>
      </c>
      <c r="K87" s="50" t="s">
        <v>34</v>
      </c>
      <c r="L87" s="50" t="s">
        <v>35</v>
      </c>
      <c r="M87" s="50" t="s">
        <v>36</v>
      </c>
    </row>
    <row r="88" spans="1:13" ht="132" customHeight="1">
      <c r="A88" s="51">
        <v>1</v>
      </c>
      <c r="B88" s="17" t="s">
        <v>42</v>
      </c>
      <c r="C88" s="24">
        <f>F88/G88</f>
        <v>73044.443514644357</v>
      </c>
      <c r="D88" s="24">
        <v>5579422</v>
      </c>
      <c r="E88" s="24">
        <v>11878200</v>
      </c>
      <c r="F88" s="24">
        <f>D88+E88</f>
        <v>17457622</v>
      </c>
      <c r="G88" s="24">
        <v>239</v>
      </c>
      <c r="H88" s="24">
        <f>K88/L88</f>
        <v>57931.164364406774</v>
      </c>
      <c r="I88" s="24">
        <v>4884340.79</v>
      </c>
      <c r="J88" s="24">
        <v>8787414</v>
      </c>
      <c r="K88" s="24">
        <f>I88+J88</f>
        <v>13671754.789999999</v>
      </c>
      <c r="L88" s="22">
        <v>236</v>
      </c>
      <c r="M88" s="106">
        <f>H88/C88*100</f>
        <v>79.309474584185736</v>
      </c>
    </row>
    <row r="89" spans="1:13" ht="110.25" customHeight="1">
      <c r="A89" s="51">
        <v>2</v>
      </c>
      <c r="B89" s="18" t="s">
        <v>56</v>
      </c>
      <c r="C89" s="24">
        <f>F89/G89</f>
        <v>1147.6987447698746</v>
      </c>
      <c r="D89" s="24">
        <v>274300</v>
      </c>
      <c r="E89" s="24"/>
      <c r="F89" s="24">
        <f>D89</f>
        <v>274300</v>
      </c>
      <c r="G89" s="24">
        <v>239</v>
      </c>
      <c r="H89" s="24">
        <f>K89/L89</f>
        <v>1024.0003389830508</v>
      </c>
      <c r="I89" s="24">
        <v>241664.08</v>
      </c>
      <c r="J89" s="24"/>
      <c r="K89" s="24">
        <f>I89</f>
        <v>241664.08</v>
      </c>
      <c r="L89" s="22">
        <v>236</v>
      </c>
      <c r="M89" s="106">
        <f>H89/C89*100</f>
        <v>89.222049222365712</v>
      </c>
    </row>
    <row r="91" spans="1:13">
      <c r="A91" s="44" t="s">
        <v>96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6"/>
    </row>
    <row r="92" spans="1:13">
      <c r="A92" s="47" t="s">
        <v>87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</row>
    <row r="93" spans="1:13" ht="75" customHeight="1">
      <c r="A93" s="48" t="s">
        <v>5</v>
      </c>
      <c r="B93" s="49" t="s">
        <v>6</v>
      </c>
      <c r="C93" s="49" t="s">
        <v>23</v>
      </c>
      <c r="D93" s="49" t="s">
        <v>43</v>
      </c>
      <c r="E93" s="49" t="s">
        <v>44</v>
      </c>
      <c r="F93" s="49" t="s">
        <v>45</v>
      </c>
      <c r="G93" s="49" t="s">
        <v>8</v>
      </c>
      <c r="H93" s="49" t="s">
        <v>24</v>
      </c>
      <c r="I93" s="49" t="s">
        <v>25</v>
      </c>
      <c r="J93" s="49" t="s">
        <v>26</v>
      </c>
      <c r="K93" s="49" t="s">
        <v>27</v>
      </c>
      <c r="L93" s="49" t="s">
        <v>9</v>
      </c>
      <c r="M93" s="49" t="s">
        <v>10</v>
      </c>
    </row>
    <row r="94" spans="1:13">
      <c r="A94" s="50">
        <v>1</v>
      </c>
      <c r="B94" s="50">
        <v>2</v>
      </c>
      <c r="C94" s="50">
        <v>3</v>
      </c>
      <c r="D94" s="50" t="s">
        <v>28</v>
      </c>
      <c r="E94" s="50" t="s">
        <v>29</v>
      </c>
      <c r="F94" s="50" t="s">
        <v>30</v>
      </c>
      <c r="G94" s="50" t="s">
        <v>31</v>
      </c>
      <c r="H94" s="50">
        <v>4</v>
      </c>
      <c r="I94" s="50" t="s">
        <v>32</v>
      </c>
      <c r="J94" s="50" t="s">
        <v>33</v>
      </c>
      <c r="K94" s="50" t="s">
        <v>34</v>
      </c>
      <c r="L94" s="50" t="s">
        <v>35</v>
      </c>
      <c r="M94" s="50" t="s">
        <v>36</v>
      </c>
    </row>
    <row r="95" spans="1:13" ht="111.75" customHeight="1">
      <c r="A95" s="51">
        <v>1</v>
      </c>
      <c r="B95" s="17" t="s">
        <v>42</v>
      </c>
      <c r="C95" s="24">
        <f>F95/G95</f>
        <v>70475.428459119503</v>
      </c>
      <c r="D95" s="24">
        <v>6718386.25</v>
      </c>
      <c r="E95" s="24">
        <v>15692800</v>
      </c>
      <c r="F95" s="24">
        <f>D95+E95</f>
        <v>22411186.25</v>
      </c>
      <c r="G95" s="24">
        <v>318</v>
      </c>
      <c r="H95" s="24">
        <f>K95/L95</f>
        <v>58051.134076433125</v>
      </c>
      <c r="I95" s="24">
        <v>5517056.0999999996</v>
      </c>
      <c r="J95" s="24">
        <v>12711000</v>
      </c>
      <c r="K95" s="24">
        <f>I95+J95</f>
        <v>18228056.100000001</v>
      </c>
      <c r="L95" s="22">
        <v>314</v>
      </c>
      <c r="M95" s="106">
        <f>H95/C95*100</f>
        <v>82.370743031532896</v>
      </c>
    </row>
    <row r="96" spans="1:13" ht="115.5" customHeight="1">
      <c r="A96" s="51">
        <v>2</v>
      </c>
      <c r="B96" s="18" t="s">
        <v>56</v>
      </c>
      <c r="C96" s="24">
        <f>F96/G96</f>
        <v>836.4426100628931</v>
      </c>
      <c r="D96" s="24">
        <v>265988.75</v>
      </c>
      <c r="E96" s="24"/>
      <c r="F96" s="24">
        <f>D96</f>
        <v>265988.75</v>
      </c>
      <c r="G96" s="24">
        <f>G95</f>
        <v>318</v>
      </c>
      <c r="H96" s="24">
        <f>K96/L96</f>
        <v>698.24019108280254</v>
      </c>
      <c r="I96" s="24">
        <v>219247.42</v>
      </c>
      <c r="J96" s="24"/>
      <c r="K96" s="24">
        <f>I96</f>
        <v>219247.42</v>
      </c>
      <c r="L96" s="22">
        <v>314</v>
      </c>
      <c r="M96" s="106">
        <f>H96/C96*100</f>
        <v>83.47735788236578</v>
      </c>
    </row>
    <row r="98" spans="1:13">
      <c r="A98" s="55" t="s">
        <v>97</v>
      </c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</row>
    <row r="99" spans="1:13">
      <c r="A99" s="55" t="s">
        <v>87</v>
      </c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</row>
    <row r="100" spans="1:13" ht="65.25" customHeight="1">
      <c r="A100" s="56" t="s">
        <v>5</v>
      </c>
      <c r="B100" s="57" t="s">
        <v>6</v>
      </c>
      <c r="C100" s="57" t="s">
        <v>23</v>
      </c>
      <c r="D100" s="57" t="s">
        <v>67</v>
      </c>
      <c r="E100" s="57" t="s">
        <v>68</v>
      </c>
      <c r="F100" s="57" t="s">
        <v>45</v>
      </c>
      <c r="G100" s="57" t="s">
        <v>8</v>
      </c>
      <c r="H100" s="57" t="s">
        <v>24</v>
      </c>
      <c r="I100" s="57" t="s">
        <v>69</v>
      </c>
      <c r="J100" s="57" t="s">
        <v>70</v>
      </c>
      <c r="K100" s="57" t="s">
        <v>27</v>
      </c>
      <c r="L100" s="57" t="s">
        <v>9</v>
      </c>
      <c r="M100" s="57" t="s">
        <v>10</v>
      </c>
    </row>
    <row r="101" spans="1:13">
      <c r="A101" s="58">
        <v>1</v>
      </c>
      <c r="B101" s="58">
        <v>2</v>
      </c>
      <c r="C101" s="58">
        <v>3</v>
      </c>
      <c r="D101" s="58" t="s">
        <v>28</v>
      </c>
      <c r="E101" s="58" t="s">
        <v>29</v>
      </c>
      <c r="F101" s="58" t="s">
        <v>30</v>
      </c>
      <c r="G101" s="58" t="s">
        <v>31</v>
      </c>
      <c r="H101" s="58">
        <v>4</v>
      </c>
      <c r="I101" s="58" t="s">
        <v>32</v>
      </c>
      <c r="J101" s="58" t="s">
        <v>33</v>
      </c>
      <c r="K101" s="58" t="s">
        <v>34</v>
      </c>
      <c r="L101" s="58" t="s">
        <v>35</v>
      </c>
      <c r="M101" s="58" t="s">
        <v>36</v>
      </c>
    </row>
    <row r="102" spans="1:13" ht="106.5" customHeight="1">
      <c r="A102" s="59">
        <v>1</v>
      </c>
      <c r="B102" s="108" t="s">
        <v>42</v>
      </c>
      <c r="C102" s="109">
        <f>F102/G102</f>
        <v>80529.019252336453</v>
      </c>
      <c r="D102" s="24">
        <v>3255605.06</v>
      </c>
      <c r="E102" s="24">
        <v>5361000</v>
      </c>
      <c r="F102" s="24">
        <f>D102+E102</f>
        <v>8616605.0600000005</v>
      </c>
      <c r="G102" s="24">
        <v>107</v>
      </c>
      <c r="H102" s="24">
        <f>K102/L102</f>
        <v>63197.7239047619</v>
      </c>
      <c r="I102" s="24">
        <v>2566311.0099999998</v>
      </c>
      <c r="J102" s="24">
        <v>4069450</v>
      </c>
      <c r="K102" s="24">
        <f>I102+J102</f>
        <v>6635761.0099999998</v>
      </c>
      <c r="L102" s="22">
        <v>105</v>
      </c>
      <c r="M102" s="111">
        <f>H102/C102*100</f>
        <v>78.478198904587174</v>
      </c>
    </row>
    <row r="103" spans="1:13" ht="117" customHeight="1">
      <c r="A103" s="59">
        <v>2</v>
      </c>
      <c r="B103" s="112" t="s">
        <v>56</v>
      </c>
      <c r="C103" s="109">
        <f>F103/G103</f>
        <v>424.10224299065425</v>
      </c>
      <c r="D103" s="24">
        <v>45378.94</v>
      </c>
      <c r="E103" s="24"/>
      <c r="F103" s="24">
        <f>D103</f>
        <v>45378.94</v>
      </c>
      <c r="G103" s="24">
        <f>G102</f>
        <v>107</v>
      </c>
      <c r="H103" s="24">
        <f>K103/L103</f>
        <v>208</v>
      </c>
      <c r="I103" s="24">
        <v>21840</v>
      </c>
      <c r="J103" s="24"/>
      <c r="K103" s="24">
        <f>I103</f>
        <v>21840</v>
      </c>
      <c r="L103" s="22">
        <v>105</v>
      </c>
      <c r="M103" s="111">
        <f>H103/C103*100</f>
        <v>49.044777158743678</v>
      </c>
    </row>
    <row r="105" spans="1:13">
      <c r="A105" s="55" t="s">
        <v>98</v>
      </c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</row>
    <row r="106" spans="1:13">
      <c r="A106" s="55" t="s">
        <v>87</v>
      </c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</row>
    <row r="107" spans="1:13" ht="79.5" customHeight="1">
      <c r="A107" s="56" t="s">
        <v>5</v>
      </c>
      <c r="B107" s="57" t="s">
        <v>6</v>
      </c>
      <c r="C107" s="57" t="s">
        <v>23</v>
      </c>
      <c r="D107" s="64" t="s">
        <v>73</v>
      </c>
      <c r="E107" s="64" t="s">
        <v>74</v>
      </c>
      <c r="F107" s="57" t="s">
        <v>45</v>
      </c>
      <c r="G107" s="57" t="s">
        <v>8</v>
      </c>
      <c r="H107" s="57" t="s">
        <v>24</v>
      </c>
      <c r="I107" s="64" t="s">
        <v>75</v>
      </c>
      <c r="J107" s="64" t="s">
        <v>76</v>
      </c>
      <c r="K107" s="57" t="s">
        <v>27</v>
      </c>
      <c r="L107" s="57" t="s">
        <v>9</v>
      </c>
      <c r="M107" s="57" t="s">
        <v>10</v>
      </c>
    </row>
    <row r="108" spans="1:13">
      <c r="A108" s="58">
        <v>1</v>
      </c>
      <c r="B108" s="58">
        <v>2</v>
      </c>
      <c r="C108" s="58">
        <v>3</v>
      </c>
      <c r="D108" s="58" t="s">
        <v>28</v>
      </c>
      <c r="E108" s="58" t="s">
        <v>29</v>
      </c>
      <c r="F108" s="58" t="s">
        <v>30</v>
      </c>
      <c r="G108" s="58" t="s">
        <v>31</v>
      </c>
      <c r="H108" s="58">
        <v>4</v>
      </c>
      <c r="I108" s="58" t="s">
        <v>32</v>
      </c>
      <c r="J108" s="58" t="s">
        <v>33</v>
      </c>
      <c r="K108" s="58" t="s">
        <v>34</v>
      </c>
      <c r="L108" s="58" t="s">
        <v>35</v>
      </c>
      <c r="M108" s="58" t="s">
        <v>36</v>
      </c>
    </row>
    <row r="109" spans="1:13" ht="132" customHeight="1">
      <c r="A109" s="59">
        <v>1</v>
      </c>
      <c r="B109" s="108" t="s">
        <v>42</v>
      </c>
      <c r="C109" s="109">
        <f>F109/G109</f>
        <v>81765.77938547486</v>
      </c>
      <c r="D109" s="109">
        <v>5751974.5099999998</v>
      </c>
      <c r="E109" s="109">
        <v>8884100</v>
      </c>
      <c r="F109" s="109">
        <f>D109+E109</f>
        <v>14636074.51</v>
      </c>
      <c r="G109" s="109">
        <v>179</v>
      </c>
      <c r="H109" s="109">
        <f>K109/L109</f>
        <v>71660.366574585627</v>
      </c>
      <c r="I109" s="109">
        <v>5571396.3499999996</v>
      </c>
      <c r="J109" s="109">
        <v>7399130</v>
      </c>
      <c r="K109" s="109">
        <f>I109+J109</f>
        <v>12970526.35</v>
      </c>
      <c r="L109" s="110">
        <v>181</v>
      </c>
      <c r="M109" s="111">
        <f>H109/C109*100</f>
        <v>87.641024293000996</v>
      </c>
    </row>
    <row r="110" spans="1:13" ht="112.5" customHeight="1">
      <c r="A110" s="59">
        <v>2</v>
      </c>
      <c r="B110" s="112" t="s">
        <v>56</v>
      </c>
      <c r="C110" s="109">
        <f>F110/G110</f>
        <v>1394.8127932960892</v>
      </c>
      <c r="D110" s="109">
        <v>249671.49</v>
      </c>
      <c r="E110" s="109"/>
      <c r="F110" s="109">
        <f>D110</f>
        <v>249671.49</v>
      </c>
      <c r="G110" s="109">
        <f>G109</f>
        <v>179</v>
      </c>
      <c r="H110" s="109">
        <f>K110/L110</f>
        <v>1175.6027071823205</v>
      </c>
      <c r="I110" s="109">
        <v>212784.09</v>
      </c>
      <c r="J110" s="109"/>
      <c r="K110" s="109">
        <f>I110</f>
        <v>212784.09</v>
      </c>
      <c r="L110" s="110">
        <v>181</v>
      </c>
      <c r="M110" s="111">
        <f>H110/C110*100</f>
        <v>84.283906258433987</v>
      </c>
    </row>
    <row r="112" spans="1:13">
      <c r="A112" s="44" t="s">
        <v>99</v>
      </c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6"/>
    </row>
    <row r="113" spans="1:13">
      <c r="A113" s="47" t="s">
        <v>87</v>
      </c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</row>
    <row r="114" spans="1:13" ht="72.75" customHeight="1">
      <c r="A114" s="48" t="s">
        <v>5</v>
      </c>
      <c r="B114" s="49" t="s">
        <v>6</v>
      </c>
      <c r="C114" s="49" t="s">
        <v>23</v>
      </c>
      <c r="D114" s="49" t="s">
        <v>43</v>
      </c>
      <c r="E114" s="49" t="s">
        <v>44</v>
      </c>
      <c r="F114" s="49" t="s">
        <v>45</v>
      </c>
      <c r="G114" s="49" t="s">
        <v>8</v>
      </c>
      <c r="H114" s="49" t="s">
        <v>24</v>
      </c>
      <c r="I114" s="49" t="s">
        <v>25</v>
      </c>
      <c r="J114" s="49" t="s">
        <v>26</v>
      </c>
      <c r="K114" s="49" t="s">
        <v>27</v>
      </c>
      <c r="L114" s="49" t="s">
        <v>9</v>
      </c>
      <c r="M114" s="49" t="s">
        <v>10</v>
      </c>
    </row>
    <row r="115" spans="1:13">
      <c r="A115" s="50">
        <v>1</v>
      </c>
      <c r="B115" s="50">
        <v>2</v>
      </c>
      <c r="C115" s="50">
        <v>3</v>
      </c>
      <c r="D115" s="50" t="s">
        <v>28</v>
      </c>
      <c r="E115" s="50" t="s">
        <v>29</v>
      </c>
      <c r="F115" s="50" t="s">
        <v>30</v>
      </c>
      <c r="G115" s="50" t="s">
        <v>31</v>
      </c>
      <c r="H115" s="50">
        <v>4</v>
      </c>
      <c r="I115" s="50" t="s">
        <v>32</v>
      </c>
      <c r="J115" s="50" t="s">
        <v>33</v>
      </c>
      <c r="K115" s="50" t="s">
        <v>34</v>
      </c>
      <c r="L115" s="50" t="s">
        <v>35</v>
      </c>
      <c r="M115" s="50" t="s">
        <v>36</v>
      </c>
    </row>
    <row r="116" spans="1:13" ht="132" customHeight="1">
      <c r="A116" s="51">
        <v>1</v>
      </c>
      <c r="B116" s="17" t="s">
        <v>42</v>
      </c>
      <c r="C116" s="24">
        <f>F116/G116</f>
        <v>72711.305369127513</v>
      </c>
      <c r="D116" s="24">
        <f>6777769+298300</f>
        <v>7076069</v>
      </c>
      <c r="E116" s="24">
        <v>14591900</v>
      </c>
      <c r="F116" s="24">
        <f>D116+E116</f>
        <v>21667969</v>
      </c>
      <c r="G116" s="24">
        <v>298</v>
      </c>
      <c r="H116" s="24">
        <f>K116/L116</f>
        <v>50669.216120401339</v>
      </c>
      <c r="I116" s="24">
        <f>5125023.62+159972</f>
        <v>5284995.62</v>
      </c>
      <c r="J116" s="24">
        <v>9865100</v>
      </c>
      <c r="K116" s="24">
        <f>I116+J116</f>
        <v>15150095.620000001</v>
      </c>
      <c r="L116" s="22">
        <v>299</v>
      </c>
      <c r="M116" s="106">
        <f>H116/C116*100</f>
        <v>69.685471692707338</v>
      </c>
    </row>
    <row r="117" spans="1:13" ht="115.5" customHeight="1">
      <c r="A117" s="51">
        <v>2</v>
      </c>
      <c r="B117" s="18" t="s">
        <v>56</v>
      </c>
      <c r="C117" s="24">
        <f>F117/G117</f>
        <v>788.59060402684565</v>
      </c>
      <c r="D117" s="24">
        <v>235000</v>
      </c>
      <c r="E117" s="24"/>
      <c r="F117" s="24">
        <f>D117</f>
        <v>235000</v>
      </c>
      <c r="G117" s="24">
        <f>G116</f>
        <v>298</v>
      </c>
      <c r="H117" s="24">
        <f>K117/L117</f>
        <v>421.82608695652175</v>
      </c>
      <c r="I117" s="24">
        <v>126126</v>
      </c>
      <c r="J117" s="24"/>
      <c r="K117" s="24">
        <f>I117</f>
        <v>126126</v>
      </c>
      <c r="L117" s="22">
        <v>299</v>
      </c>
      <c r="M117" s="106">
        <f>H117/C117*100</f>
        <v>53.491137835337653</v>
      </c>
    </row>
    <row r="119" spans="1:13">
      <c r="A119" s="55" t="s">
        <v>100</v>
      </c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</row>
    <row r="120" spans="1:13">
      <c r="A120" s="55" t="s">
        <v>87</v>
      </c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</row>
    <row r="121" spans="1:13" ht="79.5" customHeight="1">
      <c r="A121" s="56" t="s">
        <v>5</v>
      </c>
      <c r="B121" s="57" t="s">
        <v>6</v>
      </c>
      <c r="C121" s="57" t="s">
        <v>23</v>
      </c>
      <c r="D121" s="57" t="s">
        <v>67</v>
      </c>
      <c r="E121" s="57" t="s">
        <v>68</v>
      </c>
      <c r="F121" s="57" t="s">
        <v>45</v>
      </c>
      <c r="G121" s="57" t="s">
        <v>8</v>
      </c>
      <c r="H121" s="57" t="s">
        <v>24</v>
      </c>
      <c r="I121" s="57" t="s">
        <v>69</v>
      </c>
      <c r="J121" s="57" t="s">
        <v>70</v>
      </c>
      <c r="K121" s="57" t="s">
        <v>27</v>
      </c>
      <c r="L121" s="57" t="s">
        <v>9</v>
      </c>
      <c r="M121" s="57" t="s">
        <v>10</v>
      </c>
    </row>
    <row r="122" spans="1:13">
      <c r="A122" s="58">
        <v>1</v>
      </c>
      <c r="B122" s="58">
        <v>2</v>
      </c>
      <c r="C122" s="58">
        <v>3</v>
      </c>
      <c r="D122" s="58" t="s">
        <v>28</v>
      </c>
      <c r="E122" s="58" t="s">
        <v>29</v>
      </c>
      <c r="F122" s="58" t="s">
        <v>30</v>
      </c>
      <c r="G122" s="58" t="s">
        <v>31</v>
      </c>
      <c r="H122" s="58">
        <v>4</v>
      </c>
      <c r="I122" s="58" t="s">
        <v>32</v>
      </c>
      <c r="J122" s="58" t="s">
        <v>33</v>
      </c>
      <c r="K122" s="58" t="s">
        <v>34</v>
      </c>
      <c r="L122" s="58" t="s">
        <v>35</v>
      </c>
      <c r="M122" s="58" t="s">
        <v>36</v>
      </c>
    </row>
    <row r="123" spans="1:13" ht="132" customHeight="1">
      <c r="A123" s="59">
        <v>1</v>
      </c>
      <c r="B123" s="108" t="s">
        <v>42</v>
      </c>
      <c r="C123" s="109">
        <f>F123/G123</f>
        <v>81795.947712418303</v>
      </c>
      <c r="D123" s="109">
        <f>4978375+237300-145095</f>
        <v>5070580</v>
      </c>
      <c r="E123" s="109">
        <v>7444200</v>
      </c>
      <c r="F123" s="109">
        <f>D123+E123</f>
        <v>12514780</v>
      </c>
      <c r="G123" s="109">
        <v>153</v>
      </c>
      <c r="H123" s="109">
        <f>K123/L123</f>
        <v>65133.104088050321</v>
      </c>
      <c r="I123" s="109">
        <f>4200954.83+104482.85-90124.13</f>
        <v>4215313.55</v>
      </c>
      <c r="J123" s="109">
        <v>6140850</v>
      </c>
      <c r="K123" s="109">
        <f>I123+J123</f>
        <v>10356163.550000001</v>
      </c>
      <c r="L123" s="110">
        <v>159</v>
      </c>
      <c r="M123" s="111">
        <f>H123/C123*100</f>
        <v>79.628766350440827</v>
      </c>
    </row>
    <row r="124" spans="1:13" ht="116.25" customHeight="1">
      <c r="A124" s="59">
        <v>2</v>
      </c>
      <c r="B124" s="112" t="s">
        <v>56</v>
      </c>
      <c r="C124" s="109">
        <f>F124/G124</f>
        <v>948.33333333333337</v>
      </c>
      <c r="D124" s="109">
        <v>145095</v>
      </c>
      <c r="E124" s="109"/>
      <c r="F124" s="109">
        <f>D124</f>
        <v>145095</v>
      </c>
      <c r="G124" s="109">
        <f>G123</f>
        <v>153</v>
      </c>
      <c r="H124" s="109">
        <f>K124/L124</f>
        <v>566.81842767295598</v>
      </c>
      <c r="I124" s="109">
        <v>90124.13</v>
      </c>
      <c r="J124" s="109"/>
      <c r="K124" s="109">
        <f>I124</f>
        <v>90124.13</v>
      </c>
      <c r="L124" s="110">
        <v>159</v>
      </c>
      <c r="M124" s="111">
        <f>H124/C124*100</f>
        <v>59.769957223861795</v>
      </c>
    </row>
    <row r="126" spans="1:13">
      <c r="A126" s="44" t="s">
        <v>101</v>
      </c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6"/>
    </row>
    <row r="127" spans="1:13">
      <c r="A127" s="47" t="s">
        <v>87</v>
      </c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</row>
    <row r="128" spans="1:13" ht="78.75" customHeight="1">
      <c r="A128" s="48" t="s">
        <v>5</v>
      </c>
      <c r="B128" s="49" t="s">
        <v>6</v>
      </c>
      <c r="C128" s="49" t="s">
        <v>23</v>
      </c>
      <c r="D128" s="49" t="s">
        <v>43</v>
      </c>
      <c r="E128" s="49" t="s">
        <v>44</v>
      </c>
      <c r="F128" s="49" t="s">
        <v>45</v>
      </c>
      <c r="G128" s="49" t="s">
        <v>8</v>
      </c>
      <c r="H128" s="49" t="s">
        <v>24</v>
      </c>
      <c r="I128" s="49" t="s">
        <v>25</v>
      </c>
      <c r="J128" s="49" t="s">
        <v>26</v>
      </c>
      <c r="K128" s="49" t="s">
        <v>27</v>
      </c>
      <c r="L128" s="49" t="s">
        <v>9</v>
      </c>
      <c r="M128" s="49" t="s">
        <v>10</v>
      </c>
    </row>
    <row r="129" spans="1:13">
      <c r="A129" s="50">
        <v>1</v>
      </c>
      <c r="B129" s="50">
        <v>2</v>
      </c>
      <c r="C129" s="50">
        <v>3</v>
      </c>
      <c r="D129" s="50" t="s">
        <v>28</v>
      </c>
      <c r="E129" s="50" t="s">
        <v>29</v>
      </c>
      <c r="F129" s="50" t="s">
        <v>30</v>
      </c>
      <c r="G129" s="50" t="s">
        <v>31</v>
      </c>
      <c r="H129" s="50">
        <v>4</v>
      </c>
      <c r="I129" s="50" t="s">
        <v>32</v>
      </c>
      <c r="J129" s="50" t="s">
        <v>33</v>
      </c>
      <c r="K129" s="50" t="s">
        <v>34</v>
      </c>
      <c r="L129" s="50" t="s">
        <v>35</v>
      </c>
      <c r="M129" s="50" t="s">
        <v>36</v>
      </c>
    </row>
    <row r="130" spans="1:13" ht="132" customHeight="1">
      <c r="A130" s="51">
        <v>1</v>
      </c>
      <c r="B130" s="17" t="s">
        <v>42</v>
      </c>
      <c r="C130" s="24">
        <f>F130/G130</f>
        <v>165734.03157894738</v>
      </c>
      <c r="D130" s="24">
        <v>4131633</v>
      </c>
      <c r="E130" s="24">
        <v>11613100</v>
      </c>
      <c r="F130" s="24">
        <f>D130+E130</f>
        <v>15744733</v>
      </c>
      <c r="G130" s="24">
        <v>95</v>
      </c>
      <c r="H130" s="24">
        <f>K130/L130</f>
        <v>128167.88431578947</v>
      </c>
      <c r="I130" s="24">
        <v>3243149.01</v>
      </c>
      <c r="J130" s="24">
        <v>8932800</v>
      </c>
      <c r="K130" s="24">
        <f>I130+J130</f>
        <v>12175949.01</v>
      </c>
      <c r="L130" s="22">
        <v>95</v>
      </c>
      <c r="M130" s="106">
        <f>H130/C130*100</f>
        <v>77.333474057642007</v>
      </c>
    </row>
    <row r="131" spans="1:13" ht="112.5" customHeight="1">
      <c r="A131" s="51">
        <v>2</v>
      </c>
      <c r="B131" s="18" t="s">
        <v>56</v>
      </c>
      <c r="C131" s="24">
        <f>F131/G131</f>
        <v>1231.7578947368422</v>
      </c>
      <c r="D131" s="24">
        <v>117017</v>
      </c>
      <c r="E131" s="24"/>
      <c r="F131" s="24">
        <f>D131</f>
        <v>117017</v>
      </c>
      <c r="G131" s="24">
        <f>G130</f>
        <v>95</v>
      </c>
      <c r="H131" s="24">
        <f>K131/L131</f>
        <v>832.56778947368423</v>
      </c>
      <c r="I131" s="24">
        <v>79093.94</v>
      </c>
      <c r="J131" s="24"/>
      <c r="K131" s="24">
        <f>I131</f>
        <v>79093.94</v>
      </c>
      <c r="L131" s="22">
        <v>95</v>
      </c>
      <c r="M131" s="106">
        <f>H131/C131*100</f>
        <v>67.591837083500678</v>
      </c>
    </row>
    <row r="133" spans="1:13">
      <c r="A133" s="44" t="s">
        <v>102</v>
      </c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6"/>
    </row>
    <row r="134" spans="1:13">
      <c r="A134" s="47" t="s">
        <v>87</v>
      </c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</row>
    <row r="135" spans="1:13" ht="69" customHeight="1">
      <c r="A135" s="48" t="s">
        <v>5</v>
      </c>
      <c r="B135" s="49" t="s">
        <v>6</v>
      </c>
      <c r="C135" s="49" t="s">
        <v>23</v>
      </c>
      <c r="D135" s="49" t="s">
        <v>43</v>
      </c>
      <c r="E135" s="49" t="s">
        <v>44</v>
      </c>
      <c r="F135" s="49" t="s">
        <v>45</v>
      </c>
      <c r="G135" s="49" t="s">
        <v>8</v>
      </c>
      <c r="H135" s="49" t="s">
        <v>24</v>
      </c>
      <c r="I135" s="49" t="s">
        <v>25</v>
      </c>
      <c r="J135" s="49" t="s">
        <v>26</v>
      </c>
      <c r="K135" s="49" t="s">
        <v>27</v>
      </c>
      <c r="L135" s="49" t="s">
        <v>9</v>
      </c>
      <c r="M135" s="49" t="s">
        <v>10</v>
      </c>
    </row>
    <row r="136" spans="1:13">
      <c r="A136" s="50">
        <v>1</v>
      </c>
      <c r="B136" s="50">
        <v>2</v>
      </c>
      <c r="C136" s="50">
        <v>3</v>
      </c>
      <c r="D136" s="50" t="s">
        <v>28</v>
      </c>
      <c r="E136" s="50" t="s">
        <v>29</v>
      </c>
      <c r="F136" s="50" t="s">
        <v>30</v>
      </c>
      <c r="G136" s="50" t="s">
        <v>31</v>
      </c>
      <c r="H136" s="50">
        <v>4</v>
      </c>
      <c r="I136" s="50" t="s">
        <v>32</v>
      </c>
      <c r="J136" s="50" t="s">
        <v>33</v>
      </c>
      <c r="K136" s="50" t="s">
        <v>34</v>
      </c>
      <c r="L136" s="50" t="s">
        <v>35</v>
      </c>
      <c r="M136" s="50" t="s">
        <v>36</v>
      </c>
    </row>
    <row r="137" spans="1:13" ht="132" customHeight="1">
      <c r="A137" s="51">
        <v>1</v>
      </c>
      <c r="B137" s="17" t="s">
        <v>42</v>
      </c>
      <c r="C137" s="24">
        <f>F137/G137</f>
        <v>81371.213894230779</v>
      </c>
      <c r="D137" s="24">
        <v>6427212.4900000002</v>
      </c>
      <c r="E137" s="24">
        <v>10498000</v>
      </c>
      <c r="F137" s="24">
        <f>D137+E137</f>
        <v>16925212.490000002</v>
      </c>
      <c r="G137" s="24">
        <v>208</v>
      </c>
      <c r="H137" s="24">
        <f>K137/L137</f>
        <v>62698.441256038648</v>
      </c>
      <c r="I137" s="24">
        <v>5004177.34</v>
      </c>
      <c r="J137" s="24">
        <v>7974400</v>
      </c>
      <c r="K137" s="24">
        <f>I137+J137</f>
        <v>12978577.34</v>
      </c>
      <c r="L137" s="22">
        <v>207</v>
      </c>
      <c r="M137" s="106">
        <f>H137/C137*100</f>
        <v>77.052360724931958</v>
      </c>
    </row>
    <row r="138" spans="1:13" ht="114.75" customHeight="1">
      <c r="A138" s="51">
        <v>2</v>
      </c>
      <c r="B138" s="18" t="s">
        <v>56</v>
      </c>
      <c r="C138" s="24">
        <f>F138/G138</f>
        <v>1157.2274519230768</v>
      </c>
      <c r="D138" s="24">
        <v>240703.31</v>
      </c>
      <c r="E138" s="24"/>
      <c r="F138" s="24">
        <f>D138</f>
        <v>240703.31</v>
      </c>
      <c r="G138" s="24">
        <v>208</v>
      </c>
      <c r="H138" s="24">
        <f>K138/L138</f>
        <v>267.87256038647342</v>
      </c>
      <c r="I138" s="24">
        <v>55449.62</v>
      </c>
      <c r="J138" s="24"/>
      <c r="K138" s="24">
        <f>I138</f>
        <v>55449.62</v>
      </c>
      <c r="L138" s="22">
        <v>207</v>
      </c>
      <c r="M138" s="106">
        <f>H138/C138*100</f>
        <v>23.14778827112368</v>
      </c>
    </row>
    <row r="140" spans="1:13">
      <c r="A140" s="44" t="s">
        <v>103</v>
      </c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6"/>
    </row>
    <row r="141" spans="1:13">
      <c r="A141" s="47" t="s">
        <v>87</v>
      </c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</row>
    <row r="142" spans="1:13" ht="62.25" customHeight="1">
      <c r="A142" s="48" t="s">
        <v>5</v>
      </c>
      <c r="B142" s="49" t="s">
        <v>6</v>
      </c>
      <c r="C142" s="49" t="s">
        <v>23</v>
      </c>
      <c r="D142" s="49" t="s">
        <v>43</v>
      </c>
      <c r="E142" s="49" t="s">
        <v>44</v>
      </c>
      <c r="F142" s="49" t="s">
        <v>45</v>
      </c>
      <c r="G142" s="49" t="s">
        <v>8</v>
      </c>
      <c r="H142" s="49" t="s">
        <v>24</v>
      </c>
      <c r="I142" s="49" t="s">
        <v>25</v>
      </c>
      <c r="J142" s="49" t="s">
        <v>26</v>
      </c>
      <c r="K142" s="49" t="s">
        <v>27</v>
      </c>
      <c r="L142" s="49" t="s">
        <v>9</v>
      </c>
      <c r="M142" s="49" t="s">
        <v>10</v>
      </c>
    </row>
    <row r="143" spans="1:13">
      <c r="A143" s="50">
        <v>1</v>
      </c>
      <c r="B143" s="50">
        <v>2</v>
      </c>
      <c r="C143" s="50">
        <v>3</v>
      </c>
      <c r="D143" s="50" t="s">
        <v>28</v>
      </c>
      <c r="E143" s="50" t="s">
        <v>29</v>
      </c>
      <c r="F143" s="50" t="s">
        <v>30</v>
      </c>
      <c r="G143" s="50" t="s">
        <v>31</v>
      </c>
      <c r="H143" s="50">
        <v>4</v>
      </c>
      <c r="I143" s="50" t="s">
        <v>32</v>
      </c>
      <c r="J143" s="50" t="s">
        <v>33</v>
      </c>
      <c r="K143" s="50" t="s">
        <v>34</v>
      </c>
      <c r="L143" s="50" t="s">
        <v>35</v>
      </c>
      <c r="M143" s="50" t="s">
        <v>36</v>
      </c>
    </row>
    <row r="144" spans="1:13" ht="132" customHeight="1">
      <c r="A144" s="51">
        <v>1</v>
      </c>
      <c r="B144" s="17" t="s">
        <v>42</v>
      </c>
      <c r="C144" s="24">
        <f>F144/G144</f>
        <v>76465.614584837545</v>
      </c>
      <c r="D144" s="24">
        <f>7637212+352500-D145</f>
        <v>7618575.2400000002</v>
      </c>
      <c r="E144" s="24">
        <v>13562400</v>
      </c>
      <c r="F144" s="24">
        <f>D144+E144</f>
        <v>21180975.240000002</v>
      </c>
      <c r="G144" s="24">
        <v>277</v>
      </c>
      <c r="H144" s="24">
        <f>K144/L144</f>
        <v>67557.004086021509</v>
      </c>
      <c r="I144" s="24">
        <f>6375630.5+128644.4-I145</f>
        <v>6199834.4000000004</v>
      </c>
      <c r="J144" s="24">
        <v>12648569.74</v>
      </c>
      <c r="K144" s="24">
        <f>I144+J144</f>
        <v>18848404.140000001</v>
      </c>
      <c r="L144" s="22">
        <v>279</v>
      </c>
      <c r="M144" s="106">
        <f>H144/C144*100</f>
        <v>88.349520830788521</v>
      </c>
    </row>
    <row r="145" spans="1:13" ht="111.75" customHeight="1">
      <c r="A145" s="51">
        <v>2</v>
      </c>
      <c r="B145" s="18" t="s">
        <v>56</v>
      </c>
      <c r="C145" s="24">
        <f>F145/G145</f>
        <v>1339.8438989169676</v>
      </c>
      <c r="D145" s="24">
        <v>371136.76</v>
      </c>
      <c r="E145" s="24"/>
      <c r="F145" s="24">
        <f>D145</f>
        <v>371136.76</v>
      </c>
      <c r="G145" s="24">
        <f>G144</f>
        <v>277</v>
      </c>
      <c r="H145" s="24">
        <f>K145/L145</f>
        <v>1091.1845878136201</v>
      </c>
      <c r="I145" s="24">
        <v>304440.5</v>
      </c>
      <c r="J145" s="24"/>
      <c r="K145" s="24">
        <f>I145</f>
        <v>304440.5</v>
      </c>
      <c r="L145" s="22">
        <v>279</v>
      </c>
      <c r="M145" s="106">
        <f>H145/C145*100</f>
        <v>81.441173012442292</v>
      </c>
    </row>
    <row r="147" spans="1:13">
      <c r="A147" s="44" t="s">
        <v>104</v>
      </c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6"/>
    </row>
    <row r="148" spans="1:13">
      <c r="A148" s="47" t="s">
        <v>87</v>
      </c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</row>
    <row r="149" spans="1:13" ht="73.5" customHeight="1">
      <c r="A149" s="48" t="s">
        <v>5</v>
      </c>
      <c r="B149" s="49" t="s">
        <v>6</v>
      </c>
      <c r="C149" s="49" t="s">
        <v>23</v>
      </c>
      <c r="D149" s="49" t="s">
        <v>43</v>
      </c>
      <c r="E149" s="49" t="s">
        <v>44</v>
      </c>
      <c r="F149" s="49" t="s">
        <v>45</v>
      </c>
      <c r="G149" s="49" t="s">
        <v>8</v>
      </c>
      <c r="H149" s="49" t="s">
        <v>24</v>
      </c>
      <c r="I149" s="49" t="s">
        <v>25</v>
      </c>
      <c r="J149" s="49" t="s">
        <v>26</v>
      </c>
      <c r="K149" s="49" t="s">
        <v>27</v>
      </c>
      <c r="L149" s="49" t="s">
        <v>9</v>
      </c>
      <c r="M149" s="49" t="s">
        <v>10</v>
      </c>
    </row>
    <row r="150" spans="1:13">
      <c r="A150" s="50">
        <v>1</v>
      </c>
      <c r="B150" s="50">
        <v>2</v>
      </c>
      <c r="C150" s="50">
        <v>3</v>
      </c>
      <c r="D150" s="50" t="s">
        <v>28</v>
      </c>
      <c r="E150" s="50" t="s">
        <v>29</v>
      </c>
      <c r="F150" s="50" t="s">
        <v>30</v>
      </c>
      <c r="G150" s="50" t="s">
        <v>31</v>
      </c>
      <c r="H150" s="50">
        <v>4</v>
      </c>
      <c r="I150" s="50" t="s">
        <v>32</v>
      </c>
      <c r="J150" s="50" t="s">
        <v>33</v>
      </c>
      <c r="K150" s="50" t="s">
        <v>34</v>
      </c>
      <c r="L150" s="50" t="s">
        <v>35</v>
      </c>
      <c r="M150" s="50" t="s">
        <v>36</v>
      </c>
    </row>
    <row r="151" spans="1:13" ht="132" customHeight="1">
      <c r="A151" s="51">
        <v>1</v>
      </c>
      <c r="B151" s="17" t="s">
        <v>42</v>
      </c>
      <c r="C151" s="24">
        <f>F151/G151</f>
        <v>70028.285361305359</v>
      </c>
      <c r="D151" s="24">
        <v>8852734.4199999999</v>
      </c>
      <c r="E151" s="24">
        <v>21189400</v>
      </c>
      <c r="F151" s="24">
        <f>D151+E151</f>
        <v>30042134.420000002</v>
      </c>
      <c r="G151" s="24">
        <v>429</v>
      </c>
      <c r="H151" s="24">
        <f>K151/L151</f>
        <v>58905.566997742666</v>
      </c>
      <c r="I151" s="24">
        <v>7187659.7999999998</v>
      </c>
      <c r="J151" s="24">
        <v>18907506.379999999</v>
      </c>
      <c r="K151" s="24">
        <f>I151+J151</f>
        <v>26095166.18</v>
      </c>
      <c r="L151" s="22">
        <v>443</v>
      </c>
      <c r="M151" s="106">
        <f>H151/C151*100</f>
        <v>84.116820358836549</v>
      </c>
    </row>
    <row r="152" spans="1:13" ht="115.5" customHeight="1">
      <c r="A152" s="51">
        <v>2</v>
      </c>
      <c r="B152" s="18" t="s">
        <v>56</v>
      </c>
      <c r="C152" s="24">
        <f>F152/G152</f>
        <v>1091.838181818182</v>
      </c>
      <c r="D152" s="24">
        <v>468398.58</v>
      </c>
      <c r="E152" s="24"/>
      <c r="F152" s="24">
        <f>D152</f>
        <v>468398.58</v>
      </c>
      <c r="G152" s="24">
        <f>G151</f>
        <v>429</v>
      </c>
      <c r="H152" s="24">
        <f>K152/L152</f>
        <v>182.50004514672688</v>
      </c>
      <c r="I152" s="24">
        <v>80847.520000000004</v>
      </c>
      <c r="J152" s="24"/>
      <c r="K152" s="24">
        <f>I152</f>
        <v>80847.520000000004</v>
      </c>
      <c r="L152" s="22">
        <v>443</v>
      </c>
      <c r="M152" s="106">
        <f>H152/C152*100</f>
        <v>16.71493525192707</v>
      </c>
    </row>
    <row r="154" spans="1:13">
      <c r="A154" s="44" t="s">
        <v>105</v>
      </c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6"/>
    </row>
    <row r="155" spans="1:13">
      <c r="A155" s="47" t="s">
        <v>87</v>
      </c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</row>
    <row r="156" spans="1:13" ht="70.5" customHeight="1">
      <c r="A156" s="48" t="s">
        <v>5</v>
      </c>
      <c r="B156" s="49" t="s">
        <v>6</v>
      </c>
      <c r="C156" s="49" t="s">
        <v>23</v>
      </c>
      <c r="D156" s="49" t="s">
        <v>43</v>
      </c>
      <c r="E156" s="49" t="s">
        <v>44</v>
      </c>
      <c r="F156" s="49" t="s">
        <v>45</v>
      </c>
      <c r="G156" s="49" t="s">
        <v>8</v>
      </c>
      <c r="H156" s="49" t="s">
        <v>24</v>
      </c>
      <c r="I156" s="49" t="s">
        <v>25</v>
      </c>
      <c r="J156" s="49" t="s">
        <v>26</v>
      </c>
      <c r="K156" s="49" t="s">
        <v>27</v>
      </c>
      <c r="L156" s="49" t="s">
        <v>9</v>
      </c>
      <c r="M156" s="49" t="s">
        <v>10</v>
      </c>
    </row>
    <row r="157" spans="1:13">
      <c r="A157" s="50">
        <v>1</v>
      </c>
      <c r="B157" s="50">
        <v>2</v>
      </c>
      <c r="C157" s="50">
        <v>3</v>
      </c>
      <c r="D157" s="50" t="s">
        <v>28</v>
      </c>
      <c r="E157" s="50" t="s">
        <v>29</v>
      </c>
      <c r="F157" s="50" t="s">
        <v>30</v>
      </c>
      <c r="G157" s="50" t="s">
        <v>31</v>
      </c>
      <c r="H157" s="50">
        <v>4</v>
      </c>
      <c r="I157" s="50" t="s">
        <v>32</v>
      </c>
      <c r="J157" s="50" t="s">
        <v>33</v>
      </c>
      <c r="K157" s="50" t="s">
        <v>34</v>
      </c>
      <c r="L157" s="50" t="s">
        <v>35</v>
      </c>
      <c r="M157" s="50" t="s">
        <v>36</v>
      </c>
    </row>
    <row r="158" spans="1:13" ht="132" customHeight="1">
      <c r="A158" s="51">
        <v>1</v>
      </c>
      <c r="B158" s="17" t="s">
        <v>42</v>
      </c>
      <c r="C158" s="24">
        <f>F158/G158</f>
        <v>132015.42045454544</v>
      </c>
      <c r="D158" s="24">
        <v>6291814</v>
      </c>
      <c r="E158" s="24">
        <v>16942900</v>
      </c>
      <c r="F158" s="24">
        <f>D158+E158</f>
        <v>23234714</v>
      </c>
      <c r="G158" s="24">
        <v>176</v>
      </c>
      <c r="H158" s="24">
        <f>K158/L158</f>
        <v>102137.37040935672</v>
      </c>
      <c r="I158" s="24">
        <v>4752992.0199999996</v>
      </c>
      <c r="J158" s="24">
        <v>12712498.32</v>
      </c>
      <c r="K158" s="24">
        <f>I158+J158</f>
        <v>17465490.34</v>
      </c>
      <c r="L158" s="22">
        <v>171</v>
      </c>
      <c r="M158" s="106">
        <f>H158/C158*100</f>
        <v>77.367757537479406</v>
      </c>
    </row>
    <row r="159" spans="1:13" ht="102" customHeight="1">
      <c r="A159" s="51">
        <v>2</v>
      </c>
      <c r="B159" s="18" t="s">
        <v>56</v>
      </c>
      <c r="C159" s="24">
        <f>F159/G159</f>
        <v>892.0454545454545</v>
      </c>
      <c r="D159" s="24">
        <v>157000</v>
      </c>
      <c r="E159" s="24"/>
      <c r="F159" s="24">
        <f>D159</f>
        <v>157000</v>
      </c>
      <c r="G159" s="24">
        <f>G158</f>
        <v>176</v>
      </c>
      <c r="H159" s="24">
        <f>K159/L159</f>
        <v>502.16725146198831</v>
      </c>
      <c r="I159" s="24">
        <v>85870.6</v>
      </c>
      <c r="J159" s="24"/>
      <c r="K159" s="24">
        <f>I159</f>
        <v>85870.6</v>
      </c>
      <c r="L159" s="22">
        <v>171</v>
      </c>
      <c r="M159" s="106">
        <f>H159/C159*100</f>
        <v>56.293908444146467</v>
      </c>
    </row>
    <row r="161" spans="1:13">
      <c r="A161" s="44" t="s">
        <v>77</v>
      </c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6"/>
    </row>
    <row r="162" spans="1:13">
      <c r="A162" s="47" t="s">
        <v>87</v>
      </c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</row>
    <row r="163" spans="1:13" ht="65.25" customHeight="1">
      <c r="A163" s="48" t="s">
        <v>5</v>
      </c>
      <c r="B163" s="49" t="s">
        <v>6</v>
      </c>
      <c r="C163" s="49" t="s">
        <v>23</v>
      </c>
      <c r="D163" s="49" t="s">
        <v>43</v>
      </c>
      <c r="E163" s="49" t="s">
        <v>44</v>
      </c>
      <c r="F163" s="49" t="s">
        <v>45</v>
      </c>
      <c r="G163" s="49" t="s">
        <v>8</v>
      </c>
      <c r="H163" s="49" t="s">
        <v>24</v>
      </c>
      <c r="I163" s="49" t="s">
        <v>25</v>
      </c>
      <c r="J163" s="49" t="s">
        <v>26</v>
      </c>
      <c r="K163" s="49" t="s">
        <v>27</v>
      </c>
      <c r="L163" s="49" t="s">
        <v>9</v>
      </c>
      <c r="M163" s="49" t="s">
        <v>10</v>
      </c>
    </row>
    <row r="164" spans="1:13">
      <c r="A164" s="50">
        <v>1</v>
      </c>
      <c r="B164" s="50">
        <v>2</v>
      </c>
      <c r="C164" s="50">
        <v>3</v>
      </c>
      <c r="D164" s="50" t="s">
        <v>28</v>
      </c>
      <c r="E164" s="50" t="s">
        <v>29</v>
      </c>
      <c r="F164" s="50" t="s">
        <v>30</v>
      </c>
      <c r="G164" s="50" t="s">
        <v>31</v>
      </c>
      <c r="H164" s="50">
        <v>4</v>
      </c>
      <c r="I164" s="50" t="s">
        <v>32</v>
      </c>
      <c r="J164" s="50" t="s">
        <v>33</v>
      </c>
      <c r="K164" s="50" t="s">
        <v>34</v>
      </c>
      <c r="L164" s="50" t="s">
        <v>35</v>
      </c>
      <c r="M164" s="50" t="s">
        <v>36</v>
      </c>
    </row>
    <row r="165" spans="1:13" ht="132" customHeight="1">
      <c r="A165" s="51">
        <v>1</v>
      </c>
      <c r="B165" s="17" t="s">
        <v>42</v>
      </c>
      <c r="C165" s="24">
        <f>F165/G165</f>
        <v>77171.177966101692</v>
      </c>
      <c r="D165" s="24">
        <v>3182799</v>
      </c>
      <c r="E165" s="24">
        <v>5923400</v>
      </c>
      <c r="F165" s="24">
        <f>D165+E165</f>
        <v>9106199</v>
      </c>
      <c r="G165" s="24">
        <v>118</v>
      </c>
      <c r="H165" s="24">
        <f>K165/L165</f>
        <v>69824.722173913047</v>
      </c>
      <c r="I165" s="24">
        <v>2664066.5</v>
      </c>
      <c r="J165" s="24">
        <v>5365776.55</v>
      </c>
      <c r="K165" s="24">
        <f>I165+J165</f>
        <v>8029843.0499999998</v>
      </c>
      <c r="L165" s="22">
        <v>115</v>
      </c>
      <c r="M165" s="106">
        <f>H165/C165*100</f>
        <v>90.480311450713302</v>
      </c>
    </row>
    <row r="166" spans="1:13" ht="99" customHeight="1">
      <c r="A166" s="51">
        <v>2</v>
      </c>
      <c r="B166" s="18" t="s">
        <v>56</v>
      </c>
      <c r="C166" s="24">
        <f>F166/G166</f>
        <v>268.5</v>
      </c>
      <c r="D166" s="24">
        <v>31683</v>
      </c>
      <c r="E166" s="24"/>
      <c r="F166" s="24">
        <f>D166</f>
        <v>31683</v>
      </c>
      <c r="G166" s="24">
        <v>118</v>
      </c>
      <c r="H166" s="24">
        <f>K166/L166</f>
        <v>132.31869565217391</v>
      </c>
      <c r="I166" s="24">
        <v>15216.65</v>
      </c>
      <c r="J166" s="24"/>
      <c r="K166" s="24">
        <f>I166</f>
        <v>15216.65</v>
      </c>
      <c r="L166" s="22">
        <v>115</v>
      </c>
      <c r="M166" s="106">
        <f>H166/C166*100</f>
        <v>49.280706015707231</v>
      </c>
    </row>
    <row r="168" spans="1:13" ht="54" customHeight="1">
      <c r="A168" s="113" t="s">
        <v>106</v>
      </c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5"/>
    </row>
    <row r="169" spans="1:13">
      <c r="A169" s="47" t="s">
        <v>87</v>
      </c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</row>
    <row r="170" spans="1:13" ht="87" customHeight="1">
      <c r="A170" s="48" t="s">
        <v>5</v>
      </c>
      <c r="B170" s="49" t="s">
        <v>6</v>
      </c>
      <c r="C170" s="49" t="s">
        <v>23</v>
      </c>
      <c r="D170" s="49" t="s">
        <v>43</v>
      </c>
      <c r="E170" s="49" t="s">
        <v>44</v>
      </c>
      <c r="F170" s="49" t="s">
        <v>45</v>
      </c>
      <c r="G170" s="49" t="s">
        <v>8</v>
      </c>
      <c r="H170" s="49" t="s">
        <v>24</v>
      </c>
      <c r="I170" s="49" t="s">
        <v>25</v>
      </c>
      <c r="J170" s="49" t="s">
        <v>26</v>
      </c>
      <c r="K170" s="49" t="s">
        <v>27</v>
      </c>
      <c r="L170" s="49" t="s">
        <v>9</v>
      </c>
      <c r="M170" s="49" t="s">
        <v>10</v>
      </c>
    </row>
    <row r="171" spans="1:13">
      <c r="A171" s="50">
        <v>1</v>
      </c>
      <c r="B171" s="50">
        <v>2</v>
      </c>
      <c r="C171" s="50">
        <v>3</v>
      </c>
      <c r="D171" s="50" t="s">
        <v>28</v>
      </c>
      <c r="E171" s="50" t="s">
        <v>29</v>
      </c>
      <c r="F171" s="50" t="s">
        <v>30</v>
      </c>
      <c r="G171" s="50" t="s">
        <v>31</v>
      </c>
      <c r="H171" s="50">
        <v>4</v>
      </c>
      <c r="I171" s="50" t="s">
        <v>32</v>
      </c>
      <c r="J171" s="50" t="s">
        <v>33</v>
      </c>
      <c r="K171" s="50" t="s">
        <v>34</v>
      </c>
      <c r="L171" s="50" t="s">
        <v>35</v>
      </c>
      <c r="M171" s="50" t="s">
        <v>36</v>
      </c>
    </row>
    <row r="172" spans="1:13" ht="132" customHeight="1">
      <c r="A172" s="51">
        <v>1</v>
      </c>
      <c r="B172" s="17" t="s">
        <v>42</v>
      </c>
      <c r="C172" s="24">
        <f>F172/G172</f>
        <v>60215.555158227849</v>
      </c>
      <c r="D172" s="24">
        <v>6894229.1600000001</v>
      </c>
      <c r="E172" s="24">
        <v>12133886.27</v>
      </c>
      <c r="F172" s="24">
        <f>D172+E172</f>
        <v>19028115.43</v>
      </c>
      <c r="G172" s="24">
        <v>316</v>
      </c>
      <c r="H172" s="24">
        <f>K172/L172</f>
        <v>66780.530595744684</v>
      </c>
      <c r="I172" s="24">
        <f>5355264.38+194002.66-289997.12</f>
        <v>5259269.92</v>
      </c>
      <c r="J172" s="24">
        <v>10434154.77</v>
      </c>
      <c r="K172" s="24">
        <f>I172+J172</f>
        <v>15693424.689999999</v>
      </c>
      <c r="L172" s="22">
        <v>235</v>
      </c>
      <c r="M172" s="106">
        <f>H172/C172*100</f>
        <v>110.90245771257297</v>
      </c>
    </row>
    <row r="173" spans="1:13" ht="119.25" customHeight="1">
      <c r="A173" s="51">
        <v>2</v>
      </c>
      <c r="B173" s="18" t="s">
        <v>56</v>
      </c>
      <c r="C173" s="24">
        <f>F173/G173</f>
        <v>1847.2575632911394</v>
      </c>
      <c r="D173" s="24">
        <v>583733.39</v>
      </c>
      <c r="E173" s="24"/>
      <c r="F173" s="24">
        <f>D173</f>
        <v>583733.39</v>
      </c>
      <c r="G173" s="24">
        <f>G172</f>
        <v>316</v>
      </c>
      <c r="H173" s="24">
        <f>K173/L173</f>
        <v>1234.0302978723405</v>
      </c>
      <c r="I173" s="24">
        <v>289997.12</v>
      </c>
      <c r="J173" s="24"/>
      <c r="K173" s="24">
        <f>I173</f>
        <v>289997.12</v>
      </c>
      <c r="L173" s="22">
        <v>235</v>
      </c>
      <c r="M173" s="106">
        <f>H173/C173*100</f>
        <v>66.803369621816486</v>
      </c>
    </row>
    <row r="175" spans="1:13">
      <c r="A175" s="44" t="s">
        <v>107</v>
      </c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6"/>
    </row>
    <row r="176" spans="1:13">
      <c r="A176" s="47" t="s">
        <v>87</v>
      </c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</row>
    <row r="177" spans="1:13" ht="80.25" customHeight="1">
      <c r="A177" s="48" t="s">
        <v>5</v>
      </c>
      <c r="B177" s="49" t="s">
        <v>6</v>
      </c>
      <c r="C177" s="49" t="s">
        <v>23</v>
      </c>
      <c r="D177" s="49" t="s">
        <v>43</v>
      </c>
      <c r="E177" s="49" t="s">
        <v>44</v>
      </c>
      <c r="F177" s="49" t="s">
        <v>45</v>
      </c>
      <c r="G177" s="49" t="s">
        <v>8</v>
      </c>
      <c r="H177" s="49" t="s">
        <v>24</v>
      </c>
      <c r="I177" s="49" t="s">
        <v>25</v>
      </c>
      <c r="J177" s="49" t="s">
        <v>26</v>
      </c>
      <c r="K177" s="49" t="s">
        <v>27</v>
      </c>
      <c r="L177" s="49" t="s">
        <v>9</v>
      </c>
      <c r="M177" s="49" t="s">
        <v>10</v>
      </c>
    </row>
    <row r="178" spans="1:13">
      <c r="A178" s="50">
        <v>1</v>
      </c>
      <c r="B178" s="50">
        <v>2</v>
      </c>
      <c r="C178" s="50">
        <v>3</v>
      </c>
      <c r="D178" s="50" t="s">
        <v>28</v>
      </c>
      <c r="E178" s="50" t="s">
        <v>29</v>
      </c>
      <c r="F178" s="50" t="s">
        <v>30</v>
      </c>
      <c r="G178" s="50" t="s">
        <v>31</v>
      </c>
      <c r="H178" s="50">
        <v>4</v>
      </c>
      <c r="I178" s="50" t="s">
        <v>32</v>
      </c>
      <c r="J178" s="50" t="s">
        <v>33</v>
      </c>
      <c r="K178" s="50" t="s">
        <v>34</v>
      </c>
      <c r="L178" s="50" t="s">
        <v>35</v>
      </c>
      <c r="M178" s="50" t="s">
        <v>36</v>
      </c>
    </row>
    <row r="179" spans="1:13" ht="132" customHeight="1">
      <c r="A179" s="51">
        <v>1</v>
      </c>
      <c r="B179" s="17" t="s">
        <v>42</v>
      </c>
      <c r="C179" s="24">
        <f>F179/G179</f>
        <v>86201.928348909656</v>
      </c>
      <c r="D179" s="24">
        <v>9076319</v>
      </c>
      <c r="E179" s="24">
        <v>18594500</v>
      </c>
      <c r="F179" s="24">
        <f>D179+E179</f>
        <v>27670819</v>
      </c>
      <c r="G179" s="24">
        <v>321</v>
      </c>
      <c r="H179" s="24">
        <f>K179/L179</f>
        <v>87874.99232323232</v>
      </c>
      <c r="I179" s="24">
        <v>8745372.7200000007</v>
      </c>
      <c r="J179" s="24">
        <v>17353500</v>
      </c>
      <c r="K179" s="24">
        <f>I179+J179</f>
        <v>26098872.719999999</v>
      </c>
      <c r="L179" s="22">
        <v>297</v>
      </c>
      <c r="M179" s="106">
        <f>H179/C179*100</f>
        <v>101.94086606456271</v>
      </c>
    </row>
    <row r="180" spans="1:13" ht="111" customHeight="1">
      <c r="A180" s="51">
        <v>2</v>
      </c>
      <c r="B180" s="18" t="s">
        <v>56</v>
      </c>
      <c r="C180" s="24">
        <f>F180/G180</f>
        <v>3359.532710280374</v>
      </c>
      <c r="D180" s="24">
        <v>1078410</v>
      </c>
      <c r="E180" s="24"/>
      <c r="F180" s="24">
        <f>D180</f>
        <v>1078410</v>
      </c>
      <c r="G180" s="24">
        <v>321</v>
      </c>
      <c r="H180" s="24">
        <f>K180/L180</f>
        <v>3479.1904040404042</v>
      </c>
      <c r="I180" s="24">
        <v>1033319.55</v>
      </c>
      <c r="J180" s="24"/>
      <c r="K180" s="24">
        <f>I180</f>
        <v>1033319.55</v>
      </c>
      <c r="L180" s="22">
        <v>297</v>
      </c>
      <c r="M180" s="106">
        <f>H180/C180*100</f>
        <v>103.56173623176433</v>
      </c>
    </row>
    <row r="182" spans="1:13">
      <c r="A182" s="44" t="s">
        <v>108</v>
      </c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6"/>
    </row>
    <row r="183" spans="1:13">
      <c r="A183" s="47" t="s">
        <v>87</v>
      </c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</row>
    <row r="184" spans="1:13" ht="74.25" customHeight="1">
      <c r="A184" s="48" t="s">
        <v>5</v>
      </c>
      <c r="B184" s="49" t="s">
        <v>6</v>
      </c>
      <c r="C184" s="49" t="s">
        <v>23</v>
      </c>
      <c r="D184" s="49" t="s">
        <v>43</v>
      </c>
      <c r="E184" s="49" t="s">
        <v>44</v>
      </c>
      <c r="F184" s="49" t="s">
        <v>45</v>
      </c>
      <c r="G184" s="49" t="s">
        <v>8</v>
      </c>
      <c r="H184" s="49" t="s">
        <v>24</v>
      </c>
      <c r="I184" s="49" t="s">
        <v>25</v>
      </c>
      <c r="J184" s="49" t="s">
        <v>26</v>
      </c>
      <c r="K184" s="49" t="s">
        <v>27</v>
      </c>
      <c r="L184" s="49" t="s">
        <v>9</v>
      </c>
      <c r="M184" s="49" t="s">
        <v>10</v>
      </c>
    </row>
    <row r="185" spans="1:13">
      <c r="A185" s="50">
        <v>1</v>
      </c>
      <c r="B185" s="50">
        <v>2</v>
      </c>
      <c r="C185" s="50">
        <v>3</v>
      </c>
      <c r="D185" s="50" t="s">
        <v>28</v>
      </c>
      <c r="E185" s="50" t="s">
        <v>29</v>
      </c>
      <c r="F185" s="50" t="s">
        <v>30</v>
      </c>
      <c r="G185" s="50" t="s">
        <v>31</v>
      </c>
      <c r="H185" s="50">
        <v>4</v>
      </c>
      <c r="I185" s="50" t="s">
        <v>32</v>
      </c>
      <c r="J185" s="50" t="s">
        <v>33</v>
      </c>
      <c r="K185" s="50" t="s">
        <v>34</v>
      </c>
      <c r="L185" s="50" t="s">
        <v>35</v>
      </c>
      <c r="M185" s="50" t="s">
        <v>36</v>
      </c>
    </row>
    <row r="186" spans="1:13" ht="132" customHeight="1">
      <c r="A186" s="51">
        <v>1</v>
      </c>
      <c r="B186" s="17" t="s">
        <v>42</v>
      </c>
      <c r="C186" s="24">
        <f>F186/G186</f>
        <v>72149.224431818177</v>
      </c>
      <c r="D186" s="24">
        <v>3891863.5</v>
      </c>
      <c r="E186" s="24">
        <v>8806400</v>
      </c>
      <c r="F186" s="24">
        <f>D186+E186</f>
        <v>12698263.5</v>
      </c>
      <c r="G186" s="24">
        <v>176</v>
      </c>
      <c r="H186" s="24">
        <f>K186/L186</f>
        <v>61260.598228571427</v>
      </c>
      <c r="I186" s="24">
        <v>3427404.69</v>
      </c>
      <c r="J186" s="24">
        <v>7293200</v>
      </c>
      <c r="K186" s="24">
        <f>I186+J186</f>
        <v>10720604.689999999</v>
      </c>
      <c r="L186" s="22">
        <v>175</v>
      </c>
      <c r="M186" s="106">
        <f>H186/C186*100</f>
        <v>84.908186762926846</v>
      </c>
    </row>
    <row r="187" spans="1:13" ht="110.25" customHeight="1">
      <c r="A187" s="51">
        <v>2</v>
      </c>
      <c r="B187" s="18" t="s">
        <v>56</v>
      </c>
      <c r="C187" s="24">
        <f>F187/G187</f>
        <v>757.08806818181813</v>
      </c>
      <c r="D187" s="24">
        <v>133247.5</v>
      </c>
      <c r="E187" s="24"/>
      <c r="F187" s="24">
        <f>D187</f>
        <v>133247.5</v>
      </c>
      <c r="G187" s="24">
        <f>G186</f>
        <v>176</v>
      </c>
      <c r="H187" s="24">
        <f>K187/L187</f>
        <v>527.20314285714289</v>
      </c>
      <c r="I187" s="24">
        <v>92260.55</v>
      </c>
      <c r="J187" s="24"/>
      <c r="K187" s="24">
        <f>I187</f>
        <v>92260.55</v>
      </c>
      <c r="L187" s="22">
        <v>175</v>
      </c>
      <c r="M187" s="106">
        <f>H187/C187*100</f>
        <v>69.635642802196784</v>
      </c>
    </row>
    <row r="189" spans="1:13">
      <c r="A189" s="67" t="s">
        <v>109</v>
      </c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9"/>
    </row>
    <row r="190" spans="1:13">
      <c r="A190" s="70" t="s">
        <v>87</v>
      </c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</row>
    <row r="191" spans="1:13" ht="75" customHeight="1">
      <c r="A191" s="71" t="s">
        <v>5</v>
      </c>
      <c r="B191" s="72" t="s">
        <v>6</v>
      </c>
      <c r="C191" s="72" t="s">
        <v>23</v>
      </c>
      <c r="D191" s="72" t="s">
        <v>60</v>
      </c>
      <c r="E191" s="72" t="s">
        <v>61</v>
      </c>
      <c r="F191" s="72" t="s">
        <v>45</v>
      </c>
      <c r="G191" s="72" t="s">
        <v>8</v>
      </c>
      <c r="H191" s="72" t="s">
        <v>24</v>
      </c>
      <c r="I191" s="72" t="s">
        <v>62</v>
      </c>
      <c r="J191" s="72" t="s">
        <v>63</v>
      </c>
      <c r="K191" s="72" t="s">
        <v>27</v>
      </c>
      <c r="L191" s="72" t="s">
        <v>9</v>
      </c>
      <c r="M191" s="72" t="s">
        <v>10</v>
      </c>
    </row>
    <row r="192" spans="1:13">
      <c r="A192" s="73">
        <v>1</v>
      </c>
      <c r="B192" s="73">
        <v>2</v>
      </c>
      <c r="C192" s="73">
        <v>3</v>
      </c>
      <c r="D192" s="73" t="s">
        <v>28</v>
      </c>
      <c r="E192" s="73" t="s">
        <v>29</v>
      </c>
      <c r="F192" s="73" t="s">
        <v>30</v>
      </c>
      <c r="G192" s="73" t="s">
        <v>31</v>
      </c>
      <c r="H192" s="73">
        <v>4</v>
      </c>
      <c r="I192" s="73" t="s">
        <v>32</v>
      </c>
      <c r="J192" s="73" t="s">
        <v>33</v>
      </c>
      <c r="K192" s="73" t="s">
        <v>34</v>
      </c>
      <c r="L192" s="73" t="s">
        <v>35</v>
      </c>
      <c r="M192" s="73" t="s">
        <v>36</v>
      </c>
    </row>
    <row r="193" spans="1:13" ht="111" customHeight="1">
      <c r="A193" s="74">
        <v>1</v>
      </c>
      <c r="B193" s="17" t="s">
        <v>42</v>
      </c>
      <c r="C193" s="25">
        <f>F193/G193</f>
        <v>77376.640027548201</v>
      </c>
      <c r="D193" s="25">
        <v>8190120.3300000001</v>
      </c>
      <c r="E193" s="25">
        <v>19897600</v>
      </c>
      <c r="F193" s="25">
        <f>D193+E193</f>
        <v>28087720.329999998</v>
      </c>
      <c r="G193" s="25">
        <v>363</v>
      </c>
      <c r="H193" s="25">
        <f>K193/L193</f>
        <v>63225.453480662982</v>
      </c>
      <c r="I193" s="25">
        <v>7149134.1599999992</v>
      </c>
      <c r="J193" s="25">
        <v>15738480</v>
      </c>
      <c r="K193" s="25">
        <f>I193+J193</f>
        <v>22887614.16</v>
      </c>
      <c r="L193" s="23">
        <v>362</v>
      </c>
      <c r="M193" s="116">
        <f>H193/C193*100</f>
        <v>81.711293561148409</v>
      </c>
    </row>
    <row r="194" spans="1:13" ht="126.75" customHeight="1">
      <c r="A194" s="74">
        <v>2</v>
      </c>
      <c r="B194" s="18" t="s">
        <v>56</v>
      </c>
      <c r="C194" s="25">
        <f>F194/G194</f>
        <v>908.84206611570244</v>
      </c>
      <c r="D194" s="25">
        <v>329909.67</v>
      </c>
      <c r="E194" s="25"/>
      <c r="F194" s="25">
        <f>D194</f>
        <v>329909.67</v>
      </c>
      <c r="G194" s="25">
        <f>G193</f>
        <v>363</v>
      </c>
      <c r="H194" s="25">
        <f>K194/L194</f>
        <v>689.26353591160216</v>
      </c>
      <c r="I194" s="25">
        <v>249513.4</v>
      </c>
      <c r="J194" s="25"/>
      <c r="K194" s="25">
        <f>I194</f>
        <v>249513.4</v>
      </c>
      <c r="L194" s="23">
        <v>362</v>
      </c>
      <c r="M194" s="116">
        <f>H194/C194*100</f>
        <v>75.839748357758523</v>
      </c>
    </row>
    <row r="196" spans="1:13">
      <c r="A196" s="44" t="s">
        <v>110</v>
      </c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6"/>
    </row>
    <row r="197" spans="1:13">
      <c r="A197" s="47" t="s">
        <v>87</v>
      </c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</row>
    <row r="198" spans="1:13" ht="77.25" customHeight="1">
      <c r="A198" s="48" t="s">
        <v>5</v>
      </c>
      <c r="B198" s="49" t="s">
        <v>6</v>
      </c>
      <c r="C198" s="49" t="s">
        <v>23</v>
      </c>
      <c r="D198" s="49" t="s">
        <v>43</v>
      </c>
      <c r="E198" s="49" t="s">
        <v>44</v>
      </c>
      <c r="F198" s="49" t="s">
        <v>45</v>
      </c>
      <c r="G198" s="49" t="s">
        <v>8</v>
      </c>
      <c r="H198" s="49" t="s">
        <v>24</v>
      </c>
      <c r="I198" s="49" t="s">
        <v>25</v>
      </c>
      <c r="J198" s="49" t="s">
        <v>26</v>
      </c>
      <c r="K198" s="49" t="s">
        <v>27</v>
      </c>
      <c r="L198" s="49" t="s">
        <v>9</v>
      </c>
      <c r="M198" s="49" t="s">
        <v>10</v>
      </c>
    </row>
    <row r="199" spans="1:13">
      <c r="A199" s="50">
        <v>1</v>
      </c>
      <c r="B199" s="50">
        <v>2</v>
      </c>
      <c r="C199" s="50">
        <v>3</v>
      </c>
      <c r="D199" s="50" t="s">
        <v>28</v>
      </c>
      <c r="E199" s="50" t="s">
        <v>29</v>
      </c>
      <c r="F199" s="50" t="s">
        <v>30</v>
      </c>
      <c r="G199" s="50" t="s">
        <v>31</v>
      </c>
      <c r="H199" s="50">
        <v>4</v>
      </c>
      <c r="I199" s="50" t="s">
        <v>32</v>
      </c>
      <c r="J199" s="50" t="s">
        <v>33</v>
      </c>
      <c r="K199" s="50" t="s">
        <v>34</v>
      </c>
      <c r="L199" s="50" t="s">
        <v>35</v>
      </c>
      <c r="M199" s="50" t="s">
        <v>36</v>
      </c>
    </row>
    <row r="200" spans="1:13" ht="109.5" customHeight="1">
      <c r="A200" s="51">
        <v>1</v>
      </c>
      <c r="B200" s="17" t="s">
        <v>42</v>
      </c>
      <c r="C200" s="24">
        <f>F200/G200</f>
        <v>75283.68554838709</v>
      </c>
      <c r="D200" s="24">
        <v>6714542.5199999996</v>
      </c>
      <c r="E200" s="24">
        <v>16623400</v>
      </c>
      <c r="F200" s="24">
        <f>D200+E200</f>
        <v>23337942.52</v>
      </c>
      <c r="G200" s="24">
        <v>310</v>
      </c>
      <c r="H200" s="24">
        <f>K200/L200</f>
        <v>66826.444785478539</v>
      </c>
      <c r="I200" s="24">
        <v>5630018.0899999999</v>
      </c>
      <c r="J200" s="24">
        <v>14618394.68</v>
      </c>
      <c r="K200" s="24">
        <f>I200+J200</f>
        <v>20248412.77</v>
      </c>
      <c r="L200" s="22">
        <v>303</v>
      </c>
      <c r="M200" s="106">
        <f>H200/C200*100</f>
        <v>88.766170649983891</v>
      </c>
    </row>
    <row r="201" spans="1:13" ht="123.75" customHeight="1">
      <c r="A201" s="51">
        <v>2</v>
      </c>
      <c r="B201" s="18" t="s">
        <v>56</v>
      </c>
      <c r="C201" s="24">
        <f>F201/G201</f>
        <v>1361.7692903225807</v>
      </c>
      <c r="D201" s="24">
        <v>422148.48</v>
      </c>
      <c r="E201" s="24"/>
      <c r="F201" s="24">
        <f>D201</f>
        <v>422148.48</v>
      </c>
      <c r="G201" s="24">
        <f>G200</f>
        <v>310</v>
      </c>
      <c r="H201" s="24">
        <f>K201/L201</f>
        <v>1062.802805280528</v>
      </c>
      <c r="I201" s="24">
        <v>322029.25</v>
      </c>
      <c r="J201" s="24"/>
      <c r="K201" s="24">
        <f>I201</f>
        <v>322029.25</v>
      </c>
      <c r="L201" s="22">
        <v>303</v>
      </c>
      <c r="M201" s="106">
        <f>H201/C201*100</f>
        <v>78.045731595898133</v>
      </c>
    </row>
    <row r="203" spans="1:13">
      <c r="A203" s="44" t="s">
        <v>111</v>
      </c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6"/>
    </row>
    <row r="204" spans="1:13">
      <c r="A204" s="47" t="s">
        <v>87</v>
      </c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</row>
    <row r="205" spans="1:13" ht="78.75" customHeight="1">
      <c r="A205" s="48" t="s">
        <v>5</v>
      </c>
      <c r="B205" s="49" t="s">
        <v>6</v>
      </c>
      <c r="C205" s="49" t="s">
        <v>23</v>
      </c>
      <c r="D205" s="49" t="s">
        <v>43</v>
      </c>
      <c r="E205" s="49" t="s">
        <v>44</v>
      </c>
      <c r="F205" s="49" t="s">
        <v>45</v>
      </c>
      <c r="G205" s="49" t="s">
        <v>8</v>
      </c>
      <c r="H205" s="49" t="s">
        <v>24</v>
      </c>
      <c r="I205" s="49" t="s">
        <v>25</v>
      </c>
      <c r="J205" s="49" t="s">
        <v>26</v>
      </c>
      <c r="K205" s="49" t="s">
        <v>27</v>
      </c>
      <c r="L205" s="49" t="s">
        <v>9</v>
      </c>
      <c r="M205" s="49" t="s">
        <v>10</v>
      </c>
    </row>
    <row r="206" spans="1:13">
      <c r="A206" s="50">
        <v>1</v>
      </c>
      <c r="B206" s="50">
        <v>2</v>
      </c>
      <c r="C206" s="50">
        <v>3</v>
      </c>
      <c r="D206" s="50" t="s">
        <v>28</v>
      </c>
      <c r="E206" s="50" t="s">
        <v>29</v>
      </c>
      <c r="F206" s="50" t="s">
        <v>30</v>
      </c>
      <c r="G206" s="50" t="s">
        <v>31</v>
      </c>
      <c r="H206" s="50">
        <v>4</v>
      </c>
      <c r="I206" s="50" t="s">
        <v>32</v>
      </c>
      <c r="J206" s="50" t="s">
        <v>33</v>
      </c>
      <c r="K206" s="50" t="s">
        <v>34</v>
      </c>
      <c r="L206" s="50" t="s">
        <v>35</v>
      </c>
      <c r="M206" s="50" t="s">
        <v>36</v>
      </c>
    </row>
    <row r="207" spans="1:13" ht="132" customHeight="1">
      <c r="A207" s="51">
        <v>1</v>
      </c>
      <c r="B207" s="17" t="s">
        <v>42</v>
      </c>
      <c r="C207" s="24">
        <f>F207/G207</f>
        <v>71146.419453781506</v>
      </c>
      <c r="D207" s="24">
        <v>5281447.83</v>
      </c>
      <c r="E207" s="24">
        <v>11651400</v>
      </c>
      <c r="F207" s="24">
        <f>D207+E207</f>
        <v>16932847.829999998</v>
      </c>
      <c r="G207" s="24">
        <v>238</v>
      </c>
      <c r="H207" s="24">
        <f>K207/L207</f>
        <v>58850.048739130441</v>
      </c>
      <c r="I207" s="24">
        <v>4491276.6500000004</v>
      </c>
      <c r="J207" s="24">
        <v>9044234.5600000005</v>
      </c>
      <c r="K207" s="24">
        <f>I207+J207</f>
        <v>13535511.210000001</v>
      </c>
      <c r="L207" s="22">
        <v>230</v>
      </c>
      <c r="M207" s="106">
        <f>H207/C207*100</f>
        <v>82.7168101936049</v>
      </c>
    </row>
    <row r="208" spans="1:13" ht="112.5" customHeight="1">
      <c r="A208" s="51">
        <v>2</v>
      </c>
      <c r="B208" s="18" t="s">
        <v>56</v>
      </c>
      <c r="C208" s="24">
        <f>F208/G208</f>
        <v>1990.7822268907562</v>
      </c>
      <c r="D208" s="24">
        <v>473806.17</v>
      </c>
      <c r="E208" s="24"/>
      <c r="F208" s="24">
        <f>D208</f>
        <v>473806.17</v>
      </c>
      <c r="G208" s="24">
        <f>G207</f>
        <v>238</v>
      </c>
      <c r="H208" s="24">
        <f>K208/L208</f>
        <v>1886.5485652173913</v>
      </c>
      <c r="I208" s="24">
        <v>433906.17</v>
      </c>
      <c r="J208" s="24"/>
      <c r="K208" s="24">
        <f>I208</f>
        <v>433906.17</v>
      </c>
      <c r="L208" s="22">
        <v>230</v>
      </c>
      <c r="M208" s="106">
        <f>H208/C208*100</f>
        <v>94.764185641934375</v>
      </c>
    </row>
    <row r="210" spans="1:13">
      <c r="A210" s="44" t="s">
        <v>112</v>
      </c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6"/>
    </row>
    <row r="211" spans="1:13">
      <c r="A211" s="47" t="s">
        <v>87</v>
      </c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</row>
    <row r="212" spans="1:13" ht="84.75" customHeight="1">
      <c r="A212" s="48" t="s">
        <v>5</v>
      </c>
      <c r="B212" s="49" t="s">
        <v>6</v>
      </c>
      <c r="C212" s="49" t="s">
        <v>23</v>
      </c>
      <c r="D212" s="49" t="s">
        <v>43</v>
      </c>
      <c r="E212" s="49" t="s">
        <v>44</v>
      </c>
      <c r="F212" s="49" t="s">
        <v>45</v>
      </c>
      <c r="G212" s="49" t="s">
        <v>8</v>
      </c>
      <c r="H212" s="49" t="s">
        <v>24</v>
      </c>
      <c r="I212" s="49" t="s">
        <v>25</v>
      </c>
      <c r="J212" s="49" t="s">
        <v>26</v>
      </c>
      <c r="K212" s="49" t="s">
        <v>27</v>
      </c>
      <c r="L212" s="49" t="s">
        <v>9</v>
      </c>
      <c r="M212" s="49" t="s">
        <v>10</v>
      </c>
    </row>
    <row r="213" spans="1:13">
      <c r="A213" s="50">
        <v>1</v>
      </c>
      <c r="B213" s="50">
        <v>2</v>
      </c>
      <c r="C213" s="50">
        <v>3</v>
      </c>
      <c r="D213" s="50" t="s">
        <v>28</v>
      </c>
      <c r="E213" s="50" t="s">
        <v>29</v>
      </c>
      <c r="F213" s="50" t="s">
        <v>30</v>
      </c>
      <c r="G213" s="50" t="s">
        <v>31</v>
      </c>
      <c r="H213" s="50">
        <v>4</v>
      </c>
      <c r="I213" s="50" t="s">
        <v>32</v>
      </c>
      <c r="J213" s="50" t="s">
        <v>33</v>
      </c>
      <c r="K213" s="50" t="s">
        <v>34</v>
      </c>
      <c r="L213" s="50" t="s">
        <v>35</v>
      </c>
      <c r="M213" s="50" t="s">
        <v>36</v>
      </c>
    </row>
    <row r="214" spans="1:13" ht="111" customHeight="1">
      <c r="A214" s="51">
        <v>1</v>
      </c>
      <c r="B214" s="17" t="s">
        <v>42</v>
      </c>
      <c r="C214" s="24">
        <f>F214/G214</f>
        <v>72232.215151515149</v>
      </c>
      <c r="D214" s="24">
        <v>4501878.5999999996</v>
      </c>
      <c r="E214" s="24">
        <v>9800100</v>
      </c>
      <c r="F214" s="24">
        <f>D214+E214</f>
        <v>14301978.6</v>
      </c>
      <c r="G214" s="24">
        <v>198</v>
      </c>
      <c r="H214" s="24">
        <f>K214/L214</f>
        <v>66683.348982035925</v>
      </c>
      <c r="I214" s="24">
        <v>4127849.69</v>
      </c>
      <c r="J214" s="24">
        <v>7008269.5899999999</v>
      </c>
      <c r="K214" s="24">
        <f>I214+J214</f>
        <v>11136119.279999999</v>
      </c>
      <c r="L214" s="22">
        <v>167</v>
      </c>
      <c r="M214" s="106">
        <f>H214/C214*100</f>
        <v>92.31801744160849</v>
      </c>
    </row>
    <row r="215" spans="1:13" ht="112.5" customHeight="1">
      <c r="A215" s="51">
        <v>2</v>
      </c>
      <c r="B215" s="18" t="s">
        <v>56</v>
      </c>
      <c r="C215" s="24">
        <f>F215/G215</f>
        <v>715.62828282828275</v>
      </c>
      <c r="D215" s="24">
        <v>141694.39999999999</v>
      </c>
      <c r="E215" s="24"/>
      <c r="F215" s="24">
        <f>D215</f>
        <v>141694.39999999999</v>
      </c>
      <c r="G215" s="24">
        <v>198</v>
      </c>
      <c r="H215" s="24">
        <f>K215/L215</f>
        <v>769.09221556886223</v>
      </c>
      <c r="I215" s="24">
        <v>128438.39999999999</v>
      </c>
      <c r="J215" s="24"/>
      <c r="K215" s="24">
        <f>I215</f>
        <v>128438.39999999999</v>
      </c>
      <c r="L215" s="22">
        <v>167</v>
      </c>
      <c r="M215" s="106">
        <f>H215/C215*100</f>
        <v>107.47090829463602</v>
      </c>
    </row>
    <row r="217" spans="1:13">
      <c r="A217" s="44" t="s">
        <v>78</v>
      </c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6"/>
    </row>
    <row r="218" spans="1:13">
      <c r="A218" s="47" t="s">
        <v>87</v>
      </c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</row>
    <row r="219" spans="1:13" ht="72" customHeight="1">
      <c r="A219" s="48" t="s">
        <v>5</v>
      </c>
      <c r="B219" s="49" t="s">
        <v>6</v>
      </c>
      <c r="C219" s="49" t="s">
        <v>23</v>
      </c>
      <c r="D219" s="49" t="s">
        <v>43</v>
      </c>
      <c r="E219" s="49" t="s">
        <v>44</v>
      </c>
      <c r="F219" s="49" t="s">
        <v>45</v>
      </c>
      <c r="G219" s="49" t="s">
        <v>8</v>
      </c>
      <c r="H219" s="49" t="s">
        <v>24</v>
      </c>
      <c r="I219" s="49" t="s">
        <v>25</v>
      </c>
      <c r="J219" s="49" t="s">
        <v>26</v>
      </c>
      <c r="K219" s="49" t="s">
        <v>27</v>
      </c>
      <c r="L219" s="49" t="s">
        <v>9</v>
      </c>
      <c r="M219" s="49" t="s">
        <v>10</v>
      </c>
    </row>
    <row r="220" spans="1:13">
      <c r="A220" s="50">
        <v>1</v>
      </c>
      <c r="B220" s="50">
        <v>2</v>
      </c>
      <c r="C220" s="50">
        <v>3</v>
      </c>
      <c r="D220" s="50" t="s">
        <v>28</v>
      </c>
      <c r="E220" s="50" t="s">
        <v>29</v>
      </c>
      <c r="F220" s="50" t="s">
        <v>30</v>
      </c>
      <c r="G220" s="50" t="s">
        <v>31</v>
      </c>
      <c r="H220" s="50">
        <v>4</v>
      </c>
      <c r="I220" s="50" t="s">
        <v>32</v>
      </c>
      <c r="J220" s="50" t="s">
        <v>33</v>
      </c>
      <c r="K220" s="50" t="s">
        <v>34</v>
      </c>
      <c r="L220" s="50" t="s">
        <v>35</v>
      </c>
      <c r="M220" s="50" t="s">
        <v>36</v>
      </c>
    </row>
    <row r="221" spans="1:13" ht="103.5" customHeight="1">
      <c r="A221" s="51">
        <v>1</v>
      </c>
      <c r="B221" s="17" t="s">
        <v>42</v>
      </c>
      <c r="C221" s="24">
        <f>F221/G221</f>
        <v>76897.779720279723</v>
      </c>
      <c r="D221" s="24">
        <v>3900282.5</v>
      </c>
      <c r="E221" s="24">
        <v>7096100</v>
      </c>
      <c r="F221" s="24">
        <f>D221+E221</f>
        <v>10996382.5</v>
      </c>
      <c r="G221" s="24">
        <v>143</v>
      </c>
      <c r="H221" s="24">
        <f>K221/L221</f>
        <v>66088.884897959186</v>
      </c>
      <c r="I221" s="24">
        <v>3294913.64</v>
      </c>
      <c r="J221" s="24">
        <v>6420152.4400000004</v>
      </c>
      <c r="K221" s="24">
        <f>I221+J221</f>
        <v>9715066.0800000001</v>
      </c>
      <c r="L221" s="22">
        <v>147</v>
      </c>
      <c r="M221" s="106">
        <f>H221/C221*100</f>
        <v>85.943814162595416</v>
      </c>
    </row>
    <row r="222" spans="1:13" ht="106.5" customHeight="1">
      <c r="A222" s="51">
        <v>2</v>
      </c>
      <c r="B222" s="18" t="s">
        <v>56</v>
      </c>
      <c r="C222" s="24">
        <f>F222/G222</f>
        <v>1651.0839160839162</v>
      </c>
      <c r="D222" s="24">
        <v>236105</v>
      </c>
      <c r="E222" s="24"/>
      <c r="F222" s="24">
        <f>D222</f>
        <v>236105</v>
      </c>
      <c r="G222" s="24">
        <f>G221</f>
        <v>143</v>
      </c>
      <c r="H222" s="24">
        <f>K222/L222</f>
        <v>1462.6462585034014</v>
      </c>
      <c r="I222" s="24">
        <v>215009</v>
      </c>
      <c r="J222" s="24"/>
      <c r="K222" s="24">
        <f>I222</f>
        <v>215009</v>
      </c>
      <c r="L222" s="22">
        <v>147</v>
      </c>
      <c r="M222" s="106">
        <f>H222/C222*100</f>
        <v>88.587033297044286</v>
      </c>
    </row>
    <row r="224" spans="1:13">
      <c r="A224" s="44" t="s">
        <v>113</v>
      </c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6"/>
    </row>
    <row r="225" spans="1:13">
      <c r="A225" s="47" t="s">
        <v>87</v>
      </c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</row>
    <row r="226" spans="1:13" ht="65.25" customHeight="1">
      <c r="A226" s="48" t="s">
        <v>5</v>
      </c>
      <c r="B226" s="49" t="s">
        <v>6</v>
      </c>
      <c r="C226" s="49" t="s">
        <v>23</v>
      </c>
      <c r="D226" s="49" t="s">
        <v>43</v>
      </c>
      <c r="E226" s="49" t="s">
        <v>44</v>
      </c>
      <c r="F226" s="49" t="s">
        <v>45</v>
      </c>
      <c r="G226" s="49" t="s">
        <v>8</v>
      </c>
      <c r="H226" s="49" t="s">
        <v>24</v>
      </c>
      <c r="I226" s="49" t="s">
        <v>25</v>
      </c>
      <c r="J226" s="49" t="s">
        <v>26</v>
      </c>
      <c r="K226" s="49" t="s">
        <v>27</v>
      </c>
      <c r="L226" s="49" t="s">
        <v>9</v>
      </c>
      <c r="M226" s="49" t="s">
        <v>10</v>
      </c>
    </row>
    <row r="227" spans="1:13">
      <c r="A227" s="50">
        <v>1</v>
      </c>
      <c r="B227" s="50">
        <v>2</v>
      </c>
      <c r="C227" s="50">
        <v>3</v>
      </c>
      <c r="D227" s="50" t="s">
        <v>28</v>
      </c>
      <c r="E227" s="50" t="s">
        <v>29</v>
      </c>
      <c r="F227" s="50" t="s">
        <v>30</v>
      </c>
      <c r="G227" s="50" t="s">
        <v>31</v>
      </c>
      <c r="H227" s="50">
        <v>4</v>
      </c>
      <c r="I227" s="50" t="s">
        <v>32</v>
      </c>
      <c r="J227" s="50" t="s">
        <v>33</v>
      </c>
      <c r="K227" s="50" t="s">
        <v>34</v>
      </c>
      <c r="L227" s="50" t="s">
        <v>35</v>
      </c>
      <c r="M227" s="50" t="s">
        <v>36</v>
      </c>
    </row>
    <row r="228" spans="1:13" ht="104.25" customHeight="1">
      <c r="A228" s="51">
        <v>1</v>
      </c>
      <c r="B228" s="17" t="s">
        <v>42</v>
      </c>
      <c r="C228" s="24">
        <f>F228/G228</f>
        <v>88416.361022364217</v>
      </c>
      <c r="D228" s="24">
        <v>6553421</v>
      </c>
      <c r="E228" s="24">
        <v>21120900</v>
      </c>
      <c r="F228" s="24">
        <f>D228+E228</f>
        <v>27674321</v>
      </c>
      <c r="G228" s="24">
        <v>313</v>
      </c>
      <c r="H228" s="24">
        <f>K228/L228</f>
        <v>67640.00588235294</v>
      </c>
      <c r="I228" s="24">
        <v>5664912.5499999998</v>
      </c>
      <c r="J228" s="24">
        <v>15032929.25</v>
      </c>
      <c r="K228" s="24">
        <f>I228+J228</f>
        <v>20697841.800000001</v>
      </c>
      <c r="L228" s="22">
        <v>306</v>
      </c>
      <c r="M228" s="106">
        <f>H228/C228*100</f>
        <v>76.501684869437156</v>
      </c>
    </row>
    <row r="229" spans="1:13" ht="103.5" customHeight="1">
      <c r="A229" s="51">
        <v>2</v>
      </c>
      <c r="B229" s="18" t="s">
        <v>56</v>
      </c>
      <c r="C229" s="24">
        <f>F229/G229</f>
        <v>1474.8881789137381</v>
      </c>
      <c r="D229" s="24">
        <v>461640</v>
      </c>
      <c r="E229" s="24"/>
      <c r="F229" s="24">
        <f>D229</f>
        <v>461640</v>
      </c>
      <c r="G229" s="24">
        <f>G228</f>
        <v>313</v>
      </c>
      <c r="H229" s="24">
        <f>K229/L229</f>
        <v>1327.6640522875816</v>
      </c>
      <c r="I229" s="24">
        <v>406265.2</v>
      </c>
      <c r="J229" s="24"/>
      <c r="K229" s="24">
        <f>I229</f>
        <v>406265.2</v>
      </c>
      <c r="L229" s="22">
        <v>306</v>
      </c>
      <c r="M229" s="106">
        <f>H229/C229*100</f>
        <v>90.017946531065988</v>
      </c>
    </row>
    <row r="231" spans="1:13">
      <c r="A231" s="44" t="s">
        <v>114</v>
      </c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6"/>
    </row>
    <row r="232" spans="1:13">
      <c r="A232" s="47" t="s">
        <v>87</v>
      </c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</row>
    <row r="233" spans="1:13" ht="72.75" customHeight="1">
      <c r="A233" s="48" t="s">
        <v>5</v>
      </c>
      <c r="B233" s="49" t="s">
        <v>6</v>
      </c>
      <c r="C233" s="49" t="s">
        <v>23</v>
      </c>
      <c r="D233" s="49" t="s">
        <v>43</v>
      </c>
      <c r="E233" s="49" t="s">
        <v>44</v>
      </c>
      <c r="F233" s="49" t="s">
        <v>45</v>
      </c>
      <c r="G233" s="49" t="s">
        <v>8</v>
      </c>
      <c r="H233" s="49" t="s">
        <v>24</v>
      </c>
      <c r="I233" s="49" t="s">
        <v>25</v>
      </c>
      <c r="J233" s="49" t="s">
        <v>26</v>
      </c>
      <c r="K233" s="49" t="s">
        <v>27</v>
      </c>
      <c r="L233" s="49" t="s">
        <v>9</v>
      </c>
      <c r="M233" s="49" t="s">
        <v>10</v>
      </c>
    </row>
    <row r="234" spans="1:13">
      <c r="A234" s="50">
        <v>1</v>
      </c>
      <c r="B234" s="50">
        <v>2</v>
      </c>
      <c r="C234" s="50">
        <v>3</v>
      </c>
      <c r="D234" s="50" t="s">
        <v>28</v>
      </c>
      <c r="E234" s="50" t="s">
        <v>29</v>
      </c>
      <c r="F234" s="50" t="s">
        <v>30</v>
      </c>
      <c r="G234" s="50" t="s">
        <v>31</v>
      </c>
      <c r="H234" s="50">
        <v>4</v>
      </c>
      <c r="I234" s="50" t="s">
        <v>32</v>
      </c>
      <c r="J234" s="50" t="s">
        <v>33</v>
      </c>
      <c r="K234" s="50" t="s">
        <v>34</v>
      </c>
      <c r="L234" s="50" t="s">
        <v>35</v>
      </c>
      <c r="M234" s="50" t="s">
        <v>36</v>
      </c>
    </row>
    <row r="235" spans="1:13" ht="100.5" customHeight="1">
      <c r="A235" s="51">
        <v>1</v>
      </c>
      <c r="B235" s="17" t="s">
        <v>42</v>
      </c>
      <c r="C235" s="24">
        <f>F235/G235</f>
        <v>190380.58666666667</v>
      </c>
      <c r="D235" s="24">
        <v>3619019.84</v>
      </c>
      <c r="E235" s="24">
        <v>15799800</v>
      </c>
      <c r="F235" s="24">
        <f>D235+E235</f>
        <v>19418819.84</v>
      </c>
      <c r="G235" s="24">
        <v>102</v>
      </c>
      <c r="H235" s="24">
        <f>K235/L235</f>
        <v>168114.62742857143</v>
      </c>
      <c r="I235" s="24">
        <v>3132619.87</v>
      </c>
      <c r="J235" s="24">
        <v>14519416.01</v>
      </c>
      <c r="K235" s="24">
        <f>I235+J235</f>
        <v>17652035.879999999</v>
      </c>
      <c r="L235" s="22">
        <v>105</v>
      </c>
      <c r="M235" s="106">
        <f>H235/C235*100</f>
        <v>88.304501195239908</v>
      </c>
    </row>
    <row r="236" spans="1:13" ht="109.5" customHeight="1">
      <c r="A236" s="51">
        <v>2</v>
      </c>
      <c r="B236" s="18" t="s">
        <v>56</v>
      </c>
      <c r="C236" s="24">
        <f>F236/G236</f>
        <v>1953.4035294117648</v>
      </c>
      <c r="D236" s="24">
        <v>199247.16</v>
      </c>
      <c r="E236" s="24"/>
      <c r="F236" s="24">
        <f>D236</f>
        <v>199247.16</v>
      </c>
      <c r="G236" s="24">
        <f>G235</f>
        <v>102</v>
      </c>
      <c r="H236" s="24">
        <f>K236/L236</f>
        <v>1292.2226666666668</v>
      </c>
      <c r="I236" s="24">
        <v>135683.38</v>
      </c>
      <c r="J236" s="24"/>
      <c r="K236" s="24">
        <f>I236</f>
        <v>135683.38</v>
      </c>
      <c r="L236" s="22">
        <v>105</v>
      </c>
      <c r="M236" s="106">
        <f>H236/C236*100</f>
        <v>66.152366738878484</v>
      </c>
    </row>
    <row r="238" spans="1:13">
      <c r="A238" s="44" t="s">
        <v>133</v>
      </c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6"/>
    </row>
    <row r="239" spans="1:13">
      <c r="A239" s="47" t="s">
        <v>87</v>
      </c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</row>
    <row r="240" spans="1:13" ht="66.75" customHeight="1">
      <c r="A240" s="48" t="s">
        <v>5</v>
      </c>
      <c r="B240" s="49" t="s">
        <v>6</v>
      </c>
      <c r="C240" s="49" t="s">
        <v>23</v>
      </c>
      <c r="D240" s="49" t="s">
        <v>43</v>
      </c>
      <c r="E240" s="49" t="s">
        <v>44</v>
      </c>
      <c r="F240" s="49" t="s">
        <v>45</v>
      </c>
      <c r="G240" s="49" t="s">
        <v>8</v>
      </c>
      <c r="H240" s="49" t="s">
        <v>24</v>
      </c>
      <c r="I240" s="49" t="s">
        <v>25</v>
      </c>
      <c r="J240" s="49" t="s">
        <v>26</v>
      </c>
      <c r="K240" s="49" t="s">
        <v>27</v>
      </c>
      <c r="L240" s="49" t="s">
        <v>9</v>
      </c>
      <c r="M240" s="49" t="s">
        <v>10</v>
      </c>
    </row>
    <row r="241" spans="1:13">
      <c r="A241" s="50">
        <v>1</v>
      </c>
      <c r="B241" s="50">
        <v>2</v>
      </c>
      <c r="C241" s="50">
        <v>3</v>
      </c>
      <c r="D241" s="50" t="s">
        <v>28</v>
      </c>
      <c r="E241" s="50" t="s">
        <v>29</v>
      </c>
      <c r="F241" s="50" t="s">
        <v>30</v>
      </c>
      <c r="G241" s="50" t="s">
        <v>31</v>
      </c>
      <c r="H241" s="50">
        <v>4</v>
      </c>
      <c r="I241" s="50" t="s">
        <v>32</v>
      </c>
      <c r="J241" s="50" t="s">
        <v>33</v>
      </c>
      <c r="K241" s="50" t="s">
        <v>34</v>
      </c>
      <c r="L241" s="50" t="s">
        <v>35</v>
      </c>
      <c r="M241" s="50" t="s">
        <v>36</v>
      </c>
    </row>
    <row r="242" spans="1:13" ht="105" customHeight="1">
      <c r="A242" s="51">
        <v>1</v>
      </c>
      <c r="B242" s="17" t="s">
        <v>42</v>
      </c>
      <c r="C242" s="24">
        <f>F242/G242</f>
        <v>80003.011812865501</v>
      </c>
      <c r="D242" s="24">
        <f>4182941+196600-283625.98</f>
        <v>4095915.02</v>
      </c>
      <c r="E242" s="24">
        <v>9584600</v>
      </c>
      <c r="F242" s="24">
        <f>D242+E242</f>
        <v>13680515.02</v>
      </c>
      <c r="G242" s="24">
        <v>171</v>
      </c>
      <c r="H242" s="24">
        <f>K242/L242</f>
        <v>56897.677011494256</v>
      </c>
      <c r="I242" s="24">
        <f>3931029.75+15493.8-274257.75</f>
        <v>3672265.8</v>
      </c>
      <c r="J242" s="24">
        <f>6227930</f>
        <v>6227930</v>
      </c>
      <c r="K242" s="24">
        <f>I242+J242</f>
        <v>9900195.8000000007</v>
      </c>
      <c r="L242" s="22">
        <v>174</v>
      </c>
      <c r="M242" s="106">
        <f>H242/C242*100</f>
        <v>71.119418784611781</v>
      </c>
    </row>
    <row r="243" spans="1:13" ht="117.75" customHeight="1">
      <c r="A243" s="51">
        <v>2</v>
      </c>
      <c r="B243" s="18" t="s">
        <v>56</v>
      </c>
      <c r="C243" s="24">
        <f>F243/G243</f>
        <v>1658.631461988304</v>
      </c>
      <c r="D243" s="24">
        <f>283625.98</f>
        <v>283625.98</v>
      </c>
      <c r="E243" s="24"/>
      <c r="F243" s="24">
        <f>D243</f>
        <v>283625.98</v>
      </c>
      <c r="G243" s="24">
        <f>G242</f>
        <v>171</v>
      </c>
      <c r="H243" s="24">
        <f>K243/L243</f>
        <v>1576.1939655172414</v>
      </c>
      <c r="I243" s="24">
        <f>274257.75</f>
        <v>274257.75</v>
      </c>
      <c r="J243" s="24"/>
      <c r="K243" s="24">
        <f>I243</f>
        <v>274257.75</v>
      </c>
      <c r="L243" s="22">
        <v>174</v>
      </c>
      <c r="M243" s="106">
        <f>H243/C243*100</f>
        <v>95.029788210321314</v>
      </c>
    </row>
    <row r="245" spans="1:13">
      <c r="A245" s="44" t="s">
        <v>115</v>
      </c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6"/>
    </row>
    <row r="246" spans="1:13">
      <c r="A246" s="47" t="s">
        <v>87</v>
      </c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</row>
    <row r="247" spans="1:13" ht="71.25" customHeight="1">
      <c r="A247" s="48" t="s">
        <v>5</v>
      </c>
      <c r="B247" s="49" t="s">
        <v>6</v>
      </c>
      <c r="C247" s="49" t="s">
        <v>23</v>
      </c>
      <c r="D247" s="49" t="s">
        <v>43</v>
      </c>
      <c r="E247" s="49" t="s">
        <v>44</v>
      </c>
      <c r="F247" s="49" t="s">
        <v>45</v>
      </c>
      <c r="G247" s="49" t="s">
        <v>8</v>
      </c>
      <c r="H247" s="49" t="s">
        <v>24</v>
      </c>
      <c r="I247" s="49" t="s">
        <v>25</v>
      </c>
      <c r="J247" s="49" t="s">
        <v>26</v>
      </c>
      <c r="K247" s="49" t="s">
        <v>27</v>
      </c>
      <c r="L247" s="49" t="s">
        <v>9</v>
      </c>
      <c r="M247" s="49" t="s">
        <v>10</v>
      </c>
    </row>
    <row r="248" spans="1:13">
      <c r="A248" s="50">
        <v>1</v>
      </c>
      <c r="B248" s="50">
        <v>2</v>
      </c>
      <c r="C248" s="50">
        <v>3</v>
      </c>
      <c r="D248" s="50" t="s">
        <v>28</v>
      </c>
      <c r="E248" s="50" t="s">
        <v>29</v>
      </c>
      <c r="F248" s="50" t="s">
        <v>30</v>
      </c>
      <c r="G248" s="50" t="s">
        <v>31</v>
      </c>
      <c r="H248" s="50">
        <v>4</v>
      </c>
      <c r="I248" s="50" t="s">
        <v>32</v>
      </c>
      <c r="J248" s="50" t="s">
        <v>33</v>
      </c>
      <c r="K248" s="50" t="s">
        <v>34</v>
      </c>
      <c r="L248" s="50" t="s">
        <v>35</v>
      </c>
      <c r="M248" s="50" t="s">
        <v>36</v>
      </c>
    </row>
    <row r="249" spans="1:13" ht="108.75" customHeight="1">
      <c r="A249" s="51">
        <v>1</v>
      </c>
      <c r="B249" s="17" t="s">
        <v>42</v>
      </c>
      <c r="C249" s="24">
        <f>F249/G249</f>
        <v>64018.541979166665</v>
      </c>
      <c r="D249" s="24">
        <v>8344300.1500000004</v>
      </c>
      <c r="E249" s="24">
        <v>22384600</v>
      </c>
      <c r="F249" s="24">
        <f>D249+E249</f>
        <v>30728900.149999999</v>
      </c>
      <c r="G249" s="24">
        <v>480</v>
      </c>
      <c r="H249" s="24">
        <f>K249/L249</f>
        <v>56871.178439897696</v>
      </c>
      <c r="I249" s="24">
        <v>6642680.7699999996</v>
      </c>
      <c r="J249" s="24">
        <v>15593950</v>
      </c>
      <c r="K249" s="24">
        <f>I249+J249</f>
        <v>22236630.77</v>
      </c>
      <c r="L249" s="22">
        <v>391</v>
      </c>
      <c r="M249" s="106">
        <f>H249/C249*100</f>
        <v>88.835479037315608</v>
      </c>
    </row>
    <row r="250" spans="1:13" ht="108" customHeight="1">
      <c r="A250" s="51">
        <v>2</v>
      </c>
      <c r="B250" s="18" t="s">
        <v>56</v>
      </c>
      <c r="C250" s="24">
        <f>F250/G250</f>
        <v>431.21066666666667</v>
      </c>
      <c r="D250" s="24">
        <v>206981.12</v>
      </c>
      <c r="E250" s="24"/>
      <c r="F250" s="24">
        <f>D250</f>
        <v>206981.12</v>
      </c>
      <c r="G250" s="24">
        <f>G249</f>
        <v>480</v>
      </c>
      <c r="H250" s="24">
        <f>K250/L250</f>
        <v>441.5067007672634</v>
      </c>
      <c r="I250" s="24">
        <v>172629.12</v>
      </c>
      <c r="J250" s="24"/>
      <c r="K250" s="24">
        <f>I250</f>
        <v>172629.12</v>
      </c>
      <c r="L250" s="22">
        <v>391</v>
      </c>
      <c r="M250" s="106">
        <f>H250/C250*100</f>
        <v>102.38770394530981</v>
      </c>
    </row>
    <row r="252" spans="1:13">
      <c r="A252" s="44" t="s">
        <v>116</v>
      </c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6"/>
    </row>
    <row r="253" spans="1:13">
      <c r="A253" s="47" t="s">
        <v>87</v>
      </c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</row>
    <row r="254" spans="1:13" ht="72" customHeight="1">
      <c r="A254" s="48" t="s">
        <v>5</v>
      </c>
      <c r="B254" s="49" t="s">
        <v>6</v>
      </c>
      <c r="C254" s="49" t="s">
        <v>23</v>
      </c>
      <c r="D254" s="49" t="s">
        <v>43</v>
      </c>
      <c r="E254" s="49" t="s">
        <v>44</v>
      </c>
      <c r="F254" s="49" t="s">
        <v>45</v>
      </c>
      <c r="G254" s="49" t="s">
        <v>8</v>
      </c>
      <c r="H254" s="49" t="s">
        <v>24</v>
      </c>
      <c r="I254" s="49" t="s">
        <v>25</v>
      </c>
      <c r="J254" s="49" t="s">
        <v>26</v>
      </c>
      <c r="K254" s="49" t="s">
        <v>27</v>
      </c>
      <c r="L254" s="49" t="s">
        <v>9</v>
      </c>
      <c r="M254" s="49" t="s">
        <v>10</v>
      </c>
    </row>
    <row r="255" spans="1:13">
      <c r="A255" s="50">
        <v>1</v>
      </c>
      <c r="B255" s="50">
        <v>2</v>
      </c>
      <c r="C255" s="50">
        <v>3</v>
      </c>
      <c r="D255" s="50" t="s">
        <v>28</v>
      </c>
      <c r="E255" s="50" t="s">
        <v>29</v>
      </c>
      <c r="F255" s="50" t="s">
        <v>30</v>
      </c>
      <c r="G255" s="50" t="s">
        <v>31</v>
      </c>
      <c r="H255" s="50">
        <v>4</v>
      </c>
      <c r="I255" s="50" t="s">
        <v>32</v>
      </c>
      <c r="J255" s="50" t="s">
        <v>33</v>
      </c>
      <c r="K255" s="50" t="s">
        <v>34</v>
      </c>
      <c r="L255" s="50" t="s">
        <v>35</v>
      </c>
      <c r="M255" s="50" t="s">
        <v>36</v>
      </c>
    </row>
    <row r="256" spans="1:13" ht="108.75" customHeight="1">
      <c r="A256" s="51">
        <v>1</v>
      </c>
      <c r="B256" s="17" t="s">
        <v>42</v>
      </c>
      <c r="C256" s="24">
        <f>F256/G256</f>
        <v>115161.36666666667</v>
      </c>
      <c r="D256" s="24">
        <v>4168605</v>
      </c>
      <c r="E256" s="24">
        <v>13105600</v>
      </c>
      <c r="F256" s="24">
        <f>D256+E256</f>
        <v>17274205</v>
      </c>
      <c r="G256" s="24">
        <v>150</v>
      </c>
      <c r="H256" s="24">
        <f>K256/L256</f>
        <v>97014.014740259736</v>
      </c>
      <c r="I256" s="24">
        <v>3926158.27</v>
      </c>
      <c r="J256" s="24">
        <v>11014000</v>
      </c>
      <c r="K256" s="24">
        <f>I256+J256</f>
        <v>14940158.27</v>
      </c>
      <c r="L256" s="22">
        <v>154</v>
      </c>
      <c r="M256" s="106">
        <f>H256/C256*100</f>
        <v>84.241805692585913</v>
      </c>
    </row>
    <row r="257" spans="1:13" ht="105" customHeight="1">
      <c r="A257" s="51">
        <v>2</v>
      </c>
      <c r="B257" s="18" t="s">
        <v>56</v>
      </c>
      <c r="C257" s="24">
        <f>F257/G257</f>
        <v>3129.3733333333334</v>
      </c>
      <c r="D257" s="24">
        <v>469406</v>
      </c>
      <c r="E257" s="24"/>
      <c r="F257" s="24">
        <f>D257</f>
        <v>469406</v>
      </c>
      <c r="G257" s="24">
        <f>G256</f>
        <v>150</v>
      </c>
      <c r="H257" s="24">
        <f>K257/L257</f>
        <v>2249.0587012987012</v>
      </c>
      <c r="I257" s="24">
        <v>346355.04</v>
      </c>
      <c r="J257" s="24"/>
      <c r="K257" s="24">
        <f>I257</f>
        <v>346355.04</v>
      </c>
      <c r="L257" s="22">
        <v>154</v>
      </c>
      <c r="M257" s="106">
        <f>H257/C257*100</f>
        <v>71.869299752198557</v>
      </c>
    </row>
    <row r="259" spans="1:13">
      <c r="A259" s="44" t="s">
        <v>117</v>
      </c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6"/>
    </row>
    <row r="260" spans="1:13">
      <c r="A260" s="47" t="s">
        <v>87</v>
      </c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</row>
    <row r="261" spans="1:13" ht="78" customHeight="1">
      <c r="A261" s="48" t="s">
        <v>5</v>
      </c>
      <c r="B261" s="49" t="s">
        <v>6</v>
      </c>
      <c r="C261" s="49" t="s">
        <v>23</v>
      </c>
      <c r="D261" s="49" t="s">
        <v>43</v>
      </c>
      <c r="E261" s="49" t="s">
        <v>44</v>
      </c>
      <c r="F261" s="49" t="s">
        <v>45</v>
      </c>
      <c r="G261" s="49" t="s">
        <v>8</v>
      </c>
      <c r="H261" s="49" t="s">
        <v>24</v>
      </c>
      <c r="I261" s="49" t="s">
        <v>25</v>
      </c>
      <c r="J261" s="49" t="s">
        <v>26</v>
      </c>
      <c r="K261" s="49" t="s">
        <v>27</v>
      </c>
      <c r="L261" s="49" t="s">
        <v>9</v>
      </c>
      <c r="M261" s="49" t="s">
        <v>10</v>
      </c>
    </row>
    <row r="262" spans="1:13">
      <c r="A262" s="50">
        <v>1</v>
      </c>
      <c r="B262" s="50">
        <v>2</v>
      </c>
      <c r="C262" s="50">
        <v>3</v>
      </c>
      <c r="D262" s="50" t="s">
        <v>28</v>
      </c>
      <c r="E262" s="50" t="s">
        <v>29</v>
      </c>
      <c r="F262" s="50" t="s">
        <v>30</v>
      </c>
      <c r="G262" s="50" t="s">
        <v>31</v>
      </c>
      <c r="H262" s="50">
        <v>4</v>
      </c>
      <c r="I262" s="50" t="s">
        <v>32</v>
      </c>
      <c r="J262" s="50" t="s">
        <v>33</v>
      </c>
      <c r="K262" s="50" t="s">
        <v>34</v>
      </c>
      <c r="L262" s="50" t="s">
        <v>35</v>
      </c>
      <c r="M262" s="50" t="s">
        <v>36</v>
      </c>
    </row>
    <row r="263" spans="1:13" ht="132" customHeight="1">
      <c r="A263" s="51">
        <v>1</v>
      </c>
      <c r="B263" s="17" t="s">
        <v>42</v>
      </c>
      <c r="C263" s="24">
        <f>F263/G263</f>
        <v>71520.142482269497</v>
      </c>
      <c r="D263" s="24">
        <v>3242940.09</v>
      </c>
      <c r="E263" s="24">
        <v>6841400</v>
      </c>
      <c r="F263" s="24">
        <f>D263+E263</f>
        <v>10084340.09</v>
      </c>
      <c r="G263" s="24">
        <v>141</v>
      </c>
      <c r="H263" s="24">
        <f>K263/L263</f>
        <v>56410.533380281689</v>
      </c>
      <c r="I263" s="24">
        <v>2777158.67</v>
      </c>
      <c r="J263" s="24">
        <v>5233137.07</v>
      </c>
      <c r="K263" s="24">
        <f>I263+J263</f>
        <v>8010295.7400000002</v>
      </c>
      <c r="L263" s="22">
        <v>142</v>
      </c>
      <c r="M263" s="106">
        <f>H263/C263*100</f>
        <v>78.873631151205245</v>
      </c>
    </row>
    <row r="264" spans="1:13" ht="112.5" customHeight="1">
      <c r="A264" s="51">
        <v>2</v>
      </c>
      <c r="B264" s="18" t="s">
        <v>56</v>
      </c>
      <c r="C264" s="24">
        <f>F264/G264</f>
        <v>1530.9922695035461</v>
      </c>
      <c r="D264" s="24">
        <v>215869.91</v>
      </c>
      <c r="E264" s="24"/>
      <c r="F264" s="24">
        <f>D264</f>
        <v>215869.91</v>
      </c>
      <c r="G264" s="24">
        <f>G263</f>
        <v>141</v>
      </c>
      <c r="H264" s="24">
        <f>K264/L264</f>
        <v>1229.3385915492956</v>
      </c>
      <c r="I264" s="24">
        <v>174566.08</v>
      </c>
      <c r="J264" s="24"/>
      <c r="K264" s="24">
        <f>I264</f>
        <v>174566.08</v>
      </c>
      <c r="L264" s="22">
        <v>142</v>
      </c>
      <c r="M264" s="106">
        <f>H264/C264*100</f>
        <v>80.296851658691423</v>
      </c>
    </row>
    <row r="266" spans="1:13">
      <c r="A266" s="44" t="s">
        <v>80</v>
      </c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6"/>
    </row>
    <row r="267" spans="1:13">
      <c r="A267" s="47" t="s">
        <v>87</v>
      </c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</row>
    <row r="268" spans="1:13" ht="76.5" customHeight="1">
      <c r="A268" s="48" t="s">
        <v>5</v>
      </c>
      <c r="B268" s="49" t="s">
        <v>6</v>
      </c>
      <c r="C268" s="49" t="s">
        <v>23</v>
      </c>
      <c r="D268" s="49" t="s">
        <v>43</v>
      </c>
      <c r="E268" s="49" t="s">
        <v>44</v>
      </c>
      <c r="F268" s="49" t="s">
        <v>45</v>
      </c>
      <c r="G268" s="49" t="s">
        <v>8</v>
      </c>
      <c r="H268" s="49" t="s">
        <v>24</v>
      </c>
      <c r="I268" s="49" t="s">
        <v>25</v>
      </c>
      <c r="J268" s="49" t="s">
        <v>26</v>
      </c>
      <c r="K268" s="49" t="s">
        <v>27</v>
      </c>
      <c r="L268" s="49" t="s">
        <v>9</v>
      </c>
      <c r="M268" s="49" t="s">
        <v>10</v>
      </c>
    </row>
    <row r="269" spans="1:13">
      <c r="A269" s="50">
        <v>1</v>
      </c>
      <c r="B269" s="50">
        <v>2</v>
      </c>
      <c r="C269" s="50">
        <v>3</v>
      </c>
      <c r="D269" s="50" t="s">
        <v>28</v>
      </c>
      <c r="E269" s="50" t="s">
        <v>29</v>
      </c>
      <c r="F269" s="50" t="s">
        <v>30</v>
      </c>
      <c r="G269" s="50" t="s">
        <v>31</v>
      </c>
      <c r="H269" s="50">
        <v>4</v>
      </c>
      <c r="I269" s="50" t="s">
        <v>32</v>
      </c>
      <c r="J269" s="50" t="s">
        <v>33</v>
      </c>
      <c r="K269" s="50" t="s">
        <v>34</v>
      </c>
      <c r="L269" s="50" t="s">
        <v>35</v>
      </c>
      <c r="M269" s="50" t="s">
        <v>36</v>
      </c>
    </row>
    <row r="270" spans="1:13" ht="132" customHeight="1">
      <c r="A270" s="51">
        <v>1</v>
      </c>
      <c r="B270" s="17" t="s">
        <v>42</v>
      </c>
      <c r="C270" s="24">
        <f>F270/G270</f>
        <v>73516.362445414852</v>
      </c>
      <c r="D270" s="24">
        <v>5686047</v>
      </c>
      <c r="E270" s="24">
        <v>11149200</v>
      </c>
      <c r="F270" s="24">
        <f>D270+E270</f>
        <v>16835247</v>
      </c>
      <c r="G270" s="24">
        <v>229</v>
      </c>
      <c r="H270" s="24">
        <f>K270/L270</f>
        <v>56122.885181818179</v>
      </c>
      <c r="I270" s="24">
        <v>4191234.74</v>
      </c>
      <c r="J270" s="24">
        <v>8155800</v>
      </c>
      <c r="K270" s="24">
        <f>I270+J270</f>
        <v>12347034.74</v>
      </c>
      <c r="L270" s="22">
        <v>220</v>
      </c>
      <c r="M270" s="106">
        <f>H270/C270*100</f>
        <v>76.340672083019413</v>
      </c>
    </row>
    <row r="271" spans="1:13" ht="111" customHeight="1">
      <c r="A271" s="51">
        <v>2</v>
      </c>
      <c r="B271" s="18" t="s">
        <v>56</v>
      </c>
      <c r="C271" s="24">
        <f>F271/G271</f>
        <v>1310.0436681222707</v>
      </c>
      <c r="D271" s="24">
        <v>300000</v>
      </c>
      <c r="E271" s="24"/>
      <c r="F271" s="24">
        <f>D271</f>
        <v>300000</v>
      </c>
      <c r="G271" s="24">
        <f>G270</f>
        <v>229</v>
      </c>
      <c r="H271" s="24">
        <f>K271/L271</f>
        <v>1069.3499999999999</v>
      </c>
      <c r="I271" s="24">
        <v>235257</v>
      </c>
      <c r="J271" s="24"/>
      <c r="K271" s="24">
        <f>I271</f>
        <v>235257</v>
      </c>
      <c r="L271" s="22">
        <v>220</v>
      </c>
      <c r="M271" s="106">
        <f>H271/C271*100</f>
        <v>81.627049999999997</v>
      </c>
    </row>
    <row r="273" spans="1:13">
      <c r="A273" s="44" t="s">
        <v>118</v>
      </c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6"/>
    </row>
    <row r="274" spans="1:13">
      <c r="A274" s="47" t="s">
        <v>87</v>
      </c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</row>
    <row r="275" spans="1:13" ht="81" customHeight="1">
      <c r="A275" s="48" t="s">
        <v>5</v>
      </c>
      <c r="B275" s="49" t="s">
        <v>6</v>
      </c>
      <c r="C275" s="49" t="s">
        <v>23</v>
      </c>
      <c r="D275" s="49" t="s">
        <v>43</v>
      </c>
      <c r="E275" s="49" t="s">
        <v>44</v>
      </c>
      <c r="F275" s="49" t="s">
        <v>45</v>
      </c>
      <c r="G275" s="49" t="s">
        <v>8</v>
      </c>
      <c r="H275" s="49" t="s">
        <v>24</v>
      </c>
      <c r="I275" s="49" t="s">
        <v>25</v>
      </c>
      <c r="J275" s="49" t="s">
        <v>26</v>
      </c>
      <c r="K275" s="49" t="s">
        <v>27</v>
      </c>
      <c r="L275" s="49" t="s">
        <v>9</v>
      </c>
      <c r="M275" s="49" t="s">
        <v>10</v>
      </c>
    </row>
    <row r="276" spans="1:13">
      <c r="A276" s="50">
        <v>1</v>
      </c>
      <c r="B276" s="50">
        <v>2</v>
      </c>
      <c r="C276" s="50">
        <v>3</v>
      </c>
      <c r="D276" s="50" t="s">
        <v>28</v>
      </c>
      <c r="E276" s="50" t="s">
        <v>29</v>
      </c>
      <c r="F276" s="50" t="s">
        <v>30</v>
      </c>
      <c r="G276" s="50" t="s">
        <v>31</v>
      </c>
      <c r="H276" s="50">
        <v>4</v>
      </c>
      <c r="I276" s="50" t="s">
        <v>32</v>
      </c>
      <c r="J276" s="50" t="s">
        <v>33</v>
      </c>
      <c r="K276" s="50" t="s">
        <v>34</v>
      </c>
      <c r="L276" s="50" t="s">
        <v>35</v>
      </c>
      <c r="M276" s="50" t="s">
        <v>36</v>
      </c>
    </row>
    <row r="277" spans="1:13" ht="109.5" customHeight="1">
      <c r="A277" s="51">
        <v>1</v>
      </c>
      <c r="B277" s="17" t="s">
        <v>42</v>
      </c>
      <c r="C277" s="24">
        <f>F277/G277</f>
        <v>86424.416666666672</v>
      </c>
      <c r="D277" s="24">
        <v>2752958</v>
      </c>
      <c r="E277" s="24">
        <v>3469600</v>
      </c>
      <c r="F277" s="24">
        <f>D277+E277</f>
        <v>6222558</v>
      </c>
      <c r="G277" s="24">
        <v>72</v>
      </c>
      <c r="H277" s="24">
        <f>K277/L277</f>
        <v>62341.313972602737</v>
      </c>
      <c r="I277" s="24">
        <v>2357942.7999999998</v>
      </c>
      <c r="J277" s="24">
        <v>2192973.12</v>
      </c>
      <c r="K277" s="24">
        <f>I277+J277</f>
        <v>4550915.92</v>
      </c>
      <c r="L277" s="22">
        <v>73</v>
      </c>
      <c r="M277" s="106">
        <f>H277/C277*100</f>
        <v>72.133913513178939</v>
      </c>
    </row>
    <row r="278" spans="1:13" ht="103.5" customHeight="1">
      <c r="A278" s="51">
        <v>2</v>
      </c>
      <c r="B278" s="18" t="s">
        <v>56</v>
      </c>
      <c r="C278" s="24">
        <f>F278/G278</f>
        <v>180.55555555555554</v>
      </c>
      <c r="D278" s="24">
        <v>13000</v>
      </c>
      <c r="E278" s="24"/>
      <c r="F278" s="24">
        <f>D278</f>
        <v>13000</v>
      </c>
      <c r="G278" s="24">
        <f>G277</f>
        <v>72</v>
      </c>
      <c r="H278" s="24">
        <f>K278/L278</f>
        <v>69.03246575342466</v>
      </c>
      <c r="I278" s="24">
        <v>5039.37</v>
      </c>
      <c r="J278" s="24"/>
      <c r="K278" s="24">
        <f>I278</f>
        <v>5039.37</v>
      </c>
      <c r="L278" s="22">
        <v>73</v>
      </c>
      <c r="M278" s="106">
        <f>H278/C278*100</f>
        <v>38.233365648050579</v>
      </c>
    </row>
    <row r="280" spans="1:13" ht="21" customHeight="1">
      <c r="A280" s="44" t="s">
        <v>132</v>
      </c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6"/>
    </row>
    <row r="281" spans="1:13">
      <c r="A281" s="47" t="s">
        <v>87</v>
      </c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</row>
    <row r="282" spans="1:13" ht="72.75" customHeight="1">
      <c r="A282" s="48" t="s">
        <v>5</v>
      </c>
      <c r="B282" s="49" t="s">
        <v>6</v>
      </c>
      <c r="C282" s="49" t="s">
        <v>23</v>
      </c>
      <c r="D282" s="49" t="s">
        <v>43</v>
      </c>
      <c r="E282" s="49" t="s">
        <v>44</v>
      </c>
      <c r="F282" s="49" t="s">
        <v>45</v>
      </c>
      <c r="G282" s="49" t="s">
        <v>8</v>
      </c>
      <c r="H282" s="49" t="s">
        <v>24</v>
      </c>
      <c r="I282" s="49" t="s">
        <v>25</v>
      </c>
      <c r="J282" s="49" t="s">
        <v>26</v>
      </c>
      <c r="K282" s="49" t="s">
        <v>27</v>
      </c>
      <c r="L282" s="49" t="s">
        <v>9</v>
      </c>
      <c r="M282" s="49" t="s">
        <v>10</v>
      </c>
    </row>
    <row r="283" spans="1:13">
      <c r="A283" s="50">
        <v>1</v>
      </c>
      <c r="B283" s="50">
        <v>2</v>
      </c>
      <c r="C283" s="50">
        <v>3</v>
      </c>
      <c r="D283" s="50" t="s">
        <v>28</v>
      </c>
      <c r="E283" s="50" t="s">
        <v>29</v>
      </c>
      <c r="F283" s="50" t="s">
        <v>30</v>
      </c>
      <c r="G283" s="50" t="s">
        <v>31</v>
      </c>
      <c r="H283" s="50">
        <v>4</v>
      </c>
      <c r="I283" s="50" t="s">
        <v>32</v>
      </c>
      <c r="J283" s="50" t="s">
        <v>33</v>
      </c>
      <c r="K283" s="50" t="s">
        <v>34</v>
      </c>
      <c r="L283" s="50" t="s">
        <v>35</v>
      </c>
      <c r="M283" s="50" t="s">
        <v>36</v>
      </c>
    </row>
    <row r="284" spans="1:13" ht="111.75" customHeight="1">
      <c r="A284" s="51">
        <v>1</v>
      </c>
      <c r="B284" s="17" t="s">
        <v>42</v>
      </c>
      <c r="C284" s="24">
        <f>F284/G284</f>
        <v>73293.837090909103</v>
      </c>
      <c r="D284" s="24">
        <v>3923283.12</v>
      </c>
      <c r="E284" s="24">
        <v>8170200</v>
      </c>
      <c r="F284" s="24">
        <f>D284+E284</f>
        <v>12093483.120000001</v>
      </c>
      <c r="G284" s="24">
        <v>165</v>
      </c>
      <c r="H284" s="24">
        <f>K284/L284</f>
        <v>61399.658260869568</v>
      </c>
      <c r="I284" s="24">
        <v>3572175.98</v>
      </c>
      <c r="J284" s="24">
        <v>6313169</v>
      </c>
      <c r="K284" s="24">
        <f>I284+J284</f>
        <v>9885344.9800000004</v>
      </c>
      <c r="L284" s="22">
        <v>161</v>
      </c>
      <c r="M284" s="106">
        <f>H284/C284*100</f>
        <v>83.771925031995892</v>
      </c>
    </row>
    <row r="285" spans="1:13" ht="114" customHeight="1">
      <c r="A285" s="51">
        <v>2</v>
      </c>
      <c r="B285" s="18" t="s">
        <v>56</v>
      </c>
      <c r="C285" s="24">
        <f>F285/G285</f>
        <v>696.46593939393938</v>
      </c>
      <c r="D285" s="24">
        <v>114916.88</v>
      </c>
      <c r="E285" s="24"/>
      <c r="F285" s="24">
        <f>D285</f>
        <v>114916.88</v>
      </c>
      <c r="G285" s="24">
        <f>G284</f>
        <v>165</v>
      </c>
      <c r="H285" s="24">
        <f>K285/L285</f>
        <v>431.3903105590062</v>
      </c>
      <c r="I285" s="24">
        <v>69453.84</v>
      </c>
      <c r="J285" s="24"/>
      <c r="K285" s="24">
        <f>I285</f>
        <v>69453.84</v>
      </c>
      <c r="L285" s="22">
        <v>161</v>
      </c>
      <c r="M285" s="106">
        <f>H285/C285*100</f>
        <v>61.939900597924371</v>
      </c>
    </row>
    <row r="288" spans="1:13">
      <c r="A288" s="44" t="s">
        <v>119</v>
      </c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6"/>
    </row>
    <row r="289" spans="1:15">
      <c r="A289" s="47" t="s">
        <v>87</v>
      </c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</row>
    <row r="290" spans="1:15" ht="71.25" customHeight="1">
      <c r="A290" s="48" t="s">
        <v>5</v>
      </c>
      <c r="B290" s="49" t="s">
        <v>6</v>
      </c>
      <c r="C290" s="49" t="s">
        <v>23</v>
      </c>
      <c r="D290" s="49" t="s">
        <v>43</v>
      </c>
      <c r="E290" s="49" t="s">
        <v>44</v>
      </c>
      <c r="F290" s="49" t="s">
        <v>45</v>
      </c>
      <c r="G290" s="49" t="s">
        <v>8</v>
      </c>
      <c r="H290" s="49" t="s">
        <v>24</v>
      </c>
      <c r="I290" s="49" t="s">
        <v>25</v>
      </c>
      <c r="J290" s="49" t="s">
        <v>26</v>
      </c>
      <c r="K290" s="49" t="s">
        <v>27</v>
      </c>
      <c r="L290" s="49" t="s">
        <v>9</v>
      </c>
      <c r="M290" s="49" t="s">
        <v>10</v>
      </c>
    </row>
    <row r="291" spans="1:15">
      <c r="A291" s="50">
        <v>1</v>
      </c>
      <c r="B291" s="50">
        <v>2</v>
      </c>
      <c r="C291" s="50">
        <v>3</v>
      </c>
      <c r="D291" s="50" t="s">
        <v>28</v>
      </c>
      <c r="E291" s="50" t="s">
        <v>29</v>
      </c>
      <c r="F291" s="50" t="s">
        <v>30</v>
      </c>
      <c r="G291" s="50" t="s">
        <v>31</v>
      </c>
      <c r="H291" s="50">
        <v>4</v>
      </c>
      <c r="I291" s="50" t="s">
        <v>32</v>
      </c>
      <c r="J291" s="50" t="s">
        <v>33</v>
      </c>
      <c r="K291" s="50" t="s">
        <v>34</v>
      </c>
      <c r="L291" s="50" t="s">
        <v>35</v>
      </c>
      <c r="M291" s="50" t="s">
        <v>36</v>
      </c>
    </row>
    <row r="292" spans="1:15" ht="108.75" customHeight="1">
      <c r="A292" s="51">
        <v>1</v>
      </c>
      <c r="B292" s="17" t="s">
        <v>42</v>
      </c>
      <c r="C292" s="24">
        <f>F292/G292</f>
        <v>72107.965217391305</v>
      </c>
      <c r="D292" s="24">
        <v>5288732</v>
      </c>
      <c r="E292" s="24">
        <v>11296100</v>
      </c>
      <c r="F292" s="24">
        <f>D292+E292</f>
        <v>16584832</v>
      </c>
      <c r="G292" s="24">
        <v>230</v>
      </c>
      <c r="H292" s="24">
        <f>K292/L292</f>
        <v>63339.552618025751</v>
      </c>
      <c r="I292" s="24">
        <v>4996465.76</v>
      </c>
      <c r="J292" s="24">
        <v>9761650</v>
      </c>
      <c r="K292" s="24">
        <f>I292+J292</f>
        <v>14758115.76</v>
      </c>
      <c r="L292" s="22">
        <v>233</v>
      </c>
      <c r="M292" s="106">
        <f>H292/C292*100</f>
        <v>87.839883467893571</v>
      </c>
    </row>
    <row r="293" spans="1:15" ht="105" customHeight="1">
      <c r="A293" s="51">
        <v>2</v>
      </c>
      <c r="B293" s="18" t="s">
        <v>56</v>
      </c>
      <c r="C293" s="24">
        <f>F293/G293</f>
        <v>1455.4608695652173</v>
      </c>
      <c r="D293" s="24">
        <v>334756</v>
      </c>
      <c r="E293" s="24"/>
      <c r="F293" s="24">
        <f>D293</f>
        <v>334756</v>
      </c>
      <c r="G293" s="24">
        <f>G292</f>
        <v>230</v>
      </c>
      <c r="H293" s="24">
        <f>K293/L293</f>
        <v>1290.408712446352</v>
      </c>
      <c r="I293" s="24">
        <v>300665.23</v>
      </c>
      <c r="J293" s="24"/>
      <c r="K293" s="24">
        <f>I293</f>
        <v>300665.23</v>
      </c>
      <c r="L293" s="22">
        <v>233</v>
      </c>
      <c r="M293" s="106">
        <f>H293/C293*100</f>
        <v>88.659801127585752</v>
      </c>
    </row>
    <row r="295" spans="1:15">
      <c r="A295" s="40" t="s">
        <v>120</v>
      </c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1"/>
    </row>
    <row r="296" spans="1:15">
      <c r="A296" s="70" t="s">
        <v>87</v>
      </c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</row>
    <row r="297" spans="1:15" ht="73.5" customHeight="1">
      <c r="A297" s="71" t="s">
        <v>5</v>
      </c>
      <c r="B297" s="72" t="s">
        <v>6</v>
      </c>
      <c r="C297" s="72" t="s">
        <v>23</v>
      </c>
      <c r="D297" s="72" t="s">
        <v>60</v>
      </c>
      <c r="E297" s="72" t="s">
        <v>61</v>
      </c>
      <c r="F297" s="72" t="s">
        <v>45</v>
      </c>
      <c r="G297" s="72" t="s">
        <v>8</v>
      </c>
      <c r="H297" s="72" t="s">
        <v>24</v>
      </c>
      <c r="I297" s="72" t="s">
        <v>62</v>
      </c>
      <c r="J297" s="72" t="s">
        <v>63</v>
      </c>
      <c r="K297" s="72" t="s">
        <v>27</v>
      </c>
      <c r="L297" s="72" t="s">
        <v>9</v>
      </c>
      <c r="M297" s="72" t="s">
        <v>10</v>
      </c>
    </row>
    <row r="298" spans="1:15">
      <c r="A298" s="73">
        <v>1</v>
      </c>
      <c r="B298" s="73">
        <v>2</v>
      </c>
      <c r="C298" s="73">
        <v>3</v>
      </c>
      <c r="D298" s="73" t="s">
        <v>28</v>
      </c>
      <c r="E298" s="73" t="s">
        <v>29</v>
      </c>
      <c r="F298" s="73" t="s">
        <v>30</v>
      </c>
      <c r="G298" s="73" t="s">
        <v>31</v>
      </c>
      <c r="H298" s="73">
        <v>4</v>
      </c>
      <c r="I298" s="73" t="s">
        <v>32</v>
      </c>
      <c r="J298" s="73" t="s">
        <v>33</v>
      </c>
      <c r="K298" s="73" t="s">
        <v>34</v>
      </c>
      <c r="L298" s="73" t="s">
        <v>35</v>
      </c>
      <c r="M298" s="73" t="s">
        <v>36</v>
      </c>
    </row>
    <row r="299" spans="1:15" ht="132" customHeight="1">
      <c r="A299" s="74">
        <v>1</v>
      </c>
      <c r="B299" s="17" t="s">
        <v>42</v>
      </c>
      <c r="C299" s="25">
        <f>F299/G299</f>
        <v>73640.174424242417</v>
      </c>
      <c r="D299" s="25">
        <v>4004328.78</v>
      </c>
      <c r="E299" s="25">
        <v>8146300</v>
      </c>
      <c r="F299" s="25">
        <f>D299+E299</f>
        <v>12150628.779999999</v>
      </c>
      <c r="G299" s="25">
        <v>165</v>
      </c>
      <c r="H299" s="25">
        <f>K299/L299</f>
        <v>57102.2603030303</v>
      </c>
      <c r="I299" s="25">
        <v>3437414.89</v>
      </c>
      <c r="J299" s="25">
        <v>5984458.0599999996</v>
      </c>
      <c r="K299" s="25">
        <f>I299+J299</f>
        <v>9421872.9499999993</v>
      </c>
      <c r="L299" s="23">
        <v>165</v>
      </c>
      <c r="M299" s="116">
        <f>H299/C299*100</f>
        <v>77.542266499890559</v>
      </c>
    </row>
    <row r="300" spans="1:15" ht="121.5" customHeight="1">
      <c r="A300" s="74">
        <v>2</v>
      </c>
      <c r="B300" s="18" t="s">
        <v>56</v>
      </c>
      <c r="C300" s="25">
        <f>F300/G300</f>
        <v>876.74072727272733</v>
      </c>
      <c r="D300" s="25">
        <v>144662.22</v>
      </c>
      <c r="E300" s="25"/>
      <c r="F300" s="25">
        <f>D300</f>
        <v>144662.22</v>
      </c>
      <c r="G300" s="25">
        <f>G299</f>
        <v>165</v>
      </c>
      <c r="H300" s="25">
        <f>K300/L300</f>
        <v>730.53709090909092</v>
      </c>
      <c r="I300" s="25">
        <v>120538.62</v>
      </c>
      <c r="J300" s="25"/>
      <c r="K300" s="25">
        <f>I300</f>
        <v>120538.62</v>
      </c>
      <c r="L300" s="23">
        <v>165</v>
      </c>
      <c r="M300" s="116">
        <f>H300/C300*100</f>
        <v>83.324187890936557</v>
      </c>
    </row>
    <row r="302" spans="1:15">
      <c r="A302" s="55" t="s">
        <v>121</v>
      </c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</row>
    <row r="303" spans="1:15">
      <c r="A303" s="55" t="s">
        <v>87</v>
      </c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</row>
    <row r="304" spans="1:15" ht="82.5" customHeight="1">
      <c r="A304" s="56" t="s">
        <v>5</v>
      </c>
      <c r="B304" s="57" t="s">
        <v>6</v>
      </c>
      <c r="C304" s="57" t="s">
        <v>23</v>
      </c>
      <c r="D304" s="57" t="s">
        <v>67</v>
      </c>
      <c r="E304" s="57" t="s">
        <v>68</v>
      </c>
      <c r="F304" s="57" t="s">
        <v>45</v>
      </c>
      <c r="G304" s="57" t="s">
        <v>8</v>
      </c>
      <c r="H304" s="57" t="s">
        <v>24</v>
      </c>
      <c r="I304" s="57" t="s">
        <v>69</v>
      </c>
      <c r="J304" s="57" t="s">
        <v>70</v>
      </c>
      <c r="K304" s="57" t="s">
        <v>27</v>
      </c>
      <c r="L304" s="57" t="s">
        <v>9</v>
      </c>
      <c r="M304" s="57" t="s">
        <v>10</v>
      </c>
    </row>
    <row r="305" spans="1:13">
      <c r="A305" s="58">
        <v>1</v>
      </c>
      <c r="B305" s="58">
        <v>2</v>
      </c>
      <c r="C305" s="58">
        <v>3</v>
      </c>
      <c r="D305" s="58" t="s">
        <v>28</v>
      </c>
      <c r="E305" s="58" t="s">
        <v>29</v>
      </c>
      <c r="F305" s="58" t="s">
        <v>30</v>
      </c>
      <c r="G305" s="58" t="s">
        <v>31</v>
      </c>
      <c r="H305" s="58">
        <v>4</v>
      </c>
      <c r="I305" s="58" t="s">
        <v>32</v>
      </c>
      <c r="J305" s="58" t="s">
        <v>33</v>
      </c>
      <c r="K305" s="58" t="s">
        <v>34</v>
      </c>
      <c r="L305" s="58" t="s">
        <v>35</v>
      </c>
      <c r="M305" s="58" t="s">
        <v>36</v>
      </c>
    </row>
    <row r="306" spans="1:13" ht="132" customHeight="1">
      <c r="A306" s="59">
        <v>1</v>
      </c>
      <c r="B306" s="17" t="s">
        <v>42</v>
      </c>
      <c r="C306" s="109">
        <f>F306/G306</f>
        <v>73211.819653179191</v>
      </c>
      <c r="D306" s="24">
        <v>4169844.8</v>
      </c>
      <c r="E306" s="24">
        <v>8495800</v>
      </c>
      <c r="F306" s="24">
        <f>D306+E306</f>
        <v>12665644.800000001</v>
      </c>
      <c r="G306" s="24">
        <v>173</v>
      </c>
      <c r="H306" s="24">
        <f>K306/L306</f>
        <v>58585.505029585795</v>
      </c>
      <c r="I306" s="24">
        <v>3426999.19</v>
      </c>
      <c r="J306" s="24">
        <v>6473951.1600000001</v>
      </c>
      <c r="K306" s="24">
        <f>I306+J306</f>
        <v>9900950.3499999996</v>
      </c>
      <c r="L306" s="22">
        <v>169</v>
      </c>
      <c r="M306" s="111">
        <f>H306/C306*100</f>
        <v>80.021921743126285</v>
      </c>
    </row>
    <row r="307" spans="1:13" ht="106.5" customHeight="1">
      <c r="A307" s="59">
        <v>2</v>
      </c>
      <c r="B307" s="117" t="s">
        <v>56</v>
      </c>
      <c r="C307" s="109">
        <f>F307/G307</f>
        <v>428.27861271676301</v>
      </c>
      <c r="D307" s="24">
        <v>74092.2</v>
      </c>
      <c r="E307" s="24"/>
      <c r="F307" s="24">
        <f>D307</f>
        <v>74092.2</v>
      </c>
      <c r="G307" s="24">
        <f>G306</f>
        <v>173</v>
      </c>
      <c r="H307" s="24">
        <f>K307/L307</f>
        <v>321.80887573964498</v>
      </c>
      <c r="I307" s="24">
        <v>54385.7</v>
      </c>
      <c r="J307" s="24"/>
      <c r="K307" s="24">
        <f>I307</f>
        <v>54385.7</v>
      </c>
      <c r="L307" s="22">
        <v>169</v>
      </c>
      <c r="M307" s="111">
        <f>H307/C307*100</f>
        <v>75.140076152359597</v>
      </c>
    </row>
    <row r="309" spans="1:13">
      <c r="A309" s="44" t="s">
        <v>122</v>
      </c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6"/>
    </row>
    <row r="310" spans="1:13">
      <c r="A310" s="47" t="s">
        <v>87</v>
      </c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</row>
    <row r="311" spans="1:13" ht="66" customHeight="1">
      <c r="A311" s="48" t="s">
        <v>5</v>
      </c>
      <c r="B311" s="49" t="s">
        <v>6</v>
      </c>
      <c r="C311" s="49" t="s">
        <v>23</v>
      </c>
      <c r="D311" s="49" t="s">
        <v>43</v>
      </c>
      <c r="E311" s="49" t="s">
        <v>44</v>
      </c>
      <c r="F311" s="49" t="s">
        <v>45</v>
      </c>
      <c r="G311" s="49" t="s">
        <v>8</v>
      </c>
      <c r="H311" s="49" t="s">
        <v>24</v>
      </c>
      <c r="I311" s="49" t="s">
        <v>25</v>
      </c>
      <c r="J311" s="49" t="s">
        <v>26</v>
      </c>
      <c r="K311" s="49" t="s">
        <v>27</v>
      </c>
      <c r="L311" s="49" t="s">
        <v>9</v>
      </c>
      <c r="M311" s="49" t="s">
        <v>10</v>
      </c>
    </row>
    <row r="312" spans="1:13">
      <c r="A312" s="50">
        <v>1</v>
      </c>
      <c r="B312" s="50">
        <v>2</v>
      </c>
      <c r="C312" s="50">
        <v>3</v>
      </c>
      <c r="D312" s="50" t="s">
        <v>28</v>
      </c>
      <c r="E312" s="50" t="s">
        <v>29</v>
      </c>
      <c r="F312" s="50" t="s">
        <v>30</v>
      </c>
      <c r="G312" s="50" t="s">
        <v>31</v>
      </c>
      <c r="H312" s="50">
        <v>4</v>
      </c>
      <c r="I312" s="50" t="s">
        <v>32</v>
      </c>
      <c r="J312" s="50" t="s">
        <v>33</v>
      </c>
      <c r="K312" s="50" t="s">
        <v>34</v>
      </c>
      <c r="L312" s="50" t="s">
        <v>35</v>
      </c>
      <c r="M312" s="50" t="s">
        <v>36</v>
      </c>
    </row>
    <row r="313" spans="1:13" ht="132" customHeight="1">
      <c r="A313" s="51">
        <v>1</v>
      </c>
      <c r="B313" s="17" t="s">
        <v>42</v>
      </c>
      <c r="C313" s="24">
        <f>F313/G313</f>
        <v>77260.385789473687</v>
      </c>
      <c r="D313" s="24">
        <v>4237878.6399999997</v>
      </c>
      <c r="E313" s="24">
        <v>7505700</v>
      </c>
      <c r="F313" s="24">
        <f>D313+E313</f>
        <v>11743578.640000001</v>
      </c>
      <c r="G313" s="24">
        <v>152</v>
      </c>
      <c r="H313" s="24">
        <f>K313/L313</f>
        <v>68237.363266666667</v>
      </c>
      <c r="I313" s="24">
        <v>3892591.49</v>
      </c>
      <c r="J313" s="24">
        <v>6343013</v>
      </c>
      <c r="K313" s="24">
        <f>I313+J313</f>
        <v>10235604.49</v>
      </c>
      <c r="L313" s="22">
        <v>150</v>
      </c>
      <c r="M313" s="106">
        <f>H313/C313*100</f>
        <v>88.321282076698665</v>
      </c>
    </row>
    <row r="314" spans="1:13" ht="108.75" customHeight="1">
      <c r="A314" s="51">
        <v>2</v>
      </c>
      <c r="B314" s="18" t="s">
        <v>56</v>
      </c>
      <c r="C314" s="24">
        <f>F314/G314</f>
        <v>1323.8378947368419</v>
      </c>
      <c r="D314" s="24">
        <v>201223.36</v>
      </c>
      <c r="E314" s="24"/>
      <c r="F314" s="24">
        <f>D314</f>
        <v>201223.36</v>
      </c>
      <c r="G314" s="24">
        <v>152</v>
      </c>
      <c r="H314" s="24">
        <f>K314/L314</f>
        <v>1197.5070666666666</v>
      </c>
      <c r="I314" s="24">
        <v>179626.06</v>
      </c>
      <c r="J314" s="24"/>
      <c r="K314" s="24">
        <f>I314</f>
        <v>179626.06</v>
      </c>
      <c r="L314" s="22">
        <v>150</v>
      </c>
      <c r="M314" s="106">
        <f>H314/C314*100</f>
        <v>90.457228292646207</v>
      </c>
    </row>
    <row r="316" spans="1:13">
      <c r="A316" s="44" t="s">
        <v>123</v>
      </c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6"/>
    </row>
    <row r="317" spans="1:13">
      <c r="A317" s="47" t="s">
        <v>87</v>
      </c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</row>
    <row r="318" spans="1:13" ht="66.75" customHeight="1">
      <c r="A318" s="48" t="s">
        <v>5</v>
      </c>
      <c r="B318" s="49" t="s">
        <v>6</v>
      </c>
      <c r="C318" s="49" t="s">
        <v>23</v>
      </c>
      <c r="D318" s="49" t="s">
        <v>43</v>
      </c>
      <c r="E318" s="49" t="s">
        <v>44</v>
      </c>
      <c r="F318" s="49" t="s">
        <v>45</v>
      </c>
      <c r="G318" s="49" t="s">
        <v>8</v>
      </c>
      <c r="H318" s="49" t="s">
        <v>24</v>
      </c>
      <c r="I318" s="49" t="s">
        <v>25</v>
      </c>
      <c r="J318" s="49" t="s">
        <v>26</v>
      </c>
      <c r="K318" s="49" t="s">
        <v>27</v>
      </c>
      <c r="L318" s="49" t="s">
        <v>9</v>
      </c>
      <c r="M318" s="49" t="s">
        <v>10</v>
      </c>
    </row>
    <row r="319" spans="1:13">
      <c r="A319" s="50">
        <v>1</v>
      </c>
      <c r="B319" s="50">
        <v>2</v>
      </c>
      <c r="C319" s="50">
        <v>3</v>
      </c>
      <c r="D319" s="50" t="s">
        <v>28</v>
      </c>
      <c r="E319" s="50" t="s">
        <v>29</v>
      </c>
      <c r="F319" s="50" t="s">
        <v>30</v>
      </c>
      <c r="G319" s="50" t="s">
        <v>31</v>
      </c>
      <c r="H319" s="50">
        <v>4</v>
      </c>
      <c r="I319" s="50" t="s">
        <v>32</v>
      </c>
      <c r="J319" s="50" t="s">
        <v>33</v>
      </c>
      <c r="K319" s="50" t="s">
        <v>34</v>
      </c>
      <c r="L319" s="50" t="s">
        <v>35</v>
      </c>
      <c r="M319" s="50" t="s">
        <v>36</v>
      </c>
    </row>
    <row r="320" spans="1:13" ht="132" customHeight="1">
      <c r="A320" s="51">
        <v>1</v>
      </c>
      <c r="B320" s="17" t="s">
        <v>42</v>
      </c>
      <c r="C320" s="24">
        <f>F320/G320</f>
        <v>83346.952831858405</v>
      </c>
      <c r="D320" s="24">
        <v>8439317.0099999998</v>
      </c>
      <c r="E320" s="24">
        <v>19815300</v>
      </c>
      <c r="F320" s="24">
        <f>D320+E320</f>
        <v>28254617.009999998</v>
      </c>
      <c r="G320" s="24">
        <v>339</v>
      </c>
      <c r="H320" s="24">
        <f>K320/L320</f>
        <v>70883.714457831316</v>
      </c>
      <c r="I320" s="24">
        <v>6999973.3899999997</v>
      </c>
      <c r="J320" s="24">
        <v>16533419.810000001</v>
      </c>
      <c r="K320" s="24">
        <f>I320+J320</f>
        <v>23533393.199999999</v>
      </c>
      <c r="L320" s="22">
        <v>332</v>
      </c>
      <c r="M320" s="106">
        <f>H320/C320*100</f>
        <v>85.046557851766877</v>
      </c>
    </row>
    <row r="321" spans="1:13" ht="109.5" customHeight="1">
      <c r="A321" s="51">
        <v>2</v>
      </c>
      <c r="B321" s="18" t="s">
        <v>56</v>
      </c>
      <c r="C321" s="24">
        <f>F321/G321</f>
        <v>1972.2890560471976</v>
      </c>
      <c r="D321" s="24">
        <v>668605.99</v>
      </c>
      <c r="E321" s="24"/>
      <c r="F321" s="24">
        <f>D321</f>
        <v>668605.99</v>
      </c>
      <c r="G321" s="24">
        <f>G320</f>
        <v>339</v>
      </c>
      <c r="H321" s="24">
        <f>K321/L321</f>
        <v>1725.2138554216867</v>
      </c>
      <c r="I321" s="24">
        <v>572771</v>
      </c>
      <c r="J321" s="24"/>
      <c r="K321" s="24">
        <f>I321</f>
        <v>572771</v>
      </c>
      <c r="L321" s="22">
        <v>332</v>
      </c>
      <c r="M321" s="106">
        <f>H321/C321*100</f>
        <v>87.472667869450561</v>
      </c>
    </row>
    <row r="323" spans="1:13">
      <c r="A323" s="44" t="s">
        <v>131</v>
      </c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6"/>
    </row>
    <row r="324" spans="1:13">
      <c r="A324" s="47" t="s">
        <v>87</v>
      </c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</row>
    <row r="325" spans="1:13" ht="69.75" customHeight="1">
      <c r="A325" s="48" t="s">
        <v>5</v>
      </c>
      <c r="B325" s="49" t="s">
        <v>6</v>
      </c>
      <c r="C325" s="49" t="s">
        <v>23</v>
      </c>
      <c r="D325" s="49" t="s">
        <v>43</v>
      </c>
      <c r="E325" s="49" t="s">
        <v>44</v>
      </c>
      <c r="F325" s="49" t="s">
        <v>45</v>
      </c>
      <c r="G325" s="49" t="s">
        <v>8</v>
      </c>
      <c r="H325" s="49" t="s">
        <v>24</v>
      </c>
      <c r="I325" s="49" t="s">
        <v>25</v>
      </c>
      <c r="J325" s="49" t="s">
        <v>26</v>
      </c>
      <c r="K325" s="49" t="s">
        <v>27</v>
      </c>
      <c r="L325" s="49" t="s">
        <v>9</v>
      </c>
      <c r="M325" s="49" t="s">
        <v>10</v>
      </c>
    </row>
    <row r="326" spans="1:13">
      <c r="A326" s="50">
        <v>1</v>
      </c>
      <c r="B326" s="50">
        <v>2</v>
      </c>
      <c r="C326" s="50">
        <v>3</v>
      </c>
      <c r="D326" s="50" t="s">
        <v>28</v>
      </c>
      <c r="E326" s="50" t="s">
        <v>29</v>
      </c>
      <c r="F326" s="50" t="s">
        <v>30</v>
      </c>
      <c r="G326" s="50" t="s">
        <v>31</v>
      </c>
      <c r="H326" s="50">
        <v>4</v>
      </c>
      <c r="I326" s="50" t="s">
        <v>32</v>
      </c>
      <c r="J326" s="50" t="s">
        <v>33</v>
      </c>
      <c r="K326" s="50" t="s">
        <v>34</v>
      </c>
      <c r="L326" s="50" t="s">
        <v>35</v>
      </c>
      <c r="M326" s="50" t="s">
        <v>36</v>
      </c>
    </row>
    <row r="327" spans="1:13" ht="99.75" customHeight="1">
      <c r="A327" s="51">
        <v>1</v>
      </c>
      <c r="B327" s="17" t="s">
        <v>42</v>
      </c>
      <c r="C327" s="24">
        <f>F327/G327</f>
        <v>47070.406415094338</v>
      </c>
      <c r="D327" s="24">
        <v>1274031.54</v>
      </c>
      <c r="E327" s="24">
        <v>1220700</v>
      </c>
      <c r="F327" s="24">
        <f>D327+E327</f>
        <v>2494731.54</v>
      </c>
      <c r="G327" s="24">
        <v>53</v>
      </c>
      <c r="H327" s="24">
        <f>K327/L327</f>
        <v>84423.573000000004</v>
      </c>
      <c r="I327" s="24">
        <v>1060190.2</v>
      </c>
      <c r="J327" s="24">
        <v>628281.26</v>
      </c>
      <c r="K327" s="24">
        <f>I327+J327</f>
        <v>1688471.46</v>
      </c>
      <c r="L327" s="22">
        <v>20</v>
      </c>
      <c r="M327" s="106">
        <f>H327/C327*100</f>
        <v>179.3559466121954</v>
      </c>
    </row>
    <row r="328" spans="1:13" ht="103.5" customHeight="1">
      <c r="A328" s="51">
        <v>2</v>
      </c>
      <c r="B328" s="18" t="s">
        <v>56</v>
      </c>
      <c r="C328" s="24">
        <f>F328/G328</f>
        <v>43.669056603773583</v>
      </c>
      <c r="D328" s="24">
        <v>2314.46</v>
      </c>
      <c r="E328" s="24"/>
      <c r="F328" s="24">
        <f>D328</f>
        <v>2314.46</v>
      </c>
      <c r="G328" s="24">
        <f>G327</f>
        <v>53</v>
      </c>
      <c r="H328" s="24">
        <f>K328/L328</f>
        <v>0</v>
      </c>
      <c r="I328" s="24"/>
      <c r="J328" s="24"/>
      <c r="K328" s="24">
        <f>I328</f>
        <v>0</v>
      </c>
      <c r="L328" s="22">
        <v>20</v>
      </c>
      <c r="M328" s="106">
        <f>H328/C328*100</f>
        <v>0</v>
      </c>
    </row>
    <row r="330" spans="1:13">
      <c r="A330" s="44" t="s">
        <v>124</v>
      </c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6"/>
    </row>
    <row r="331" spans="1:13">
      <c r="A331" s="47" t="s">
        <v>87</v>
      </c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</row>
    <row r="332" spans="1:13" ht="64.5" customHeight="1">
      <c r="A332" s="48" t="s">
        <v>5</v>
      </c>
      <c r="B332" s="49" t="s">
        <v>6</v>
      </c>
      <c r="C332" s="49" t="s">
        <v>23</v>
      </c>
      <c r="D332" s="49" t="s">
        <v>43</v>
      </c>
      <c r="E332" s="49" t="s">
        <v>44</v>
      </c>
      <c r="F332" s="49" t="s">
        <v>45</v>
      </c>
      <c r="G332" s="49" t="s">
        <v>8</v>
      </c>
      <c r="H332" s="49" t="s">
        <v>24</v>
      </c>
      <c r="I332" s="49" t="s">
        <v>25</v>
      </c>
      <c r="J332" s="49" t="s">
        <v>26</v>
      </c>
      <c r="K332" s="49" t="s">
        <v>27</v>
      </c>
      <c r="L332" s="49" t="s">
        <v>9</v>
      </c>
      <c r="M332" s="49" t="s">
        <v>10</v>
      </c>
    </row>
    <row r="333" spans="1:13">
      <c r="A333" s="50">
        <v>1</v>
      </c>
      <c r="B333" s="50">
        <v>2</v>
      </c>
      <c r="C333" s="50">
        <v>3</v>
      </c>
      <c r="D333" s="50" t="s">
        <v>28</v>
      </c>
      <c r="E333" s="50" t="s">
        <v>29</v>
      </c>
      <c r="F333" s="50" t="s">
        <v>30</v>
      </c>
      <c r="G333" s="50" t="s">
        <v>31</v>
      </c>
      <c r="H333" s="50">
        <v>4</v>
      </c>
      <c r="I333" s="50" t="s">
        <v>32</v>
      </c>
      <c r="J333" s="50" t="s">
        <v>33</v>
      </c>
      <c r="K333" s="50" t="s">
        <v>34</v>
      </c>
      <c r="L333" s="50" t="s">
        <v>35</v>
      </c>
      <c r="M333" s="50" t="s">
        <v>36</v>
      </c>
    </row>
    <row r="334" spans="1:13" ht="132" customHeight="1">
      <c r="A334" s="51">
        <v>1</v>
      </c>
      <c r="B334" s="17" t="s">
        <v>42</v>
      </c>
      <c r="C334" s="24">
        <f>F334/G334</f>
        <v>82626.715254237293</v>
      </c>
      <c r="D334" s="24">
        <v>7522481</v>
      </c>
      <c r="E334" s="24">
        <v>16852400</v>
      </c>
      <c r="F334" s="24">
        <f>D334+E334</f>
        <v>24374881</v>
      </c>
      <c r="G334" s="24">
        <v>295</v>
      </c>
      <c r="H334" s="24">
        <f>K334/L334</f>
        <v>64003.458503401365</v>
      </c>
      <c r="I334" s="24">
        <v>5735516.7999999998</v>
      </c>
      <c r="J334" s="24">
        <v>13081500</v>
      </c>
      <c r="K334" s="24">
        <f>I334+J334</f>
        <v>18817016.800000001</v>
      </c>
      <c r="L334" s="22">
        <v>294</v>
      </c>
      <c r="M334" s="106">
        <f>H334/C334*100</f>
        <v>77.460974100769562</v>
      </c>
    </row>
    <row r="335" spans="1:13" ht="104.25" customHeight="1">
      <c r="A335" s="51">
        <v>2</v>
      </c>
      <c r="B335" s="18" t="s">
        <v>56</v>
      </c>
      <c r="C335" s="24">
        <f>F335/G335</f>
        <v>2228.3423728813559</v>
      </c>
      <c r="D335" s="24">
        <v>657361</v>
      </c>
      <c r="E335" s="24"/>
      <c r="F335" s="24">
        <f>D335</f>
        <v>657361</v>
      </c>
      <c r="G335" s="24">
        <f>G334</f>
        <v>295</v>
      </c>
      <c r="H335" s="24">
        <f>K335/L335</f>
        <v>1671.174149659864</v>
      </c>
      <c r="I335" s="24">
        <v>491325.2</v>
      </c>
      <c r="J335" s="24"/>
      <c r="K335" s="24">
        <f>I335</f>
        <v>491325.2</v>
      </c>
      <c r="L335" s="22">
        <v>294</v>
      </c>
      <c r="M335" s="106">
        <f>H335/C335*100</f>
        <v>74.99629186241043</v>
      </c>
    </row>
    <row r="337" spans="1:13">
      <c r="A337" s="44" t="s">
        <v>82</v>
      </c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6"/>
    </row>
    <row r="338" spans="1:13">
      <c r="A338" s="47" t="s">
        <v>87</v>
      </c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</row>
    <row r="339" spans="1:13" ht="69.75" customHeight="1">
      <c r="A339" s="48" t="s">
        <v>5</v>
      </c>
      <c r="B339" s="49" t="s">
        <v>6</v>
      </c>
      <c r="C339" s="49" t="s">
        <v>23</v>
      </c>
      <c r="D339" s="49" t="s">
        <v>43</v>
      </c>
      <c r="E339" s="49" t="s">
        <v>44</v>
      </c>
      <c r="F339" s="49" t="s">
        <v>45</v>
      </c>
      <c r="G339" s="49" t="s">
        <v>8</v>
      </c>
      <c r="H339" s="49" t="s">
        <v>24</v>
      </c>
      <c r="I339" s="49" t="s">
        <v>25</v>
      </c>
      <c r="J339" s="49" t="s">
        <v>26</v>
      </c>
      <c r="K339" s="49" t="s">
        <v>27</v>
      </c>
      <c r="L339" s="49" t="s">
        <v>9</v>
      </c>
      <c r="M339" s="49" t="s">
        <v>10</v>
      </c>
    </row>
    <row r="340" spans="1:13">
      <c r="A340" s="50">
        <v>1</v>
      </c>
      <c r="B340" s="50">
        <v>2</v>
      </c>
      <c r="C340" s="50">
        <v>3</v>
      </c>
      <c r="D340" s="50" t="s">
        <v>28</v>
      </c>
      <c r="E340" s="50" t="s">
        <v>29</v>
      </c>
      <c r="F340" s="50" t="s">
        <v>30</v>
      </c>
      <c r="G340" s="50" t="s">
        <v>31</v>
      </c>
      <c r="H340" s="50">
        <v>4</v>
      </c>
      <c r="I340" s="50" t="s">
        <v>32</v>
      </c>
      <c r="J340" s="50" t="s">
        <v>33</v>
      </c>
      <c r="K340" s="50" t="s">
        <v>34</v>
      </c>
      <c r="L340" s="50" t="s">
        <v>35</v>
      </c>
      <c r="M340" s="50" t="s">
        <v>36</v>
      </c>
    </row>
    <row r="341" spans="1:13" ht="108.75" customHeight="1">
      <c r="A341" s="51">
        <v>1</v>
      </c>
      <c r="B341" s="17" t="s">
        <v>42</v>
      </c>
      <c r="C341" s="24">
        <f>F341/G341</f>
        <v>78526.526645768026</v>
      </c>
      <c r="D341" s="24">
        <v>9118962</v>
      </c>
      <c r="E341" s="24">
        <v>15931000</v>
      </c>
      <c r="F341" s="24">
        <f>D341+E341</f>
        <v>25049962</v>
      </c>
      <c r="G341" s="24">
        <v>319</v>
      </c>
      <c r="H341" s="24">
        <f>K341/L341</f>
        <v>65840.828436482072</v>
      </c>
      <c r="I341" s="24">
        <v>7660920.4299999997</v>
      </c>
      <c r="J341" s="24">
        <v>12552213.9</v>
      </c>
      <c r="K341" s="24">
        <f>I341+J341</f>
        <v>20213134.329999998</v>
      </c>
      <c r="L341" s="22">
        <v>307</v>
      </c>
      <c r="M341" s="106">
        <f>H341/C341*100</f>
        <v>83.845333862134325</v>
      </c>
    </row>
    <row r="342" spans="1:13" ht="108.75" customHeight="1">
      <c r="A342" s="51">
        <v>2</v>
      </c>
      <c r="B342" s="18" t="s">
        <v>56</v>
      </c>
      <c r="C342" s="24">
        <f>F342/G342</f>
        <v>1003.1347962382445</v>
      </c>
      <c r="D342" s="24">
        <v>320000</v>
      </c>
      <c r="E342" s="24"/>
      <c r="F342" s="24">
        <f>D342</f>
        <v>320000</v>
      </c>
      <c r="G342" s="24">
        <f>G341</f>
        <v>319</v>
      </c>
      <c r="H342" s="24">
        <f>K342/L342</f>
        <v>635.04853420195434</v>
      </c>
      <c r="I342" s="24">
        <v>194959.9</v>
      </c>
      <c r="J342" s="24"/>
      <c r="K342" s="24">
        <f>I342</f>
        <v>194959.9</v>
      </c>
      <c r="L342" s="22">
        <v>307</v>
      </c>
      <c r="M342" s="106">
        <f>H342/C342*100</f>
        <v>63.306400753257329</v>
      </c>
    </row>
    <row r="344" spans="1:13">
      <c r="A344" s="55" t="s">
        <v>125</v>
      </c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</row>
    <row r="345" spans="1:13">
      <c r="A345" s="55" t="s">
        <v>87</v>
      </c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</row>
    <row r="346" spans="1:13" ht="79.5" customHeight="1">
      <c r="A346" s="56" t="s">
        <v>5</v>
      </c>
      <c r="B346" s="57" t="s">
        <v>6</v>
      </c>
      <c r="C346" s="57" t="s">
        <v>23</v>
      </c>
      <c r="D346" s="57" t="s">
        <v>67</v>
      </c>
      <c r="E346" s="57" t="s">
        <v>68</v>
      </c>
      <c r="F346" s="57" t="s">
        <v>45</v>
      </c>
      <c r="G346" s="57" t="s">
        <v>8</v>
      </c>
      <c r="H346" s="57" t="s">
        <v>24</v>
      </c>
      <c r="I346" s="57" t="s">
        <v>69</v>
      </c>
      <c r="J346" s="57" t="s">
        <v>70</v>
      </c>
      <c r="K346" s="57" t="s">
        <v>27</v>
      </c>
      <c r="L346" s="57" t="s">
        <v>9</v>
      </c>
      <c r="M346" s="57" t="s">
        <v>10</v>
      </c>
    </row>
    <row r="347" spans="1:13">
      <c r="A347" s="58">
        <v>1</v>
      </c>
      <c r="B347" s="58">
        <v>2</v>
      </c>
      <c r="C347" s="58">
        <v>3</v>
      </c>
      <c r="D347" s="58" t="s">
        <v>28</v>
      </c>
      <c r="E347" s="58" t="s">
        <v>29</v>
      </c>
      <c r="F347" s="58" t="s">
        <v>30</v>
      </c>
      <c r="G347" s="58" t="s">
        <v>31</v>
      </c>
      <c r="H347" s="58">
        <v>4</v>
      </c>
      <c r="I347" s="58" t="s">
        <v>32</v>
      </c>
      <c r="J347" s="58" t="s">
        <v>33</v>
      </c>
      <c r="K347" s="58" t="s">
        <v>34</v>
      </c>
      <c r="L347" s="58" t="s">
        <v>35</v>
      </c>
      <c r="M347" s="58" t="s">
        <v>36</v>
      </c>
    </row>
    <row r="348" spans="1:13" ht="105" customHeight="1">
      <c r="A348" s="59">
        <v>1</v>
      </c>
      <c r="B348" s="108" t="s">
        <v>42</v>
      </c>
      <c r="C348" s="109">
        <f>F348/G348</f>
        <v>73570.246571428579</v>
      </c>
      <c r="D348" s="24">
        <v>4258693.1500000004</v>
      </c>
      <c r="E348" s="24">
        <v>8616100</v>
      </c>
      <c r="F348" s="24">
        <f>D348+E348</f>
        <v>12874793.15</v>
      </c>
      <c r="G348" s="24">
        <v>175</v>
      </c>
      <c r="H348" s="24">
        <f>K348/L348</f>
        <v>54632.658941176465</v>
      </c>
      <c r="I348" s="24">
        <v>3358622.02</v>
      </c>
      <c r="J348" s="24">
        <v>5928930</v>
      </c>
      <c r="K348" s="24">
        <f>I348+J348</f>
        <v>9287552.0199999996</v>
      </c>
      <c r="L348" s="22">
        <v>170</v>
      </c>
      <c r="M348" s="111">
        <f>H348/C348*100</f>
        <v>74.259176076206558</v>
      </c>
    </row>
    <row r="349" spans="1:13" ht="107.25" customHeight="1">
      <c r="A349" s="59">
        <v>2</v>
      </c>
      <c r="B349" s="112" t="s">
        <v>56</v>
      </c>
      <c r="C349" s="109">
        <f>F349/G349</f>
        <v>1172.0334285714287</v>
      </c>
      <c r="D349" s="24">
        <v>205105.85</v>
      </c>
      <c r="E349" s="24"/>
      <c r="F349" s="24">
        <f>D349</f>
        <v>205105.85</v>
      </c>
      <c r="G349" s="24">
        <f>G348</f>
        <v>175</v>
      </c>
      <c r="H349" s="24">
        <f>K349/L349</f>
        <v>1072.3402941176471</v>
      </c>
      <c r="I349" s="24">
        <v>182297.85</v>
      </c>
      <c r="J349" s="24"/>
      <c r="K349" s="24">
        <f>I349</f>
        <v>182297.85</v>
      </c>
      <c r="L349" s="22">
        <v>170</v>
      </c>
      <c r="M349" s="111">
        <f>H349/C349*100</f>
        <v>91.49400247266874</v>
      </c>
    </row>
    <row r="351" spans="1:13">
      <c r="A351" s="44" t="s">
        <v>126</v>
      </c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6"/>
    </row>
    <row r="352" spans="1:13">
      <c r="A352" s="47" t="s">
        <v>87</v>
      </c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</row>
    <row r="353" spans="1:13" ht="70.5" customHeight="1">
      <c r="A353" s="48" t="s">
        <v>5</v>
      </c>
      <c r="B353" s="49" t="s">
        <v>6</v>
      </c>
      <c r="C353" s="49" t="s">
        <v>23</v>
      </c>
      <c r="D353" s="49" t="s">
        <v>43</v>
      </c>
      <c r="E353" s="49" t="s">
        <v>44</v>
      </c>
      <c r="F353" s="49" t="s">
        <v>45</v>
      </c>
      <c r="G353" s="49" t="s">
        <v>8</v>
      </c>
      <c r="H353" s="49" t="s">
        <v>24</v>
      </c>
      <c r="I353" s="49" t="s">
        <v>25</v>
      </c>
      <c r="J353" s="49" t="s">
        <v>26</v>
      </c>
      <c r="K353" s="49" t="s">
        <v>27</v>
      </c>
      <c r="L353" s="49" t="s">
        <v>9</v>
      </c>
      <c r="M353" s="49" t="s">
        <v>10</v>
      </c>
    </row>
    <row r="354" spans="1:13">
      <c r="A354" s="50">
        <v>1</v>
      </c>
      <c r="B354" s="50">
        <v>2</v>
      </c>
      <c r="C354" s="50">
        <v>3</v>
      </c>
      <c r="D354" s="50" t="s">
        <v>28</v>
      </c>
      <c r="E354" s="50" t="s">
        <v>29</v>
      </c>
      <c r="F354" s="50" t="s">
        <v>30</v>
      </c>
      <c r="G354" s="50" t="s">
        <v>31</v>
      </c>
      <c r="H354" s="50">
        <v>4</v>
      </c>
      <c r="I354" s="50" t="s">
        <v>32</v>
      </c>
      <c r="J354" s="50" t="s">
        <v>33</v>
      </c>
      <c r="K354" s="50" t="s">
        <v>34</v>
      </c>
      <c r="L354" s="50" t="s">
        <v>35</v>
      </c>
      <c r="M354" s="50" t="s">
        <v>36</v>
      </c>
    </row>
    <row r="355" spans="1:13" ht="112.5" customHeight="1">
      <c r="A355" s="51">
        <v>1</v>
      </c>
      <c r="B355" s="17" t="s">
        <v>42</v>
      </c>
      <c r="C355" s="24">
        <f>F355/G355</f>
        <v>86648.142335766417</v>
      </c>
      <c r="D355" s="24">
        <v>6584391</v>
      </c>
      <c r="E355" s="24">
        <v>17157200</v>
      </c>
      <c r="F355" s="24">
        <f>D355+E355</f>
        <v>23741591</v>
      </c>
      <c r="G355" s="24">
        <v>274</v>
      </c>
      <c r="H355" s="24">
        <f>K355/L355</f>
        <v>63959.905128205137</v>
      </c>
      <c r="I355" s="24">
        <v>5326640.2300000004</v>
      </c>
      <c r="J355" s="24">
        <v>12134413.869999999</v>
      </c>
      <c r="K355" s="24">
        <f>I355+J355</f>
        <v>17461054.100000001</v>
      </c>
      <c r="L355" s="22">
        <v>273</v>
      </c>
      <c r="M355" s="106">
        <f>H355/C355*100</f>
        <v>73.815668061707441</v>
      </c>
    </row>
    <row r="356" spans="1:13" ht="114" customHeight="1">
      <c r="A356" s="51">
        <v>2</v>
      </c>
      <c r="B356" s="18" t="s">
        <v>56</v>
      </c>
      <c r="C356" s="24">
        <f>F356/G356</f>
        <v>1982.6058394160584</v>
      </c>
      <c r="D356" s="24">
        <v>543234</v>
      </c>
      <c r="E356" s="24"/>
      <c r="F356" s="24">
        <f>D356</f>
        <v>543234</v>
      </c>
      <c r="G356" s="24">
        <f>G355</f>
        <v>274</v>
      </c>
      <c r="H356" s="24">
        <f>K356/L356</f>
        <v>1661.758717948718</v>
      </c>
      <c r="I356" s="24">
        <v>453660.13</v>
      </c>
      <c r="J356" s="24"/>
      <c r="K356" s="24">
        <f>I356</f>
        <v>453660.13</v>
      </c>
      <c r="L356" s="22">
        <v>273</v>
      </c>
      <c r="M356" s="106">
        <f>H356/C356*100</f>
        <v>83.816898190825455</v>
      </c>
    </row>
    <row r="358" spans="1:13">
      <c r="A358" s="44" t="s">
        <v>127</v>
      </c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6"/>
    </row>
    <row r="359" spans="1:13">
      <c r="A359" s="47" t="s">
        <v>87</v>
      </c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</row>
    <row r="360" spans="1:13" ht="63" customHeight="1">
      <c r="A360" s="48" t="s">
        <v>5</v>
      </c>
      <c r="B360" s="49" t="s">
        <v>6</v>
      </c>
      <c r="C360" s="49" t="s">
        <v>23</v>
      </c>
      <c r="D360" s="49" t="s">
        <v>43</v>
      </c>
      <c r="E360" s="49" t="s">
        <v>44</v>
      </c>
      <c r="F360" s="49" t="s">
        <v>45</v>
      </c>
      <c r="G360" s="49" t="s">
        <v>8</v>
      </c>
      <c r="H360" s="49" t="s">
        <v>24</v>
      </c>
      <c r="I360" s="49" t="s">
        <v>25</v>
      </c>
      <c r="J360" s="49" t="s">
        <v>26</v>
      </c>
      <c r="K360" s="49" t="s">
        <v>27</v>
      </c>
      <c r="L360" s="49" t="s">
        <v>9</v>
      </c>
      <c r="M360" s="49" t="s">
        <v>10</v>
      </c>
    </row>
    <row r="361" spans="1:13">
      <c r="A361" s="50">
        <v>1</v>
      </c>
      <c r="B361" s="50">
        <v>2</v>
      </c>
      <c r="C361" s="50">
        <v>3</v>
      </c>
      <c r="D361" s="50" t="s">
        <v>28</v>
      </c>
      <c r="E361" s="50" t="s">
        <v>29</v>
      </c>
      <c r="F361" s="50" t="s">
        <v>30</v>
      </c>
      <c r="G361" s="50" t="s">
        <v>31</v>
      </c>
      <c r="H361" s="50">
        <v>4</v>
      </c>
      <c r="I361" s="50" t="s">
        <v>32</v>
      </c>
      <c r="J361" s="50" t="s">
        <v>33</v>
      </c>
      <c r="K361" s="50" t="s">
        <v>34</v>
      </c>
      <c r="L361" s="50" t="s">
        <v>35</v>
      </c>
      <c r="M361" s="50" t="s">
        <v>36</v>
      </c>
    </row>
    <row r="362" spans="1:13" ht="107.25" customHeight="1">
      <c r="A362" s="51">
        <v>1</v>
      </c>
      <c r="B362" s="17" t="s">
        <v>42</v>
      </c>
      <c r="C362" s="24">
        <f>F362/G362</f>
        <v>69153.028776595747</v>
      </c>
      <c r="D362" s="24">
        <v>3814169.41</v>
      </c>
      <c r="E362" s="24">
        <v>9186600</v>
      </c>
      <c r="F362" s="24">
        <f>D362+E362</f>
        <v>13000769.41</v>
      </c>
      <c r="G362" s="24">
        <v>188</v>
      </c>
      <c r="H362" s="24">
        <f>K362/L362</f>
        <v>61975.051853932586</v>
      </c>
      <c r="I362" s="24">
        <v>3336799.23</v>
      </c>
      <c r="J362" s="24">
        <v>7694760</v>
      </c>
      <c r="K362" s="24">
        <f>I362+J362</f>
        <v>11031559.23</v>
      </c>
      <c r="L362" s="22">
        <v>178</v>
      </c>
      <c r="M362" s="106">
        <f>H362/C362*100</f>
        <v>89.620155400781982</v>
      </c>
    </row>
    <row r="363" spans="1:13" ht="117" customHeight="1">
      <c r="A363" s="51">
        <v>2</v>
      </c>
      <c r="B363" s="18" t="s">
        <v>56</v>
      </c>
      <c r="C363" s="24">
        <f>F363/G363</f>
        <v>2725.9978191489363</v>
      </c>
      <c r="D363" s="24">
        <v>512487.59</v>
      </c>
      <c r="E363" s="24"/>
      <c r="F363" s="24">
        <f>D363</f>
        <v>512487.59</v>
      </c>
      <c r="G363" s="24">
        <f>G362</f>
        <v>188</v>
      </c>
      <c r="H363" s="24">
        <f>K363/L363</f>
        <v>2604.8741011235957</v>
      </c>
      <c r="I363" s="24">
        <v>463667.59</v>
      </c>
      <c r="J363" s="24"/>
      <c r="K363" s="24">
        <f>I363</f>
        <v>463667.59</v>
      </c>
      <c r="L363" s="22">
        <v>178</v>
      </c>
      <c r="M363" s="106">
        <f>H363/C363*100</f>
        <v>95.556719921986016</v>
      </c>
    </row>
    <row r="365" spans="1:13">
      <c r="A365" s="44" t="s">
        <v>128</v>
      </c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6"/>
    </row>
    <row r="366" spans="1:13">
      <c r="A366" s="47" t="s">
        <v>87</v>
      </c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</row>
    <row r="367" spans="1:13" ht="69.75" customHeight="1">
      <c r="A367" s="48" t="s">
        <v>5</v>
      </c>
      <c r="B367" s="49" t="s">
        <v>6</v>
      </c>
      <c r="C367" s="49" t="s">
        <v>23</v>
      </c>
      <c r="D367" s="49" t="s">
        <v>43</v>
      </c>
      <c r="E367" s="49" t="s">
        <v>44</v>
      </c>
      <c r="F367" s="49" t="s">
        <v>45</v>
      </c>
      <c r="G367" s="49" t="s">
        <v>8</v>
      </c>
      <c r="H367" s="49" t="s">
        <v>24</v>
      </c>
      <c r="I367" s="49" t="s">
        <v>25</v>
      </c>
      <c r="J367" s="49" t="s">
        <v>26</v>
      </c>
      <c r="K367" s="49" t="s">
        <v>27</v>
      </c>
      <c r="L367" s="49" t="s">
        <v>9</v>
      </c>
      <c r="M367" s="49" t="s">
        <v>10</v>
      </c>
    </row>
    <row r="368" spans="1:13">
      <c r="A368" s="50">
        <v>1</v>
      </c>
      <c r="B368" s="50">
        <v>2</v>
      </c>
      <c r="C368" s="50">
        <v>3</v>
      </c>
      <c r="D368" s="50" t="s">
        <v>28</v>
      </c>
      <c r="E368" s="50" t="s">
        <v>29</v>
      </c>
      <c r="F368" s="50" t="s">
        <v>30</v>
      </c>
      <c r="G368" s="50" t="s">
        <v>31</v>
      </c>
      <c r="H368" s="50">
        <v>4</v>
      </c>
      <c r="I368" s="50" t="s">
        <v>32</v>
      </c>
      <c r="J368" s="50" t="s">
        <v>33</v>
      </c>
      <c r="K368" s="50" t="s">
        <v>34</v>
      </c>
      <c r="L368" s="50" t="s">
        <v>35</v>
      </c>
      <c r="M368" s="50" t="s">
        <v>36</v>
      </c>
    </row>
    <row r="369" spans="1:13" ht="105" customHeight="1">
      <c r="A369" s="51">
        <v>1</v>
      </c>
      <c r="B369" s="17" t="s">
        <v>42</v>
      </c>
      <c r="C369" s="24">
        <f>F369/G369</f>
        <v>72767.402808022918</v>
      </c>
      <c r="D369" s="24">
        <v>8191423.5800000001</v>
      </c>
      <c r="E369" s="24">
        <v>17204400</v>
      </c>
      <c r="F369" s="24">
        <f>D369+E369</f>
        <v>25395823.579999998</v>
      </c>
      <c r="G369" s="24">
        <v>349</v>
      </c>
      <c r="H369" s="24">
        <f>K369/L369</f>
        <v>65620.747478260862</v>
      </c>
      <c r="I369" s="24">
        <v>7735507.8799999999</v>
      </c>
      <c r="J369" s="24">
        <v>14903650</v>
      </c>
      <c r="K369" s="24">
        <f>I369+J369</f>
        <v>22639157.879999999</v>
      </c>
      <c r="L369" s="22">
        <v>345</v>
      </c>
      <c r="M369" s="106">
        <f>H369/C369*100</f>
        <v>90.178768165442747</v>
      </c>
    </row>
    <row r="370" spans="1:13" ht="114.75" customHeight="1">
      <c r="A370" s="51">
        <v>2</v>
      </c>
      <c r="B370" s="18" t="s">
        <v>56</v>
      </c>
      <c r="C370" s="24">
        <f>F370/G370</f>
        <v>1434.9524928366761</v>
      </c>
      <c r="D370" s="24">
        <v>500798.42</v>
      </c>
      <c r="E370" s="24"/>
      <c r="F370" s="24">
        <f>D370</f>
        <v>500798.42</v>
      </c>
      <c r="G370" s="24">
        <f>G369</f>
        <v>349</v>
      </c>
      <c r="H370" s="24">
        <f>K370/L370</f>
        <v>1363.9130434782608</v>
      </c>
      <c r="I370" s="24">
        <v>470550</v>
      </c>
      <c r="J370" s="24"/>
      <c r="K370" s="24">
        <f>I370</f>
        <v>470550</v>
      </c>
      <c r="L370" s="22">
        <v>345</v>
      </c>
      <c r="M370" s="106">
        <f>H370/C370*100</f>
        <v>95.049351827809886</v>
      </c>
    </row>
    <row r="372" spans="1:13">
      <c r="A372" s="44" t="s">
        <v>129</v>
      </c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6"/>
    </row>
    <row r="373" spans="1:13">
      <c r="A373" s="47" t="s">
        <v>87</v>
      </c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</row>
    <row r="374" spans="1:13" ht="72.75" customHeight="1">
      <c r="A374" s="48" t="s">
        <v>5</v>
      </c>
      <c r="B374" s="49" t="s">
        <v>6</v>
      </c>
      <c r="C374" s="49" t="s">
        <v>23</v>
      </c>
      <c r="D374" s="49" t="s">
        <v>43</v>
      </c>
      <c r="E374" s="49" t="s">
        <v>44</v>
      </c>
      <c r="F374" s="49" t="s">
        <v>45</v>
      </c>
      <c r="G374" s="49" t="s">
        <v>8</v>
      </c>
      <c r="H374" s="49" t="s">
        <v>24</v>
      </c>
      <c r="I374" s="49" t="s">
        <v>25</v>
      </c>
      <c r="J374" s="49" t="s">
        <v>26</v>
      </c>
      <c r="K374" s="49" t="s">
        <v>27</v>
      </c>
      <c r="L374" s="49" t="s">
        <v>9</v>
      </c>
      <c r="M374" s="49" t="s">
        <v>10</v>
      </c>
    </row>
    <row r="375" spans="1:13">
      <c r="A375" s="50">
        <v>1</v>
      </c>
      <c r="B375" s="50">
        <v>2</v>
      </c>
      <c r="C375" s="50">
        <v>3</v>
      </c>
      <c r="D375" s="50" t="s">
        <v>28</v>
      </c>
      <c r="E375" s="50" t="s">
        <v>29</v>
      </c>
      <c r="F375" s="50" t="s">
        <v>30</v>
      </c>
      <c r="G375" s="50" t="s">
        <v>31</v>
      </c>
      <c r="H375" s="50">
        <v>4</v>
      </c>
      <c r="I375" s="50" t="s">
        <v>32</v>
      </c>
      <c r="J375" s="50" t="s">
        <v>33</v>
      </c>
      <c r="K375" s="50" t="s">
        <v>34</v>
      </c>
      <c r="L375" s="50" t="s">
        <v>35</v>
      </c>
      <c r="M375" s="50" t="s">
        <v>36</v>
      </c>
    </row>
    <row r="376" spans="1:13" ht="108" customHeight="1">
      <c r="A376" s="51">
        <v>1</v>
      </c>
      <c r="B376" s="17" t="s">
        <v>42</v>
      </c>
      <c r="C376" s="24">
        <f>F376/G376</f>
        <v>77206.978260869568</v>
      </c>
      <c r="D376" s="24">
        <v>6860747</v>
      </c>
      <c r="E376" s="24">
        <v>17999900</v>
      </c>
      <c r="F376" s="24">
        <f>D376+E376</f>
        <v>24860647</v>
      </c>
      <c r="G376" s="24">
        <v>322</v>
      </c>
      <c r="H376" s="24">
        <f>K376/L376</f>
        <v>59116.693072100315</v>
      </c>
      <c r="I376" s="24">
        <v>5480525.0899999999</v>
      </c>
      <c r="J376" s="24">
        <v>13377700</v>
      </c>
      <c r="K376" s="24">
        <f>I376+J376</f>
        <v>18858225.09</v>
      </c>
      <c r="L376" s="22">
        <v>319</v>
      </c>
      <c r="M376" s="106">
        <f>H376/C376*100</f>
        <v>76.569106062349462</v>
      </c>
    </row>
    <row r="377" spans="1:13" ht="106.5" customHeight="1">
      <c r="A377" s="51">
        <v>2</v>
      </c>
      <c r="B377" s="18" t="s">
        <v>56</v>
      </c>
      <c r="C377" s="24">
        <f>F377/G377</f>
        <v>1149.7329192546583</v>
      </c>
      <c r="D377" s="24">
        <v>370214</v>
      </c>
      <c r="E377" s="24"/>
      <c r="F377" s="24">
        <f>D377</f>
        <v>370214</v>
      </c>
      <c r="G377" s="24">
        <f>G376</f>
        <v>322</v>
      </c>
      <c r="H377" s="24">
        <f>K377/L377</f>
        <v>964.88420062695923</v>
      </c>
      <c r="I377" s="24">
        <v>307798.06</v>
      </c>
      <c r="J377" s="24"/>
      <c r="K377" s="24">
        <f>I377</f>
        <v>307798.06</v>
      </c>
      <c r="L377" s="22">
        <v>319</v>
      </c>
      <c r="M377" s="106">
        <f>H377/C377*100</f>
        <v>83.92246446700581</v>
      </c>
    </row>
    <row r="379" spans="1:13">
      <c r="A379" s="44" t="s">
        <v>130</v>
      </c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6"/>
    </row>
    <row r="380" spans="1:13">
      <c r="A380" s="47" t="s">
        <v>87</v>
      </c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</row>
    <row r="381" spans="1:13" ht="72.75" customHeight="1">
      <c r="A381" s="48" t="s">
        <v>5</v>
      </c>
      <c r="B381" s="49" t="s">
        <v>6</v>
      </c>
      <c r="C381" s="49" t="s">
        <v>23</v>
      </c>
      <c r="D381" s="49" t="s">
        <v>43</v>
      </c>
      <c r="E381" s="49" t="s">
        <v>44</v>
      </c>
      <c r="F381" s="49" t="s">
        <v>45</v>
      </c>
      <c r="G381" s="49" t="s">
        <v>8</v>
      </c>
      <c r="H381" s="49" t="s">
        <v>24</v>
      </c>
      <c r="I381" s="49" t="s">
        <v>25</v>
      </c>
      <c r="J381" s="49" t="s">
        <v>26</v>
      </c>
      <c r="K381" s="49" t="s">
        <v>27</v>
      </c>
      <c r="L381" s="49" t="s">
        <v>9</v>
      </c>
      <c r="M381" s="49" t="s">
        <v>10</v>
      </c>
    </row>
    <row r="382" spans="1:13">
      <c r="A382" s="50">
        <v>1</v>
      </c>
      <c r="B382" s="50">
        <v>2</v>
      </c>
      <c r="C382" s="50">
        <v>3</v>
      </c>
      <c r="D382" s="50" t="s">
        <v>28</v>
      </c>
      <c r="E382" s="50" t="s">
        <v>29</v>
      </c>
      <c r="F382" s="50" t="s">
        <v>30</v>
      </c>
      <c r="G382" s="50" t="s">
        <v>31</v>
      </c>
      <c r="H382" s="50">
        <v>4</v>
      </c>
      <c r="I382" s="50" t="s">
        <v>32</v>
      </c>
      <c r="J382" s="50" t="s">
        <v>33</v>
      </c>
      <c r="K382" s="50" t="s">
        <v>34</v>
      </c>
      <c r="L382" s="50" t="s">
        <v>35</v>
      </c>
      <c r="M382" s="50" t="s">
        <v>36</v>
      </c>
    </row>
    <row r="383" spans="1:13" ht="103.5" customHeight="1">
      <c r="A383" s="51">
        <v>1</v>
      </c>
      <c r="B383" s="17" t="s">
        <v>42</v>
      </c>
      <c r="C383" s="24">
        <f>F383/G383</f>
        <v>75344.150176678449</v>
      </c>
      <c r="D383" s="24">
        <v>13281289</v>
      </c>
      <c r="E383" s="24">
        <v>29363500</v>
      </c>
      <c r="F383" s="24">
        <f>D383+E383</f>
        <v>42644789</v>
      </c>
      <c r="G383" s="24">
        <v>566</v>
      </c>
      <c r="H383" s="24">
        <f>K383/L383</f>
        <v>61744.297266055044</v>
      </c>
      <c r="I383" s="24">
        <v>11222694.619999999</v>
      </c>
      <c r="J383" s="24">
        <v>22427947.390000001</v>
      </c>
      <c r="K383" s="24">
        <f>I383+J383</f>
        <v>33650642.009999998</v>
      </c>
      <c r="L383" s="22">
        <v>545</v>
      </c>
      <c r="M383" s="106">
        <f>H383/C383*100</f>
        <v>81.94968968561939</v>
      </c>
    </row>
    <row r="384" spans="1:13" ht="108.75" customHeight="1">
      <c r="A384" s="51">
        <v>2</v>
      </c>
      <c r="B384" s="18" t="s">
        <v>56</v>
      </c>
      <c r="C384" s="24">
        <f>F384/G384</f>
        <v>902.09363957597168</v>
      </c>
      <c r="D384" s="24">
        <v>510585</v>
      </c>
      <c r="E384" s="24"/>
      <c r="F384" s="24">
        <f>D384</f>
        <v>510585</v>
      </c>
      <c r="G384" s="24">
        <f>G383</f>
        <v>566</v>
      </c>
      <c r="H384" s="24">
        <f>K384/L384</f>
        <v>841.4</v>
      </c>
      <c r="I384" s="24">
        <v>458563</v>
      </c>
      <c r="J384" s="24"/>
      <c r="K384" s="24">
        <f>I384</f>
        <v>458563</v>
      </c>
      <c r="L384" s="22">
        <v>545</v>
      </c>
      <c r="M384" s="106">
        <f>H384/C384*100</f>
        <v>93.271913589314224</v>
      </c>
    </row>
    <row r="386" spans="1:13">
      <c r="A386" s="44" t="s">
        <v>84</v>
      </c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6"/>
    </row>
    <row r="387" spans="1:13">
      <c r="A387" s="47" t="s">
        <v>87</v>
      </c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</row>
    <row r="388" spans="1:13" ht="71.25" customHeight="1">
      <c r="A388" s="48" t="s">
        <v>5</v>
      </c>
      <c r="B388" s="49" t="s">
        <v>6</v>
      </c>
      <c r="C388" s="49" t="s">
        <v>23</v>
      </c>
      <c r="D388" s="49" t="s">
        <v>43</v>
      </c>
      <c r="E388" s="49" t="s">
        <v>44</v>
      </c>
      <c r="F388" s="49" t="s">
        <v>45</v>
      </c>
      <c r="G388" s="49" t="s">
        <v>8</v>
      </c>
      <c r="H388" s="49" t="s">
        <v>24</v>
      </c>
      <c r="I388" s="49" t="s">
        <v>25</v>
      </c>
      <c r="J388" s="49" t="s">
        <v>26</v>
      </c>
      <c r="K388" s="49" t="s">
        <v>27</v>
      </c>
      <c r="L388" s="49" t="s">
        <v>9</v>
      </c>
      <c r="M388" s="49" t="s">
        <v>10</v>
      </c>
    </row>
    <row r="389" spans="1:13">
      <c r="A389" s="50">
        <v>1</v>
      </c>
      <c r="B389" s="50">
        <v>2</v>
      </c>
      <c r="C389" s="50">
        <v>3</v>
      </c>
      <c r="D389" s="50" t="s">
        <v>28</v>
      </c>
      <c r="E389" s="50" t="s">
        <v>29</v>
      </c>
      <c r="F389" s="50" t="s">
        <v>30</v>
      </c>
      <c r="G389" s="50" t="s">
        <v>31</v>
      </c>
      <c r="H389" s="50">
        <v>4</v>
      </c>
      <c r="I389" s="50" t="s">
        <v>32</v>
      </c>
      <c r="J389" s="50" t="s">
        <v>33</v>
      </c>
      <c r="K389" s="50" t="s">
        <v>34</v>
      </c>
      <c r="L389" s="50" t="s">
        <v>35</v>
      </c>
      <c r="M389" s="50" t="s">
        <v>36</v>
      </c>
    </row>
    <row r="390" spans="1:13" ht="132" customHeight="1">
      <c r="A390" s="51">
        <v>1</v>
      </c>
      <c r="B390" s="17" t="s">
        <v>42</v>
      </c>
      <c r="C390" s="24">
        <f>F390/G390</f>
        <v>81595.198767507012</v>
      </c>
      <c r="D390" s="24">
        <v>9374585.9600000009</v>
      </c>
      <c r="E390" s="24">
        <v>19754900</v>
      </c>
      <c r="F390" s="24">
        <f>D390+E390</f>
        <v>29129485.960000001</v>
      </c>
      <c r="G390" s="24">
        <v>357</v>
      </c>
      <c r="H390" s="24">
        <f>K390/L390</f>
        <v>61729.844277620403</v>
      </c>
      <c r="I390" s="24">
        <v>7114690</v>
      </c>
      <c r="J390" s="24">
        <v>14675945.029999999</v>
      </c>
      <c r="K390" s="24">
        <f>I390+J390</f>
        <v>21790635.030000001</v>
      </c>
      <c r="L390" s="22">
        <v>353</v>
      </c>
      <c r="M390" s="24">
        <f>H390/C390*100</f>
        <v>75.653770332136958</v>
      </c>
    </row>
    <row r="391" spans="1:13" ht="109.5" customHeight="1">
      <c r="A391" s="51">
        <v>2</v>
      </c>
      <c r="B391" s="18" t="s">
        <v>56</v>
      </c>
      <c r="C391" s="24">
        <f>F391/G391</f>
        <v>1981.3362464985996</v>
      </c>
      <c r="D391" s="24">
        <v>707337.04</v>
      </c>
      <c r="E391" s="24"/>
      <c r="F391" s="24">
        <f>D391</f>
        <v>707337.04</v>
      </c>
      <c r="G391" s="24">
        <f>G390</f>
        <v>357</v>
      </c>
      <c r="H391" s="24">
        <f>K391/L391</f>
        <v>1778.18940509915</v>
      </c>
      <c r="I391" s="24">
        <v>627700.86</v>
      </c>
      <c r="J391" s="24"/>
      <c r="K391" s="24">
        <f>I391</f>
        <v>627700.86</v>
      </c>
      <c r="L391" s="22">
        <v>353</v>
      </c>
      <c r="M391" s="24">
        <f>H391/C391*100</f>
        <v>89.746977992329718</v>
      </c>
    </row>
    <row r="393" spans="1:13">
      <c r="A393" s="78" t="s">
        <v>85</v>
      </c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6"/>
    </row>
    <row r="394" spans="1:13">
      <c r="A394" s="79" t="s">
        <v>87</v>
      </c>
      <c r="B394" s="79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</row>
    <row r="395" spans="1:13" ht="79.5" customHeight="1">
      <c r="A395" s="48" t="s">
        <v>5</v>
      </c>
      <c r="B395" s="49" t="s">
        <v>6</v>
      </c>
      <c r="C395" s="49" t="s">
        <v>23</v>
      </c>
      <c r="D395" s="49" t="s">
        <v>43</v>
      </c>
      <c r="E395" s="49" t="s">
        <v>44</v>
      </c>
      <c r="F395" s="49" t="s">
        <v>45</v>
      </c>
      <c r="G395" s="49" t="s">
        <v>8</v>
      </c>
      <c r="H395" s="49" t="s">
        <v>24</v>
      </c>
      <c r="I395" s="49" t="s">
        <v>25</v>
      </c>
      <c r="J395" s="49" t="s">
        <v>26</v>
      </c>
      <c r="K395" s="49" t="s">
        <v>27</v>
      </c>
      <c r="L395" s="49" t="s">
        <v>9</v>
      </c>
      <c r="M395" s="49" t="s">
        <v>10</v>
      </c>
    </row>
    <row r="396" spans="1:13">
      <c r="A396" s="50">
        <v>1</v>
      </c>
      <c r="B396" s="50">
        <v>2</v>
      </c>
      <c r="C396" s="50">
        <v>3</v>
      </c>
      <c r="D396" s="50" t="s">
        <v>28</v>
      </c>
      <c r="E396" s="50" t="s">
        <v>29</v>
      </c>
      <c r="F396" s="50" t="s">
        <v>30</v>
      </c>
      <c r="G396" s="50" t="s">
        <v>31</v>
      </c>
      <c r="H396" s="50">
        <v>4</v>
      </c>
      <c r="I396" s="50" t="s">
        <v>32</v>
      </c>
      <c r="J396" s="50" t="s">
        <v>33</v>
      </c>
      <c r="K396" s="50" t="s">
        <v>34</v>
      </c>
      <c r="L396" s="50" t="s">
        <v>35</v>
      </c>
      <c r="M396" s="50" t="s">
        <v>36</v>
      </c>
    </row>
    <row r="397" spans="1:13" ht="108.75" customHeight="1">
      <c r="A397" s="51">
        <v>1</v>
      </c>
      <c r="B397" s="17" t="s">
        <v>42</v>
      </c>
      <c r="C397" s="24">
        <f>F397/G397</f>
        <v>80226.916029222863</v>
      </c>
      <c r="D397" s="24">
        <f>D11+D18+D25+D32+D39+D46+D53+D60+D67+D74+D81+D88+D95+D102+D109+D116+D123+D130+D137+D144+D151+D158+D165+D172+D179+D186+D193+D200+D207+D214+D221+D228+D235+D242+D249+D256+D263+D270+D277+D284+D292+D299+D306+D313+D320+D327+D334+D341+D348+D355+D362+D369+D376+D383+D390</f>
        <v>322894879.79000002</v>
      </c>
      <c r="E397" s="24">
        <f>E11+E18+E25+E32+E39+E46+E53+E60+E67+E74+E81+E88+E95+E102+E109+E116+E123+E130+E137+E144+E151+E158+E165+E172+E179+E186+E193+E200+E207+E214+E221+E228+E235+E242+E249+E256+E263+E270+E277+E284+E292+E299+E306+E313+E320+E327+E334+E341+E348+E355+E362+E369+E376+E383+E390</f>
        <v>676411586.26999998</v>
      </c>
      <c r="F397" s="24">
        <f>D397+E397</f>
        <v>999306466.05999994</v>
      </c>
      <c r="G397" s="24">
        <f>G11+G18+G25+G32+G39+G46+G53+G60+G67+G74+G81+G88+G95+G102+G109+G116+G123+G130+G137+G144+G151+G158+G165+G172+G179+G186+G193+G200+G207+G214+G221+G228+G235+G242+G249+G256+G263+G270+G277+G284+G292+G299+G306+G313+G320+G327+G334+G341+G348+G355+G362+G369+G376+G383+G390</f>
        <v>12456</v>
      </c>
      <c r="H397" s="24">
        <f>K397/L397</f>
        <v>66512.81784399868</v>
      </c>
      <c r="I397" s="24">
        <f>I11+I18+I25+I32+I39+I46+I53+I60+I67+I74+I81+I88+I95+I102+I109+I116+I123+I130+I137+I144+I151+I158+I165+I172+I179+I186+I193+I200+I207+I214+I221+I228+I235+I242+I249+I256+I263+I270+I277+I284+I292+I299+I306+I313+I320+I327+I334+I341+I348+I355+I362+I369+I376+I383+I390</f>
        <v>265116048.19999999</v>
      </c>
      <c r="J397" s="24">
        <f>J11+J18+J25+J32+J39+J46+J53+J60+J67+J74+J81+J88+J95+J102+J109+J116+J123+J130+J137+J144+J151+J158+J165+J172+J179+J186+J193+J200+J207+J214+J221+J228+J235+J242+J249+J256+J263+J270+J277+J284+J292+J299+J306+J313+J320+J327+J334+J341+J348+J355+J362+J369+J376+J383+J390</f>
        <v>537294586.26999998</v>
      </c>
      <c r="K397" s="24">
        <f>I397+J397</f>
        <v>802410634.47000003</v>
      </c>
      <c r="L397" s="24">
        <f>L11+L18+L25+L32+L39+L46+L53+L60+L67+L74+L81+L88+L95+L102+L109+L116+L123+L130+L137+L144+L151+L158+L165+L172+L179+L186+L193+L200+L207+L214+L221+L228+L235+L242+L249+L256+L263+L270+L277+L284+L292+L299+L306+L313+L320+L327+L334+L341+L348+L355+L362+L369+L376+L383+L390</f>
        <v>12064</v>
      </c>
      <c r="M397" s="24">
        <f>H397/C397*100</f>
        <v>82.905863936950055</v>
      </c>
    </row>
    <row r="398" spans="1:13" ht="114" customHeight="1">
      <c r="A398" s="51">
        <v>2</v>
      </c>
      <c r="B398" s="18" t="s">
        <v>56</v>
      </c>
      <c r="C398" s="24">
        <f>F398/G398</f>
        <v>1403.8199799293511</v>
      </c>
      <c r="D398" s="24">
        <f>D12+D19+D26+D33+D40+D47+D54+D61+D68+D75+D82+D89+D96+D103+D110+D117+D124+D131+D138+D145+D152+D159+D166+D173+D180+D187+D194+D201+D208+D215+D222+D229+D236+D243+D250+D257+D264+D271+D278+D285+D293+D300+D307+D314+D321+D328+D335+D342+D349+D356+D363+D370+D377+D384+D391</f>
        <v>17485981.669999998</v>
      </c>
      <c r="E398" s="24"/>
      <c r="F398" s="24">
        <f>D398</f>
        <v>17485981.669999998</v>
      </c>
      <c r="G398" s="24">
        <f>G12+G19+G26+G33+G40+G47+G54+G61+G68+G75+G82+G89+G96+G103+G110+G117+G124+G131+G138+G145+G152+G159+G166+G173+G180+G187+G194+G201+G208+G215+G222+G229+G236+G243+G250+G257+G264+G271+G278+G285+G293+G300+G307+G314+G321+G328+G335+G342+G349+G356+G363+G370+G377+G384+G391</f>
        <v>12456</v>
      </c>
      <c r="H398" s="24">
        <f>K398/L398</f>
        <v>1104.8133952254643</v>
      </c>
      <c r="I398" s="24">
        <f>I12+I19+I26+I33+I40+I47+I54+I61+I68+I75+I82+I89+I96+I103+I110+I117+I124+I131+I138+I145+I152+I159+I166+I173+I180+I187+I194+I201+I208+I215+I222+I229+I236+I243+I250+I257+I264+I271+I278+I285+I293+I300+I307+I314+I321+I328+I335+I342+I349+I356+I363+I370+I377+I384+I391</f>
        <v>13328468.800000001</v>
      </c>
      <c r="J398" s="24"/>
      <c r="K398" s="24">
        <f>I398</f>
        <v>13328468.800000001</v>
      </c>
      <c r="L398" s="24">
        <f>L12+L19+L26+L33+L40+L47+L54+L61+L68+L75+L82+L89+L96+L103+L110+L117+L124+L131+L138+L145+L152+L159+L166+L173+L180+L187+L194+L201+L208+L215+L222+L229+L236+L243+L250+L257+L264+L271+L278+L285+L293+L300+L307+L314+L321+L328+L335+L342+L349+L356+L363+L370+L377+L384+L391</f>
        <v>12064</v>
      </c>
      <c r="M398" s="24">
        <f>H398/C398*100</f>
        <v>78.700503698562926</v>
      </c>
    </row>
    <row r="400" spans="1:13">
      <c r="B400" s="41" t="s">
        <v>134</v>
      </c>
      <c r="E400" s="42" t="s">
        <v>135</v>
      </c>
      <c r="H400" s="42" t="s">
        <v>135</v>
      </c>
    </row>
    <row r="401" spans="2:8">
      <c r="E401" s="42"/>
      <c r="H401" s="42"/>
    </row>
    <row r="402" spans="2:8">
      <c r="B402" s="41" t="s">
        <v>136</v>
      </c>
      <c r="E402" s="42" t="s">
        <v>137</v>
      </c>
      <c r="H402" s="42" t="s">
        <v>137</v>
      </c>
    </row>
  </sheetData>
  <mergeCells count="117">
    <mergeCell ref="A1:M1"/>
    <mergeCell ref="A393:M393"/>
    <mergeCell ref="A394:M394"/>
    <mergeCell ref="A27:M27"/>
    <mergeCell ref="A3:M3"/>
    <mergeCell ref="A4:M4"/>
    <mergeCell ref="A5:M5"/>
    <mergeCell ref="A14:M14"/>
    <mergeCell ref="A15:M15"/>
    <mergeCell ref="A21:M21"/>
    <mergeCell ref="A22:M22"/>
    <mergeCell ref="A85:M85"/>
    <mergeCell ref="A49:M49"/>
    <mergeCell ref="A50:M50"/>
    <mergeCell ref="A56:M56"/>
    <mergeCell ref="A57:M57"/>
    <mergeCell ref="A70:M70"/>
    <mergeCell ref="A63:M63"/>
    <mergeCell ref="A64:M64"/>
    <mergeCell ref="A71:M71"/>
    <mergeCell ref="A77:M77"/>
    <mergeCell ref="A78:M78"/>
    <mergeCell ref="A84:M84"/>
    <mergeCell ref="A7:M7"/>
    <mergeCell ref="A8:M8"/>
    <mergeCell ref="A126:M126"/>
    <mergeCell ref="A127:M127"/>
    <mergeCell ref="A133:M133"/>
    <mergeCell ref="A134:M134"/>
    <mergeCell ref="A140:M140"/>
    <mergeCell ref="A43:M43"/>
    <mergeCell ref="A28:M28"/>
    <mergeCell ref="A29:M29"/>
    <mergeCell ref="A35:M35"/>
    <mergeCell ref="A36:M36"/>
    <mergeCell ref="A42:M42"/>
    <mergeCell ref="A106:M106"/>
    <mergeCell ref="A119:M119"/>
    <mergeCell ref="A120:M120"/>
    <mergeCell ref="A112:M112"/>
    <mergeCell ref="A113:M113"/>
    <mergeCell ref="A91:M91"/>
    <mergeCell ref="A92:M92"/>
    <mergeCell ref="A98:M98"/>
    <mergeCell ref="A99:M99"/>
    <mergeCell ref="A105:M105"/>
    <mergeCell ref="A161:M161"/>
    <mergeCell ref="A162:M162"/>
    <mergeCell ref="A168:M168"/>
    <mergeCell ref="A169:M169"/>
    <mergeCell ref="A175:M175"/>
    <mergeCell ref="A141:M141"/>
    <mergeCell ref="A147:M147"/>
    <mergeCell ref="A148:M148"/>
    <mergeCell ref="A154:M154"/>
    <mergeCell ref="A155:M155"/>
    <mergeCell ref="A196:M196"/>
    <mergeCell ref="A197:M197"/>
    <mergeCell ref="A203:M203"/>
    <mergeCell ref="A204:M204"/>
    <mergeCell ref="A210:M210"/>
    <mergeCell ref="A176:M176"/>
    <mergeCell ref="A182:M182"/>
    <mergeCell ref="A183:M183"/>
    <mergeCell ref="A189:M189"/>
    <mergeCell ref="A190:M190"/>
    <mergeCell ref="A231:M231"/>
    <mergeCell ref="A232:M232"/>
    <mergeCell ref="A238:M238"/>
    <mergeCell ref="A239:M239"/>
    <mergeCell ref="A245:M245"/>
    <mergeCell ref="A211:M211"/>
    <mergeCell ref="A217:M217"/>
    <mergeCell ref="A218:M218"/>
    <mergeCell ref="A224:M224"/>
    <mergeCell ref="A225:M225"/>
    <mergeCell ref="A266:M266"/>
    <mergeCell ref="A267:M267"/>
    <mergeCell ref="A273:M273"/>
    <mergeCell ref="A274:M274"/>
    <mergeCell ref="A246:M246"/>
    <mergeCell ref="A252:M252"/>
    <mergeCell ref="A253:M253"/>
    <mergeCell ref="A259:M259"/>
    <mergeCell ref="A260:M260"/>
    <mergeCell ref="A289:M289"/>
    <mergeCell ref="A295:O295"/>
    <mergeCell ref="A296:M296"/>
    <mergeCell ref="A302:M302"/>
    <mergeCell ref="A303:M303"/>
    <mergeCell ref="A280:M280"/>
    <mergeCell ref="A281:M281"/>
    <mergeCell ref="A288:M288"/>
    <mergeCell ref="A331:M331"/>
    <mergeCell ref="A337:M337"/>
    <mergeCell ref="A338:M338"/>
    <mergeCell ref="A344:M344"/>
    <mergeCell ref="A345:M345"/>
    <mergeCell ref="A309:M309"/>
    <mergeCell ref="A310:M310"/>
    <mergeCell ref="A316:M316"/>
    <mergeCell ref="A317:M317"/>
    <mergeCell ref="A330:M330"/>
    <mergeCell ref="A323:M323"/>
    <mergeCell ref="A324:M324"/>
    <mergeCell ref="A386:M386"/>
    <mergeCell ref="A387:M387"/>
    <mergeCell ref="A366:M366"/>
    <mergeCell ref="A372:M372"/>
    <mergeCell ref="A373:M373"/>
    <mergeCell ref="A379:M379"/>
    <mergeCell ref="A380:M380"/>
    <mergeCell ref="A351:M351"/>
    <mergeCell ref="A352:M352"/>
    <mergeCell ref="A358:M358"/>
    <mergeCell ref="A359:M359"/>
    <mergeCell ref="A365:M365"/>
  </mergeCells>
  <pageMargins left="0.70866141732283472" right="0.70866141732283472" top="0.74803149606299213" bottom="0.74803149606299213" header="0.31496062992125984" footer="0.31496062992125984"/>
  <pageSetup paperSize="9" scale="63" fitToHeight="19" orientation="portrait" verticalDpi="0" r:id="rId1"/>
  <rowBreaks count="8" manualBreakCount="8">
    <brk id="125" max="12" man="1"/>
    <brk id="146" max="12" man="1"/>
    <brk id="250" max="12" man="1"/>
    <brk id="272" max="12" man="1"/>
    <brk id="294" max="12" man="1"/>
    <brk id="336" max="12" man="1"/>
    <brk id="357" max="12" man="1"/>
    <brk id="37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сады</vt:lpstr>
      <vt:lpstr>форма 2 сады</vt:lpstr>
      <vt:lpstr>форма 3 сады</vt:lpstr>
      <vt:lpstr>форма 4 сады</vt:lpstr>
      <vt:lpstr>'форма 1 сады'!Область_печати</vt:lpstr>
      <vt:lpstr>'форма 2 сады'!Область_печати</vt:lpstr>
      <vt:lpstr>'форма 3 сады'!Область_печати</vt:lpstr>
      <vt:lpstr>'форма 4 сады'!Область_печати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2020-10-31T11:53:37Z</cp:lastPrinted>
  <dcterms:created xsi:type="dcterms:W3CDTF">2016-05-24T14:19:32Z</dcterms:created>
  <dcterms:modified xsi:type="dcterms:W3CDTF">2020-10-31T11:55:04Z</dcterms:modified>
</cp:coreProperties>
</file>