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5" windowWidth="15600" windowHeight="11760" activeTab="2"/>
  </bookViews>
  <sheets>
    <sheet name="форма 1 сады" sheetId="1" r:id="rId1"/>
    <sheet name="форма 2 сады" sheetId="4" r:id="rId2"/>
    <sheet name="форма 3 сады" sheetId="2" r:id="rId3"/>
    <sheet name="форма 4 сады" sheetId="3" r:id="rId4"/>
  </sheets>
  <externalReferences>
    <externalReference r:id="rId5"/>
  </externalReferences>
  <definedNames>
    <definedName name="_xlnm.Print_Area" localSheetId="0">'форма 1 сады'!$A$1:$F$392</definedName>
    <definedName name="_xlnm.Print_Area" localSheetId="1">'форма 2 сады'!$A$1:$F$18</definedName>
    <definedName name="_xlnm.Print_Area" localSheetId="2">'форма 3 сады'!$A$1:$F$446</definedName>
    <definedName name="_xlnm.Print_Area" localSheetId="3">'форма 4 сады'!$A$1:$M$20</definedName>
  </definedNames>
  <calcPr calcId="125725"/>
</workbook>
</file>

<file path=xl/calcChain.xml><?xml version="1.0" encoding="utf-8"?>
<calcChain xmlns="http://schemas.openxmlformats.org/spreadsheetml/2006/main">
  <c r="K389" i="3"/>
  <c r="H389" s="1"/>
  <c r="M389" s="1"/>
  <c r="G389"/>
  <c r="F389"/>
  <c r="C389"/>
  <c r="K388"/>
  <c r="H388" s="1"/>
  <c r="F388"/>
  <c r="C388" s="1"/>
  <c r="F444" i="2"/>
  <c r="F443"/>
  <c r="F442"/>
  <c r="E389" i="1"/>
  <c r="F389" s="1"/>
  <c r="D389"/>
  <c r="F388"/>
  <c r="M388" i="3" l="1"/>
  <c r="K382" l="1"/>
  <c r="H382"/>
  <c r="G382"/>
  <c r="F382"/>
  <c r="C382" s="1"/>
  <c r="K381"/>
  <c r="H381"/>
  <c r="M381" s="1"/>
  <c r="F381"/>
  <c r="C381"/>
  <c r="F436" i="2"/>
  <c r="F435"/>
  <c r="F434"/>
  <c r="E382" i="1"/>
  <c r="F382" s="1"/>
  <c r="D382"/>
  <c r="F381"/>
  <c r="M382" i="3" l="1"/>
  <c r="K375" l="1"/>
  <c r="H375" s="1"/>
  <c r="M375" s="1"/>
  <c r="G375"/>
  <c r="F375"/>
  <c r="C375"/>
  <c r="K374"/>
  <c r="H374" s="1"/>
  <c r="F374"/>
  <c r="C374" s="1"/>
  <c r="F428" i="2"/>
  <c r="F427"/>
  <c r="F426"/>
  <c r="E375" i="1"/>
  <c r="F375" s="1"/>
  <c r="D375"/>
  <c r="F374"/>
  <c r="M374" i="3" l="1"/>
  <c r="K368" l="1"/>
  <c r="H368" s="1"/>
  <c r="M368" s="1"/>
  <c r="G368"/>
  <c r="F368"/>
  <c r="C368"/>
  <c r="K367"/>
  <c r="H367" s="1"/>
  <c r="F367"/>
  <c r="C367" s="1"/>
  <c r="F420" i="2"/>
  <c r="F419"/>
  <c r="F418"/>
  <c r="E368" i="1"/>
  <c r="F368" s="1"/>
  <c r="D368"/>
  <c r="F367"/>
  <c r="K361" i="3"/>
  <c r="H361" s="1"/>
  <c r="M361" s="1"/>
  <c r="G361"/>
  <c r="F361"/>
  <c r="C361"/>
  <c r="K360"/>
  <c r="H360" s="1"/>
  <c r="F360"/>
  <c r="C360" s="1"/>
  <c r="F412" i="2"/>
  <c r="F411"/>
  <c r="F410"/>
  <c r="E361" i="1"/>
  <c r="F361" s="1"/>
  <c r="D361"/>
  <c r="F360"/>
  <c r="M367" i="3" l="1"/>
  <c r="M360"/>
  <c r="K354" l="1"/>
  <c r="H354" s="1"/>
  <c r="M354" s="1"/>
  <c r="G354"/>
  <c r="F354"/>
  <c r="C354"/>
  <c r="K353"/>
  <c r="H353" s="1"/>
  <c r="M353" s="1"/>
  <c r="F353"/>
  <c r="C353" s="1"/>
  <c r="F404" i="2"/>
  <c r="F403"/>
  <c r="F402"/>
  <c r="E354" i="1"/>
  <c r="F354" s="1"/>
  <c r="D354"/>
  <c r="F353"/>
  <c r="K347" i="3" l="1"/>
  <c r="H347" s="1"/>
  <c r="M347" s="1"/>
  <c r="G347"/>
  <c r="F347"/>
  <c r="C347"/>
  <c r="K346"/>
  <c r="H346" s="1"/>
  <c r="F346"/>
  <c r="C346" s="1"/>
  <c r="F396" i="2"/>
  <c r="F395"/>
  <c r="F394"/>
  <c r="E347" i="1"/>
  <c r="F347" s="1"/>
  <c r="D347"/>
  <c r="F346"/>
  <c r="M346" i="3" l="1"/>
  <c r="K340" l="1"/>
  <c r="H340" s="1"/>
  <c r="M340" s="1"/>
  <c r="G340"/>
  <c r="F340"/>
  <c r="C340"/>
  <c r="K339"/>
  <c r="H339" s="1"/>
  <c r="F339"/>
  <c r="C339" s="1"/>
  <c r="F388" i="2"/>
  <c r="F387"/>
  <c r="F386"/>
  <c r="E340" i="1"/>
  <c r="F340" s="1"/>
  <c r="D340"/>
  <c r="F339"/>
  <c r="M339" i="3" l="1"/>
  <c r="K333" l="1"/>
  <c r="H333" s="1"/>
  <c r="M333" s="1"/>
  <c r="G333"/>
  <c r="F333"/>
  <c r="C333"/>
  <c r="K332"/>
  <c r="H332" s="1"/>
  <c r="F332"/>
  <c r="C332" s="1"/>
  <c r="F380" i="2"/>
  <c r="F379"/>
  <c r="F378"/>
  <c r="E333" i="1"/>
  <c r="D333"/>
  <c r="F333" s="1"/>
  <c r="F332"/>
  <c r="M332" i="3" l="1"/>
  <c r="K326" l="1"/>
  <c r="H326" s="1"/>
  <c r="M326" s="1"/>
  <c r="G326"/>
  <c r="F326"/>
  <c r="C326"/>
  <c r="K325"/>
  <c r="H325" s="1"/>
  <c r="F325"/>
  <c r="C325" s="1"/>
  <c r="F372" i="2"/>
  <c r="F371"/>
  <c r="F370"/>
  <c r="E326" i="1"/>
  <c r="D326"/>
  <c r="F326" s="1"/>
  <c r="F325"/>
  <c r="M325" i="3" l="1"/>
  <c r="K319" l="1"/>
  <c r="H319" s="1"/>
  <c r="M319" s="1"/>
  <c r="G319"/>
  <c r="F319"/>
  <c r="C319"/>
  <c r="K318"/>
  <c r="H318" s="1"/>
  <c r="F318"/>
  <c r="C318" s="1"/>
  <c r="F364" i="2"/>
  <c r="F363"/>
  <c r="F362"/>
  <c r="E319" i="1"/>
  <c r="F319" s="1"/>
  <c r="F318"/>
  <c r="M318" i="3" l="1"/>
  <c r="K312" l="1"/>
  <c r="H312" s="1"/>
  <c r="M312" s="1"/>
  <c r="G312"/>
  <c r="F312"/>
  <c r="C312"/>
  <c r="K311"/>
  <c r="H311" s="1"/>
  <c r="F311"/>
  <c r="C311" s="1"/>
  <c r="F356" i="2"/>
  <c r="F355"/>
  <c r="F354"/>
  <c r="E312" i="1"/>
  <c r="F312" s="1"/>
  <c r="D312"/>
  <c r="F311"/>
  <c r="M311" i="3" l="1"/>
  <c r="K305" l="1"/>
  <c r="H305" s="1"/>
  <c r="M305" s="1"/>
  <c r="G305"/>
  <c r="F305"/>
  <c r="C305"/>
  <c r="K304"/>
  <c r="H304" s="1"/>
  <c r="F304"/>
  <c r="C304" s="1"/>
  <c r="F348" i="2"/>
  <c r="F347"/>
  <c r="F346"/>
  <c r="E305" i="1"/>
  <c r="F305" s="1"/>
  <c r="D305"/>
  <c r="F304"/>
  <c r="M304" i="3" l="1"/>
  <c r="K298" l="1"/>
  <c r="H298"/>
  <c r="G298"/>
  <c r="F298"/>
  <c r="C298" s="1"/>
  <c r="K297"/>
  <c r="H297" s="1"/>
  <c r="F297"/>
  <c r="C297" s="1"/>
  <c r="F340" i="2"/>
  <c r="F339"/>
  <c r="F338"/>
  <c r="E298" i="1"/>
  <c r="F298" s="1"/>
  <c r="D298"/>
  <c r="F297"/>
  <c r="K291" i="3"/>
  <c r="H291" s="1"/>
  <c r="M291" s="1"/>
  <c r="G291"/>
  <c r="F291"/>
  <c r="C291"/>
  <c r="K290"/>
  <c r="H290" s="1"/>
  <c r="F290"/>
  <c r="C290" s="1"/>
  <c r="F332" i="2"/>
  <c r="F331"/>
  <c r="F330"/>
  <c r="E291" i="1"/>
  <c r="D291"/>
  <c r="F291" s="1"/>
  <c r="F290"/>
  <c r="M297" i="3" l="1"/>
  <c r="M298"/>
  <c r="M290"/>
  <c r="K284" l="1"/>
  <c r="H284" s="1"/>
  <c r="M284" s="1"/>
  <c r="G284"/>
  <c r="F284"/>
  <c r="C284"/>
  <c r="K283"/>
  <c r="H283" s="1"/>
  <c r="F283"/>
  <c r="C283" s="1"/>
  <c r="F324" i="2"/>
  <c r="F323"/>
  <c r="F322"/>
  <c r="E284" i="1"/>
  <c r="F284" s="1"/>
  <c r="D284"/>
  <c r="F283"/>
  <c r="M283" i="3" l="1"/>
  <c r="K277" l="1"/>
  <c r="H277" s="1"/>
  <c r="M277" s="1"/>
  <c r="G277"/>
  <c r="F277"/>
  <c r="C277"/>
  <c r="K276"/>
  <c r="H276" s="1"/>
  <c r="F276"/>
  <c r="C276" s="1"/>
  <c r="F316" i="2"/>
  <c r="F315"/>
  <c r="F314"/>
  <c r="E277" i="1"/>
  <c r="D277"/>
  <c r="F277" s="1"/>
  <c r="F276"/>
  <c r="M276" i="3" l="1"/>
  <c r="K270" l="1"/>
  <c r="H270" s="1"/>
  <c r="M270" s="1"/>
  <c r="G270"/>
  <c r="F270"/>
  <c r="C270"/>
  <c r="K269"/>
  <c r="H269" s="1"/>
  <c r="F269"/>
  <c r="C269" s="1"/>
  <c r="F308" i="2"/>
  <c r="F307"/>
  <c r="F306"/>
  <c r="E270" i="1"/>
  <c r="F270" s="1"/>
  <c r="D270"/>
  <c r="F269"/>
  <c r="M269" i="3" l="1"/>
  <c r="K263" l="1"/>
  <c r="H263" s="1"/>
  <c r="M263" s="1"/>
  <c r="G263"/>
  <c r="F263"/>
  <c r="C263"/>
  <c r="K262"/>
  <c r="H262" s="1"/>
  <c r="F262"/>
  <c r="C262" s="1"/>
  <c r="F300" i="2"/>
  <c r="F299"/>
  <c r="F298"/>
  <c r="E263" i="1"/>
  <c r="D263"/>
  <c r="F263" s="1"/>
  <c r="F262"/>
  <c r="M262" i="3" l="1"/>
  <c r="K256" l="1"/>
  <c r="H256" s="1"/>
  <c r="M256" s="1"/>
  <c r="G256"/>
  <c r="F256"/>
  <c r="C256"/>
  <c r="K255"/>
  <c r="H255" s="1"/>
  <c r="F255"/>
  <c r="C255" s="1"/>
  <c r="F292" i="2"/>
  <c r="F291"/>
  <c r="F290"/>
  <c r="E256" i="1"/>
  <c r="D256"/>
  <c r="F256" s="1"/>
  <c r="F255"/>
  <c r="M255" i="3" l="1"/>
  <c r="K249" l="1"/>
  <c r="H249"/>
  <c r="G249"/>
  <c r="F249"/>
  <c r="C249" s="1"/>
  <c r="K248"/>
  <c r="H248" s="1"/>
  <c r="F248"/>
  <c r="C248" s="1"/>
  <c r="F284" i="2"/>
  <c r="F283"/>
  <c r="F282"/>
  <c r="E249" i="1"/>
  <c r="F249" s="1"/>
  <c r="D249"/>
  <c r="F248"/>
  <c r="M249" i="3" l="1"/>
  <c r="M248"/>
  <c r="K242" l="1"/>
  <c r="H242" s="1"/>
  <c r="M242" s="1"/>
  <c r="G242"/>
  <c r="F242"/>
  <c r="C242"/>
  <c r="K241"/>
  <c r="H241" s="1"/>
  <c r="F241"/>
  <c r="C241" s="1"/>
  <c r="F276" i="2"/>
  <c r="F275"/>
  <c r="F274"/>
  <c r="E242" i="1"/>
  <c r="D242"/>
  <c r="F242" s="1"/>
  <c r="F241"/>
  <c r="M241" i="3" l="1"/>
  <c r="K235" l="1"/>
  <c r="H235"/>
  <c r="G235"/>
  <c r="F235"/>
  <c r="C235" s="1"/>
  <c r="K234"/>
  <c r="H234" s="1"/>
  <c r="F234"/>
  <c r="C234" s="1"/>
  <c r="F268" i="2"/>
  <c r="F267"/>
  <c r="F266"/>
  <c r="E235" i="1"/>
  <c r="F235" s="1"/>
  <c r="D235"/>
  <c r="F234"/>
  <c r="M234" i="3" l="1"/>
  <c r="M235"/>
  <c r="K228" l="1"/>
  <c r="H228" s="1"/>
  <c r="M228" s="1"/>
  <c r="G228"/>
  <c r="F228"/>
  <c r="C228"/>
  <c r="K227"/>
  <c r="I227"/>
  <c r="H227"/>
  <c r="D227"/>
  <c r="F227" s="1"/>
  <c r="C227" s="1"/>
  <c r="F260" i="2"/>
  <c r="F259"/>
  <c r="F258"/>
  <c r="E228" i="1"/>
  <c r="F228" s="1"/>
  <c r="D228"/>
  <c r="F227"/>
  <c r="M227" i="3" l="1"/>
  <c r="K221" l="1"/>
  <c r="H221" s="1"/>
  <c r="M221" s="1"/>
  <c r="G221"/>
  <c r="F221"/>
  <c r="C221"/>
  <c r="K220"/>
  <c r="H220" s="1"/>
  <c r="F220"/>
  <c r="C220" s="1"/>
  <c r="F252" i="2"/>
  <c r="F251"/>
  <c r="F250"/>
  <c r="E221" i="1"/>
  <c r="F221" s="1"/>
  <c r="D221"/>
  <c r="F220"/>
  <c r="M220" i="3" l="1"/>
  <c r="K214" l="1"/>
  <c r="H214"/>
  <c r="G214"/>
  <c r="F214"/>
  <c r="C214" s="1"/>
  <c r="K213"/>
  <c r="H213"/>
  <c r="M213" s="1"/>
  <c r="F213"/>
  <c r="C213"/>
  <c r="F244" i="2"/>
  <c r="F243"/>
  <c r="F242"/>
  <c r="E214" i="1"/>
  <c r="F214" s="1"/>
  <c r="D214"/>
  <c r="F213"/>
  <c r="M214" i="3" l="1"/>
  <c r="K207" l="1"/>
  <c r="H207" s="1"/>
  <c r="M207" s="1"/>
  <c r="G207"/>
  <c r="F207"/>
  <c r="C207"/>
  <c r="K206"/>
  <c r="H206" s="1"/>
  <c r="F206"/>
  <c r="C206" s="1"/>
  <c r="F236" i="2"/>
  <c r="F235"/>
  <c r="F234"/>
  <c r="E207" i="1"/>
  <c r="F207" s="1"/>
  <c r="D207"/>
  <c r="F206"/>
  <c r="M206" i="3" l="1"/>
  <c r="K200" l="1"/>
  <c r="H200" s="1"/>
  <c r="M200" s="1"/>
  <c r="G200"/>
  <c r="F200"/>
  <c r="C200"/>
  <c r="K199"/>
  <c r="H199" s="1"/>
  <c r="F199"/>
  <c r="C199" s="1"/>
  <c r="F228" i="2"/>
  <c r="F227"/>
  <c r="F226"/>
  <c r="E200" i="1"/>
  <c r="F200" s="1"/>
  <c r="D200"/>
  <c r="F199"/>
  <c r="M199" i="3" l="1"/>
  <c r="K193" l="1"/>
  <c r="H193"/>
  <c r="G193"/>
  <c r="F193"/>
  <c r="C193" s="1"/>
  <c r="I192"/>
  <c r="K192" s="1"/>
  <c r="H192" s="1"/>
  <c r="D192"/>
  <c r="F192" s="1"/>
  <c r="C192" s="1"/>
  <c r="F220" i="2"/>
  <c r="F219"/>
  <c r="F218"/>
  <c r="E193" i="1"/>
  <c r="D193"/>
  <c r="F193" s="1"/>
  <c r="F192"/>
  <c r="M192" i="3" l="1"/>
  <c r="M193"/>
  <c r="K186" l="1"/>
  <c r="H186" s="1"/>
  <c r="M186" s="1"/>
  <c r="G186"/>
  <c r="F186"/>
  <c r="C186"/>
  <c r="K185"/>
  <c r="H185" s="1"/>
  <c r="F185"/>
  <c r="C185" s="1"/>
  <c r="F212" i="2"/>
  <c r="F211"/>
  <c r="F210"/>
  <c r="E186" i="1"/>
  <c r="D186"/>
  <c r="F186" s="1"/>
  <c r="F185"/>
  <c r="M185" i="3" l="1"/>
  <c r="K179" l="1"/>
  <c r="H179" s="1"/>
  <c r="M179" s="1"/>
  <c r="G179"/>
  <c r="F179"/>
  <c r="C179"/>
  <c r="K178"/>
  <c r="H178" s="1"/>
  <c r="F178"/>
  <c r="C178" s="1"/>
  <c r="F204" i="2"/>
  <c r="F203"/>
  <c r="F202"/>
  <c r="E179" i="1"/>
  <c r="F179" s="1"/>
  <c r="D179"/>
  <c r="F178"/>
  <c r="M178" i="3" l="1"/>
  <c r="K172" l="1"/>
  <c r="H172" s="1"/>
  <c r="M172" s="1"/>
  <c r="G172"/>
  <c r="F172"/>
  <c r="C172"/>
  <c r="K171"/>
  <c r="H171" s="1"/>
  <c r="F171"/>
  <c r="C171" s="1"/>
  <c r="F196" i="2"/>
  <c r="F195"/>
  <c r="F194"/>
  <c r="E172" i="1"/>
  <c r="F172" s="1"/>
  <c r="D172"/>
  <c r="F171"/>
  <c r="M171" i="3" l="1"/>
  <c r="K165" l="1"/>
  <c r="H165" s="1"/>
  <c r="M165" s="1"/>
  <c r="G165"/>
  <c r="F165"/>
  <c r="C165"/>
  <c r="K164"/>
  <c r="H164" s="1"/>
  <c r="F164"/>
  <c r="C164" s="1"/>
  <c r="F188" i="2"/>
  <c r="F187"/>
  <c r="F186"/>
  <c r="E165" i="1"/>
  <c r="F165" s="1"/>
  <c r="D165"/>
  <c r="F164"/>
  <c r="M164" i="3" l="1"/>
  <c r="K158" l="1"/>
  <c r="H158" s="1"/>
  <c r="M158" s="1"/>
  <c r="G158"/>
  <c r="F158"/>
  <c r="C158"/>
  <c r="K157"/>
  <c r="H157" s="1"/>
  <c r="F157"/>
  <c r="C157" s="1"/>
  <c r="F180" i="2"/>
  <c r="F179"/>
  <c r="F178"/>
  <c r="E158" i="1"/>
  <c r="F158" s="1"/>
  <c r="D158"/>
  <c r="F157"/>
  <c r="M157" i="3" l="1"/>
  <c r="K151" l="1"/>
  <c r="H151"/>
  <c r="G151"/>
  <c r="F151"/>
  <c r="C151" s="1"/>
  <c r="K150"/>
  <c r="H150"/>
  <c r="M150" s="1"/>
  <c r="F150"/>
  <c r="C150"/>
  <c r="F172" i="2"/>
  <c r="F171"/>
  <c r="F170"/>
  <c r="E151" i="1"/>
  <c r="D151"/>
  <c r="F151" s="1"/>
  <c r="F150"/>
  <c r="M151" i="3" l="1"/>
  <c r="K144" l="1"/>
  <c r="H144"/>
  <c r="G144"/>
  <c r="F144"/>
  <c r="C144" s="1"/>
  <c r="I143"/>
  <c r="K143" s="1"/>
  <c r="H143" s="1"/>
  <c r="M143" s="1"/>
  <c r="F143"/>
  <c r="D143"/>
  <c r="C143"/>
  <c r="F164" i="2"/>
  <c r="F163"/>
  <c r="F162"/>
  <c r="E144" i="1"/>
  <c r="F144" s="1"/>
  <c r="D144"/>
  <c r="F143"/>
  <c r="M144" i="3" l="1"/>
  <c r="K137" l="1"/>
  <c r="H137" s="1"/>
  <c r="M137" s="1"/>
  <c r="G137"/>
  <c r="F137"/>
  <c r="C137"/>
  <c r="K136"/>
  <c r="H136" s="1"/>
  <c r="F136"/>
  <c r="C136" s="1"/>
  <c r="F156" i="2"/>
  <c r="F155"/>
  <c r="F154"/>
  <c r="E137" i="1"/>
  <c r="F137" s="1"/>
  <c r="D137"/>
  <c r="F136"/>
  <c r="M136" i="3" l="1"/>
  <c r="K130" l="1"/>
  <c r="H130" s="1"/>
  <c r="M130" s="1"/>
  <c r="G130"/>
  <c r="F130"/>
  <c r="C130"/>
  <c r="K129"/>
  <c r="H129" s="1"/>
  <c r="F129"/>
  <c r="C129" s="1"/>
  <c r="F148" i="2"/>
  <c r="F147"/>
  <c r="F146"/>
  <c r="E130" i="1"/>
  <c r="F130" s="1"/>
  <c r="D130"/>
  <c r="F129"/>
  <c r="M129" i="3" l="1"/>
  <c r="K123" l="1"/>
  <c r="H123" s="1"/>
  <c r="M123" s="1"/>
  <c r="G123"/>
  <c r="F123"/>
  <c r="C123"/>
  <c r="K122"/>
  <c r="I122"/>
  <c r="H122"/>
  <c r="D122"/>
  <c r="F122" s="1"/>
  <c r="C122" s="1"/>
  <c r="F140" i="2"/>
  <c r="F139"/>
  <c r="F138"/>
  <c r="E123" i="1"/>
  <c r="F123" s="1"/>
  <c r="D123"/>
  <c r="F122"/>
  <c r="M122" i="3" l="1"/>
  <c r="K116" l="1"/>
  <c r="H116" s="1"/>
  <c r="M116" s="1"/>
  <c r="G116"/>
  <c r="F116"/>
  <c r="C116"/>
  <c r="K115"/>
  <c r="H115" s="1"/>
  <c r="F115"/>
  <c r="C115" s="1"/>
  <c r="F132" i="2"/>
  <c r="F131"/>
  <c r="F130"/>
  <c r="E116" i="1"/>
  <c r="F116" s="1"/>
  <c r="D116"/>
  <c r="F115"/>
  <c r="M115" i="3" l="1"/>
  <c r="K109" l="1"/>
  <c r="H109"/>
  <c r="G109"/>
  <c r="F109"/>
  <c r="C109" s="1"/>
  <c r="I108"/>
  <c r="K108" s="1"/>
  <c r="H108" s="1"/>
  <c r="M108" s="1"/>
  <c r="F108"/>
  <c r="D108"/>
  <c r="C108"/>
  <c r="F124" i="2"/>
  <c r="F123"/>
  <c r="F122"/>
  <c r="E109" i="1"/>
  <c r="D109"/>
  <c r="F109" s="1"/>
  <c r="F108"/>
  <c r="M109" i="3" l="1"/>
  <c r="K102" l="1"/>
  <c r="H102" s="1"/>
  <c r="M102" s="1"/>
  <c r="G102"/>
  <c r="F102"/>
  <c r="C102"/>
  <c r="K101"/>
  <c r="H101" s="1"/>
  <c r="F101"/>
  <c r="C101" s="1"/>
  <c r="F116" i="2"/>
  <c r="F115"/>
  <c r="F114"/>
  <c r="E102" i="1"/>
  <c r="F102" s="1"/>
  <c r="D102"/>
  <c r="F101"/>
  <c r="M101" i="3" l="1"/>
  <c r="K95" l="1"/>
  <c r="H95" s="1"/>
  <c r="M95" s="1"/>
  <c r="G95"/>
  <c r="F95"/>
  <c r="C95"/>
  <c r="K94"/>
  <c r="H94" s="1"/>
  <c r="F94"/>
  <c r="C94" s="1"/>
  <c r="F108" i="2"/>
  <c r="F107"/>
  <c r="F106"/>
  <c r="E95" i="1"/>
  <c r="F95" s="1"/>
  <c r="D95"/>
  <c r="F94"/>
  <c r="M94" i="3" l="1"/>
  <c r="K88" l="1"/>
  <c r="H88" s="1"/>
  <c r="M88" s="1"/>
  <c r="G88"/>
  <c r="F88"/>
  <c r="C88"/>
  <c r="K87"/>
  <c r="H87" s="1"/>
  <c r="F87"/>
  <c r="C87" s="1"/>
  <c r="F100" i="2"/>
  <c r="F99"/>
  <c r="F98"/>
  <c r="E88" i="1"/>
  <c r="D88"/>
  <c r="F88" s="1"/>
  <c r="F87"/>
  <c r="M87" i="3" l="1"/>
  <c r="K81" l="1"/>
  <c r="H81" s="1"/>
  <c r="M81" s="1"/>
  <c r="G81"/>
  <c r="F81"/>
  <c r="C81"/>
  <c r="K80"/>
  <c r="H80" s="1"/>
  <c r="F80"/>
  <c r="C80" s="1"/>
  <c r="F92" i="2"/>
  <c r="F91"/>
  <c r="F90"/>
  <c r="E81" i="1"/>
  <c r="F81" s="1"/>
  <c r="D81"/>
  <c r="F80"/>
  <c r="K74" i="3"/>
  <c r="H74"/>
  <c r="F74"/>
  <c r="C74" s="1"/>
  <c r="K73"/>
  <c r="H73" s="1"/>
  <c r="M73" s="1"/>
  <c r="G74"/>
  <c r="F73"/>
  <c r="C73"/>
  <c r="F84" i="2"/>
  <c r="F83"/>
  <c r="F82"/>
  <c r="E74" i="1"/>
  <c r="D74"/>
  <c r="F74" s="1"/>
  <c r="F73"/>
  <c r="M80" i="3" l="1"/>
  <c r="M74"/>
  <c r="K67" l="1"/>
  <c r="H67" s="1"/>
  <c r="M67" s="1"/>
  <c r="G67"/>
  <c r="F67"/>
  <c r="C67"/>
  <c r="K66"/>
  <c r="H66" s="1"/>
  <c r="F66"/>
  <c r="C66" s="1"/>
  <c r="F76" i="2"/>
  <c r="F75"/>
  <c r="F74"/>
  <c r="E67" i="1"/>
  <c r="D67"/>
  <c r="F67" s="1"/>
  <c r="F66"/>
  <c r="M66" i="3" l="1"/>
  <c r="K60" l="1"/>
  <c r="H60" s="1"/>
  <c r="M60" s="1"/>
  <c r="G60"/>
  <c r="F60"/>
  <c r="C60"/>
  <c r="K59"/>
  <c r="I59"/>
  <c r="H59"/>
  <c r="D59"/>
  <c r="F59" s="1"/>
  <c r="C59" s="1"/>
  <c r="F68" i="2"/>
  <c r="F67"/>
  <c r="F66"/>
  <c r="E60" i="1"/>
  <c r="F60" s="1"/>
  <c r="D60"/>
  <c r="F59"/>
  <c r="M59" i="3" l="1"/>
  <c r="K53" l="1"/>
  <c r="H53" s="1"/>
  <c r="M53" s="1"/>
  <c r="G53"/>
  <c r="F53"/>
  <c r="C53"/>
  <c r="K52"/>
  <c r="H52" s="1"/>
  <c r="F52"/>
  <c r="C52" s="1"/>
  <c r="F60" i="2"/>
  <c r="F59"/>
  <c r="F58"/>
  <c r="E53" i="1"/>
  <c r="F53" s="1"/>
  <c r="D53"/>
  <c r="F52"/>
  <c r="K46" i="3"/>
  <c r="H46" s="1"/>
  <c r="M46" s="1"/>
  <c r="G46"/>
  <c r="F46"/>
  <c r="C46"/>
  <c r="K45"/>
  <c r="H45" s="1"/>
  <c r="F45"/>
  <c r="C45" s="1"/>
  <c r="F52" i="2"/>
  <c r="F51"/>
  <c r="F50"/>
  <c r="E46" i="1"/>
  <c r="F46" s="1"/>
  <c r="D46"/>
  <c r="F45"/>
  <c r="M52" i="3" l="1"/>
  <c r="M45"/>
  <c r="K39" l="1"/>
  <c r="H39" s="1"/>
  <c r="M39" s="1"/>
  <c r="G39"/>
  <c r="F39"/>
  <c r="C39"/>
  <c r="K38"/>
  <c r="H38" s="1"/>
  <c r="F38"/>
  <c r="C38" s="1"/>
  <c r="F44" i="2"/>
  <c r="F43"/>
  <c r="F42"/>
  <c r="E39" i="1"/>
  <c r="F39" s="1"/>
  <c r="D39"/>
  <c r="F38"/>
  <c r="M38" i="3" l="1"/>
  <c r="F36" i="2" l="1"/>
  <c r="F35"/>
  <c r="F34"/>
  <c r="E32" i="1"/>
  <c r="F32" s="1"/>
  <c r="D32"/>
  <c r="F31"/>
  <c r="K32" i="3"/>
  <c r="H32" s="1"/>
  <c r="M32" s="1"/>
  <c r="G32"/>
  <c r="F32"/>
  <c r="C32"/>
  <c r="K31"/>
  <c r="I31"/>
  <c r="H31"/>
  <c r="M31" s="1"/>
  <c r="D31"/>
  <c r="F31" s="1"/>
  <c r="C31" s="1"/>
  <c r="A28"/>
  <c r="K25" l="1"/>
  <c r="H25" s="1"/>
  <c r="F25"/>
  <c r="K24"/>
  <c r="H24" s="1"/>
  <c r="C24"/>
  <c r="F24"/>
  <c r="F28" i="2"/>
  <c r="F27"/>
  <c r="F26"/>
  <c r="E25" i="1"/>
  <c r="F25" s="1"/>
  <c r="D25"/>
  <c r="F24"/>
  <c r="K18" i="3"/>
  <c r="H18"/>
  <c r="G18"/>
  <c r="F18"/>
  <c r="C18" s="1"/>
  <c r="K17"/>
  <c r="H17"/>
  <c r="M17" s="1"/>
  <c r="F17"/>
  <c r="C17"/>
  <c r="F20" i="2"/>
  <c r="F19"/>
  <c r="F18"/>
  <c r="F18" i="1"/>
  <c r="D18"/>
  <c r="F17"/>
  <c r="M24" i="3" l="1"/>
  <c r="G25"/>
  <c r="C25" s="1"/>
  <c r="M25" s="1"/>
  <c r="M18"/>
  <c r="D11" i="1" l="1"/>
  <c r="F12" i="2"/>
  <c r="F11"/>
  <c r="G11" i="3"/>
  <c r="K11"/>
  <c r="F11"/>
  <c r="E11" i="1" l="1"/>
  <c r="L11" i="3" s="1"/>
  <c r="F11" i="1" l="1"/>
  <c r="H11" i="3"/>
  <c r="C11"/>
  <c r="K10"/>
  <c r="H10" s="1"/>
  <c r="F10"/>
  <c r="C10" s="1"/>
  <c r="F10" i="2"/>
  <c r="F10" i="1"/>
  <c r="M10" i="3" l="1"/>
  <c r="M11"/>
</calcChain>
</file>

<file path=xl/sharedStrings.xml><?xml version="1.0" encoding="utf-8"?>
<sst xmlns="http://schemas.openxmlformats.org/spreadsheetml/2006/main" count="2952" uniqueCount="139">
  <si>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</si>
  <si>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</si>
  <si>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</si>
  <si>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</si>
  <si>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Наименование муниципального учреждения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</si>
  <si>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</si>
  <si>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</si>
  <si>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</si>
  <si>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</si>
  <si>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</si>
  <si>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</si>
  <si>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</si>
  <si>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человек</t>
  </si>
  <si>
    <t>Форма № 3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</si>
  <si>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</si>
  <si>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</si>
  <si>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</si>
  <si>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</si>
  <si>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</si>
  <si>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</si>
  <si>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</si>
  <si>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</si>
  <si>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</si>
  <si>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</si>
  <si>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профинансировано расходов за отчетный период, руб.</t>
  </si>
  <si>
    <t>3а</t>
  </si>
  <si>
    <t>3б</t>
  </si>
  <si>
    <t>3г</t>
  </si>
  <si>
    <t>3д</t>
  </si>
  <si>
    <t>4а</t>
  </si>
  <si>
    <t>4б</t>
  </si>
  <si>
    <t>4г</t>
  </si>
  <si>
    <t>4д</t>
  </si>
  <si>
    <t>5=(4/3)*100%</t>
  </si>
  <si>
    <t>Заведующий</t>
  </si>
  <si>
    <t>исполнитель</t>
  </si>
  <si>
    <t>содержания выполненных  муниципальных работ</t>
  </si>
  <si>
    <t>Форма № 2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</si>
  <si>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</si>
  <si>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</si>
  <si>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Наименование показателя результата</t>
  </si>
  <si>
    <t>Значение показателя результата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</si>
  <si>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</si>
  <si>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</si>
  <si>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-</t>
  </si>
  <si>
    <t>качества предоставленных услуг (выполненных работ)</t>
  </si>
  <si>
    <r>
      <t xml:space="preserve">Плановые ассигнования на 2021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</si>
  <si>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Плановые ассигнования на 2021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</si>
  <si>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 xml:space="preserve">Итого плановые ассигнования на 2021 год с учетом изменений на конец отчетного периода, руб. </t>
  </si>
  <si>
    <r>
      <t xml:space="preserve">801011О.99.0.БВ24ДП02000,               801011О.99.0.БВ24АГ62000,            801011О.99.0.БВ24АВ42000,     801011О.99.0.БВ24ДН82000,     801011О.99.0.БВ24ДП04000,       801011О.99.0.БВ24ДН84000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</si>
  <si>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853211О.99.0.БВ19АБ10000, 853211О.99.0.БВ19АА26000,853211О.99.0.БВ19АГ20000, 853211О.99.0.БВ19АА68000, 853211О.99.0.БВ19АА14000, 853211О.99.0.БВ19АБ40000, 853211О.99.0.БВ19АГ08000, 853211О.99.0.БВ19АА56000, 853211О.99.0.БВ19АА98000, 853211О.99.0.БВ19АБ54000,  853211О.99.0.БВ19АБ12000, 853211О.99.0.БВ19АА28000, 853211О.99.0.БВ19АГ22000, 853211О.99.0.БВ19АА70000, 853211О.99.0.БВ19АБ42000, 853211О.99.0.БВ19АБ00000, 853211О.99.0.БВ19АА16000,  853211О.99.0.БВ19АГ10000, 853211О.99.0.БВ19АА58000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</si>
  <si>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801011О.99.0.БВ24АГ62000,            801011О.99.0.БВ24АВ42000,     801011О.99.0.БВ24ДН82000,     801011О.99.0.БВ24ДП04000,       801011О.99.0.БВ24ДН84000                                  реализация основных общеобразовательных программ дошкольного образования</t>
  </si>
  <si>
    <t>853211О.99.0.БВ19АБ10000, 853211О.99.0.БВ19АА26000,853211О.99.0.БВ19АГ20000, 853211О.99.0.БВ19АА68000, 853211О.99.0.БВ19АА14000, 853211О.99.0.БВ19АБ40000, 853211О.99.0.БВ19АГ08000, 853211О.99.0.БВ19АА56000, 853211О.99.0.БВ19АА98000, 853211О.99.0.БВ19АБ54000,  853211О.99.0.БВ19АБ12000, 853211О.99.0.БВ19АА28000, 853211О.99.0.БВ19АГ22000, 853211О.99.0.БВ19АА70000, 853211О.99.0.БВ19АБ42000, 853211О.99.0.БВ19АБ00000, 853211О.99.0.БВ19АА16000,  853211О.99.0.БВ19АГ10000, 853211О.99.0.БВ19АА58000                                               присмотр и уход</t>
  </si>
  <si>
    <t>853211О.99.0.БВ19АБ10000, 853211О.99.0.БВ19АА26000, 853211О.99.0.БВ19АГ20000, 853211О.99.0.БВ19АА68000, 853211О.99.0.БВ19АА14000, 853211О.99.0.БВ19АБ40000, 853211О.99.0.БВ19АГ08000, 853211О.99.0.БВ19АА56000, 853211О.99.0.БВ19АА98000, 853211О.99.0.БВ19АБ54000,  853211О.99.0.БВ19АБ12000, 853211О.99.0.БВ19АА28000, 853211О.99.0.БВ19АГ22000, 853211О.99.0.БВ19АА70000, 853211О.99.0.БВ19АБ42000, 853211О.99.0.БВ19АБ00000, 853211О.99.0.БВ19АА16000,  853211О.99.0.БВ19АГ10000, 853211О.99.0.БВ19АА58000                                               присмотр и уход</t>
  </si>
  <si>
    <t>Отчетный период:  9 месяцев 2021 года</t>
  </si>
  <si>
    <t xml:space="preserve">укомплектованность педагогическими кадрами 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</si>
  <si>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</si>
  <si>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Отчетный период: 9 месяцев  2021 года</t>
  </si>
  <si>
    <t>Муниципальное автономное дошкольное образовательное учреждение "Детский сад № 1 "Капитошка"</t>
  </si>
  <si>
    <t>муниципальное бюджетное дошкольное учреждение "Детский сад № 2"</t>
  </si>
  <si>
    <t>МБДОУ д/с № 3</t>
  </si>
  <si>
    <r>
      <t xml:space="preserve">Плановые ассигнования на 2021 год с учетом изменений на конец отчетного периода, руб.  </t>
    </r>
    <r>
      <rPr>
        <b/>
        <sz val="14"/>
        <color indexed="8"/>
        <rFont val="Times New Roman"/>
        <family val="1"/>
        <charset val="204"/>
      </rPr>
      <t>(местный бюджет)</t>
    </r>
  </si>
  <si>
    <r>
      <t xml:space="preserve">Плановые ассигнования на 2021 год с учетом изменений на конец отчетного периода, руб.  </t>
    </r>
    <r>
      <rPr>
        <b/>
        <sz val="14"/>
        <color indexed="8"/>
        <rFont val="Times New Roman"/>
        <family val="1"/>
        <charset val="204"/>
      </rPr>
      <t>(областной бюджет)</t>
    </r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</si>
  <si>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</si>
  <si>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(областной бюджет)</t>
    </r>
  </si>
  <si>
    <t>МАДОУ д/с № 4</t>
  </si>
  <si>
    <t>МБДОУ "Детский сад № 5"</t>
  </si>
  <si>
    <t>МБДОУ "Детский  сад № 5"</t>
  </si>
  <si>
    <t>МАДОУ д/с № 7</t>
  </si>
  <si>
    <t>муниципальное бюджетное дошкольное общеобразовательное  учреждение "Детский сад № 10"</t>
  </si>
  <si>
    <r>
      <rPr>
        <sz val="12"/>
        <rFont val="Times New Roman"/>
        <family val="1"/>
        <charset val="204"/>
      </rPr>
      <t xml:space="preserve">801011О.99.0.БВ24ДП02000,               801011О.99.0.БВ24АГ62000,            801011О.99.0.БВ24АВ42000,     801011О.99.0.БВ24ДН82000,     801011О.99.0.БВ24ДП04000,       801011О.99.0.БВ24ДН84000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</si>
  <si>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rPr>
        <sz val="12"/>
        <rFont val="Times New Roman"/>
        <family val="1"/>
        <charset val="204"/>
      </rPr>
      <t xml:space="preserve">853211О.99.0.БВ19АБ10000, 853211О.99.0.БВ19АА26000,853211О.99.0.БВ19АГ20000, 853211О.99.0.БВ19АА68000, 853211О.99.0.БВ19АА14000, 853211О.99.0.БВ19АБ40000, 853211О.99.0.БВ19АГ08000, 853211О.99.0.БВ19АА56000, 853211О.99.0.БВ19АА98000, 853211О.99.0.БВ19АБ54000,  853211О.99.0.БВ19АБ12000, 853211О.99.0.БВ19АА28000, 853211О.99.0.БВ19АГ22000, 853211О.99.0.БВ19АА70000, 853211О.99.0.БВ19АБ42000, 853211О.99.0.БВ19АБ00000, 853211О.99.0.БВ19АА16000,  853211О.99.0.БВ19АГ10000, 853211О.99.0.БВ19АА58000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</si>
  <si>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МБДОУ д/с № 10</t>
  </si>
  <si>
    <r>
      <rPr>
        <sz val="14"/>
        <color rgb="FF000000"/>
        <rFont val="Times New Roman"/>
        <family val="1"/>
        <charset val="204"/>
      </rPr>
      <t xml:space="preserve">Плановые ассигнования на 2021 год с учетом изменений на конец отчетного периода, руб.  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</si>
  <si>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 xml:space="preserve">Плановые ассигнования на 2021 год с учетом изменений на конец отчетного периода, руб.  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</si>
  <si>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r>
      <rPr>
        <sz val="14"/>
        <color rgb="FF000000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</si>
  <si>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</si>
  <si>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t>муниципальное бюджетное дошкольное образовательное учреждение "Детский сад № 12 "Зоренька"</t>
  </si>
  <si>
    <t>МБДОУ д/с № 15</t>
  </si>
  <si>
    <t>МБДОУ д/с № 17</t>
  </si>
  <si>
    <t>МБДОУ д/с № 20 "Красная Шапочка"</t>
  </si>
  <si>
    <t xml:space="preserve"> МБДОУ д/с № 20 "Красная Шапочка"</t>
  </si>
  <si>
    <t>муниципальное бюджетное дошкольное образовательное учреждение "Детский сад № 24"</t>
  </si>
  <si>
    <t>МБДОУ д/с № 25</t>
  </si>
  <si>
    <t xml:space="preserve"> МБДОУ д/с № 29 "Маячок"</t>
  </si>
  <si>
    <t>МБДОУ д/с № 29 "Маячок"</t>
  </si>
  <si>
    <t>муниципальное бюджетное дошкольное образовательное учреждение "Детский сад № 31"</t>
  </si>
  <si>
    <t>МБДОУ д/с № 32</t>
  </si>
  <si>
    <t>отклонение не должно превышать 10 %</t>
  </si>
  <si>
    <t>Муниципальное бюджетное дошкольное образовательное учреждение «Детский сад № 36»</t>
  </si>
  <si>
    <t>МБДОУ д/с № 37</t>
  </si>
  <si>
    <t>МБДОУ д/с №13/38</t>
  </si>
  <si>
    <t>МБДОУ д/с №39</t>
  </si>
  <si>
    <t>МБДОУ д/с № 39</t>
  </si>
  <si>
    <t>МБДОУ д/с № 41</t>
  </si>
  <si>
    <t>МБДОУ д/с №43</t>
  </si>
  <si>
    <t>Муниципальное бюджетное дошкольное образовательное учеждение "Детский сад № 44 "Тополек"</t>
  </si>
  <si>
    <t>Муниципальное бюджетное дошкольное образовательное учреждение "Детский сад № 44 "Тополек"</t>
  </si>
  <si>
    <t>МБДОУ ЦРР "Ромашка"</t>
  </si>
  <si>
    <t>Отчетный период:  5 месяцев 2021 года</t>
  </si>
  <si>
    <t>МБДОУ д/с № 46</t>
  </si>
  <si>
    <t>МБДОУ д/с №46</t>
  </si>
  <si>
    <t>МБДОУ д/с № 48</t>
  </si>
  <si>
    <t>МБДОУ д/с № 51</t>
  </si>
  <si>
    <t xml:space="preserve">  МБДОУ д/с № 51</t>
  </si>
  <si>
    <t>МБДОУ д/с № 52</t>
  </si>
  <si>
    <t>МБДОУ д/с № 55</t>
  </si>
  <si>
    <t>МБДОУ д/с № 59</t>
  </si>
  <si>
    <t>МБДОУ № 62 "Журавушка"</t>
  </si>
  <si>
    <t>МБДОУ д/с № 63</t>
  </si>
  <si>
    <t>МБДОУ д/с № 64</t>
  </si>
  <si>
    <t>МБДОУ д/с №65 "Буратино"</t>
  </si>
  <si>
    <t>МАДОУ ЦРР "Улыбка"</t>
  </si>
  <si>
    <t>муниципальное бюджетное дошкольное образовательное учреждение "Детский сад № 67"</t>
  </si>
  <si>
    <t>МАДОУ д/с № 68</t>
  </si>
  <si>
    <t>Муниципальное бюджетное дошкольное образовательное учреждение "Детский сад № 71"</t>
  </si>
  <si>
    <t>МБДОУ д/с № 73</t>
  </si>
  <si>
    <t>МБДОУ д/с № 76</t>
  </si>
  <si>
    <t>муниципальное бюджетное дошкольное учреждение "Детский сад № 78"</t>
  </si>
  <si>
    <t xml:space="preserve"> МБДОУ д/с №80</t>
  </si>
  <si>
    <t>МБДОУ д/с №80</t>
  </si>
  <si>
    <t>МБДОУ  д/с  № 83</t>
  </si>
  <si>
    <t>МБДОУ д/с № 83</t>
  </si>
  <si>
    <t>МБДОУ д/с № 84</t>
  </si>
  <si>
    <t>МБДОУ д/с "Здоровый ребенок"</t>
  </si>
  <si>
    <t>МБДОУ д/с № 91</t>
  </si>
  <si>
    <t>МБДОУ д/с № 92</t>
  </si>
  <si>
    <t>муниципальное бюджетное дошкольное образовательное учреждение "Детский сад  № 93"</t>
  </si>
  <si>
    <t>муниципальное дошкольное образовательное учреждение "Детский сад № 93"</t>
  </si>
  <si>
    <t>МБДОУ д/с № 94</t>
  </si>
  <si>
    <t xml:space="preserve"> МБДОУ д/с № 94</t>
  </si>
  <si>
    <t xml:space="preserve">  МБДОУ д/с № 94</t>
  </si>
  <si>
    <t>МБДОУ ДС № 95</t>
  </si>
  <si>
    <t>МБДОУ д/с № 97</t>
  </si>
  <si>
    <t>МБДОУ д/с № 99</t>
  </si>
  <si>
    <t>Муниципальное бюджетное образовательное учреждение "Детский сад № 100 "Рябинушка" (МБДОУ д/с № 100)</t>
  </si>
  <si>
    <t>Муниципальное бюджетное дошкольное образовательное учреждение "Детский сад № 101"</t>
  </si>
  <si>
    <t xml:space="preserve"> МБДОУ д/с № 102</t>
  </si>
  <si>
    <t>МБДОУ д/с № 102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</si>
</sst>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i/>
      <sz val="11"/>
      <color rgb="FF7F7F7F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9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1" fontId="1" fillId="0" borderId="4" xfId="0" applyNumberFormat="1" applyFont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/>
    </xf>
    <xf numFmtId="0" fontId="4" fillId="0" borderId="4" xfId="1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49" fontId="3" fillId="0" borderId="0" xfId="1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 wrapText="1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top"/>
    </xf>
    <xf numFmtId="49" fontId="3" fillId="0" borderId="0" xfId="1" applyNumberFormat="1" applyFont="1" applyFill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 vertical="top"/>
    </xf>
    <xf numFmtId="1" fontId="1" fillId="0" borderId="0" xfId="0" applyNumberFormat="1" applyFont="1" applyFill="1" applyBorder="1" applyAlignment="1">
      <alignment horizontal="center" vertical="top"/>
    </xf>
    <xf numFmtId="2" fontId="4" fillId="0" borderId="4" xfId="1" applyNumberFormat="1" applyFont="1" applyFill="1" applyBorder="1" applyAlignment="1">
      <alignment vertical="top" wrapText="1"/>
    </xf>
    <xf numFmtId="0" fontId="4" fillId="0" borderId="4" xfId="1" applyNumberFormat="1" applyFont="1" applyFill="1" applyBorder="1" applyAlignment="1">
      <alignment vertical="top" wrapText="1"/>
    </xf>
    <xf numFmtId="4" fontId="1" fillId="2" borderId="4" xfId="0" applyNumberFormat="1" applyFont="1" applyFill="1" applyBorder="1" applyAlignment="1">
      <alignment horizontal="center" vertical="top"/>
    </xf>
    <xf numFmtId="4" fontId="1" fillId="0" borderId="4" xfId="0" applyNumberFormat="1" applyFont="1" applyBorder="1" applyAlignment="1">
      <alignment horizontal="center" vertical="top"/>
    </xf>
    <xf numFmtId="165" fontId="1" fillId="0" borderId="4" xfId="0" applyNumberFormat="1" applyFont="1" applyBorder="1" applyAlignment="1">
      <alignment horizontal="center" vertical="top"/>
    </xf>
    <xf numFmtId="1" fontId="1" fillId="3" borderId="4" xfId="0" applyNumberFormat="1" applyFont="1" applyFill="1" applyBorder="1" applyAlignment="1">
      <alignment horizontal="center" vertical="top"/>
    </xf>
    <xf numFmtId="0" fontId="7" fillId="0" borderId="0" xfId="0" applyFont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49" fontId="4" fillId="0" borderId="4" xfId="1" applyNumberFormat="1" applyFont="1" applyFill="1" applyBorder="1" applyAlignment="1">
      <alignment horizontal="center" vertical="top" wrapText="1"/>
    </xf>
    <xf numFmtId="2" fontId="3" fillId="0" borderId="4" xfId="1" applyNumberFormat="1" applyFont="1" applyFill="1" applyBorder="1" applyAlignment="1">
      <alignment vertical="top" wrapText="1"/>
    </xf>
    <xf numFmtId="0" fontId="3" fillId="0" borderId="4" xfId="1" applyNumberFormat="1" applyFont="1" applyFill="1" applyBorder="1" applyAlignment="1">
      <alignment vertical="top" wrapText="1"/>
    </xf>
    <xf numFmtId="3" fontId="1" fillId="0" borderId="4" xfId="0" applyNumberFormat="1" applyFont="1" applyFill="1" applyBorder="1" applyAlignment="1">
      <alignment horizontal="center" vertical="top"/>
    </xf>
    <xf numFmtId="0" fontId="4" fillId="0" borderId="4" xfId="1" applyNumberFormat="1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top"/>
    </xf>
    <xf numFmtId="2" fontId="4" fillId="0" borderId="4" xfId="1" applyNumberFormat="1" applyFont="1" applyBorder="1" applyAlignment="1">
      <alignment vertical="top" wrapText="1"/>
    </xf>
    <xf numFmtId="1" fontId="10" fillId="4" borderId="4" xfId="0" applyNumberFormat="1" applyFont="1" applyFill="1" applyBorder="1" applyAlignment="1">
      <alignment horizontal="center" vertical="top"/>
    </xf>
    <xf numFmtId="164" fontId="10" fillId="0" borderId="4" xfId="0" applyNumberFormat="1" applyFont="1" applyBorder="1" applyAlignment="1">
      <alignment horizontal="center" vertical="top"/>
    </xf>
    <xf numFmtId="0" fontId="4" fillId="0" borderId="4" xfId="1" applyFont="1" applyBorder="1" applyAlignment="1">
      <alignment vertical="top" wrapText="1"/>
    </xf>
    <xf numFmtId="1" fontId="10" fillId="0" borderId="4" xfId="0" applyNumberFormat="1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4" fillId="0" borderId="4" xfId="1" applyFont="1" applyBorder="1" applyAlignment="1">
      <alignment horizontal="left" vertical="top" wrapText="1"/>
    </xf>
    <xf numFmtId="2" fontId="3" fillId="0" borderId="4" xfId="1" applyNumberFormat="1" applyFont="1" applyBorder="1" applyAlignment="1">
      <alignment vertical="top" wrapText="1"/>
    </xf>
    <xf numFmtId="2" fontId="10" fillId="0" borderId="4" xfId="0" applyNumberFormat="1" applyFont="1" applyBorder="1" applyAlignment="1">
      <alignment horizontal="center" vertical="top"/>
    </xf>
    <xf numFmtId="4" fontId="10" fillId="5" borderId="4" xfId="0" applyNumberFormat="1" applyFont="1" applyFill="1" applyBorder="1" applyAlignment="1">
      <alignment horizontal="center" vertical="top"/>
    </xf>
    <xf numFmtId="4" fontId="10" fillId="0" borderId="4" xfId="0" applyNumberFormat="1" applyFont="1" applyBorder="1" applyAlignment="1">
      <alignment horizontal="center" vertical="top"/>
    </xf>
    <xf numFmtId="3" fontId="10" fillId="0" borderId="4" xfId="0" applyNumberFormat="1" applyFont="1" applyBorder="1" applyAlignment="1">
      <alignment horizontal="center" vertical="top"/>
    </xf>
    <xf numFmtId="165" fontId="10" fillId="0" borderId="4" xfId="0" applyNumberFormat="1" applyFont="1" applyBorder="1" applyAlignment="1">
      <alignment horizontal="center" vertical="top"/>
    </xf>
    <xf numFmtId="0" fontId="3" fillId="0" borderId="4" xfId="1" applyFont="1" applyBorder="1" applyAlignment="1">
      <alignment vertical="top" wrapText="1"/>
    </xf>
    <xf numFmtId="2" fontId="4" fillId="0" borderId="4" xfId="2" applyNumberFormat="1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0" fontId="4" fillId="0" borderId="4" xfId="2" applyFont="1" applyBorder="1" applyAlignment="1">
      <alignment horizontal="left" vertical="top" wrapText="1"/>
    </xf>
    <xf numFmtId="2" fontId="3" fillId="0" borderId="4" xfId="2" applyNumberFormat="1" applyFont="1" applyBorder="1" applyAlignment="1">
      <alignment vertical="top" wrapText="1"/>
    </xf>
    <xf numFmtId="0" fontId="3" fillId="0" borderId="4" xfId="2" applyFont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12" fillId="0" borderId="0" xfId="0" applyFont="1"/>
    <xf numFmtId="0" fontId="1" fillId="0" borderId="7" xfId="0" applyFont="1" applyBorder="1" applyAlignment="1">
      <alignment horizontal="center" vertical="top"/>
    </xf>
    <xf numFmtId="0" fontId="4" fillId="0" borderId="5" xfId="1" applyNumberFormat="1" applyFont="1" applyFill="1" applyBorder="1" applyAlignment="1">
      <alignment horizontal="left" vertical="top" wrapText="1"/>
    </xf>
    <xf numFmtId="2" fontId="3" fillId="0" borderId="4" xfId="1" applyNumberFormat="1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4" fontId="13" fillId="2" borderId="4" xfId="0" applyNumberFormat="1" applyFont="1" applyFill="1" applyBorder="1" applyAlignment="1">
      <alignment horizontal="center" vertical="top"/>
    </xf>
    <xf numFmtId="4" fontId="13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2" fontId="4" fillId="0" borderId="5" xfId="1" applyNumberFormat="1" applyFont="1" applyFill="1" applyBorder="1" applyAlignment="1">
      <alignment horizontal="left" vertical="top" wrapText="1"/>
    </xf>
    <xf numFmtId="2" fontId="3" fillId="0" borderId="6" xfId="1" applyNumberFormat="1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/>
    </xf>
    <xf numFmtId="2" fontId="4" fillId="0" borderId="4" xfId="2" applyNumberFormat="1" applyFont="1" applyBorder="1" applyAlignment="1">
      <alignment horizontal="left" vertical="top" wrapText="1"/>
    </xf>
    <xf numFmtId="2" fontId="4" fillId="0" borderId="4" xfId="1" applyNumberFormat="1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top"/>
    </xf>
    <xf numFmtId="1" fontId="14" fillId="6" borderId="4" xfId="0" applyNumberFormat="1" applyFont="1" applyFill="1" applyBorder="1" applyAlignment="1">
      <alignment horizontal="center" vertical="top"/>
    </xf>
    <xf numFmtId="164" fontId="14" fillId="0" borderId="4" xfId="0" applyNumberFormat="1" applyFont="1" applyBorder="1" applyAlignment="1">
      <alignment horizontal="center" vertical="top"/>
    </xf>
    <xf numFmtId="1" fontId="14" fillId="0" borderId="4" xfId="0" applyNumberFormat="1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4" fontId="14" fillId="7" borderId="4" xfId="0" applyNumberFormat="1" applyFont="1" applyFill="1" applyBorder="1" applyAlignment="1">
      <alignment horizontal="center" vertical="top"/>
    </xf>
    <xf numFmtId="4" fontId="14" fillId="0" borderId="4" xfId="0" applyNumberFormat="1" applyFont="1" applyBorder="1" applyAlignment="1">
      <alignment horizontal="center" vertical="top"/>
    </xf>
    <xf numFmtId="3" fontId="14" fillId="0" borderId="4" xfId="0" applyNumberFormat="1" applyFont="1" applyFill="1" applyBorder="1" applyAlignment="1">
      <alignment horizontal="center" vertical="top"/>
    </xf>
    <xf numFmtId="165" fontId="14" fillId="0" borderId="4" xfId="0" applyNumberFormat="1" applyFont="1" applyBorder="1" applyAlignment="1">
      <alignment horizontal="center" vertical="top"/>
    </xf>
    <xf numFmtId="2" fontId="1" fillId="3" borderId="4" xfId="0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Пояснение" xfId="2" builtin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2;&#1076;&#1099;/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1 сады"/>
      <sheetName val="форма 3 сады"/>
      <sheetName val="форма 4 сады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389"/>
  <sheetViews>
    <sheetView view="pageBreakPreview" topLeftCell="A382" zoomScale="90" zoomScaleSheetLayoutView="90" workbookViewId="0">
      <selection activeCell="A385" sqref="A385:F385"/>
    </sheetView>
  </sheetViews>
  <sheetFormatPr defaultRowHeight="15"/>
  <cols>
    <col min="1" max="1" width="7.7109375" customWidth="1"/>
    <col min="2" max="2" width="58.140625" customWidth="1"/>
    <col min="3" max="3" width="16.5703125" customWidth="1"/>
    <col min="4" max="4" width="19" customWidth="1"/>
    <col min="5" max="6" width="18.5703125" customWidth="1"/>
  </cols>
  <sheetData>
    <row r="1" spans="1:6" ht="18.75">
      <c r="A1" s="1"/>
      <c r="B1" s="1"/>
      <c r="C1" s="1"/>
      <c r="D1" s="1"/>
      <c r="E1" s="1"/>
      <c r="F1" s="1" t="s">
        <v>0</v>
      </c>
    </row>
    <row r="2" spans="1:6" ht="18.75">
      <c r="A2" s="75" t="s">
        <v>1</v>
      </c>
      <c r="B2" s="75"/>
      <c r="C2" s="75"/>
      <c r="D2" s="75"/>
      <c r="E2" s="75"/>
      <c r="F2" s="75"/>
    </row>
    <row r="3" spans="1:6" ht="18.75">
      <c r="A3" s="75" t="s">
        <v>2</v>
      </c>
      <c r="B3" s="75"/>
      <c r="C3" s="75"/>
      <c r="D3" s="75"/>
      <c r="E3" s="75"/>
      <c r="F3" s="75"/>
    </row>
    <row r="4" spans="1:6" ht="18.75">
      <c r="A4" s="75" t="s">
        <v>3</v>
      </c>
      <c r="B4" s="75"/>
      <c r="C4" s="75"/>
      <c r="D4" s="75"/>
      <c r="E4" s="75"/>
      <c r="F4" s="75"/>
    </row>
    <row r="5" spans="1:6" ht="18.75">
      <c r="A5" s="1"/>
      <c r="B5" s="1"/>
      <c r="C5" s="1"/>
      <c r="D5" s="1"/>
      <c r="E5" s="1"/>
      <c r="F5" s="1"/>
    </row>
    <row r="6" spans="1:6" ht="18.75">
      <c r="A6" s="70" t="s">
        <v>58</v>
      </c>
      <c r="B6" s="71"/>
      <c r="C6" s="71"/>
      <c r="D6" s="71"/>
      <c r="E6" s="71"/>
      <c r="F6" s="72"/>
    </row>
    <row r="7" spans="1:6" ht="18.75">
      <c r="A7" s="69" t="s">
        <v>54</v>
      </c>
      <c r="B7" s="69"/>
      <c r="C7" s="69"/>
      <c r="D7" s="69"/>
      <c r="E7" s="69"/>
      <c r="F7" s="69"/>
    </row>
    <row r="8" spans="1:6" ht="157.5" customHeight="1">
      <c r="A8" s="2" t="s">
        <v>5</v>
      </c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1:6" ht="18.7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11</v>
      </c>
    </row>
    <row r="10" spans="1:6" ht="138.75" customHeight="1">
      <c r="A10" s="5">
        <v>1</v>
      </c>
      <c r="B10" s="19" t="s">
        <v>49</v>
      </c>
      <c r="C10" s="5" t="s">
        <v>12</v>
      </c>
      <c r="D10" s="24">
        <v>263</v>
      </c>
      <c r="E10" s="24">
        <v>276</v>
      </c>
      <c r="F10" s="7">
        <f>E10/D10*100</f>
        <v>104.94296577946768</v>
      </c>
    </row>
    <row r="11" spans="1:6" ht="302.25">
      <c r="A11" s="5">
        <v>2</v>
      </c>
      <c r="B11" s="20" t="s">
        <v>50</v>
      </c>
      <c r="C11" s="5" t="s">
        <v>12</v>
      </c>
      <c r="D11" s="6">
        <f>D10</f>
        <v>263</v>
      </c>
      <c r="E11" s="6">
        <f>E10</f>
        <v>276</v>
      </c>
      <c r="F11" s="7">
        <f>E11/D11*100</f>
        <v>104.94296577946768</v>
      </c>
    </row>
    <row r="13" spans="1:6" ht="18.75">
      <c r="A13" s="70" t="s">
        <v>59</v>
      </c>
      <c r="B13" s="71"/>
      <c r="C13" s="71"/>
      <c r="D13" s="71"/>
      <c r="E13" s="71"/>
      <c r="F13" s="72"/>
    </row>
    <row r="14" spans="1:6" ht="18.75">
      <c r="A14" s="69" t="s">
        <v>54</v>
      </c>
      <c r="B14" s="69"/>
      <c r="C14" s="69"/>
      <c r="D14" s="69"/>
      <c r="E14" s="69"/>
      <c r="F14" s="69"/>
    </row>
    <row r="15" spans="1:6" ht="157.5" customHeight="1">
      <c r="A15" s="2" t="s">
        <v>5</v>
      </c>
      <c r="B15" s="3" t="s">
        <v>6</v>
      </c>
      <c r="C15" s="3" t="s">
        <v>7</v>
      </c>
      <c r="D15" s="3" t="s">
        <v>8</v>
      </c>
      <c r="E15" s="3" t="s">
        <v>9</v>
      </c>
      <c r="F15" s="3" t="s">
        <v>10</v>
      </c>
    </row>
    <row r="16" spans="1:6" ht="18.75">
      <c r="A16" s="33">
        <v>1</v>
      </c>
      <c r="B16" s="33">
        <v>2</v>
      </c>
      <c r="C16" s="33">
        <v>3</v>
      </c>
      <c r="D16" s="33">
        <v>4</v>
      </c>
      <c r="E16" s="33">
        <v>5</v>
      </c>
      <c r="F16" s="33" t="s">
        <v>11</v>
      </c>
    </row>
    <row r="17" spans="1:6" ht="138.75" customHeight="1">
      <c r="A17" s="5">
        <v>1</v>
      </c>
      <c r="B17" s="19" t="s">
        <v>49</v>
      </c>
      <c r="C17" s="5" t="s">
        <v>12</v>
      </c>
      <c r="D17" s="24">
        <v>463</v>
      </c>
      <c r="E17" s="24">
        <v>455</v>
      </c>
      <c r="F17" s="7">
        <f>E17/D17*100</f>
        <v>98.272138228941685</v>
      </c>
    </row>
    <row r="18" spans="1:6" ht="302.25">
      <c r="A18" s="5">
        <v>2</v>
      </c>
      <c r="B18" s="20" t="s">
        <v>50</v>
      </c>
      <c r="C18" s="5" t="s">
        <v>12</v>
      </c>
      <c r="D18" s="6">
        <f>D17</f>
        <v>463</v>
      </c>
      <c r="E18" s="6">
        <v>455</v>
      </c>
      <c r="F18" s="7">
        <f>E18/D18*100</f>
        <v>98.272138228941685</v>
      </c>
    </row>
    <row r="19" spans="1:6" ht="18.75">
      <c r="A19" s="1"/>
    </row>
    <row r="20" spans="1:6" ht="18.75">
      <c r="A20" s="70" t="s">
        <v>60</v>
      </c>
      <c r="B20" s="71"/>
      <c r="C20" s="71"/>
      <c r="D20" s="71"/>
      <c r="E20" s="71"/>
      <c r="F20" s="72"/>
    </row>
    <row r="21" spans="1:6" ht="18.75">
      <c r="A21" s="69" t="s">
        <v>54</v>
      </c>
      <c r="B21" s="69"/>
      <c r="C21" s="69"/>
      <c r="D21" s="69"/>
      <c r="E21" s="69"/>
      <c r="F21" s="69"/>
    </row>
    <row r="22" spans="1:6" ht="157.5" customHeight="1">
      <c r="A22" s="2" t="s">
        <v>5</v>
      </c>
      <c r="B22" s="3" t="s">
        <v>6</v>
      </c>
      <c r="C22" s="3" t="s">
        <v>7</v>
      </c>
      <c r="D22" s="3" t="s">
        <v>8</v>
      </c>
      <c r="E22" s="3" t="s">
        <v>9</v>
      </c>
      <c r="F22" s="3" t="s">
        <v>10</v>
      </c>
    </row>
    <row r="23" spans="1:6" ht="18.75">
      <c r="A23" s="34">
        <v>1</v>
      </c>
      <c r="B23" s="34">
        <v>2</v>
      </c>
      <c r="C23" s="34">
        <v>3</v>
      </c>
      <c r="D23" s="34">
        <v>4</v>
      </c>
      <c r="E23" s="34">
        <v>5</v>
      </c>
      <c r="F23" s="34" t="s">
        <v>11</v>
      </c>
    </row>
    <row r="24" spans="1:6" ht="138.75" customHeight="1">
      <c r="A24" s="5">
        <v>1</v>
      </c>
      <c r="B24" s="19" t="s">
        <v>49</v>
      </c>
      <c r="C24" s="5" t="s">
        <v>12</v>
      </c>
      <c r="D24" s="24">
        <v>288</v>
      </c>
      <c r="E24" s="24">
        <v>284</v>
      </c>
      <c r="F24" s="7">
        <f>E24/D24*100</f>
        <v>98.611111111111114</v>
      </c>
    </row>
    <row r="25" spans="1:6" ht="302.25">
      <c r="A25" s="5">
        <v>2</v>
      </c>
      <c r="B25" s="20" t="s">
        <v>50</v>
      </c>
      <c r="C25" s="5" t="s">
        <v>12</v>
      </c>
      <c r="D25" s="6">
        <f>D24</f>
        <v>288</v>
      </c>
      <c r="E25" s="6">
        <f>E24</f>
        <v>284</v>
      </c>
      <c r="F25" s="7">
        <f>E25/D25*100</f>
        <v>98.611111111111114</v>
      </c>
    </row>
    <row r="26" spans="1:6" ht="18.75">
      <c r="A26" s="1"/>
    </row>
    <row r="27" spans="1:6" ht="18.75">
      <c r="A27" s="70" t="s">
        <v>65</v>
      </c>
      <c r="B27" s="71"/>
      <c r="C27" s="71"/>
      <c r="D27" s="71"/>
      <c r="E27" s="71"/>
      <c r="F27" s="72"/>
    </row>
    <row r="28" spans="1:6" ht="18.75">
      <c r="A28" s="69" t="s">
        <v>54</v>
      </c>
      <c r="B28" s="69"/>
      <c r="C28" s="69"/>
      <c r="D28" s="69"/>
      <c r="E28" s="69"/>
      <c r="F28" s="69"/>
    </row>
    <row r="29" spans="1:6" ht="157.5" customHeight="1">
      <c r="A29" s="2" t="s">
        <v>5</v>
      </c>
      <c r="B29" s="3" t="s">
        <v>6</v>
      </c>
      <c r="C29" s="3" t="s">
        <v>7</v>
      </c>
      <c r="D29" s="3" t="s">
        <v>8</v>
      </c>
      <c r="E29" s="3" t="s">
        <v>9</v>
      </c>
      <c r="F29" s="3" t="s">
        <v>10</v>
      </c>
    </row>
    <row r="30" spans="1:6" ht="18.75">
      <c r="A30" s="34">
        <v>1</v>
      </c>
      <c r="B30" s="34">
        <v>2</v>
      </c>
      <c r="C30" s="34">
        <v>3</v>
      </c>
      <c r="D30" s="34">
        <v>4</v>
      </c>
      <c r="E30" s="34">
        <v>5</v>
      </c>
      <c r="F30" s="34" t="s">
        <v>11</v>
      </c>
    </row>
    <row r="31" spans="1:6" ht="138.75" customHeight="1">
      <c r="A31" s="5">
        <v>1</v>
      </c>
      <c r="B31" s="19" t="s">
        <v>49</v>
      </c>
      <c r="C31" s="5" t="s">
        <v>12</v>
      </c>
      <c r="D31" s="24">
        <v>230</v>
      </c>
      <c r="E31" s="24">
        <v>252</v>
      </c>
      <c r="F31" s="7">
        <f>E31/D31*100</f>
        <v>109.56521739130434</v>
      </c>
    </row>
    <row r="32" spans="1:6" ht="302.25">
      <c r="A32" s="5">
        <v>2</v>
      </c>
      <c r="B32" s="20" t="s">
        <v>50</v>
      </c>
      <c r="C32" s="5" t="s">
        <v>12</v>
      </c>
      <c r="D32" s="6">
        <f>D31</f>
        <v>230</v>
      </c>
      <c r="E32" s="6">
        <f>E31</f>
        <v>252</v>
      </c>
      <c r="F32" s="7">
        <f>E32/D32*100</f>
        <v>109.56521739130434</v>
      </c>
    </row>
    <row r="34" spans="1:6" ht="18.75">
      <c r="A34" s="70" t="s">
        <v>66</v>
      </c>
      <c r="B34" s="71"/>
      <c r="C34" s="71"/>
      <c r="D34" s="71"/>
      <c r="E34" s="71"/>
      <c r="F34" s="72"/>
    </row>
    <row r="35" spans="1:6" ht="18.75">
      <c r="A35" s="69" t="s">
        <v>54</v>
      </c>
      <c r="B35" s="69"/>
      <c r="C35" s="69"/>
      <c r="D35" s="69"/>
      <c r="E35" s="69"/>
      <c r="F35" s="69"/>
    </row>
    <row r="36" spans="1:6" ht="157.5" customHeight="1">
      <c r="A36" s="2" t="s">
        <v>5</v>
      </c>
      <c r="B36" s="3" t="s">
        <v>6</v>
      </c>
      <c r="C36" s="3" t="s">
        <v>7</v>
      </c>
      <c r="D36" s="3" t="s">
        <v>8</v>
      </c>
      <c r="E36" s="3" t="s">
        <v>9</v>
      </c>
      <c r="F36" s="3" t="s">
        <v>10</v>
      </c>
    </row>
    <row r="37" spans="1:6" ht="18.75">
      <c r="A37" s="34">
        <v>1</v>
      </c>
      <c r="B37" s="34">
        <v>2</v>
      </c>
      <c r="C37" s="34">
        <v>3</v>
      </c>
      <c r="D37" s="34">
        <v>4</v>
      </c>
      <c r="E37" s="34">
        <v>5</v>
      </c>
      <c r="F37" s="34" t="s">
        <v>11</v>
      </c>
    </row>
    <row r="38" spans="1:6" ht="138.75" customHeight="1">
      <c r="A38" s="5">
        <v>1</v>
      </c>
      <c r="B38" s="19" t="s">
        <v>49</v>
      </c>
      <c r="C38" s="5" t="s">
        <v>12</v>
      </c>
      <c r="D38" s="24">
        <v>137</v>
      </c>
      <c r="E38" s="24">
        <v>132</v>
      </c>
      <c r="F38" s="7">
        <f>E38/D38*100</f>
        <v>96.350364963503651</v>
      </c>
    </row>
    <row r="39" spans="1:6" ht="302.25">
      <c r="A39" s="5">
        <v>2</v>
      </c>
      <c r="B39" s="20" t="s">
        <v>50</v>
      </c>
      <c r="C39" s="5" t="s">
        <v>12</v>
      </c>
      <c r="D39" s="6">
        <f>D38</f>
        <v>137</v>
      </c>
      <c r="E39" s="6">
        <f>E38</f>
        <v>132</v>
      </c>
      <c r="F39" s="7">
        <f>E39/D39*100</f>
        <v>96.350364963503651</v>
      </c>
    </row>
    <row r="41" spans="1:6" ht="18.75">
      <c r="A41" s="70" t="s">
        <v>68</v>
      </c>
      <c r="B41" s="71"/>
      <c r="C41" s="71"/>
      <c r="D41" s="71"/>
      <c r="E41" s="71"/>
      <c r="F41" s="72"/>
    </row>
    <row r="42" spans="1:6" ht="18.75">
      <c r="A42" s="69" t="s">
        <v>54</v>
      </c>
      <c r="B42" s="69"/>
      <c r="C42" s="69"/>
      <c r="D42" s="69"/>
      <c r="E42" s="69"/>
      <c r="F42" s="69"/>
    </row>
    <row r="43" spans="1:6" ht="157.5" customHeight="1">
      <c r="A43" s="2" t="s">
        <v>5</v>
      </c>
      <c r="B43" s="3" t="s">
        <v>6</v>
      </c>
      <c r="C43" s="3" t="s">
        <v>7</v>
      </c>
      <c r="D43" s="3" t="s">
        <v>8</v>
      </c>
      <c r="E43" s="3" t="s">
        <v>9</v>
      </c>
      <c r="F43" s="3" t="s">
        <v>10</v>
      </c>
    </row>
    <row r="44" spans="1:6" ht="18.75">
      <c r="A44" s="34">
        <v>1</v>
      </c>
      <c r="B44" s="34">
        <v>2</v>
      </c>
      <c r="C44" s="34">
        <v>3</v>
      </c>
      <c r="D44" s="34">
        <v>4</v>
      </c>
      <c r="E44" s="34">
        <v>5</v>
      </c>
      <c r="F44" s="34" t="s">
        <v>11</v>
      </c>
    </row>
    <row r="45" spans="1:6" ht="138.75" customHeight="1">
      <c r="A45" s="5">
        <v>1</v>
      </c>
      <c r="B45" s="19" t="s">
        <v>49</v>
      </c>
      <c r="C45" s="5" t="s">
        <v>12</v>
      </c>
      <c r="D45" s="24">
        <v>166</v>
      </c>
      <c r="E45" s="24">
        <v>159</v>
      </c>
      <c r="F45" s="7">
        <f>E45/D45*100</f>
        <v>95.783132530120483</v>
      </c>
    </row>
    <row r="46" spans="1:6" ht="302.25">
      <c r="A46" s="5">
        <v>2</v>
      </c>
      <c r="B46" s="20" t="s">
        <v>50</v>
      </c>
      <c r="C46" s="5" t="s">
        <v>12</v>
      </c>
      <c r="D46" s="6">
        <f>D45</f>
        <v>166</v>
      </c>
      <c r="E46" s="6">
        <f>E45</f>
        <v>159</v>
      </c>
      <c r="F46" s="7">
        <f>E46/D46*100</f>
        <v>95.783132530120483</v>
      </c>
    </row>
    <row r="48" spans="1:6" ht="18.75">
      <c r="A48" s="73" t="s">
        <v>69</v>
      </c>
      <c r="B48" s="73"/>
      <c r="C48" s="73"/>
      <c r="D48" s="73"/>
      <c r="E48" s="73"/>
      <c r="F48" s="73"/>
    </row>
    <row r="49" spans="1:6" ht="18.75">
      <c r="A49" s="74" t="s">
        <v>54</v>
      </c>
      <c r="B49" s="74"/>
      <c r="C49" s="74"/>
      <c r="D49" s="74"/>
      <c r="E49" s="74"/>
      <c r="F49" s="74"/>
    </row>
    <row r="50" spans="1:6" ht="157.69999999999999" customHeight="1">
      <c r="A50" s="37" t="s">
        <v>5</v>
      </c>
      <c r="B50" s="38" t="s">
        <v>6</v>
      </c>
      <c r="C50" s="38" t="s">
        <v>7</v>
      </c>
      <c r="D50" s="38" t="s">
        <v>8</v>
      </c>
      <c r="E50" s="38" t="s">
        <v>9</v>
      </c>
      <c r="F50" s="38" t="s">
        <v>10</v>
      </c>
    </row>
    <row r="51" spans="1:6" ht="18.75">
      <c r="A51" s="39">
        <v>1</v>
      </c>
      <c r="B51" s="39">
        <v>2</v>
      </c>
      <c r="C51" s="39">
        <v>3</v>
      </c>
      <c r="D51" s="39">
        <v>4</v>
      </c>
      <c r="E51" s="39">
        <v>5</v>
      </c>
      <c r="F51" s="39" t="s">
        <v>11</v>
      </c>
    </row>
    <row r="52" spans="1:6" ht="138.75" customHeight="1">
      <c r="A52" s="40">
        <v>1</v>
      </c>
      <c r="B52" s="41" t="s">
        <v>70</v>
      </c>
      <c r="C52" s="40" t="s">
        <v>12</v>
      </c>
      <c r="D52" s="42">
        <v>158</v>
      </c>
      <c r="E52" s="42">
        <v>152</v>
      </c>
      <c r="F52" s="43">
        <f>E52/D52*100</f>
        <v>96.202531645569621</v>
      </c>
    </row>
    <row r="53" spans="1:6" ht="302.25">
      <c r="A53" s="40">
        <v>2</v>
      </c>
      <c r="B53" s="44" t="s">
        <v>71</v>
      </c>
      <c r="C53" s="40" t="s">
        <v>12</v>
      </c>
      <c r="D53" s="45">
        <f>D52</f>
        <v>158</v>
      </c>
      <c r="E53" s="45">
        <f>E52</f>
        <v>152</v>
      </c>
      <c r="F53" s="43">
        <f>E53/D53*100</f>
        <v>96.202531645569621</v>
      </c>
    </row>
    <row r="55" spans="1:6" ht="18.75">
      <c r="A55" s="70" t="s">
        <v>77</v>
      </c>
      <c r="B55" s="71"/>
      <c r="C55" s="71"/>
      <c r="D55" s="71"/>
      <c r="E55" s="71"/>
      <c r="F55" s="72"/>
    </row>
    <row r="56" spans="1:6" ht="18.75">
      <c r="A56" s="69" t="s">
        <v>54</v>
      </c>
      <c r="B56" s="69"/>
      <c r="C56" s="69"/>
      <c r="D56" s="69"/>
      <c r="E56" s="69"/>
      <c r="F56" s="69"/>
    </row>
    <row r="57" spans="1:6" ht="157.5" customHeight="1">
      <c r="A57" s="2" t="s">
        <v>5</v>
      </c>
      <c r="B57" s="3" t="s">
        <v>6</v>
      </c>
      <c r="C57" s="3" t="s">
        <v>7</v>
      </c>
      <c r="D57" s="3" t="s">
        <v>8</v>
      </c>
      <c r="E57" s="3" t="s">
        <v>9</v>
      </c>
      <c r="F57" s="3" t="s">
        <v>10</v>
      </c>
    </row>
    <row r="58" spans="1:6" ht="18.75">
      <c r="A58" s="35">
        <v>1</v>
      </c>
      <c r="B58" s="35">
        <v>2</v>
      </c>
      <c r="C58" s="35">
        <v>3</v>
      </c>
      <c r="D58" s="35">
        <v>4</v>
      </c>
      <c r="E58" s="35">
        <v>5</v>
      </c>
      <c r="F58" s="35" t="s">
        <v>11</v>
      </c>
    </row>
    <row r="59" spans="1:6" ht="138.75" customHeight="1">
      <c r="A59" s="5">
        <v>1</v>
      </c>
      <c r="B59" s="19" t="s">
        <v>49</v>
      </c>
      <c r="C59" s="5" t="s">
        <v>12</v>
      </c>
      <c r="D59" s="24">
        <v>131</v>
      </c>
      <c r="E59" s="24">
        <v>131</v>
      </c>
      <c r="F59" s="7">
        <f>E59/D59*100</f>
        <v>100</v>
      </c>
    </row>
    <row r="60" spans="1:6" ht="302.25">
      <c r="A60" s="5">
        <v>2</v>
      </c>
      <c r="B60" s="20" t="s">
        <v>50</v>
      </c>
      <c r="C60" s="5" t="s">
        <v>12</v>
      </c>
      <c r="D60" s="6">
        <f>D59</f>
        <v>131</v>
      </c>
      <c r="E60" s="6">
        <f>E59</f>
        <v>131</v>
      </c>
      <c r="F60" s="7">
        <f>E60/D60*100</f>
        <v>100</v>
      </c>
    </row>
    <row r="62" spans="1:6" ht="18.75">
      <c r="A62" s="70" t="s">
        <v>78</v>
      </c>
      <c r="B62" s="71"/>
      <c r="C62" s="71"/>
      <c r="D62" s="71"/>
      <c r="E62" s="71"/>
      <c r="F62" s="72"/>
    </row>
    <row r="63" spans="1:6" ht="18.75">
      <c r="A63" s="69" t="s">
        <v>54</v>
      </c>
      <c r="B63" s="69"/>
      <c r="C63" s="69"/>
      <c r="D63" s="69"/>
      <c r="E63" s="69"/>
      <c r="F63" s="69"/>
    </row>
    <row r="64" spans="1:6" ht="157.5" customHeight="1">
      <c r="A64" s="2" t="s">
        <v>5</v>
      </c>
      <c r="B64" s="3" t="s">
        <v>6</v>
      </c>
      <c r="C64" s="3" t="s">
        <v>7</v>
      </c>
      <c r="D64" s="3" t="s">
        <v>8</v>
      </c>
      <c r="E64" s="3" t="s">
        <v>9</v>
      </c>
      <c r="F64" s="3" t="s">
        <v>10</v>
      </c>
    </row>
    <row r="65" spans="1:6" ht="18.75">
      <c r="A65" s="35">
        <v>1</v>
      </c>
      <c r="B65" s="35">
        <v>2</v>
      </c>
      <c r="C65" s="35">
        <v>3</v>
      </c>
      <c r="D65" s="35">
        <v>4</v>
      </c>
      <c r="E65" s="35">
        <v>5</v>
      </c>
      <c r="F65" s="35" t="s">
        <v>11</v>
      </c>
    </row>
    <row r="66" spans="1:6" ht="138.75" customHeight="1">
      <c r="A66" s="5">
        <v>1</v>
      </c>
      <c r="B66" s="19" t="s">
        <v>49</v>
      </c>
      <c r="C66" s="5" t="s">
        <v>12</v>
      </c>
      <c r="D66" s="24">
        <v>310</v>
      </c>
      <c r="E66" s="24">
        <v>296</v>
      </c>
      <c r="F66" s="7">
        <f>E66/D66*100</f>
        <v>95.483870967741936</v>
      </c>
    </row>
    <row r="67" spans="1:6" ht="302.25">
      <c r="A67" s="5">
        <v>2</v>
      </c>
      <c r="B67" s="20" t="s">
        <v>50</v>
      </c>
      <c r="C67" s="5" t="s">
        <v>12</v>
      </c>
      <c r="D67" s="6">
        <f>D66</f>
        <v>310</v>
      </c>
      <c r="E67" s="6">
        <f>E66</f>
        <v>296</v>
      </c>
      <c r="F67" s="7">
        <f>E67/D67*100</f>
        <v>95.483870967741936</v>
      </c>
    </row>
    <row r="69" spans="1:6" ht="18.75">
      <c r="A69" s="70" t="s">
        <v>79</v>
      </c>
      <c r="B69" s="71"/>
      <c r="C69" s="71"/>
      <c r="D69" s="71"/>
      <c r="E69" s="71"/>
      <c r="F69" s="72"/>
    </row>
    <row r="70" spans="1:6" ht="18.75">
      <c r="A70" s="69" t="s">
        <v>54</v>
      </c>
      <c r="B70" s="69"/>
      <c r="C70" s="69"/>
      <c r="D70" s="69"/>
      <c r="E70" s="69"/>
      <c r="F70" s="69"/>
    </row>
    <row r="71" spans="1:6" ht="157.5" customHeight="1">
      <c r="A71" s="2" t="s">
        <v>5</v>
      </c>
      <c r="B71" s="3" t="s">
        <v>6</v>
      </c>
      <c r="C71" s="3" t="s">
        <v>7</v>
      </c>
      <c r="D71" s="3" t="s">
        <v>8</v>
      </c>
      <c r="E71" s="3" t="s">
        <v>9</v>
      </c>
      <c r="F71" s="3" t="s">
        <v>10</v>
      </c>
    </row>
    <row r="72" spans="1:6" ht="18.75">
      <c r="A72" s="35">
        <v>1</v>
      </c>
      <c r="B72" s="35">
        <v>2</v>
      </c>
      <c r="C72" s="35">
        <v>3</v>
      </c>
      <c r="D72" s="35">
        <v>4</v>
      </c>
      <c r="E72" s="35">
        <v>5</v>
      </c>
      <c r="F72" s="35" t="s">
        <v>11</v>
      </c>
    </row>
    <row r="73" spans="1:6" ht="138.75" customHeight="1">
      <c r="A73" s="5">
        <v>1</v>
      </c>
      <c r="B73" s="19" t="s">
        <v>49</v>
      </c>
      <c r="C73" s="5" t="s">
        <v>12</v>
      </c>
      <c r="D73" s="24">
        <v>167</v>
      </c>
      <c r="E73" s="24">
        <v>153</v>
      </c>
      <c r="F73" s="7">
        <f>E73/D73*100</f>
        <v>91.616766467065872</v>
      </c>
    </row>
    <row r="74" spans="1:6" ht="302.25">
      <c r="A74" s="5">
        <v>2</v>
      </c>
      <c r="B74" s="20" t="s">
        <v>50</v>
      </c>
      <c r="C74" s="5" t="s">
        <v>12</v>
      </c>
      <c r="D74" s="6">
        <f>D73</f>
        <v>167</v>
      </c>
      <c r="E74" s="6">
        <f>E73</f>
        <v>153</v>
      </c>
      <c r="F74" s="7">
        <f>E74/D74*100</f>
        <v>91.616766467065872</v>
      </c>
    </row>
    <row r="76" spans="1:6" ht="18.75">
      <c r="A76" s="73" t="s">
        <v>80</v>
      </c>
      <c r="B76" s="73"/>
      <c r="C76" s="73"/>
      <c r="D76" s="73"/>
      <c r="E76" s="73"/>
      <c r="F76" s="73"/>
    </row>
    <row r="77" spans="1:6" ht="18.75">
      <c r="A77" s="74" t="s">
        <v>54</v>
      </c>
      <c r="B77" s="74"/>
      <c r="C77" s="74"/>
      <c r="D77" s="74"/>
      <c r="E77" s="74"/>
      <c r="F77" s="74"/>
    </row>
    <row r="78" spans="1:6" ht="157.5" customHeight="1">
      <c r="A78" s="37" t="s">
        <v>5</v>
      </c>
      <c r="B78" s="38" t="s">
        <v>6</v>
      </c>
      <c r="C78" s="38" t="s">
        <v>7</v>
      </c>
      <c r="D78" s="38" t="s">
        <v>8</v>
      </c>
      <c r="E78" s="38" t="s">
        <v>9</v>
      </c>
      <c r="F78" s="38" t="s">
        <v>10</v>
      </c>
    </row>
    <row r="79" spans="1:6" ht="18.75">
      <c r="A79" s="39">
        <v>1</v>
      </c>
      <c r="B79" s="39">
        <v>2</v>
      </c>
      <c r="C79" s="39">
        <v>3</v>
      </c>
      <c r="D79" s="39">
        <v>4</v>
      </c>
      <c r="E79" s="39">
        <v>5</v>
      </c>
      <c r="F79" s="39" t="s">
        <v>11</v>
      </c>
    </row>
    <row r="80" spans="1:6" ht="138.75" customHeight="1">
      <c r="A80" s="40">
        <v>1</v>
      </c>
      <c r="B80" s="55" t="s">
        <v>70</v>
      </c>
      <c r="C80" s="40" t="s">
        <v>12</v>
      </c>
      <c r="D80" s="42">
        <v>49</v>
      </c>
      <c r="E80" s="42">
        <v>50</v>
      </c>
      <c r="F80" s="43">
        <f>E80/D80*100</f>
        <v>102.04081632653062</v>
      </c>
    </row>
    <row r="81" spans="1:6" ht="302.25">
      <c r="A81" s="40">
        <v>2</v>
      </c>
      <c r="B81" s="56" t="s">
        <v>71</v>
      </c>
      <c r="C81" s="40" t="s">
        <v>12</v>
      </c>
      <c r="D81" s="45">
        <f>D80</f>
        <v>49</v>
      </c>
      <c r="E81" s="45">
        <f>E80</f>
        <v>50</v>
      </c>
      <c r="F81" s="43">
        <f>E81/D81*100</f>
        <v>102.04081632653062</v>
      </c>
    </row>
    <row r="83" spans="1:6" ht="18.75">
      <c r="A83" s="70" t="s">
        <v>82</v>
      </c>
      <c r="B83" s="71"/>
      <c r="C83" s="71"/>
      <c r="D83" s="71"/>
      <c r="E83" s="71"/>
      <c r="F83" s="72"/>
    </row>
    <row r="84" spans="1:6" ht="18.75">
      <c r="A84" s="69" t="s">
        <v>54</v>
      </c>
      <c r="B84" s="69"/>
      <c r="C84" s="69"/>
      <c r="D84" s="69"/>
      <c r="E84" s="69"/>
      <c r="F84" s="69"/>
    </row>
    <row r="85" spans="1:6" ht="157.5" customHeight="1">
      <c r="A85" s="2" t="s">
        <v>5</v>
      </c>
      <c r="B85" s="3" t="s">
        <v>6</v>
      </c>
      <c r="C85" s="3" t="s">
        <v>7</v>
      </c>
      <c r="D85" s="3" t="s">
        <v>8</v>
      </c>
      <c r="E85" s="3" t="s">
        <v>9</v>
      </c>
      <c r="F85" s="3" t="s">
        <v>10</v>
      </c>
    </row>
    <row r="86" spans="1:6" ht="18.75">
      <c r="A86" s="36">
        <v>1</v>
      </c>
      <c r="B86" s="36">
        <v>2</v>
      </c>
      <c r="C86" s="36">
        <v>3</v>
      </c>
      <c r="D86" s="36">
        <v>4</v>
      </c>
      <c r="E86" s="36">
        <v>5</v>
      </c>
      <c r="F86" s="36" t="s">
        <v>11</v>
      </c>
    </row>
    <row r="87" spans="1:6" ht="138.75" customHeight="1">
      <c r="A87" s="5">
        <v>1</v>
      </c>
      <c r="B87" s="19" t="s">
        <v>49</v>
      </c>
      <c r="C87" s="5" t="s">
        <v>12</v>
      </c>
      <c r="D87" s="24">
        <v>192</v>
      </c>
      <c r="E87" s="24">
        <v>186</v>
      </c>
      <c r="F87" s="7">
        <f>E87/D87*100</f>
        <v>96.875</v>
      </c>
    </row>
    <row r="88" spans="1:6" ht="302.25">
      <c r="A88" s="5">
        <v>2</v>
      </c>
      <c r="B88" s="20" t="s">
        <v>50</v>
      </c>
      <c r="C88" s="5" t="s">
        <v>12</v>
      </c>
      <c r="D88" s="6">
        <f>D87</f>
        <v>192</v>
      </c>
      <c r="E88" s="6">
        <f>E87</f>
        <v>186</v>
      </c>
      <c r="F88" s="7">
        <f>E88/D88*100</f>
        <v>96.875</v>
      </c>
    </row>
    <row r="90" spans="1:6" ht="18.75">
      <c r="A90" s="70" t="s">
        <v>83</v>
      </c>
      <c r="B90" s="71"/>
      <c r="C90" s="71"/>
      <c r="D90" s="71"/>
      <c r="E90" s="71"/>
      <c r="F90" s="72"/>
    </row>
    <row r="91" spans="1:6" ht="18.75">
      <c r="A91" s="69" t="s">
        <v>54</v>
      </c>
      <c r="B91" s="69"/>
      <c r="C91" s="69"/>
      <c r="D91" s="69"/>
      <c r="E91" s="69"/>
      <c r="F91" s="69"/>
    </row>
    <row r="92" spans="1:6" ht="157.5" customHeight="1">
      <c r="A92" s="2" t="s">
        <v>5</v>
      </c>
      <c r="B92" s="3" t="s">
        <v>6</v>
      </c>
      <c r="C92" s="3" t="s">
        <v>7</v>
      </c>
      <c r="D92" s="3" t="s">
        <v>8</v>
      </c>
      <c r="E92" s="3" t="s">
        <v>9</v>
      </c>
      <c r="F92" s="3" t="s">
        <v>10</v>
      </c>
    </row>
    <row r="93" spans="1:6" ht="18.75">
      <c r="A93" s="36">
        <v>1</v>
      </c>
      <c r="B93" s="36">
        <v>2</v>
      </c>
      <c r="C93" s="36">
        <v>3</v>
      </c>
      <c r="D93" s="36">
        <v>4</v>
      </c>
      <c r="E93" s="36">
        <v>5</v>
      </c>
      <c r="F93" s="36" t="s">
        <v>11</v>
      </c>
    </row>
    <row r="94" spans="1:6" ht="138.75" customHeight="1">
      <c r="A94" s="5">
        <v>1</v>
      </c>
      <c r="B94" s="19" t="s">
        <v>49</v>
      </c>
      <c r="C94" s="5" t="s">
        <v>12</v>
      </c>
      <c r="D94" s="24">
        <v>213</v>
      </c>
      <c r="E94" s="24">
        <v>222</v>
      </c>
      <c r="F94" s="7">
        <f>E94/D94*100</f>
        <v>104.22535211267605</v>
      </c>
    </row>
    <row r="95" spans="1:6" ht="302.25">
      <c r="A95" s="5">
        <v>2</v>
      </c>
      <c r="B95" s="20" t="s">
        <v>50</v>
      </c>
      <c r="C95" s="5" t="s">
        <v>12</v>
      </c>
      <c r="D95" s="6">
        <f>D94</f>
        <v>213</v>
      </c>
      <c r="E95" s="6">
        <f>E94</f>
        <v>222</v>
      </c>
      <c r="F95" s="7">
        <f>E95/D95*100</f>
        <v>104.22535211267605</v>
      </c>
    </row>
    <row r="97" spans="1:6" ht="18.75">
      <c r="A97" s="70" t="s">
        <v>84</v>
      </c>
      <c r="B97" s="71"/>
      <c r="C97" s="71"/>
      <c r="D97" s="71"/>
      <c r="E97" s="71"/>
      <c r="F97" s="72"/>
    </row>
    <row r="98" spans="1:6" ht="18.75">
      <c r="A98" s="69" t="s">
        <v>54</v>
      </c>
      <c r="B98" s="69"/>
      <c r="C98" s="69"/>
      <c r="D98" s="69"/>
      <c r="E98" s="69"/>
      <c r="F98" s="69"/>
    </row>
    <row r="99" spans="1:6" ht="157.5" customHeight="1">
      <c r="A99" s="2" t="s">
        <v>5</v>
      </c>
      <c r="B99" s="3" t="s">
        <v>6</v>
      </c>
      <c r="C99" s="3" t="s">
        <v>7</v>
      </c>
      <c r="D99" s="3" t="s">
        <v>8</v>
      </c>
      <c r="E99" s="3" t="s">
        <v>9</v>
      </c>
      <c r="F99" s="3" t="s">
        <v>10</v>
      </c>
    </row>
    <row r="100" spans="1:6" ht="18.75">
      <c r="A100" s="36">
        <v>1</v>
      </c>
      <c r="B100" s="36">
        <v>2</v>
      </c>
      <c r="C100" s="36">
        <v>3</v>
      </c>
      <c r="D100" s="36">
        <v>4</v>
      </c>
      <c r="E100" s="36">
        <v>5</v>
      </c>
      <c r="F100" s="36" t="s">
        <v>11</v>
      </c>
    </row>
    <row r="101" spans="1:6" ht="138.75" customHeight="1">
      <c r="A101" s="5">
        <v>1</v>
      </c>
      <c r="B101" s="19" t="s">
        <v>49</v>
      </c>
      <c r="C101" s="5" t="s">
        <v>12</v>
      </c>
      <c r="D101" s="24">
        <v>105</v>
      </c>
      <c r="E101" s="24">
        <v>105</v>
      </c>
      <c r="F101" s="7">
        <f>E101/D101*100</f>
        <v>100</v>
      </c>
    </row>
    <row r="102" spans="1:6" ht="302.25">
      <c r="A102" s="5">
        <v>2</v>
      </c>
      <c r="B102" s="20" t="s">
        <v>50</v>
      </c>
      <c r="C102" s="5" t="s">
        <v>12</v>
      </c>
      <c r="D102" s="6">
        <f>D101</f>
        <v>105</v>
      </c>
      <c r="E102" s="6">
        <f>E101</f>
        <v>105</v>
      </c>
      <c r="F102" s="7">
        <f>E102/D102*100</f>
        <v>100</v>
      </c>
    </row>
    <row r="104" spans="1:6" ht="18.75">
      <c r="A104" s="70" t="s">
        <v>86</v>
      </c>
      <c r="B104" s="71"/>
      <c r="C104" s="71"/>
      <c r="D104" s="71"/>
      <c r="E104" s="71"/>
      <c r="F104" s="72"/>
    </row>
    <row r="105" spans="1:6" ht="18.75">
      <c r="A105" s="69" t="s">
        <v>54</v>
      </c>
      <c r="B105" s="69"/>
      <c r="C105" s="69"/>
      <c r="D105" s="69"/>
      <c r="E105" s="69"/>
      <c r="F105" s="69"/>
    </row>
    <row r="106" spans="1:6" ht="157.5" customHeight="1">
      <c r="A106" s="2" t="s">
        <v>5</v>
      </c>
      <c r="B106" s="3" t="s">
        <v>6</v>
      </c>
      <c r="C106" s="3" t="s">
        <v>7</v>
      </c>
      <c r="D106" s="3" t="s">
        <v>8</v>
      </c>
      <c r="E106" s="3" t="s">
        <v>9</v>
      </c>
      <c r="F106" s="3" t="s">
        <v>10</v>
      </c>
    </row>
    <row r="107" spans="1:6" ht="18.75">
      <c r="A107" s="36">
        <v>1</v>
      </c>
      <c r="B107" s="36">
        <v>2</v>
      </c>
      <c r="C107" s="36">
        <v>3</v>
      </c>
      <c r="D107" s="36">
        <v>4</v>
      </c>
      <c r="E107" s="36">
        <v>5</v>
      </c>
      <c r="F107" s="36" t="s">
        <v>11</v>
      </c>
    </row>
    <row r="108" spans="1:6" ht="138.75" customHeight="1">
      <c r="A108" s="5">
        <v>1</v>
      </c>
      <c r="B108" s="19" t="s">
        <v>49</v>
      </c>
      <c r="C108" s="5" t="s">
        <v>12</v>
      </c>
      <c r="D108" s="24">
        <v>171</v>
      </c>
      <c r="E108" s="24">
        <v>179</v>
      </c>
      <c r="F108" s="7">
        <f>E108/D108*100</f>
        <v>104.67836257309942</v>
      </c>
    </row>
    <row r="109" spans="1:6" ht="302.25">
      <c r="A109" s="5">
        <v>2</v>
      </c>
      <c r="B109" s="20" t="s">
        <v>50</v>
      </c>
      <c r="C109" s="5" t="s">
        <v>12</v>
      </c>
      <c r="D109" s="6">
        <f>D108</f>
        <v>171</v>
      </c>
      <c r="E109" s="6">
        <f>E108</f>
        <v>179</v>
      </c>
      <c r="F109" s="7">
        <f>E109/D109*100</f>
        <v>104.67836257309942</v>
      </c>
    </row>
    <row r="111" spans="1:6" ht="18.75">
      <c r="A111" s="70" t="s">
        <v>87</v>
      </c>
      <c r="B111" s="71"/>
      <c r="C111" s="71"/>
      <c r="D111" s="71"/>
      <c r="E111" s="71"/>
      <c r="F111" s="72"/>
    </row>
    <row r="112" spans="1:6" ht="18.75">
      <c r="A112" s="69" t="s">
        <v>54</v>
      </c>
      <c r="B112" s="69"/>
      <c r="C112" s="69"/>
      <c r="D112" s="69"/>
      <c r="E112" s="69"/>
      <c r="F112" s="69"/>
    </row>
    <row r="113" spans="1:6" ht="157.5" customHeight="1">
      <c r="A113" s="2" t="s">
        <v>5</v>
      </c>
      <c r="B113" s="3" t="s">
        <v>6</v>
      </c>
      <c r="C113" s="3" t="s">
        <v>7</v>
      </c>
      <c r="D113" s="3" t="s">
        <v>8</v>
      </c>
      <c r="E113" s="3" t="s">
        <v>9</v>
      </c>
      <c r="F113" s="3" t="s">
        <v>10</v>
      </c>
    </row>
    <row r="114" spans="1:6" ht="18.75">
      <c r="A114" s="36">
        <v>1</v>
      </c>
      <c r="B114" s="36">
        <v>2</v>
      </c>
      <c r="C114" s="36">
        <v>3</v>
      </c>
      <c r="D114" s="36">
        <v>4</v>
      </c>
      <c r="E114" s="36">
        <v>5</v>
      </c>
      <c r="F114" s="36" t="s">
        <v>11</v>
      </c>
    </row>
    <row r="115" spans="1:6" ht="138.75" customHeight="1">
      <c r="A115" s="5">
        <v>1</v>
      </c>
      <c r="B115" s="19" t="s">
        <v>49</v>
      </c>
      <c r="C115" s="5" t="s">
        <v>12</v>
      </c>
      <c r="D115" s="24">
        <v>304</v>
      </c>
      <c r="E115" s="24">
        <v>306</v>
      </c>
      <c r="F115" s="7">
        <f>E115/D115*100</f>
        <v>100.6578947368421</v>
      </c>
    </row>
    <row r="116" spans="1:6" ht="302.25">
      <c r="A116" s="5">
        <v>2</v>
      </c>
      <c r="B116" s="20" t="s">
        <v>50</v>
      </c>
      <c r="C116" s="5" t="s">
        <v>12</v>
      </c>
      <c r="D116" s="6">
        <f>D115</f>
        <v>304</v>
      </c>
      <c r="E116" s="6">
        <f>E115</f>
        <v>306</v>
      </c>
      <c r="F116" s="7">
        <f>E116/D116*100</f>
        <v>100.6578947368421</v>
      </c>
    </row>
    <row r="118" spans="1:6" ht="18.75">
      <c r="A118" s="73" t="s">
        <v>89</v>
      </c>
      <c r="B118" s="73"/>
      <c r="C118" s="73"/>
      <c r="D118" s="73"/>
      <c r="E118" s="73"/>
      <c r="F118" s="73"/>
    </row>
    <row r="119" spans="1:6" ht="18.75">
      <c r="A119" s="74" t="s">
        <v>54</v>
      </c>
      <c r="B119" s="74"/>
      <c r="C119" s="74"/>
      <c r="D119" s="74"/>
      <c r="E119" s="74"/>
      <c r="F119" s="74"/>
    </row>
    <row r="120" spans="1:6" ht="157.5" customHeight="1">
      <c r="A120" s="37" t="s">
        <v>5</v>
      </c>
      <c r="B120" s="38" t="s">
        <v>6</v>
      </c>
      <c r="C120" s="38" t="s">
        <v>7</v>
      </c>
      <c r="D120" s="38" t="s">
        <v>8</v>
      </c>
      <c r="E120" s="38" t="s">
        <v>9</v>
      </c>
      <c r="F120" s="38" t="s">
        <v>10</v>
      </c>
    </row>
    <row r="121" spans="1:6" ht="18.75">
      <c r="A121" s="39">
        <v>1</v>
      </c>
      <c r="B121" s="39">
        <v>2</v>
      </c>
      <c r="C121" s="39">
        <v>3</v>
      </c>
      <c r="D121" s="39">
        <v>4</v>
      </c>
      <c r="E121" s="39">
        <v>5</v>
      </c>
      <c r="F121" s="39" t="s">
        <v>11</v>
      </c>
    </row>
    <row r="122" spans="1:6" ht="138.75" customHeight="1">
      <c r="A122" s="46">
        <v>1</v>
      </c>
      <c r="B122" s="55" t="s">
        <v>70</v>
      </c>
      <c r="C122" s="46" t="s">
        <v>12</v>
      </c>
      <c r="D122" s="42">
        <v>167</v>
      </c>
      <c r="E122" s="42">
        <v>163</v>
      </c>
      <c r="F122" s="43">
        <f>E122/D122*100</f>
        <v>97.604790419161674</v>
      </c>
    </row>
    <row r="123" spans="1:6" ht="302.25">
      <c r="A123" s="46">
        <v>2</v>
      </c>
      <c r="B123" s="56" t="s">
        <v>71</v>
      </c>
      <c r="C123" s="46" t="s">
        <v>12</v>
      </c>
      <c r="D123" s="45">
        <f>D122</f>
        <v>167</v>
      </c>
      <c r="E123" s="45">
        <f>E122</f>
        <v>163</v>
      </c>
      <c r="F123" s="43">
        <f>E123/D123*100</f>
        <v>97.604790419161674</v>
      </c>
    </row>
    <row r="125" spans="1:6" ht="18.75">
      <c r="A125" s="70" t="s">
        <v>90</v>
      </c>
      <c r="B125" s="71"/>
      <c r="C125" s="71"/>
      <c r="D125" s="71"/>
      <c r="E125" s="71"/>
      <c r="F125" s="72"/>
    </row>
    <row r="126" spans="1:6" ht="18.75">
      <c r="A126" s="69" t="s">
        <v>54</v>
      </c>
      <c r="B126" s="69"/>
      <c r="C126" s="69"/>
      <c r="D126" s="69"/>
      <c r="E126" s="69"/>
      <c r="F126" s="69"/>
    </row>
    <row r="127" spans="1:6" ht="157.5" customHeight="1">
      <c r="A127" s="2" t="s">
        <v>5</v>
      </c>
      <c r="B127" s="3" t="s">
        <v>6</v>
      </c>
      <c r="C127" s="3" t="s">
        <v>7</v>
      </c>
      <c r="D127" s="3" t="s">
        <v>8</v>
      </c>
      <c r="E127" s="3" t="s">
        <v>9</v>
      </c>
      <c r="F127" s="3" t="s">
        <v>10</v>
      </c>
    </row>
    <row r="128" spans="1:6" ht="18.75">
      <c r="A128" s="36">
        <v>1</v>
      </c>
      <c r="B128" s="36">
        <v>2</v>
      </c>
      <c r="C128" s="36">
        <v>3</v>
      </c>
      <c r="D128" s="36">
        <v>4</v>
      </c>
      <c r="E128" s="36">
        <v>5</v>
      </c>
      <c r="F128" s="36" t="s">
        <v>11</v>
      </c>
    </row>
    <row r="129" spans="1:6" ht="138.75" customHeight="1">
      <c r="A129" s="5">
        <v>1</v>
      </c>
      <c r="B129" s="19" t="s">
        <v>49</v>
      </c>
      <c r="C129" s="5" t="s">
        <v>12</v>
      </c>
      <c r="D129" s="24">
        <v>102</v>
      </c>
      <c r="E129" s="24">
        <v>95</v>
      </c>
      <c r="F129" s="7">
        <f>E129/D129*100</f>
        <v>93.137254901960787</v>
      </c>
    </row>
    <row r="130" spans="1:6" ht="302.25">
      <c r="A130" s="5">
        <v>2</v>
      </c>
      <c r="B130" s="20" t="s">
        <v>50</v>
      </c>
      <c r="C130" s="5" t="s">
        <v>12</v>
      </c>
      <c r="D130" s="6">
        <f>D129</f>
        <v>102</v>
      </c>
      <c r="E130" s="6">
        <f>E129</f>
        <v>95</v>
      </c>
      <c r="F130" s="7">
        <f>E130/D130*100</f>
        <v>93.137254901960787</v>
      </c>
    </row>
    <row r="132" spans="1:6" ht="18.75">
      <c r="A132" s="70" t="s">
        <v>91</v>
      </c>
      <c r="B132" s="71"/>
      <c r="C132" s="71"/>
      <c r="D132" s="71"/>
      <c r="E132" s="71"/>
      <c r="F132" s="72"/>
    </row>
    <row r="133" spans="1:6" ht="18.75">
      <c r="A133" s="69" t="s">
        <v>54</v>
      </c>
      <c r="B133" s="69"/>
      <c r="C133" s="69"/>
      <c r="D133" s="69"/>
      <c r="E133" s="69"/>
      <c r="F133" s="69"/>
    </row>
    <row r="134" spans="1:6" ht="157.5" customHeight="1">
      <c r="A134" s="2" t="s">
        <v>5</v>
      </c>
      <c r="B134" s="3" t="s">
        <v>6</v>
      </c>
      <c r="C134" s="3" t="s">
        <v>7</v>
      </c>
      <c r="D134" s="3" t="s">
        <v>8</v>
      </c>
      <c r="E134" s="3" t="s">
        <v>9</v>
      </c>
      <c r="F134" s="3" t="s">
        <v>10</v>
      </c>
    </row>
    <row r="135" spans="1:6" ht="18.75">
      <c r="A135" s="36">
        <v>1</v>
      </c>
      <c r="B135" s="36">
        <v>2</v>
      </c>
      <c r="C135" s="36">
        <v>3</v>
      </c>
      <c r="D135" s="36">
        <v>4</v>
      </c>
      <c r="E135" s="36">
        <v>5</v>
      </c>
      <c r="F135" s="36" t="s">
        <v>11</v>
      </c>
    </row>
    <row r="136" spans="1:6" ht="138.75" customHeight="1">
      <c r="A136" s="5">
        <v>1</v>
      </c>
      <c r="B136" s="19" t="s">
        <v>49</v>
      </c>
      <c r="C136" s="5" t="s">
        <v>12</v>
      </c>
      <c r="D136" s="24">
        <v>188</v>
      </c>
      <c r="E136" s="24">
        <v>177</v>
      </c>
      <c r="F136" s="7">
        <f>E136/D136*100</f>
        <v>94.148936170212778</v>
      </c>
    </row>
    <row r="137" spans="1:6" ht="180" customHeight="1">
      <c r="A137" s="5">
        <v>2</v>
      </c>
      <c r="B137" s="20" t="s">
        <v>50</v>
      </c>
      <c r="C137" s="5" t="s">
        <v>12</v>
      </c>
      <c r="D137" s="6">
        <f>D136</f>
        <v>188</v>
      </c>
      <c r="E137" s="6">
        <f>E136</f>
        <v>177</v>
      </c>
      <c r="F137" s="7">
        <f>E137/D137*100</f>
        <v>94.148936170212778</v>
      </c>
    </row>
    <row r="139" spans="1:6" ht="18.75">
      <c r="A139" s="70" t="s">
        <v>92</v>
      </c>
      <c r="B139" s="71"/>
      <c r="C139" s="71"/>
      <c r="D139" s="71"/>
      <c r="E139" s="71"/>
      <c r="F139" s="72"/>
    </row>
    <row r="140" spans="1:6" ht="18.75">
      <c r="A140" s="69" t="s">
        <v>54</v>
      </c>
      <c r="B140" s="69"/>
      <c r="C140" s="69"/>
      <c r="D140" s="69"/>
      <c r="E140" s="69"/>
      <c r="F140" s="69"/>
    </row>
    <row r="141" spans="1:6" ht="157.5" customHeight="1">
      <c r="A141" s="2" t="s">
        <v>5</v>
      </c>
      <c r="B141" s="3" t="s">
        <v>6</v>
      </c>
      <c r="C141" s="3" t="s">
        <v>7</v>
      </c>
      <c r="D141" s="3" t="s">
        <v>8</v>
      </c>
      <c r="E141" s="3" t="s">
        <v>9</v>
      </c>
      <c r="F141" s="3" t="s">
        <v>10</v>
      </c>
    </row>
    <row r="142" spans="1:6" ht="18.75">
      <c r="A142" s="36">
        <v>1</v>
      </c>
      <c r="B142" s="36">
        <v>2</v>
      </c>
      <c r="C142" s="36">
        <v>3</v>
      </c>
      <c r="D142" s="36">
        <v>4</v>
      </c>
      <c r="E142" s="36">
        <v>5</v>
      </c>
      <c r="F142" s="36" t="s">
        <v>11</v>
      </c>
    </row>
    <row r="143" spans="1:6" ht="138.75" customHeight="1">
      <c r="A143" s="5">
        <v>1</v>
      </c>
      <c r="B143" s="19" t="s">
        <v>49</v>
      </c>
      <c r="C143" s="5" t="s">
        <v>12</v>
      </c>
      <c r="D143" s="24">
        <v>272</v>
      </c>
      <c r="E143" s="24">
        <v>275</v>
      </c>
      <c r="F143" s="7">
        <f>E143/D143*100</f>
        <v>101.10294117647058</v>
      </c>
    </row>
    <row r="144" spans="1:6" ht="302.25">
      <c r="A144" s="5">
        <v>2</v>
      </c>
      <c r="B144" s="20" t="s">
        <v>50</v>
      </c>
      <c r="C144" s="5" t="s">
        <v>12</v>
      </c>
      <c r="D144" s="6">
        <f>D143</f>
        <v>272</v>
      </c>
      <c r="E144" s="6">
        <f>E143</f>
        <v>275</v>
      </c>
      <c r="F144" s="7">
        <f>E144/D144*100</f>
        <v>101.10294117647058</v>
      </c>
    </row>
    <row r="146" spans="1:6" ht="18.75">
      <c r="A146" s="70" t="s">
        <v>94</v>
      </c>
      <c r="B146" s="71"/>
      <c r="C146" s="71"/>
      <c r="D146" s="71"/>
      <c r="E146" s="71"/>
      <c r="F146" s="72"/>
    </row>
    <row r="147" spans="1:6" ht="18.75">
      <c r="A147" s="69" t="s">
        <v>54</v>
      </c>
      <c r="B147" s="69"/>
      <c r="C147" s="69"/>
      <c r="D147" s="69"/>
      <c r="E147" s="69"/>
      <c r="F147" s="69"/>
    </row>
    <row r="148" spans="1:6" ht="157.5" customHeight="1">
      <c r="A148" s="2" t="s">
        <v>5</v>
      </c>
      <c r="B148" s="3" t="s">
        <v>6</v>
      </c>
      <c r="C148" s="3" t="s">
        <v>7</v>
      </c>
      <c r="D148" s="3" t="s">
        <v>8</v>
      </c>
      <c r="E148" s="3" t="s">
        <v>9</v>
      </c>
      <c r="F148" s="3" t="s">
        <v>10</v>
      </c>
    </row>
    <row r="149" spans="1:6" ht="18.75">
      <c r="A149" s="36">
        <v>1</v>
      </c>
      <c r="B149" s="36">
        <v>2</v>
      </c>
      <c r="C149" s="36">
        <v>3</v>
      </c>
      <c r="D149" s="36">
        <v>4</v>
      </c>
      <c r="E149" s="36">
        <v>5</v>
      </c>
      <c r="F149" s="36" t="s">
        <v>11</v>
      </c>
    </row>
    <row r="150" spans="1:6" ht="138.75" customHeight="1">
      <c r="A150" s="5">
        <v>1</v>
      </c>
      <c r="B150" s="19" t="s">
        <v>49</v>
      </c>
      <c r="C150" s="5" t="s">
        <v>12</v>
      </c>
      <c r="D150" s="24">
        <v>479</v>
      </c>
      <c r="E150" s="24">
        <v>483</v>
      </c>
      <c r="F150" s="7">
        <f>E150/D150*100</f>
        <v>100.83507306889352</v>
      </c>
    </row>
    <row r="151" spans="1:6" ht="302.25">
      <c r="A151" s="5">
        <v>2</v>
      </c>
      <c r="B151" s="20" t="s">
        <v>50</v>
      </c>
      <c r="C151" s="5" t="s">
        <v>12</v>
      </c>
      <c r="D151" s="6">
        <f>D150</f>
        <v>479</v>
      </c>
      <c r="E151" s="6">
        <f>E150</f>
        <v>483</v>
      </c>
      <c r="F151" s="7">
        <f>E151/D151*100</f>
        <v>100.83507306889352</v>
      </c>
    </row>
    <row r="153" spans="1:6" ht="18.75">
      <c r="A153" s="70" t="s">
        <v>95</v>
      </c>
      <c r="B153" s="71"/>
      <c r="C153" s="71"/>
      <c r="D153" s="71"/>
      <c r="E153" s="71"/>
      <c r="F153" s="72"/>
    </row>
    <row r="154" spans="1:6" ht="18.75">
      <c r="A154" s="69" t="s">
        <v>54</v>
      </c>
      <c r="B154" s="69"/>
      <c r="C154" s="69"/>
      <c r="D154" s="69"/>
      <c r="E154" s="69"/>
      <c r="F154" s="69"/>
    </row>
    <row r="155" spans="1:6" ht="157.5" customHeight="1">
      <c r="A155" s="2" t="s">
        <v>5</v>
      </c>
      <c r="B155" s="3" t="s">
        <v>6</v>
      </c>
      <c r="C155" s="3" t="s">
        <v>7</v>
      </c>
      <c r="D155" s="3" t="s">
        <v>8</v>
      </c>
      <c r="E155" s="3" t="s">
        <v>9</v>
      </c>
      <c r="F155" s="3" t="s">
        <v>10</v>
      </c>
    </row>
    <row r="156" spans="1:6" ht="18.75">
      <c r="A156" s="36">
        <v>1</v>
      </c>
      <c r="B156" s="36">
        <v>2</v>
      </c>
      <c r="C156" s="36">
        <v>3</v>
      </c>
      <c r="D156" s="36">
        <v>4</v>
      </c>
      <c r="E156" s="36">
        <v>5</v>
      </c>
      <c r="F156" s="36" t="s">
        <v>11</v>
      </c>
    </row>
    <row r="157" spans="1:6" ht="138.75" customHeight="1">
      <c r="A157" s="5">
        <v>1</v>
      </c>
      <c r="B157" s="19" t="s">
        <v>49</v>
      </c>
      <c r="C157" s="5" t="s">
        <v>12</v>
      </c>
      <c r="D157" s="24">
        <v>158</v>
      </c>
      <c r="E157" s="24">
        <v>151</v>
      </c>
      <c r="F157" s="7">
        <f>E157/D157*100</f>
        <v>95.569620253164558</v>
      </c>
    </row>
    <row r="158" spans="1:6" ht="302.25">
      <c r="A158" s="5">
        <v>2</v>
      </c>
      <c r="B158" s="20" t="s">
        <v>50</v>
      </c>
      <c r="C158" s="5" t="s">
        <v>12</v>
      </c>
      <c r="D158" s="6">
        <f>D157</f>
        <v>158</v>
      </c>
      <c r="E158" s="6">
        <f>E157</f>
        <v>151</v>
      </c>
      <c r="F158" s="7">
        <f>E158/D158*100</f>
        <v>95.569620253164558</v>
      </c>
    </row>
    <row r="160" spans="1:6" ht="18.75">
      <c r="A160" s="70" t="s">
        <v>96</v>
      </c>
      <c r="B160" s="71"/>
      <c r="C160" s="71"/>
      <c r="D160" s="71"/>
      <c r="E160" s="71"/>
      <c r="F160" s="72"/>
    </row>
    <row r="161" spans="1:6" ht="18.75">
      <c r="A161" s="69" t="s">
        <v>54</v>
      </c>
      <c r="B161" s="69"/>
      <c r="C161" s="69"/>
      <c r="D161" s="69"/>
      <c r="E161" s="69"/>
      <c r="F161" s="69"/>
    </row>
    <row r="162" spans="1:6" ht="157.5" customHeight="1">
      <c r="A162" s="2" t="s">
        <v>5</v>
      </c>
      <c r="B162" s="3" t="s">
        <v>6</v>
      </c>
      <c r="C162" s="3" t="s">
        <v>7</v>
      </c>
      <c r="D162" s="3" t="s">
        <v>8</v>
      </c>
      <c r="E162" s="3" t="s">
        <v>9</v>
      </c>
      <c r="F162" s="3" t="s">
        <v>10</v>
      </c>
    </row>
    <row r="163" spans="1:6" ht="18.75">
      <c r="A163" s="36">
        <v>1</v>
      </c>
      <c r="B163" s="36">
        <v>2</v>
      </c>
      <c r="C163" s="36">
        <v>3</v>
      </c>
      <c r="D163" s="36">
        <v>4</v>
      </c>
      <c r="E163" s="36">
        <v>5</v>
      </c>
      <c r="F163" s="36" t="s">
        <v>11</v>
      </c>
    </row>
    <row r="164" spans="1:6" ht="138.75" customHeight="1">
      <c r="A164" s="5">
        <v>1</v>
      </c>
      <c r="B164" s="19" t="s">
        <v>49</v>
      </c>
      <c r="C164" s="5" t="s">
        <v>12</v>
      </c>
      <c r="D164" s="24">
        <v>108</v>
      </c>
      <c r="E164" s="24">
        <v>114</v>
      </c>
      <c r="F164" s="7">
        <f>E164/D164*100</f>
        <v>105.55555555555556</v>
      </c>
    </row>
    <row r="165" spans="1:6" ht="302.25">
      <c r="A165" s="5">
        <v>2</v>
      </c>
      <c r="B165" s="20" t="s">
        <v>50</v>
      </c>
      <c r="C165" s="5" t="s">
        <v>12</v>
      </c>
      <c r="D165" s="6">
        <f>D164</f>
        <v>108</v>
      </c>
      <c r="E165" s="6">
        <f>E164</f>
        <v>114</v>
      </c>
      <c r="F165" s="7">
        <f>E165/D165*100</f>
        <v>105.55555555555556</v>
      </c>
    </row>
    <row r="167" spans="1:6" ht="18.75">
      <c r="A167" s="70" t="s">
        <v>98</v>
      </c>
      <c r="B167" s="71"/>
      <c r="C167" s="71"/>
      <c r="D167" s="71"/>
      <c r="E167" s="71"/>
      <c r="F167" s="72"/>
    </row>
    <row r="168" spans="1:6" ht="18.75">
      <c r="A168" s="69" t="s">
        <v>99</v>
      </c>
      <c r="B168" s="69"/>
      <c r="C168" s="69"/>
      <c r="D168" s="69"/>
      <c r="E168" s="69"/>
      <c r="F168" s="69"/>
    </row>
    <row r="169" spans="1:6" ht="157.5" customHeight="1">
      <c r="A169" s="2" t="s">
        <v>5</v>
      </c>
      <c r="B169" s="3" t="s">
        <v>6</v>
      </c>
      <c r="C169" s="3" t="s">
        <v>7</v>
      </c>
      <c r="D169" s="3" t="s">
        <v>8</v>
      </c>
      <c r="E169" s="3" t="s">
        <v>9</v>
      </c>
      <c r="F169" s="3" t="s">
        <v>10</v>
      </c>
    </row>
    <row r="170" spans="1:6" ht="18.75">
      <c r="A170" s="36">
        <v>1</v>
      </c>
      <c r="B170" s="36">
        <v>2</v>
      </c>
      <c r="C170" s="36">
        <v>3</v>
      </c>
      <c r="D170" s="36">
        <v>4</v>
      </c>
      <c r="E170" s="36">
        <v>5</v>
      </c>
      <c r="F170" s="36" t="s">
        <v>11</v>
      </c>
    </row>
    <row r="171" spans="1:6" ht="138.75" customHeight="1">
      <c r="A171" s="5">
        <v>1</v>
      </c>
      <c r="B171" s="19" t="s">
        <v>49</v>
      </c>
      <c r="C171" s="5" t="s">
        <v>12</v>
      </c>
      <c r="D171" s="24">
        <v>283</v>
      </c>
      <c r="E171" s="24">
        <v>284</v>
      </c>
      <c r="F171" s="7">
        <f>E171/D171*100</f>
        <v>100.35335689045937</v>
      </c>
    </row>
    <row r="172" spans="1:6" ht="302.25">
      <c r="A172" s="5">
        <v>2</v>
      </c>
      <c r="B172" s="20" t="s">
        <v>50</v>
      </c>
      <c r="C172" s="5" t="s">
        <v>12</v>
      </c>
      <c r="D172" s="6">
        <f>D171</f>
        <v>283</v>
      </c>
      <c r="E172" s="6">
        <f>E171</f>
        <v>284</v>
      </c>
      <c r="F172" s="7">
        <f>E172/D172*100</f>
        <v>100.35335689045937</v>
      </c>
    </row>
    <row r="174" spans="1:6" ht="18.75">
      <c r="A174" s="70" t="s">
        <v>100</v>
      </c>
      <c r="B174" s="71"/>
      <c r="C174" s="71"/>
      <c r="D174" s="71"/>
      <c r="E174" s="71"/>
      <c r="F174" s="72"/>
    </row>
    <row r="175" spans="1:6" ht="18.75">
      <c r="A175" s="69" t="s">
        <v>54</v>
      </c>
      <c r="B175" s="69"/>
      <c r="C175" s="69"/>
      <c r="D175" s="69"/>
      <c r="E175" s="69"/>
      <c r="F175" s="69"/>
    </row>
    <row r="176" spans="1:6" ht="157.5" customHeight="1">
      <c r="A176" s="2" t="s">
        <v>5</v>
      </c>
      <c r="B176" s="3" t="s">
        <v>6</v>
      </c>
      <c r="C176" s="3" t="s">
        <v>7</v>
      </c>
      <c r="D176" s="3" t="s">
        <v>8</v>
      </c>
      <c r="E176" s="3" t="s">
        <v>9</v>
      </c>
      <c r="F176" s="3" t="s">
        <v>10</v>
      </c>
    </row>
    <row r="177" spans="1:6" ht="18.75">
      <c r="A177" s="36">
        <v>1</v>
      </c>
      <c r="B177" s="36">
        <v>2</v>
      </c>
      <c r="C177" s="36">
        <v>3</v>
      </c>
      <c r="D177" s="36">
        <v>4</v>
      </c>
      <c r="E177" s="36">
        <v>5</v>
      </c>
      <c r="F177" s="36" t="s">
        <v>11</v>
      </c>
    </row>
    <row r="178" spans="1:6" ht="138.75" customHeight="1">
      <c r="A178" s="5">
        <v>1</v>
      </c>
      <c r="B178" s="19" t="s">
        <v>49</v>
      </c>
      <c r="C178" s="5" t="s">
        <v>12</v>
      </c>
      <c r="D178" s="24">
        <v>281</v>
      </c>
      <c r="E178" s="24">
        <v>274</v>
      </c>
      <c r="F178" s="7">
        <f>E178/D178*100</f>
        <v>97.508896797153028</v>
      </c>
    </row>
    <row r="179" spans="1:6" ht="302.25">
      <c r="A179" s="5">
        <v>2</v>
      </c>
      <c r="B179" s="20" t="s">
        <v>50</v>
      </c>
      <c r="C179" s="5" t="s">
        <v>12</v>
      </c>
      <c r="D179" s="6">
        <f>D178</f>
        <v>281</v>
      </c>
      <c r="E179" s="6">
        <f>E178</f>
        <v>274</v>
      </c>
      <c r="F179" s="7">
        <f>E179/D179*100</f>
        <v>97.508896797153028</v>
      </c>
    </row>
    <row r="181" spans="1:6" ht="18.75">
      <c r="A181" s="70" t="s">
        <v>102</v>
      </c>
      <c r="B181" s="71"/>
      <c r="C181" s="71"/>
      <c r="D181" s="71"/>
      <c r="E181" s="71"/>
      <c r="F181" s="72"/>
    </row>
    <row r="182" spans="1:6" ht="18.75">
      <c r="A182" s="69" t="s">
        <v>54</v>
      </c>
      <c r="B182" s="69"/>
      <c r="C182" s="69"/>
      <c r="D182" s="69"/>
      <c r="E182" s="69"/>
      <c r="F182" s="69"/>
    </row>
    <row r="183" spans="1:6" ht="157.5" customHeight="1">
      <c r="A183" s="2" t="s">
        <v>5</v>
      </c>
      <c r="B183" s="3" t="s">
        <v>6</v>
      </c>
      <c r="C183" s="3" t="s">
        <v>7</v>
      </c>
      <c r="D183" s="3" t="s">
        <v>8</v>
      </c>
      <c r="E183" s="3" t="s">
        <v>9</v>
      </c>
      <c r="F183" s="3" t="s">
        <v>10</v>
      </c>
    </row>
    <row r="184" spans="1:6" ht="18.75">
      <c r="A184" s="36">
        <v>1</v>
      </c>
      <c r="B184" s="36">
        <v>2</v>
      </c>
      <c r="C184" s="36">
        <v>3</v>
      </c>
      <c r="D184" s="36">
        <v>4</v>
      </c>
      <c r="E184" s="36">
        <v>5</v>
      </c>
      <c r="F184" s="36" t="s">
        <v>11</v>
      </c>
    </row>
    <row r="185" spans="1:6" ht="138.75" customHeight="1">
      <c r="A185" s="5">
        <v>1</v>
      </c>
      <c r="B185" s="19" t="s">
        <v>49</v>
      </c>
      <c r="C185" s="5" t="s">
        <v>12</v>
      </c>
      <c r="D185" s="24">
        <v>201</v>
      </c>
      <c r="E185" s="24">
        <v>176</v>
      </c>
      <c r="F185" s="7">
        <f>E185/D185*100</f>
        <v>87.562189054726375</v>
      </c>
    </row>
    <row r="186" spans="1:6" ht="302.25">
      <c r="A186" s="5">
        <v>2</v>
      </c>
      <c r="B186" s="20" t="s">
        <v>50</v>
      </c>
      <c r="C186" s="5" t="s">
        <v>12</v>
      </c>
      <c r="D186" s="6">
        <f>D185</f>
        <v>201</v>
      </c>
      <c r="E186" s="6">
        <f>E185</f>
        <v>176</v>
      </c>
      <c r="F186" s="7">
        <f>E186/D186*100</f>
        <v>87.562189054726375</v>
      </c>
    </row>
    <row r="188" spans="1:6" ht="18.75">
      <c r="A188" s="70" t="s">
        <v>103</v>
      </c>
      <c r="B188" s="71"/>
      <c r="C188" s="71"/>
      <c r="D188" s="71"/>
      <c r="E188" s="71"/>
      <c r="F188" s="72"/>
    </row>
    <row r="189" spans="1:6" ht="18.75">
      <c r="A189" s="69" t="s">
        <v>54</v>
      </c>
      <c r="B189" s="69"/>
      <c r="C189" s="69"/>
      <c r="D189" s="69"/>
      <c r="E189" s="69"/>
      <c r="F189" s="69"/>
    </row>
    <row r="190" spans="1:6" ht="157.5" customHeight="1">
      <c r="A190" s="2" t="s">
        <v>5</v>
      </c>
      <c r="B190" s="3" t="s">
        <v>6</v>
      </c>
      <c r="C190" s="3" t="s">
        <v>7</v>
      </c>
      <c r="D190" s="3" t="s">
        <v>8</v>
      </c>
      <c r="E190" s="3" t="s">
        <v>9</v>
      </c>
      <c r="F190" s="3" t="s">
        <v>10</v>
      </c>
    </row>
    <row r="191" spans="1:6" ht="18.75">
      <c r="A191" s="60">
        <v>1</v>
      </c>
      <c r="B191" s="60">
        <v>2</v>
      </c>
      <c r="C191" s="60">
        <v>3</v>
      </c>
      <c r="D191" s="60">
        <v>4</v>
      </c>
      <c r="E191" s="60">
        <v>5</v>
      </c>
      <c r="F191" s="60" t="s">
        <v>11</v>
      </c>
    </row>
    <row r="192" spans="1:6" ht="138.75" customHeight="1">
      <c r="A192" s="5">
        <v>1</v>
      </c>
      <c r="B192" s="19" t="s">
        <v>49</v>
      </c>
      <c r="C192" s="5" t="s">
        <v>12</v>
      </c>
      <c r="D192" s="24">
        <v>354</v>
      </c>
      <c r="E192" s="24">
        <v>360</v>
      </c>
      <c r="F192" s="7">
        <f>E192/D192*100</f>
        <v>101.69491525423729</v>
      </c>
    </row>
    <row r="193" spans="1:6" ht="302.25">
      <c r="A193" s="5">
        <v>2</v>
      </c>
      <c r="B193" s="20" t="s">
        <v>50</v>
      </c>
      <c r="C193" s="5" t="s">
        <v>12</v>
      </c>
      <c r="D193" s="6">
        <f>D192</f>
        <v>354</v>
      </c>
      <c r="E193" s="6">
        <f>E192</f>
        <v>360</v>
      </c>
      <c r="F193" s="7">
        <f>E193/D193*100</f>
        <v>101.69491525423729</v>
      </c>
    </row>
    <row r="195" spans="1:6" ht="18.75">
      <c r="A195" s="70" t="s">
        <v>105</v>
      </c>
      <c r="B195" s="71"/>
      <c r="C195" s="71"/>
      <c r="D195" s="71"/>
      <c r="E195" s="71"/>
      <c r="F195" s="72"/>
    </row>
    <row r="196" spans="1:6" ht="18.75">
      <c r="A196" s="69" t="s">
        <v>54</v>
      </c>
      <c r="B196" s="69"/>
      <c r="C196" s="69"/>
      <c r="D196" s="69"/>
      <c r="E196" s="69"/>
      <c r="F196" s="69"/>
    </row>
    <row r="197" spans="1:6" ht="157.5" customHeight="1">
      <c r="A197" s="2" t="s">
        <v>5</v>
      </c>
      <c r="B197" s="3" t="s">
        <v>6</v>
      </c>
      <c r="C197" s="3" t="s">
        <v>7</v>
      </c>
      <c r="D197" s="3" t="s">
        <v>8</v>
      </c>
      <c r="E197" s="3" t="s">
        <v>9</v>
      </c>
      <c r="F197" s="3" t="s">
        <v>10</v>
      </c>
    </row>
    <row r="198" spans="1:6" ht="18.75">
      <c r="A198" s="60">
        <v>1</v>
      </c>
      <c r="B198" s="60">
        <v>2</v>
      </c>
      <c r="C198" s="60">
        <v>3</v>
      </c>
      <c r="D198" s="60">
        <v>4</v>
      </c>
      <c r="E198" s="60">
        <v>5</v>
      </c>
      <c r="F198" s="60" t="s">
        <v>11</v>
      </c>
    </row>
    <row r="199" spans="1:6" ht="138.75" customHeight="1">
      <c r="A199" s="5">
        <v>1</v>
      </c>
      <c r="B199" s="19" t="s">
        <v>49</v>
      </c>
      <c r="C199" s="5" t="s">
        <v>12</v>
      </c>
      <c r="D199" s="24">
        <v>290</v>
      </c>
      <c r="E199" s="24">
        <v>294</v>
      </c>
      <c r="F199" s="7">
        <f>E199/D199*100</f>
        <v>101.37931034482759</v>
      </c>
    </row>
    <row r="200" spans="1:6" ht="302.25">
      <c r="A200" s="5">
        <v>2</v>
      </c>
      <c r="B200" s="20" t="s">
        <v>50</v>
      </c>
      <c r="C200" s="5" t="s">
        <v>12</v>
      </c>
      <c r="D200" s="6">
        <f>D199</f>
        <v>290</v>
      </c>
      <c r="E200" s="6">
        <f>E199</f>
        <v>294</v>
      </c>
      <c r="F200" s="7">
        <f>E200/D200*100</f>
        <v>101.37931034482759</v>
      </c>
    </row>
    <row r="202" spans="1:6" ht="18.75">
      <c r="A202" s="70" t="s">
        <v>106</v>
      </c>
      <c r="B202" s="71"/>
      <c r="C202" s="71"/>
      <c r="D202" s="71"/>
      <c r="E202" s="71"/>
      <c r="F202" s="72"/>
    </row>
    <row r="203" spans="1:6" ht="18.75">
      <c r="A203" s="69" t="s">
        <v>54</v>
      </c>
      <c r="B203" s="69"/>
      <c r="C203" s="69"/>
      <c r="D203" s="69"/>
      <c r="E203" s="69"/>
      <c r="F203" s="69"/>
    </row>
    <row r="204" spans="1:6" ht="157.5" customHeight="1">
      <c r="A204" s="2" t="s">
        <v>5</v>
      </c>
      <c r="B204" s="3" t="s">
        <v>6</v>
      </c>
      <c r="C204" s="3" t="s">
        <v>7</v>
      </c>
      <c r="D204" s="3" t="s">
        <v>8</v>
      </c>
      <c r="E204" s="3" t="s">
        <v>9</v>
      </c>
      <c r="F204" s="3" t="s">
        <v>10</v>
      </c>
    </row>
    <row r="205" spans="1:6" ht="18.75">
      <c r="A205" s="60">
        <v>1</v>
      </c>
      <c r="B205" s="60">
        <v>2</v>
      </c>
      <c r="C205" s="60">
        <v>3</v>
      </c>
      <c r="D205" s="60">
        <v>4</v>
      </c>
      <c r="E205" s="60">
        <v>5</v>
      </c>
      <c r="F205" s="60" t="s">
        <v>11</v>
      </c>
    </row>
    <row r="206" spans="1:6" ht="138.75" customHeight="1">
      <c r="A206" s="5">
        <v>1</v>
      </c>
      <c r="B206" s="19" t="s">
        <v>49</v>
      </c>
      <c r="C206" s="5" t="s">
        <v>12</v>
      </c>
      <c r="D206" s="24">
        <v>234</v>
      </c>
      <c r="E206" s="24">
        <v>241</v>
      </c>
      <c r="F206" s="7">
        <f>E206/D206*100</f>
        <v>102.99145299145297</v>
      </c>
    </row>
    <row r="207" spans="1:6" ht="302.25">
      <c r="A207" s="5">
        <v>2</v>
      </c>
      <c r="B207" s="20" t="s">
        <v>50</v>
      </c>
      <c r="C207" s="5" t="s">
        <v>12</v>
      </c>
      <c r="D207" s="6">
        <f>D206</f>
        <v>234</v>
      </c>
      <c r="E207" s="6">
        <f>E206</f>
        <v>241</v>
      </c>
      <c r="F207" s="7">
        <f>E207/D207*100</f>
        <v>102.99145299145297</v>
      </c>
    </row>
    <row r="209" spans="1:6" ht="18.75">
      <c r="A209" s="70" t="s">
        <v>107</v>
      </c>
      <c r="B209" s="71"/>
      <c r="C209" s="71"/>
      <c r="D209" s="71"/>
      <c r="E209" s="71"/>
      <c r="F209" s="72"/>
    </row>
    <row r="210" spans="1:6" ht="18.75">
      <c r="A210" s="69" t="s">
        <v>54</v>
      </c>
      <c r="B210" s="69"/>
      <c r="C210" s="69"/>
      <c r="D210" s="69"/>
      <c r="E210" s="69"/>
      <c r="F210" s="69"/>
    </row>
    <row r="211" spans="1:6" ht="157.5" customHeight="1">
      <c r="A211" s="2" t="s">
        <v>5</v>
      </c>
      <c r="B211" s="3" t="s">
        <v>6</v>
      </c>
      <c r="C211" s="3" t="s">
        <v>7</v>
      </c>
      <c r="D211" s="3" t="s">
        <v>8</v>
      </c>
      <c r="E211" s="3" t="s">
        <v>9</v>
      </c>
      <c r="F211" s="3" t="s">
        <v>10</v>
      </c>
    </row>
    <row r="212" spans="1:6" ht="18.75">
      <c r="A212" s="60">
        <v>1</v>
      </c>
      <c r="B212" s="60">
        <v>2</v>
      </c>
      <c r="C212" s="60">
        <v>3</v>
      </c>
      <c r="D212" s="60">
        <v>4</v>
      </c>
      <c r="E212" s="60">
        <v>5</v>
      </c>
      <c r="F212" s="60" t="s">
        <v>11</v>
      </c>
    </row>
    <row r="213" spans="1:6" ht="138.75" customHeight="1">
      <c r="A213" s="5">
        <v>1</v>
      </c>
      <c r="B213" s="19" t="s">
        <v>49</v>
      </c>
      <c r="C213" s="5" t="s">
        <v>12</v>
      </c>
      <c r="D213" s="24">
        <v>139</v>
      </c>
      <c r="E213" s="24">
        <v>132</v>
      </c>
      <c r="F213" s="7">
        <f>E213/D213*100</f>
        <v>94.964028776978409</v>
      </c>
    </row>
    <row r="214" spans="1:6" ht="302.25">
      <c r="A214" s="5">
        <v>2</v>
      </c>
      <c r="B214" s="20" t="s">
        <v>50</v>
      </c>
      <c r="C214" s="5" t="s">
        <v>12</v>
      </c>
      <c r="D214" s="6">
        <f>D213</f>
        <v>139</v>
      </c>
      <c r="E214" s="6">
        <f>E213</f>
        <v>132</v>
      </c>
      <c r="F214" s="7">
        <f>E214/D214*100</f>
        <v>94.964028776978409</v>
      </c>
    </row>
    <row r="216" spans="1:6" ht="18.75">
      <c r="A216" s="70" t="s">
        <v>108</v>
      </c>
      <c r="B216" s="71"/>
      <c r="C216" s="71"/>
      <c r="D216" s="71"/>
      <c r="E216" s="71"/>
      <c r="F216" s="72"/>
    </row>
    <row r="217" spans="1:6" ht="18.75">
      <c r="A217" s="69" t="s">
        <v>54</v>
      </c>
      <c r="B217" s="69"/>
      <c r="C217" s="69"/>
      <c r="D217" s="69"/>
      <c r="E217" s="69"/>
      <c r="F217" s="69"/>
    </row>
    <row r="218" spans="1:6" ht="157.5" customHeight="1">
      <c r="A218" s="2" t="s">
        <v>5</v>
      </c>
      <c r="B218" s="3" t="s">
        <v>6</v>
      </c>
      <c r="C218" s="3" t="s">
        <v>7</v>
      </c>
      <c r="D218" s="3" t="s">
        <v>8</v>
      </c>
      <c r="E218" s="3" t="s">
        <v>9</v>
      </c>
      <c r="F218" s="3" t="s">
        <v>10</v>
      </c>
    </row>
    <row r="219" spans="1:6" ht="18.75">
      <c r="A219" s="60">
        <v>1</v>
      </c>
      <c r="B219" s="60">
        <v>2</v>
      </c>
      <c r="C219" s="60">
        <v>3</v>
      </c>
      <c r="D219" s="60">
        <v>4</v>
      </c>
      <c r="E219" s="60">
        <v>5</v>
      </c>
      <c r="F219" s="60" t="s">
        <v>11</v>
      </c>
    </row>
    <row r="220" spans="1:6" ht="138.75" customHeight="1">
      <c r="A220" s="5">
        <v>1</v>
      </c>
      <c r="B220" s="19" t="s">
        <v>49</v>
      </c>
      <c r="C220" s="5" t="s">
        <v>12</v>
      </c>
      <c r="D220" s="24">
        <v>148</v>
      </c>
      <c r="E220" s="24">
        <v>140</v>
      </c>
      <c r="F220" s="7">
        <f>E220/D220*100</f>
        <v>94.594594594594597</v>
      </c>
    </row>
    <row r="221" spans="1:6" ht="302.25">
      <c r="A221" s="5">
        <v>2</v>
      </c>
      <c r="B221" s="20" t="s">
        <v>50</v>
      </c>
      <c r="C221" s="5" t="s">
        <v>12</v>
      </c>
      <c r="D221" s="6">
        <f>D220</f>
        <v>148</v>
      </c>
      <c r="E221" s="6">
        <f>E220</f>
        <v>140</v>
      </c>
      <c r="F221" s="7">
        <f>E221/D221*100</f>
        <v>94.594594594594597</v>
      </c>
    </row>
    <row r="223" spans="1:6" ht="18.75">
      <c r="A223" s="70" t="s">
        <v>109</v>
      </c>
      <c r="B223" s="71"/>
      <c r="C223" s="71"/>
      <c r="D223" s="71"/>
      <c r="E223" s="71"/>
      <c r="F223" s="72"/>
    </row>
    <row r="224" spans="1:6" ht="18.75">
      <c r="A224" s="69" t="s">
        <v>54</v>
      </c>
      <c r="B224" s="69"/>
      <c r="C224" s="69"/>
      <c r="D224" s="69"/>
      <c r="E224" s="69"/>
      <c r="F224" s="69"/>
    </row>
    <row r="225" spans="1:6" ht="157.5" customHeight="1">
      <c r="A225" s="2" t="s">
        <v>5</v>
      </c>
      <c r="B225" s="3" t="s">
        <v>6</v>
      </c>
      <c r="C225" s="3" t="s">
        <v>7</v>
      </c>
      <c r="D225" s="3" t="s">
        <v>8</v>
      </c>
      <c r="E225" s="3" t="s">
        <v>9</v>
      </c>
      <c r="F225" s="3" t="s">
        <v>10</v>
      </c>
    </row>
    <row r="226" spans="1:6" ht="18.75">
      <c r="A226" s="60">
        <v>1</v>
      </c>
      <c r="B226" s="60">
        <v>2</v>
      </c>
      <c r="C226" s="60">
        <v>3</v>
      </c>
      <c r="D226" s="60">
        <v>4</v>
      </c>
      <c r="E226" s="60">
        <v>5</v>
      </c>
      <c r="F226" s="60" t="s">
        <v>11</v>
      </c>
    </row>
    <row r="227" spans="1:6" ht="138.75" customHeight="1">
      <c r="A227" s="5">
        <v>1</v>
      </c>
      <c r="B227" s="19" t="s">
        <v>49</v>
      </c>
      <c r="C227" s="5" t="s">
        <v>12</v>
      </c>
      <c r="D227" s="24">
        <v>315</v>
      </c>
      <c r="E227" s="24">
        <v>296</v>
      </c>
      <c r="F227" s="7">
        <f>E227/D227*100</f>
        <v>93.968253968253961</v>
      </c>
    </row>
    <row r="228" spans="1:6" ht="302.25">
      <c r="A228" s="5">
        <v>2</v>
      </c>
      <c r="B228" s="20" t="s">
        <v>50</v>
      </c>
      <c r="C228" s="5" t="s">
        <v>12</v>
      </c>
      <c r="D228" s="6">
        <f>D227</f>
        <v>315</v>
      </c>
      <c r="E228" s="6">
        <f>E227</f>
        <v>296</v>
      </c>
      <c r="F228" s="7">
        <f>E228/D228*100</f>
        <v>93.968253968253961</v>
      </c>
    </row>
    <row r="230" spans="1:6" ht="18.75">
      <c r="A230" s="70" t="s">
        <v>110</v>
      </c>
      <c r="B230" s="71"/>
      <c r="C230" s="71"/>
      <c r="D230" s="71"/>
      <c r="E230" s="71"/>
      <c r="F230" s="72"/>
    </row>
    <row r="231" spans="1:6" ht="18.75">
      <c r="A231" s="69" t="s">
        <v>54</v>
      </c>
      <c r="B231" s="69"/>
      <c r="C231" s="69"/>
      <c r="D231" s="69"/>
      <c r="E231" s="69"/>
      <c r="F231" s="69"/>
    </row>
    <row r="232" spans="1:6" ht="157.5" customHeight="1">
      <c r="A232" s="2" t="s">
        <v>5</v>
      </c>
      <c r="B232" s="3" t="s">
        <v>6</v>
      </c>
      <c r="C232" s="3" t="s">
        <v>7</v>
      </c>
      <c r="D232" s="3" t="s">
        <v>8</v>
      </c>
      <c r="E232" s="3" t="s">
        <v>9</v>
      </c>
      <c r="F232" s="3" t="s">
        <v>10</v>
      </c>
    </row>
    <row r="233" spans="1:6" ht="18.75">
      <c r="A233" s="65">
        <v>1</v>
      </c>
      <c r="B233" s="65">
        <v>2</v>
      </c>
      <c r="C233" s="65">
        <v>3</v>
      </c>
      <c r="D233" s="65">
        <v>4</v>
      </c>
      <c r="E233" s="65">
        <v>5</v>
      </c>
      <c r="F233" s="65" t="s">
        <v>11</v>
      </c>
    </row>
    <row r="234" spans="1:6" ht="138.75" customHeight="1">
      <c r="A234" s="5">
        <v>1</v>
      </c>
      <c r="B234" s="19" t="s">
        <v>49</v>
      </c>
      <c r="C234" s="5" t="s">
        <v>12</v>
      </c>
      <c r="D234" s="24">
        <v>110</v>
      </c>
      <c r="E234" s="24">
        <v>107</v>
      </c>
      <c r="F234" s="7">
        <f>E234/D234*100</f>
        <v>97.27272727272728</v>
      </c>
    </row>
    <row r="235" spans="1:6" ht="302.25">
      <c r="A235" s="5">
        <v>2</v>
      </c>
      <c r="B235" s="20" t="s">
        <v>50</v>
      </c>
      <c r="C235" s="5" t="s">
        <v>12</v>
      </c>
      <c r="D235" s="6">
        <f>D234</f>
        <v>110</v>
      </c>
      <c r="E235" s="6">
        <f>E234</f>
        <v>107</v>
      </c>
      <c r="F235" s="7">
        <f>E235/D235*100</f>
        <v>97.27272727272728</v>
      </c>
    </row>
    <row r="237" spans="1:6" ht="18.75">
      <c r="A237" s="70" t="s">
        <v>111</v>
      </c>
      <c r="B237" s="71"/>
      <c r="C237" s="71"/>
      <c r="D237" s="71"/>
      <c r="E237" s="71"/>
      <c r="F237" s="72"/>
    </row>
    <row r="238" spans="1:6" ht="18.75">
      <c r="A238" s="69" t="s">
        <v>54</v>
      </c>
      <c r="B238" s="69"/>
      <c r="C238" s="69"/>
      <c r="D238" s="69"/>
      <c r="E238" s="69"/>
      <c r="F238" s="69"/>
    </row>
    <row r="239" spans="1:6" ht="157.5" customHeight="1">
      <c r="A239" s="2" t="s">
        <v>5</v>
      </c>
      <c r="B239" s="3" t="s">
        <v>6</v>
      </c>
      <c r="C239" s="3" t="s">
        <v>7</v>
      </c>
      <c r="D239" s="3" t="s">
        <v>8</v>
      </c>
      <c r="E239" s="3" t="s">
        <v>9</v>
      </c>
      <c r="F239" s="3" t="s">
        <v>10</v>
      </c>
    </row>
    <row r="240" spans="1:6" ht="18.75">
      <c r="A240" s="65">
        <v>1</v>
      </c>
      <c r="B240" s="65">
        <v>2</v>
      </c>
      <c r="C240" s="65">
        <v>3</v>
      </c>
      <c r="D240" s="65">
        <v>4</v>
      </c>
      <c r="E240" s="65">
        <v>5</v>
      </c>
      <c r="F240" s="65" t="s">
        <v>11</v>
      </c>
    </row>
    <row r="241" spans="1:6" ht="138.75" customHeight="1">
      <c r="A241" s="5">
        <v>1</v>
      </c>
      <c r="B241" s="19" t="s">
        <v>49</v>
      </c>
      <c r="C241" s="5" t="s">
        <v>12</v>
      </c>
      <c r="D241" s="24">
        <v>172</v>
      </c>
      <c r="E241" s="24">
        <v>165</v>
      </c>
      <c r="F241" s="7">
        <f>E241/D241*100</f>
        <v>95.930232558139537</v>
      </c>
    </row>
    <row r="242" spans="1:6" ht="302.25">
      <c r="A242" s="5">
        <v>2</v>
      </c>
      <c r="B242" s="20" t="s">
        <v>50</v>
      </c>
      <c r="C242" s="5" t="s">
        <v>12</v>
      </c>
      <c r="D242" s="6">
        <f>D241</f>
        <v>172</v>
      </c>
      <c r="E242" s="6">
        <f>E241</f>
        <v>165</v>
      </c>
      <c r="F242" s="7">
        <f>E242/D242*100</f>
        <v>95.930232558139537</v>
      </c>
    </row>
    <row r="244" spans="1:6" ht="18.75">
      <c r="A244" s="70" t="s">
        <v>112</v>
      </c>
      <c r="B244" s="71"/>
      <c r="C244" s="71"/>
      <c r="D244" s="71"/>
      <c r="E244" s="71"/>
      <c r="F244" s="72"/>
    </row>
    <row r="245" spans="1:6" ht="18.75">
      <c r="A245" s="69" t="s">
        <v>54</v>
      </c>
      <c r="B245" s="69"/>
      <c r="C245" s="69"/>
      <c r="D245" s="69"/>
      <c r="E245" s="69"/>
      <c r="F245" s="69"/>
    </row>
    <row r="246" spans="1:6" ht="157.5" customHeight="1">
      <c r="A246" s="2" t="s">
        <v>5</v>
      </c>
      <c r="B246" s="3" t="s">
        <v>6</v>
      </c>
      <c r="C246" s="3" t="s">
        <v>7</v>
      </c>
      <c r="D246" s="3" t="s">
        <v>8</v>
      </c>
      <c r="E246" s="3" t="s">
        <v>9</v>
      </c>
      <c r="F246" s="3" t="s">
        <v>10</v>
      </c>
    </row>
    <row r="247" spans="1:6" ht="18.75">
      <c r="A247" s="65">
        <v>1</v>
      </c>
      <c r="B247" s="65">
        <v>2</v>
      </c>
      <c r="C247" s="65">
        <v>3</v>
      </c>
      <c r="D247" s="65">
        <v>4</v>
      </c>
      <c r="E247" s="65">
        <v>5</v>
      </c>
      <c r="F247" s="65" t="s">
        <v>11</v>
      </c>
    </row>
    <row r="248" spans="1:6" ht="138.75" customHeight="1">
      <c r="A248" s="5">
        <v>1</v>
      </c>
      <c r="B248" s="19" t="s">
        <v>49</v>
      </c>
      <c r="C248" s="5" t="s">
        <v>12</v>
      </c>
      <c r="D248" s="24">
        <v>482</v>
      </c>
      <c r="E248" s="24">
        <v>504</v>
      </c>
      <c r="F248" s="7">
        <f>E248/D248*100</f>
        <v>104.56431535269711</v>
      </c>
    </row>
    <row r="249" spans="1:6" ht="302.25">
      <c r="A249" s="5">
        <v>2</v>
      </c>
      <c r="B249" s="20" t="s">
        <v>50</v>
      </c>
      <c r="C249" s="5" t="s">
        <v>12</v>
      </c>
      <c r="D249" s="6">
        <f>D248</f>
        <v>482</v>
      </c>
      <c r="E249" s="6">
        <f>E248</f>
        <v>504</v>
      </c>
      <c r="F249" s="7">
        <f>E249/D249*100</f>
        <v>104.56431535269711</v>
      </c>
    </row>
    <row r="251" spans="1:6" ht="18.75">
      <c r="A251" s="70" t="s">
        <v>113</v>
      </c>
      <c r="B251" s="71"/>
      <c r="C251" s="71"/>
      <c r="D251" s="71"/>
      <c r="E251" s="71"/>
      <c r="F251" s="72"/>
    </row>
    <row r="252" spans="1:6" ht="18.75">
      <c r="A252" s="69" t="s">
        <v>54</v>
      </c>
      <c r="B252" s="69"/>
      <c r="C252" s="69"/>
      <c r="D252" s="69"/>
      <c r="E252" s="69"/>
      <c r="F252" s="69"/>
    </row>
    <row r="253" spans="1:6" ht="157.5" customHeight="1">
      <c r="A253" s="2" t="s">
        <v>5</v>
      </c>
      <c r="B253" s="3" t="s">
        <v>6</v>
      </c>
      <c r="C253" s="3" t="s">
        <v>7</v>
      </c>
      <c r="D253" s="3" t="s">
        <v>8</v>
      </c>
      <c r="E253" s="3" t="s">
        <v>9</v>
      </c>
      <c r="F253" s="3" t="s">
        <v>10</v>
      </c>
    </row>
    <row r="254" spans="1:6" ht="18.75">
      <c r="A254" s="65">
        <v>1</v>
      </c>
      <c r="B254" s="65">
        <v>2</v>
      </c>
      <c r="C254" s="65">
        <v>3</v>
      </c>
      <c r="D254" s="65">
        <v>4</v>
      </c>
      <c r="E254" s="65">
        <v>5</v>
      </c>
      <c r="F254" s="65" t="s">
        <v>11</v>
      </c>
    </row>
    <row r="255" spans="1:6" ht="138.75" customHeight="1">
      <c r="A255" s="5">
        <v>1</v>
      </c>
      <c r="B255" s="19" t="s">
        <v>49</v>
      </c>
      <c r="C255" s="5" t="s">
        <v>12</v>
      </c>
      <c r="D255" s="24">
        <v>188</v>
      </c>
      <c r="E255" s="24">
        <v>175</v>
      </c>
      <c r="F255" s="7">
        <f>E255/D255*100</f>
        <v>93.085106382978722</v>
      </c>
    </row>
    <row r="256" spans="1:6" ht="302.25">
      <c r="A256" s="5">
        <v>2</v>
      </c>
      <c r="B256" s="20" t="s">
        <v>50</v>
      </c>
      <c r="C256" s="5" t="s">
        <v>12</v>
      </c>
      <c r="D256" s="6">
        <f>D255</f>
        <v>188</v>
      </c>
      <c r="E256" s="6">
        <f>E255</f>
        <v>175</v>
      </c>
      <c r="F256" s="7">
        <f>E256/D256*100</f>
        <v>93.085106382978722</v>
      </c>
    </row>
    <row r="258" spans="1:6" ht="18.75">
      <c r="A258" s="70" t="s">
        <v>114</v>
      </c>
      <c r="B258" s="71"/>
      <c r="C258" s="71"/>
      <c r="D258" s="71"/>
      <c r="E258" s="71"/>
      <c r="F258" s="72"/>
    </row>
    <row r="259" spans="1:6" ht="18.75">
      <c r="A259" s="69" t="s">
        <v>54</v>
      </c>
      <c r="B259" s="69"/>
      <c r="C259" s="69"/>
      <c r="D259" s="69"/>
      <c r="E259" s="69"/>
      <c r="F259" s="69"/>
    </row>
    <row r="260" spans="1:6" ht="157.5" customHeight="1">
      <c r="A260" s="2" t="s">
        <v>5</v>
      </c>
      <c r="B260" s="3" t="s">
        <v>6</v>
      </c>
      <c r="C260" s="3" t="s">
        <v>7</v>
      </c>
      <c r="D260" s="3" t="s">
        <v>8</v>
      </c>
      <c r="E260" s="3" t="s">
        <v>9</v>
      </c>
      <c r="F260" s="3" t="s">
        <v>10</v>
      </c>
    </row>
    <row r="261" spans="1:6" ht="18.75">
      <c r="A261" s="65">
        <v>1</v>
      </c>
      <c r="B261" s="65">
        <v>2</v>
      </c>
      <c r="C261" s="65">
        <v>3</v>
      </c>
      <c r="D261" s="65">
        <v>4</v>
      </c>
      <c r="E261" s="65">
        <v>5</v>
      </c>
      <c r="F261" s="65" t="s">
        <v>11</v>
      </c>
    </row>
    <row r="262" spans="1:6" ht="138.75" customHeight="1">
      <c r="A262" s="5">
        <v>1</v>
      </c>
      <c r="B262" s="19" t="s">
        <v>49</v>
      </c>
      <c r="C262" s="5" t="s">
        <v>12</v>
      </c>
      <c r="D262" s="24">
        <v>141</v>
      </c>
      <c r="E262" s="24">
        <v>141</v>
      </c>
      <c r="F262" s="7">
        <f>E262/D262*100</f>
        <v>100</v>
      </c>
    </row>
    <row r="263" spans="1:6" ht="302.25">
      <c r="A263" s="5">
        <v>2</v>
      </c>
      <c r="B263" s="20" t="s">
        <v>50</v>
      </c>
      <c r="C263" s="5" t="s">
        <v>12</v>
      </c>
      <c r="D263" s="6">
        <f>D262</f>
        <v>141</v>
      </c>
      <c r="E263" s="6">
        <f>E262</f>
        <v>141</v>
      </c>
      <c r="F263" s="7">
        <f>E263/D263*100</f>
        <v>100</v>
      </c>
    </row>
    <row r="265" spans="1:6" ht="18.75">
      <c r="A265" s="70" t="s">
        <v>115</v>
      </c>
      <c r="B265" s="71"/>
      <c r="C265" s="71"/>
      <c r="D265" s="71"/>
      <c r="E265" s="71"/>
      <c r="F265" s="72"/>
    </row>
    <row r="266" spans="1:6" ht="18.75">
      <c r="A266" s="69" t="s">
        <v>54</v>
      </c>
      <c r="B266" s="69"/>
      <c r="C266" s="69"/>
      <c r="D266" s="69"/>
      <c r="E266" s="69"/>
      <c r="F266" s="69"/>
    </row>
    <row r="267" spans="1:6" ht="157.5" customHeight="1">
      <c r="A267" s="2" t="s">
        <v>5</v>
      </c>
      <c r="B267" s="3" t="s">
        <v>6</v>
      </c>
      <c r="C267" s="3" t="s">
        <v>7</v>
      </c>
      <c r="D267" s="3" t="s">
        <v>8</v>
      </c>
      <c r="E267" s="3" t="s">
        <v>9</v>
      </c>
      <c r="F267" s="3" t="s">
        <v>10</v>
      </c>
    </row>
    <row r="268" spans="1:6" ht="18.75">
      <c r="A268" s="65">
        <v>1</v>
      </c>
      <c r="B268" s="65">
        <v>2</v>
      </c>
      <c r="C268" s="65">
        <v>3</v>
      </c>
      <c r="D268" s="65">
        <v>4</v>
      </c>
      <c r="E268" s="65">
        <v>5</v>
      </c>
      <c r="F268" s="65" t="s">
        <v>11</v>
      </c>
    </row>
    <row r="269" spans="1:6" ht="138.75" customHeight="1">
      <c r="A269" s="5">
        <v>1</v>
      </c>
      <c r="B269" s="19" t="s">
        <v>49</v>
      </c>
      <c r="C269" s="5" t="s">
        <v>12</v>
      </c>
      <c r="D269" s="24">
        <v>226</v>
      </c>
      <c r="E269" s="24">
        <v>229</v>
      </c>
      <c r="F269" s="7">
        <f>E269/D269*100</f>
        <v>101.32743362831857</v>
      </c>
    </row>
    <row r="270" spans="1:6" ht="302.25">
      <c r="A270" s="5">
        <v>2</v>
      </c>
      <c r="B270" s="20" t="s">
        <v>50</v>
      </c>
      <c r="C270" s="5" t="s">
        <v>12</v>
      </c>
      <c r="D270" s="6">
        <f>D269</f>
        <v>226</v>
      </c>
      <c r="E270" s="6">
        <f>E269</f>
        <v>229</v>
      </c>
      <c r="F270" s="7">
        <f>E270/D270*100</f>
        <v>101.32743362831857</v>
      </c>
    </row>
    <row r="272" spans="1:6" ht="18.75">
      <c r="A272" s="70" t="s">
        <v>116</v>
      </c>
      <c r="B272" s="71"/>
      <c r="C272" s="71"/>
      <c r="D272" s="71"/>
      <c r="E272" s="71"/>
      <c r="F272" s="72"/>
    </row>
    <row r="273" spans="1:6" ht="18.75">
      <c r="A273" s="69" t="s">
        <v>54</v>
      </c>
      <c r="B273" s="69"/>
      <c r="C273" s="69"/>
      <c r="D273" s="69"/>
      <c r="E273" s="69"/>
      <c r="F273" s="69"/>
    </row>
    <row r="274" spans="1:6" ht="157.5" customHeight="1">
      <c r="A274" s="2" t="s">
        <v>5</v>
      </c>
      <c r="B274" s="3" t="s">
        <v>6</v>
      </c>
      <c r="C274" s="3" t="s">
        <v>7</v>
      </c>
      <c r="D274" s="3" t="s">
        <v>8</v>
      </c>
      <c r="E274" s="3" t="s">
        <v>9</v>
      </c>
      <c r="F274" s="3" t="s">
        <v>10</v>
      </c>
    </row>
    <row r="275" spans="1:6" ht="18.75">
      <c r="A275" s="65">
        <v>1</v>
      </c>
      <c r="B275" s="65">
        <v>2</v>
      </c>
      <c r="C275" s="65">
        <v>3</v>
      </c>
      <c r="D275" s="65">
        <v>4</v>
      </c>
      <c r="E275" s="65">
        <v>5</v>
      </c>
      <c r="F275" s="65" t="s">
        <v>11</v>
      </c>
    </row>
    <row r="276" spans="1:6" ht="138.75" customHeight="1">
      <c r="A276" s="5">
        <v>1</v>
      </c>
      <c r="B276" s="19" t="s">
        <v>49</v>
      </c>
      <c r="C276" s="5" t="s">
        <v>12</v>
      </c>
      <c r="D276" s="24">
        <v>63</v>
      </c>
      <c r="E276" s="24">
        <v>66</v>
      </c>
      <c r="F276" s="7">
        <f>E276/D276*100</f>
        <v>104.76190476190477</v>
      </c>
    </row>
    <row r="277" spans="1:6" ht="302.25">
      <c r="A277" s="5">
        <v>2</v>
      </c>
      <c r="B277" s="20" t="s">
        <v>50</v>
      </c>
      <c r="C277" s="5" t="s">
        <v>12</v>
      </c>
      <c r="D277" s="6">
        <f>D276</f>
        <v>63</v>
      </c>
      <c r="E277" s="6">
        <f>E276</f>
        <v>66</v>
      </c>
      <c r="F277" s="7">
        <f>E277/D277*100</f>
        <v>104.76190476190477</v>
      </c>
    </row>
    <row r="279" spans="1:6" ht="18.75">
      <c r="A279" s="70" t="s">
        <v>117</v>
      </c>
      <c r="B279" s="71"/>
      <c r="C279" s="71"/>
      <c r="D279" s="71"/>
      <c r="E279" s="71"/>
      <c r="F279" s="72"/>
    </row>
    <row r="280" spans="1:6" ht="18.75">
      <c r="A280" s="69" t="s">
        <v>54</v>
      </c>
      <c r="B280" s="69"/>
      <c r="C280" s="69"/>
      <c r="D280" s="69"/>
      <c r="E280" s="69"/>
      <c r="F280" s="69"/>
    </row>
    <row r="281" spans="1:6" ht="157.5" customHeight="1">
      <c r="A281" s="2" t="s">
        <v>5</v>
      </c>
      <c r="B281" s="3" t="s">
        <v>6</v>
      </c>
      <c r="C281" s="3" t="s">
        <v>7</v>
      </c>
      <c r="D281" s="3" t="s">
        <v>8</v>
      </c>
      <c r="E281" s="3" t="s">
        <v>9</v>
      </c>
      <c r="F281" s="3" t="s">
        <v>10</v>
      </c>
    </row>
    <row r="282" spans="1:6" ht="18.75">
      <c r="A282" s="65">
        <v>1</v>
      </c>
      <c r="B282" s="65">
        <v>2</v>
      </c>
      <c r="C282" s="65">
        <v>3</v>
      </c>
      <c r="D282" s="65">
        <v>4</v>
      </c>
      <c r="E282" s="65">
        <v>5</v>
      </c>
      <c r="F282" s="65" t="s">
        <v>11</v>
      </c>
    </row>
    <row r="283" spans="1:6" ht="138.75" customHeight="1">
      <c r="A283" s="5">
        <v>1</v>
      </c>
      <c r="B283" s="19" t="s">
        <v>49</v>
      </c>
      <c r="C283" s="5" t="s">
        <v>12</v>
      </c>
      <c r="D283" s="24">
        <v>144</v>
      </c>
      <c r="E283" s="24">
        <v>150</v>
      </c>
      <c r="F283" s="7">
        <f>E283/D283*100</f>
        <v>104.16666666666667</v>
      </c>
    </row>
    <row r="284" spans="1:6" ht="302.25">
      <c r="A284" s="5">
        <v>2</v>
      </c>
      <c r="B284" s="20" t="s">
        <v>50</v>
      </c>
      <c r="C284" s="5" t="s">
        <v>12</v>
      </c>
      <c r="D284" s="6">
        <f>D283</f>
        <v>144</v>
      </c>
      <c r="E284" s="6">
        <f>E283</f>
        <v>150</v>
      </c>
      <c r="F284" s="7">
        <f>E284/D284*100</f>
        <v>104.16666666666667</v>
      </c>
    </row>
    <row r="286" spans="1:6" ht="18.75">
      <c r="A286" s="70" t="s">
        <v>118</v>
      </c>
      <c r="B286" s="71"/>
      <c r="C286" s="71"/>
      <c r="D286" s="71"/>
      <c r="E286" s="71"/>
      <c r="F286" s="72"/>
    </row>
    <row r="287" spans="1:6" ht="18.75">
      <c r="A287" s="69" t="s">
        <v>54</v>
      </c>
      <c r="B287" s="69"/>
      <c r="C287" s="69"/>
      <c r="D287" s="69"/>
      <c r="E287" s="69"/>
      <c r="F287" s="69"/>
    </row>
    <row r="288" spans="1:6" ht="157.5" customHeight="1">
      <c r="A288" s="2" t="s">
        <v>5</v>
      </c>
      <c r="B288" s="3" t="s">
        <v>6</v>
      </c>
      <c r="C288" s="3" t="s">
        <v>7</v>
      </c>
      <c r="D288" s="3" t="s">
        <v>8</v>
      </c>
      <c r="E288" s="3" t="s">
        <v>9</v>
      </c>
      <c r="F288" s="3" t="s">
        <v>10</v>
      </c>
    </row>
    <row r="289" spans="1:6" ht="18.75">
      <c r="A289" s="65">
        <v>1</v>
      </c>
      <c r="B289" s="65">
        <v>2</v>
      </c>
      <c r="C289" s="65">
        <v>3</v>
      </c>
      <c r="D289" s="65">
        <v>4</v>
      </c>
      <c r="E289" s="65">
        <v>5</v>
      </c>
      <c r="F289" s="65" t="s">
        <v>11</v>
      </c>
    </row>
    <row r="290" spans="1:6" ht="138.75" customHeight="1">
      <c r="A290" s="5">
        <v>1</v>
      </c>
      <c r="B290" s="19" t="s">
        <v>49</v>
      </c>
      <c r="C290" s="5" t="s">
        <v>12</v>
      </c>
      <c r="D290" s="24">
        <v>240</v>
      </c>
      <c r="E290" s="24">
        <v>243</v>
      </c>
      <c r="F290" s="7">
        <f>E290/D290*100</f>
        <v>101.25</v>
      </c>
    </row>
    <row r="291" spans="1:6" ht="302.25">
      <c r="A291" s="5">
        <v>2</v>
      </c>
      <c r="B291" s="20" t="s">
        <v>50</v>
      </c>
      <c r="C291" s="5" t="s">
        <v>12</v>
      </c>
      <c r="D291" s="6">
        <f>D290</f>
        <v>240</v>
      </c>
      <c r="E291" s="6">
        <f>E290</f>
        <v>243</v>
      </c>
      <c r="F291" s="7">
        <f>E291/D291*100</f>
        <v>101.25</v>
      </c>
    </row>
    <row r="293" spans="1:6" ht="18.75">
      <c r="A293" s="92" t="s">
        <v>119</v>
      </c>
      <c r="B293" s="93"/>
      <c r="C293" s="93"/>
      <c r="D293" s="93"/>
      <c r="E293" s="93"/>
      <c r="F293" s="94"/>
    </row>
    <row r="294" spans="1:6" ht="18.75">
      <c r="A294" s="95" t="s">
        <v>54</v>
      </c>
      <c r="B294" s="95"/>
      <c r="C294" s="95"/>
      <c r="D294" s="95"/>
      <c r="E294" s="95"/>
      <c r="F294" s="95"/>
    </row>
    <row r="295" spans="1:6" ht="157.5" customHeight="1">
      <c r="A295" s="96" t="s">
        <v>5</v>
      </c>
      <c r="B295" s="97" t="s">
        <v>6</v>
      </c>
      <c r="C295" s="97" t="s">
        <v>7</v>
      </c>
      <c r="D295" s="97" t="s">
        <v>8</v>
      </c>
      <c r="E295" s="97" t="s">
        <v>9</v>
      </c>
      <c r="F295" s="97" t="s">
        <v>10</v>
      </c>
    </row>
    <row r="296" spans="1:6" ht="18.75">
      <c r="A296" s="98">
        <v>1</v>
      </c>
      <c r="B296" s="98">
        <v>2</v>
      </c>
      <c r="C296" s="98">
        <v>3</v>
      </c>
      <c r="D296" s="98">
        <v>4</v>
      </c>
      <c r="E296" s="98">
        <v>5</v>
      </c>
      <c r="F296" s="98" t="s">
        <v>11</v>
      </c>
    </row>
    <row r="297" spans="1:6" ht="138.75" customHeight="1">
      <c r="A297" s="99">
        <v>1</v>
      </c>
      <c r="B297" s="19" t="s">
        <v>49</v>
      </c>
      <c r="C297" s="99" t="s">
        <v>12</v>
      </c>
      <c r="D297" s="100">
        <v>165</v>
      </c>
      <c r="E297" s="100">
        <v>162</v>
      </c>
      <c r="F297" s="101">
        <f>E297/D297*100</f>
        <v>98.181818181818187</v>
      </c>
    </row>
    <row r="298" spans="1:6" ht="302.25">
      <c r="A298" s="99">
        <v>2</v>
      </c>
      <c r="B298" s="20" t="s">
        <v>50</v>
      </c>
      <c r="C298" s="99" t="s">
        <v>12</v>
      </c>
      <c r="D298" s="102">
        <f>D297</f>
        <v>165</v>
      </c>
      <c r="E298" s="102">
        <f>E297</f>
        <v>162</v>
      </c>
      <c r="F298" s="101">
        <f>E298/D298*100</f>
        <v>98.181818181818187</v>
      </c>
    </row>
    <row r="300" spans="1:6" ht="18.75">
      <c r="A300" s="70" t="s">
        <v>121</v>
      </c>
      <c r="B300" s="71"/>
      <c r="C300" s="71"/>
      <c r="D300" s="71"/>
      <c r="E300" s="71"/>
      <c r="F300" s="72"/>
    </row>
    <row r="301" spans="1:6" ht="18.75">
      <c r="A301" s="69" t="s">
        <v>54</v>
      </c>
      <c r="B301" s="69"/>
      <c r="C301" s="69"/>
      <c r="D301" s="69"/>
      <c r="E301" s="69"/>
      <c r="F301" s="69"/>
    </row>
    <row r="302" spans="1:6" ht="157.5" customHeight="1">
      <c r="A302" s="2" t="s">
        <v>5</v>
      </c>
      <c r="B302" s="3" t="s">
        <v>6</v>
      </c>
      <c r="C302" s="3" t="s">
        <v>7</v>
      </c>
      <c r="D302" s="3" t="s">
        <v>8</v>
      </c>
      <c r="E302" s="3" t="s">
        <v>9</v>
      </c>
      <c r="F302" s="3" t="s">
        <v>10</v>
      </c>
    </row>
    <row r="303" spans="1:6" ht="18.75">
      <c r="A303" s="68">
        <v>1</v>
      </c>
      <c r="B303" s="68">
        <v>2</v>
      </c>
      <c r="C303" s="68">
        <v>3</v>
      </c>
      <c r="D303" s="68">
        <v>4</v>
      </c>
      <c r="E303" s="68">
        <v>5</v>
      </c>
      <c r="F303" s="68" t="s">
        <v>11</v>
      </c>
    </row>
    <row r="304" spans="1:6" ht="138.75" customHeight="1">
      <c r="A304" s="5">
        <v>1</v>
      </c>
      <c r="B304" s="19" t="s">
        <v>49</v>
      </c>
      <c r="C304" s="5" t="s">
        <v>12</v>
      </c>
      <c r="D304" s="24">
        <v>166</v>
      </c>
      <c r="E304" s="24">
        <v>166</v>
      </c>
      <c r="F304" s="7">
        <f>E304/D304*100</f>
        <v>100</v>
      </c>
    </row>
    <row r="305" spans="1:6" ht="302.25">
      <c r="A305" s="5">
        <v>2</v>
      </c>
      <c r="B305" s="20" t="s">
        <v>50</v>
      </c>
      <c r="C305" s="5" t="s">
        <v>12</v>
      </c>
      <c r="D305" s="6">
        <f>D304</f>
        <v>166</v>
      </c>
      <c r="E305" s="6">
        <f>E304</f>
        <v>166</v>
      </c>
      <c r="F305" s="7">
        <f>E305/D305*100</f>
        <v>100</v>
      </c>
    </row>
    <row r="307" spans="1:6" ht="18.75">
      <c r="A307" s="70" t="s">
        <v>123</v>
      </c>
      <c r="B307" s="71"/>
      <c r="C307" s="71"/>
      <c r="D307" s="71"/>
      <c r="E307" s="71"/>
      <c r="F307" s="72"/>
    </row>
    <row r="308" spans="1:6" ht="18.75">
      <c r="A308" s="69" t="s">
        <v>54</v>
      </c>
      <c r="B308" s="69"/>
      <c r="C308" s="69"/>
      <c r="D308" s="69"/>
      <c r="E308" s="69"/>
      <c r="F308" s="69"/>
    </row>
    <row r="309" spans="1:6" ht="157.5" customHeight="1">
      <c r="A309" s="2" t="s">
        <v>5</v>
      </c>
      <c r="B309" s="3" t="s">
        <v>6</v>
      </c>
      <c r="C309" s="3" t="s">
        <v>7</v>
      </c>
      <c r="D309" s="3" t="s">
        <v>8</v>
      </c>
      <c r="E309" s="3" t="s">
        <v>9</v>
      </c>
      <c r="F309" s="3" t="s">
        <v>10</v>
      </c>
    </row>
    <row r="310" spans="1:6" ht="18.75">
      <c r="A310" s="68">
        <v>1</v>
      </c>
      <c r="B310" s="68">
        <v>2</v>
      </c>
      <c r="C310" s="68">
        <v>3</v>
      </c>
      <c r="D310" s="68">
        <v>4</v>
      </c>
      <c r="E310" s="68">
        <v>5</v>
      </c>
      <c r="F310" s="68" t="s">
        <v>11</v>
      </c>
    </row>
    <row r="311" spans="1:6" ht="138.75" customHeight="1">
      <c r="A311" s="5">
        <v>1</v>
      </c>
      <c r="B311" s="19" t="s">
        <v>49</v>
      </c>
      <c r="C311" s="5" t="s">
        <v>12</v>
      </c>
      <c r="D311" s="24">
        <v>134</v>
      </c>
      <c r="E311" s="24">
        <v>134</v>
      </c>
      <c r="F311" s="7">
        <f>E311/D311*100</f>
        <v>100</v>
      </c>
    </row>
    <row r="312" spans="1:6" ht="302.25">
      <c r="A312" s="5">
        <v>2</v>
      </c>
      <c r="B312" s="20" t="s">
        <v>50</v>
      </c>
      <c r="C312" s="5" t="s">
        <v>12</v>
      </c>
      <c r="D312" s="6">
        <f>D311</f>
        <v>134</v>
      </c>
      <c r="E312" s="6">
        <f>E311</f>
        <v>134</v>
      </c>
      <c r="F312" s="7">
        <f>E312/D312*100</f>
        <v>100</v>
      </c>
    </row>
    <row r="314" spans="1:6" ht="18.75">
      <c r="A314" s="70" t="s">
        <v>124</v>
      </c>
      <c r="B314" s="71"/>
      <c r="C314" s="71"/>
      <c r="D314" s="71"/>
      <c r="E314" s="71"/>
      <c r="F314" s="72"/>
    </row>
    <row r="315" spans="1:6" ht="18.75">
      <c r="A315" s="69" t="s">
        <v>54</v>
      </c>
      <c r="B315" s="69"/>
      <c r="C315" s="69"/>
      <c r="D315" s="69"/>
      <c r="E315" s="69"/>
      <c r="F315" s="69"/>
    </row>
    <row r="316" spans="1:6" ht="157.5" customHeight="1">
      <c r="A316" s="2" t="s">
        <v>5</v>
      </c>
      <c r="B316" s="3" t="s">
        <v>6</v>
      </c>
      <c r="C316" s="3" t="s">
        <v>7</v>
      </c>
      <c r="D316" s="3" t="s">
        <v>8</v>
      </c>
      <c r="E316" s="3" t="s">
        <v>9</v>
      </c>
      <c r="F316" s="3" t="s">
        <v>10</v>
      </c>
    </row>
    <row r="317" spans="1:6" ht="18.75">
      <c r="A317" s="68">
        <v>1</v>
      </c>
      <c r="B317" s="68">
        <v>2</v>
      </c>
      <c r="C317" s="68">
        <v>3</v>
      </c>
      <c r="D317" s="68">
        <v>4</v>
      </c>
      <c r="E317" s="68">
        <v>5</v>
      </c>
      <c r="F317" s="68" t="s">
        <v>11</v>
      </c>
    </row>
    <row r="318" spans="1:6" ht="138.75" customHeight="1">
      <c r="A318" s="5">
        <v>1</v>
      </c>
      <c r="B318" s="19" t="s">
        <v>49</v>
      </c>
      <c r="C318" s="5" t="s">
        <v>12</v>
      </c>
      <c r="D318" s="24">
        <v>354</v>
      </c>
      <c r="E318" s="24">
        <v>351</v>
      </c>
      <c r="F318" s="7">
        <f>E318/D318*100</f>
        <v>99.152542372881356</v>
      </c>
    </row>
    <row r="319" spans="1:6" ht="302.25">
      <c r="A319" s="5">
        <v>2</v>
      </c>
      <c r="B319" s="20" t="s">
        <v>50</v>
      </c>
      <c r="C319" s="5" t="s">
        <v>12</v>
      </c>
      <c r="D319" s="6">
        <v>354</v>
      </c>
      <c r="E319" s="6">
        <f>E318</f>
        <v>351</v>
      </c>
      <c r="F319" s="7">
        <f>E319/D319*100</f>
        <v>99.152542372881356</v>
      </c>
    </row>
    <row r="321" spans="1:6" ht="18.75">
      <c r="A321" s="70" t="s">
        <v>125</v>
      </c>
      <c r="B321" s="71"/>
      <c r="C321" s="71"/>
      <c r="D321" s="71"/>
      <c r="E321" s="71"/>
      <c r="F321" s="72"/>
    </row>
    <row r="322" spans="1:6" ht="18.75">
      <c r="A322" s="69" t="s">
        <v>54</v>
      </c>
      <c r="B322" s="69"/>
      <c r="C322" s="69"/>
      <c r="D322" s="69"/>
      <c r="E322" s="69"/>
      <c r="F322" s="69"/>
    </row>
    <row r="323" spans="1:6" ht="157.5" customHeight="1">
      <c r="A323" s="2" t="s">
        <v>5</v>
      </c>
      <c r="B323" s="3" t="s">
        <v>6</v>
      </c>
      <c r="C323" s="3" t="s">
        <v>7</v>
      </c>
      <c r="D323" s="3" t="s">
        <v>8</v>
      </c>
      <c r="E323" s="3" t="s">
        <v>9</v>
      </c>
      <c r="F323" s="3" t="s">
        <v>10</v>
      </c>
    </row>
    <row r="324" spans="1:6" ht="18.75">
      <c r="A324" s="68">
        <v>1</v>
      </c>
      <c r="B324" s="68">
        <v>2</v>
      </c>
      <c r="C324" s="68">
        <v>3</v>
      </c>
      <c r="D324" s="68">
        <v>4</v>
      </c>
      <c r="E324" s="68">
        <v>5</v>
      </c>
      <c r="F324" s="68" t="s">
        <v>11</v>
      </c>
    </row>
    <row r="325" spans="1:6" ht="138.75" customHeight="1">
      <c r="A325" s="5">
        <v>1</v>
      </c>
      <c r="B325" s="19" t="s">
        <v>49</v>
      </c>
      <c r="C325" s="5" t="s">
        <v>12</v>
      </c>
      <c r="D325" s="24">
        <v>79</v>
      </c>
      <c r="E325" s="24">
        <v>83</v>
      </c>
      <c r="F325" s="7">
        <f>E325/D325*100</f>
        <v>105.0632911392405</v>
      </c>
    </row>
    <row r="326" spans="1:6" ht="302.25">
      <c r="A326" s="5">
        <v>2</v>
      </c>
      <c r="B326" s="20" t="s">
        <v>50</v>
      </c>
      <c r="C326" s="5" t="s">
        <v>12</v>
      </c>
      <c r="D326" s="6">
        <f>D325</f>
        <v>79</v>
      </c>
      <c r="E326" s="6">
        <f>E325</f>
        <v>83</v>
      </c>
      <c r="F326" s="7">
        <f>E326/D326*100</f>
        <v>105.0632911392405</v>
      </c>
    </row>
    <row r="328" spans="1:6" ht="18.75">
      <c r="A328" s="70" t="s">
        <v>126</v>
      </c>
      <c r="B328" s="71"/>
      <c r="C328" s="71"/>
      <c r="D328" s="71"/>
      <c r="E328" s="71"/>
      <c r="F328" s="72"/>
    </row>
    <row r="329" spans="1:6" ht="18.75">
      <c r="A329" s="69" t="s">
        <v>54</v>
      </c>
      <c r="B329" s="69"/>
      <c r="C329" s="69"/>
      <c r="D329" s="69"/>
      <c r="E329" s="69"/>
      <c r="F329" s="69"/>
    </row>
    <row r="330" spans="1:6" ht="157.5" customHeight="1">
      <c r="A330" s="2" t="s">
        <v>5</v>
      </c>
      <c r="B330" s="3" t="s">
        <v>6</v>
      </c>
      <c r="C330" s="3" t="s">
        <v>7</v>
      </c>
      <c r="D330" s="3" t="s">
        <v>8</v>
      </c>
      <c r="E330" s="3" t="s">
        <v>9</v>
      </c>
      <c r="F330" s="3" t="s">
        <v>10</v>
      </c>
    </row>
    <row r="331" spans="1:6" ht="18.75">
      <c r="A331" s="68">
        <v>1</v>
      </c>
      <c r="B331" s="68">
        <v>2</v>
      </c>
      <c r="C331" s="68">
        <v>3</v>
      </c>
      <c r="D331" s="68">
        <v>4</v>
      </c>
      <c r="E331" s="68">
        <v>5</v>
      </c>
      <c r="F331" s="68" t="s">
        <v>11</v>
      </c>
    </row>
    <row r="332" spans="1:6" ht="138.75" customHeight="1">
      <c r="A332" s="5">
        <v>1</v>
      </c>
      <c r="B332" s="19" t="s">
        <v>49</v>
      </c>
      <c r="C332" s="5" t="s">
        <v>12</v>
      </c>
      <c r="D332" s="24">
        <v>310</v>
      </c>
      <c r="E332" s="24">
        <v>304</v>
      </c>
      <c r="F332" s="7">
        <f>E332/D332*100</f>
        <v>98.064516129032256</v>
      </c>
    </row>
    <row r="333" spans="1:6" ht="302.25">
      <c r="A333" s="5">
        <v>2</v>
      </c>
      <c r="B333" s="20" t="s">
        <v>50</v>
      </c>
      <c r="C333" s="5" t="s">
        <v>12</v>
      </c>
      <c r="D333" s="6">
        <f>D332</f>
        <v>310</v>
      </c>
      <c r="E333" s="6">
        <f>E332</f>
        <v>304</v>
      </c>
      <c r="F333" s="7">
        <f>E333/D333*100</f>
        <v>98.064516129032256</v>
      </c>
    </row>
    <row r="335" spans="1:6" ht="18.75">
      <c r="A335" s="70" t="s">
        <v>127</v>
      </c>
      <c r="B335" s="71"/>
      <c r="C335" s="71"/>
      <c r="D335" s="71"/>
      <c r="E335" s="71"/>
      <c r="F335" s="72"/>
    </row>
    <row r="336" spans="1:6" ht="18.75">
      <c r="A336" s="69" t="s">
        <v>54</v>
      </c>
      <c r="B336" s="69"/>
      <c r="C336" s="69"/>
      <c r="D336" s="69"/>
      <c r="E336" s="69"/>
      <c r="F336" s="69"/>
    </row>
    <row r="337" spans="1:6" ht="157.5" customHeight="1">
      <c r="A337" s="2" t="s">
        <v>5</v>
      </c>
      <c r="B337" s="3" t="s">
        <v>6</v>
      </c>
      <c r="C337" s="3" t="s">
        <v>7</v>
      </c>
      <c r="D337" s="3" t="s">
        <v>8</v>
      </c>
      <c r="E337" s="3" t="s">
        <v>9</v>
      </c>
      <c r="F337" s="3" t="s">
        <v>10</v>
      </c>
    </row>
    <row r="338" spans="1:6" ht="18.75">
      <c r="A338" s="68">
        <v>1</v>
      </c>
      <c r="B338" s="68">
        <v>2</v>
      </c>
      <c r="C338" s="68">
        <v>3</v>
      </c>
      <c r="D338" s="68">
        <v>4</v>
      </c>
      <c r="E338" s="68">
        <v>5</v>
      </c>
      <c r="F338" s="68" t="s">
        <v>11</v>
      </c>
    </row>
    <row r="339" spans="1:6" ht="138.75" customHeight="1">
      <c r="A339" s="5">
        <v>1</v>
      </c>
      <c r="B339" s="19" t="s">
        <v>49</v>
      </c>
      <c r="C339" s="5" t="s">
        <v>12</v>
      </c>
      <c r="D339" s="24">
        <v>275</v>
      </c>
      <c r="E339" s="24">
        <v>275</v>
      </c>
      <c r="F339" s="7">
        <f>E339/D339*100</f>
        <v>100</v>
      </c>
    </row>
    <row r="340" spans="1:6" ht="302.25">
      <c r="A340" s="5">
        <v>2</v>
      </c>
      <c r="B340" s="20" t="s">
        <v>50</v>
      </c>
      <c r="C340" s="5" t="s">
        <v>12</v>
      </c>
      <c r="D340" s="6">
        <f>D339</f>
        <v>275</v>
      </c>
      <c r="E340" s="6">
        <f>E339</f>
        <v>275</v>
      </c>
      <c r="F340" s="7">
        <f>E340/D340*100</f>
        <v>100</v>
      </c>
    </row>
    <row r="342" spans="1:6" ht="18.75">
      <c r="A342" s="70" t="s">
        <v>129</v>
      </c>
      <c r="B342" s="71"/>
      <c r="C342" s="71"/>
      <c r="D342" s="71"/>
      <c r="E342" s="71"/>
      <c r="F342" s="72"/>
    </row>
    <row r="343" spans="1:6" ht="18.75">
      <c r="A343" s="69" t="s">
        <v>54</v>
      </c>
      <c r="B343" s="69"/>
      <c r="C343" s="69"/>
      <c r="D343" s="69"/>
      <c r="E343" s="69"/>
      <c r="F343" s="69"/>
    </row>
    <row r="344" spans="1:6" ht="157.5" customHeight="1">
      <c r="A344" s="2" t="s">
        <v>5</v>
      </c>
      <c r="B344" s="3" t="s">
        <v>6</v>
      </c>
      <c r="C344" s="3" t="s">
        <v>7</v>
      </c>
      <c r="D344" s="3" t="s">
        <v>8</v>
      </c>
      <c r="E344" s="3" t="s">
        <v>9</v>
      </c>
      <c r="F344" s="3" t="s">
        <v>10</v>
      </c>
    </row>
    <row r="345" spans="1:6" ht="18.75">
      <c r="A345" s="68">
        <v>1</v>
      </c>
      <c r="B345" s="68">
        <v>2</v>
      </c>
      <c r="C345" s="68">
        <v>3</v>
      </c>
      <c r="D345" s="68">
        <v>4</v>
      </c>
      <c r="E345" s="68">
        <v>5</v>
      </c>
      <c r="F345" s="68" t="s">
        <v>11</v>
      </c>
    </row>
    <row r="346" spans="1:6" ht="138.75" customHeight="1">
      <c r="A346" s="5">
        <v>1</v>
      </c>
      <c r="B346" s="19" t="s">
        <v>49</v>
      </c>
      <c r="C346" s="5" t="s">
        <v>12</v>
      </c>
      <c r="D346" s="24">
        <v>160</v>
      </c>
      <c r="E346" s="24">
        <v>153</v>
      </c>
      <c r="F346" s="7">
        <f>E346/D346*100</f>
        <v>95.625</v>
      </c>
    </row>
    <row r="347" spans="1:6" ht="183" customHeight="1">
      <c r="A347" s="5">
        <v>2</v>
      </c>
      <c r="B347" s="20" t="s">
        <v>50</v>
      </c>
      <c r="C347" s="5" t="s">
        <v>12</v>
      </c>
      <c r="D347" s="6">
        <f>D346</f>
        <v>160</v>
      </c>
      <c r="E347" s="6">
        <f>E346</f>
        <v>153</v>
      </c>
      <c r="F347" s="7">
        <f>E347/D347*100</f>
        <v>95.625</v>
      </c>
    </row>
    <row r="349" spans="1:6" ht="18.75">
      <c r="A349" s="70" t="s">
        <v>132</v>
      </c>
      <c r="B349" s="71"/>
      <c r="C349" s="71"/>
      <c r="D349" s="71"/>
      <c r="E349" s="71"/>
      <c r="F349" s="72"/>
    </row>
    <row r="350" spans="1:6" ht="18.75">
      <c r="A350" s="69" t="s">
        <v>54</v>
      </c>
      <c r="B350" s="69"/>
      <c r="C350" s="69"/>
      <c r="D350" s="69"/>
      <c r="E350" s="69"/>
      <c r="F350" s="69"/>
    </row>
    <row r="351" spans="1:6" ht="157.5" customHeight="1">
      <c r="A351" s="2" t="s">
        <v>5</v>
      </c>
      <c r="B351" s="3" t="s">
        <v>6</v>
      </c>
      <c r="C351" s="3" t="s">
        <v>7</v>
      </c>
      <c r="D351" s="3" t="s">
        <v>8</v>
      </c>
      <c r="E351" s="3" t="s">
        <v>9</v>
      </c>
      <c r="F351" s="3" t="s">
        <v>10</v>
      </c>
    </row>
    <row r="352" spans="1:6" ht="18.75">
      <c r="A352" s="68">
        <v>1</v>
      </c>
      <c r="B352" s="68">
        <v>2</v>
      </c>
      <c r="C352" s="68">
        <v>3</v>
      </c>
      <c r="D352" s="68">
        <v>4</v>
      </c>
      <c r="E352" s="68">
        <v>5</v>
      </c>
      <c r="F352" s="68" t="s">
        <v>11</v>
      </c>
    </row>
    <row r="353" spans="1:6" ht="138.75" customHeight="1">
      <c r="A353" s="5">
        <v>1</v>
      </c>
      <c r="B353" s="19" t="s">
        <v>49</v>
      </c>
      <c r="C353" s="5" t="s">
        <v>12</v>
      </c>
      <c r="D353" s="24">
        <v>287</v>
      </c>
      <c r="E353" s="24">
        <v>278</v>
      </c>
      <c r="F353" s="7">
        <f>E353/D353*100</f>
        <v>96.864111498257842</v>
      </c>
    </row>
    <row r="354" spans="1:6" ht="302.25">
      <c r="A354" s="5">
        <v>2</v>
      </c>
      <c r="B354" s="20" t="s">
        <v>50</v>
      </c>
      <c r="C354" s="5" t="s">
        <v>12</v>
      </c>
      <c r="D354" s="6">
        <f>D353</f>
        <v>287</v>
      </c>
      <c r="E354" s="6">
        <f>E353</f>
        <v>278</v>
      </c>
      <c r="F354" s="7">
        <f>E354/D354*100</f>
        <v>96.864111498257842</v>
      </c>
    </row>
    <row r="356" spans="1:6" ht="18.75">
      <c r="A356" s="70" t="s">
        <v>133</v>
      </c>
      <c r="B356" s="71"/>
      <c r="C356" s="71"/>
      <c r="D356" s="71"/>
      <c r="E356" s="71"/>
      <c r="F356" s="72"/>
    </row>
    <row r="357" spans="1:6" ht="18.75">
      <c r="A357" s="69" t="s">
        <v>54</v>
      </c>
      <c r="B357" s="69"/>
      <c r="C357" s="69"/>
      <c r="D357" s="69"/>
      <c r="E357" s="69"/>
      <c r="F357" s="69"/>
    </row>
    <row r="358" spans="1:6" ht="157.5" customHeight="1">
      <c r="A358" s="2" t="s">
        <v>5</v>
      </c>
      <c r="B358" s="3" t="s">
        <v>6</v>
      </c>
      <c r="C358" s="3" t="s">
        <v>7</v>
      </c>
      <c r="D358" s="3" t="s">
        <v>8</v>
      </c>
      <c r="E358" s="3" t="s">
        <v>9</v>
      </c>
      <c r="F358" s="3" t="s">
        <v>10</v>
      </c>
    </row>
    <row r="359" spans="1:6" ht="18.75">
      <c r="A359" s="68">
        <v>1</v>
      </c>
      <c r="B359" s="68">
        <v>2</v>
      </c>
      <c r="C359" s="68">
        <v>3</v>
      </c>
      <c r="D359" s="68">
        <v>4</v>
      </c>
      <c r="E359" s="68">
        <v>5</v>
      </c>
      <c r="F359" s="68" t="s">
        <v>11</v>
      </c>
    </row>
    <row r="360" spans="1:6" ht="138.75" customHeight="1">
      <c r="A360" s="5">
        <v>1</v>
      </c>
      <c r="B360" s="19" t="s">
        <v>49</v>
      </c>
      <c r="C360" s="5" t="s">
        <v>12</v>
      </c>
      <c r="D360" s="24">
        <v>190</v>
      </c>
      <c r="E360" s="24">
        <v>192</v>
      </c>
      <c r="F360" s="7">
        <f>E360/D360*100</f>
        <v>101.05263157894737</v>
      </c>
    </row>
    <row r="361" spans="1:6" ht="302.25">
      <c r="A361" s="5">
        <v>2</v>
      </c>
      <c r="B361" s="20" t="s">
        <v>50</v>
      </c>
      <c r="C361" s="5" t="s">
        <v>12</v>
      </c>
      <c r="D361" s="6">
        <f>D360</f>
        <v>190</v>
      </c>
      <c r="E361" s="6">
        <f>E360</f>
        <v>192</v>
      </c>
      <c r="F361" s="7">
        <f>E361/D361*100</f>
        <v>101.05263157894737</v>
      </c>
    </row>
    <row r="363" spans="1:6" ht="18.75">
      <c r="A363" s="70" t="s">
        <v>134</v>
      </c>
      <c r="B363" s="71"/>
      <c r="C363" s="71"/>
      <c r="D363" s="71"/>
      <c r="E363" s="71"/>
      <c r="F363" s="72"/>
    </row>
    <row r="364" spans="1:6" ht="18.75">
      <c r="A364" s="69" t="s">
        <v>54</v>
      </c>
      <c r="B364" s="69"/>
      <c r="C364" s="69"/>
      <c r="D364" s="69"/>
      <c r="E364" s="69"/>
      <c r="F364" s="69"/>
    </row>
    <row r="365" spans="1:6" ht="157.5" customHeight="1">
      <c r="A365" s="2" t="s">
        <v>5</v>
      </c>
      <c r="B365" s="3" t="s">
        <v>6</v>
      </c>
      <c r="C365" s="3" t="s">
        <v>7</v>
      </c>
      <c r="D365" s="3" t="s">
        <v>8</v>
      </c>
      <c r="E365" s="3" t="s">
        <v>9</v>
      </c>
      <c r="F365" s="3" t="s">
        <v>10</v>
      </c>
    </row>
    <row r="366" spans="1:6" ht="18.75">
      <c r="A366" s="68">
        <v>1</v>
      </c>
      <c r="B366" s="68">
        <v>2</v>
      </c>
      <c r="C366" s="68">
        <v>3</v>
      </c>
      <c r="D366" s="68">
        <v>4</v>
      </c>
      <c r="E366" s="68">
        <v>5</v>
      </c>
      <c r="F366" s="68" t="s">
        <v>11</v>
      </c>
    </row>
    <row r="367" spans="1:6" ht="138.75" customHeight="1">
      <c r="A367" s="5">
        <v>1</v>
      </c>
      <c r="B367" s="19" t="s">
        <v>49</v>
      </c>
      <c r="C367" s="5" t="s">
        <v>12</v>
      </c>
      <c r="D367" s="24">
        <v>327</v>
      </c>
      <c r="E367" s="24">
        <v>333</v>
      </c>
      <c r="F367" s="7">
        <f>E367/D367*100</f>
        <v>101.83486238532109</v>
      </c>
    </row>
    <row r="368" spans="1:6" ht="302.25">
      <c r="A368" s="5">
        <v>2</v>
      </c>
      <c r="B368" s="20" t="s">
        <v>50</v>
      </c>
      <c r="C368" s="5" t="s">
        <v>12</v>
      </c>
      <c r="D368" s="6">
        <f>D367</f>
        <v>327</v>
      </c>
      <c r="E368" s="6">
        <f>E367</f>
        <v>333</v>
      </c>
      <c r="F368" s="7">
        <f>E368/D368*100</f>
        <v>101.83486238532109</v>
      </c>
    </row>
    <row r="370" spans="1:6" ht="18.75">
      <c r="A370" s="70" t="s">
        <v>135</v>
      </c>
      <c r="B370" s="71"/>
      <c r="C370" s="71"/>
      <c r="D370" s="71"/>
      <c r="E370" s="71"/>
      <c r="F370" s="72"/>
    </row>
    <row r="371" spans="1:6" ht="18.75">
      <c r="A371" s="69" t="s">
        <v>54</v>
      </c>
      <c r="B371" s="69"/>
      <c r="C371" s="69"/>
      <c r="D371" s="69"/>
      <c r="E371" s="69"/>
      <c r="F371" s="69"/>
    </row>
    <row r="372" spans="1:6" ht="157.5" customHeight="1">
      <c r="A372" s="2" t="s">
        <v>5</v>
      </c>
      <c r="B372" s="3" t="s">
        <v>6</v>
      </c>
      <c r="C372" s="3" t="s">
        <v>7</v>
      </c>
      <c r="D372" s="3" t="s">
        <v>8</v>
      </c>
      <c r="E372" s="3" t="s">
        <v>9</v>
      </c>
      <c r="F372" s="3" t="s">
        <v>10</v>
      </c>
    </row>
    <row r="373" spans="1:6" ht="18.75">
      <c r="A373" s="68">
        <v>1</v>
      </c>
      <c r="B373" s="68">
        <v>2</v>
      </c>
      <c r="C373" s="68">
        <v>3</v>
      </c>
      <c r="D373" s="68">
        <v>4</v>
      </c>
      <c r="E373" s="68">
        <v>5</v>
      </c>
      <c r="F373" s="68" t="s">
        <v>11</v>
      </c>
    </row>
    <row r="374" spans="1:6" ht="138.75" customHeight="1">
      <c r="A374" s="5">
        <v>1</v>
      </c>
      <c r="B374" s="19" t="s">
        <v>49</v>
      </c>
      <c r="C374" s="5" t="s">
        <v>12</v>
      </c>
      <c r="D374" s="24">
        <v>320</v>
      </c>
      <c r="E374" s="24">
        <v>318</v>
      </c>
      <c r="F374" s="7">
        <f>E374/D374*100</f>
        <v>99.375</v>
      </c>
    </row>
    <row r="375" spans="1:6" ht="302.25">
      <c r="A375" s="5">
        <v>2</v>
      </c>
      <c r="B375" s="20" t="s">
        <v>50</v>
      </c>
      <c r="C375" s="5" t="s">
        <v>12</v>
      </c>
      <c r="D375" s="6">
        <f>D374</f>
        <v>320</v>
      </c>
      <c r="E375" s="6">
        <f>E374</f>
        <v>318</v>
      </c>
      <c r="F375" s="7">
        <f>E375/D375*100</f>
        <v>99.375</v>
      </c>
    </row>
    <row r="377" spans="1:6" ht="18.75">
      <c r="A377" s="70" t="s">
        <v>136</v>
      </c>
      <c r="B377" s="71"/>
      <c r="C377" s="71"/>
      <c r="D377" s="71"/>
      <c r="E377" s="71"/>
      <c r="F377" s="72"/>
    </row>
    <row r="378" spans="1:6" ht="18.75">
      <c r="A378" s="69" t="s">
        <v>54</v>
      </c>
      <c r="B378" s="69"/>
      <c r="C378" s="69"/>
      <c r="D378" s="69"/>
      <c r="E378" s="69"/>
      <c r="F378" s="69"/>
    </row>
    <row r="379" spans="1:6" ht="157.5" customHeight="1">
      <c r="A379" s="2" t="s">
        <v>5</v>
      </c>
      <c r="B379" s="3" t="s">
        <v>6</v>
      </c>
      <c r="C379" s="3" t="s">
        <v>7</v>
      </c>
      <c r="D379" s="3" t="s">
        <v>8</v>
      </c>
      <c r="E379" s="3" t="s">
        <v>9</v>
      </c>
      <c r="F379" s="3" t="s">
        <v>10</v>
      </c>
    </row>
    <row r="380" spans="1:6" ht="18.75">
      <c r="A380" s="68">
        <v>1</v>
      </c>
      <c r="B380" s="68">
        <v>2</v>
      </c>
      <c r="C380" s="68">
        <v>3</v>
      </c>
      <c r="D380" s="68">
        <v>4</v>
      </c>
      <c r="E380" s="68">
        <v>5</v>
      </c>
      <c r="F380" s="68" t="s">
        <v>11</v>
      </c>
    </row>
    <row r="381" spans="1:6" ht="138.75" customHeight="1">
      <c r="A381" s="5">
        <v>1</v>
      </c>
      <c r="B381" s="19" t="s">
        <v>49</v>
      </c>
      <c r="C381" s="5" t="s">
        <v>12</v>
      </c>
      <c r="D381" s="24">
        <v>556</v>
      </c>
      <c r="E381" s="24">
        <v>530</v>
      </c>
      <c r="F381" s="7">
        <f>E381/D381*100</f>
        <v>95.323741007194243</v>
      </c>
    </row>
    <row r="382" spans="1:6" ht="302.25">
      <c r="A382" s="5">
        <v>2</v>
      </c>
      <c r="B382" s="20" t="s">
        <v>50</v>
      </c>
      <c r="C382" s="5" t="s">
        <v>12</v>
      </c>
      <c r="D382" s="6">
        <f>D381</f>
        <v>556</v>
      </c>
      <c r="E382" s="6">
        <f>E381</f>
        <v>530</v>
      </c>
      <c r="F382" s="7">
        <f>E382/D382*100</f>
        <v>95.323741007194243</v>
      </c>
    </row>
    <row r="384" spans="1:6" ht="18.75">
      <c r="A384" s="70" t="s">
        <v>138</v>
      </c>
      <c r="B384" s="71"/>
      <c r="C384" s="71"/>
      <c r="D384" s="71"/>
      <c r="E384" s="71"/>
      <c r="F384" s="72"/>
    </row>
    <row r="385" spans="1:6" ht="18.75">
      <c r="A385" s="69" t="s">
        <v>54</v>
      </c>
      <c r="B385" s="69"/>
      <c r="C385" s="69"/>
      <c r="D385" s="69"/>
      <c r="E385" s="69"/>
      <c r="F385" s="69"/>
    </row>
    <row r="386" spans="1:6" ht="157.5" customHeight="1">
      <c r="A386" s="2" t="s">
        <v>5</v>
      </c>
      <c r="B386" s="3" t="s">
        <v>6</v>
      </c>
      <c r="C386" s="3" t="s">
        <v>7</v>
      </c>
      <c r="D386" s="3" t="s">
        <v>8</v>
      </c>
      <c r="E386" s="3" t="s">
        <v>9</v>
      </c>
      <c r="F386" s="3" t="s">
        <v>10</v>
      </c>
    </row>
    <row r="387" spans="1:6" ht="18.75">
      <c r="A387" s="68">
        <v>1</v>
      </c>
      <c r="B387" s="68">
        <v>2</v>
      </c>
      <c r="C387" s="68">
        <v>3</v>
      </c>
      <c r="D387" s="68">
        <v>4</v>
      </c>
      <c r="E387" s="68">
        <v>5</v>
      </c>
      <c r="F387" s="68" t="s">
        <v>11</v>
      </c>
    </row>
    <row r="388" spans="1:6" ht="138.75" customHeight="1">
      <c r="A388" s="5">
        <v>1</v>
      </c>
      <c r="B388" s="19" t="s">
        <v>49</v>
      </c>
      <c r="C388" s="5" t="s">
        <v>12</v>
      </c>
      <c r="D388" s="24">
        <v>352</v>
      </c>
      <c r="E388" s="24">
        <v>347</v>
      </c>
      <c r="F388" s="7">
        <f>E388/D388*100</f>
        <v>98.579545454545453</v>
      </c>
    </row>
    <row r="389" spans="1:6" ht="302.25">
      <c r="A389" s="5">
        <v>2</v>
      </c>
      <c r="B389" s="20" t="s">
        <v>50</v>
      </c>
      <c r="C389" s="5" t="s">
        <v>12</v>
      </c>
      <c r="D389" s="6">
        <f>D388</f>
        <v>352</v>
      </c>
      <c r="E389" s="6">
        <f>E388</f>
        <v>347</v>
      </c>
      <c r="F389" s="7">
        <f>E389/D389*100</f>
        <v>98.579545454545453</v>
      </c>
    </row>
  </sheetData>
  <mergeCells count="113">
    <mergeCell ref="A378:F378"/>
    <mergeCell ref="A384:F384"/>
    <mergeCell ref="A385:F385"/>
    <mergeCell ref="A363:F363"/>
    <mergeCell ref="A364:F364"/>
    <mergeCell ref="A370:F370"/>
    <mergeCell ref="A371:F371"/>
    <mergeCell ref="A377:F377"/>
    <mergeCell ref="A343:F343"/>
    <mergeCell ref="A349:F349"/>
    <mergeCell ref="A350:F350"/>
    <mergeCell ref="A356:F356"/>
    <mergeCell ref="A357:F357"/>
    <mergeCell ref="A328:F328"/>
    <mergeCell ref="A329:F329"/>
    <mergeCell ref="A335:F335"/>
    <mergeCell ref="A336:F336"/>
    <mergeCell ref="A342:F342"/>
    <mergeCell ref="A308:F308"/>
    <mergeCell ref="A314:F314"/>
    <mergeCell ref="A315:F315"/>
    <mergeCell ref="A321:F321"/>
    <mergeCell ref="A322:F322"/>
    <mergeCell ref="A293:F293"/>
    <mergeCell ref="A294:F294"/>
    <mergeCell ref="A300:F300"/>
    <mergeCell ref="A301:F301"/>
    <mergeCell ref="A307:F307"/>
    <mergeCell ref="A223:F223"/>
    <mergeCell ref="A224:F224"/>
    <mergeCell ref="A203:F203"/>
    <mergeCell ref="A209:F209"/>
    <mergeCell ref="A210:F210"/>
    <mergeCell ref="A216:F216"/>
    <mergeCell ref="A217:F217"/>
    <mergeCell ref="A188:F188"/>
    <mergeCell ref="A189:F189"/>
    <mergeCell ref="A195:F195"/>
    <mergeCell ref="A196:F196"/>
    <mergeCell ref="A202:F202"/>
    <mergeCell ref="A63:F63"/>
    <mergeCell ref="A69:F69"/>
    <mergeCell ref="A70:F70"/>
    <mergeCell ref="A76:F76"/>
    <mergeCell ref="A77:F77"/>
    <mergeCell ref="A48:F48"/>
    <mergeCell ref="A49:F49"/>
    <mergeCell ref="A55:F55"/>
    <mergeCell ref="A56:F56"/>
    <mergeCell ref="A62:F62"/>
    <mergeCell ref="A2:F2"/>
    <mergeCell ref="A3:F3"/>
    <mergeCell ref="A4:F4"/>
    <mergeCell ref="A6:F6"/>
    <mergeCell ref="A7:F7"/>
    <mergeCell ref="A13:F13"/>
    <mergeCell ref="A14:F14"/>
    <mergeCell ref="A20:F20"/>
    <mergeCell ref="A21:F21"/>
    <mergeCell ref="A27:F27"/>
    <mergeCell ref="A28:F28"/>
    <mergeCell ref="A34:F34"/>
    <mergeCell ref="A35:F35"/>
    <mergeCell ref="A41:F41"/>
    <mergeCell ref="A42:F42"/>
    <mergeCell ref="A83:F83"/>
    <mergeCell ref="A84:F84"/>
    <mergeCell ref="A90:F90"/>
    <mergeCell ref="A91:F91"/>
    <mergeCell ref="A97:F97"/>
    <mergeCell ref="A98:F98"/>
    <mergeCell ref="A104:F104"/>
    <mergeCell ref="A105:F105"/>
    <mergeCell ref="A111:F111"/>
    <mergeCell ref="A112:F112"/>
    <mergeCell ref="A118:F118"/>
    <mergeCell ref="A119:F119"/>
    <mergeCell ref="A125:F125"/>
    <mergeCell ref="A126:F126"/>
    <mergeCell ref="A132:F132"/>
    <mergeCell ref="A133:F133"/>
    <mergeCell ref="A139:F139"/>
    <mergeCell ref="A140:F140"/>
    <mergeCell ref="A146:F146"/>
    <mergeCell ref="A147:F147"/>
    <mergeCell ref="A153:F153"/>
    <mergeCell ref="A154:F154"/>
    <mergeCell ref="A160:F160"/>
    <mergeCell ref="A161:F161"/>
    <mergeCell ref="A167:F167"/>
    <mergeCell ref="A168:F168"/>
    <mergeCell ref="A174:F174"/>
    <mergeCell ref="A175:F175"/>
    <mergeCell ref="A181:F181"/>
    <mergeCell ref="A182:F182"/>
    <mergeCell ref="A230:F230"/>
    <mergeCell ref="A231:F231"/>
    <mergeCell ref="A237:F237"/>
    <mergeCell ref="A238:F238"/>
    <mergeCell ref="A244:F244"/>
    <mergeCell ref="A245:F245"/>
    <mergeCell ref="A251:F251"/>
    <mergeCell ref="A252:F252"/>
    <mergeCell ref="A258:F258"/>
    <mergeCell ref="A259:F259"/>
    <mergeCell ref="A280:F280"/>
    <mergeCell ref="A286:F286"/>
    <mergeCell ref="A287:F287"/>
    <mergeCell ref="A265:F265"/>
    <mergeCell ref="A266:F266"/>
    <mergeCell ref="A272:F272"/>
    <mergeCell ref="A273:F273"/>
    <mergeCell ref="A279:F279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92D050"/>
  </sheetPr>
  <dimension ref="A1:F21"/>
  <sheetViews>
    <sheetView view="pageBreakPreview" zoomScale="90" zoomScaleSheetLayoutView="90" workbookViewId="0">
      <selection activeCell="A8" sqref="A8"/>
    </sheetView>
  </sheetViews>
  <sheetFormatPr defaultRowHeight="1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>
      <c r="A1" s="1"/>
      <c r="B1" s="1"/>
      <c r="C1" s="1"/>
      <c r="D1" s="1"/>
      <c r="E1" s="1"/>
      <c r="F1" s="1" t="s">
        <v>37</v>
      </c>
    </row>
    <row r="2" spans="1:6" ht="18.75">
      <c r="A2" s="75" t="s">
        <v>1</v>
      </c>
      <c r="B2" s="75"/>
      <c r="C2" s="75"/>
      <c r="D2" s="75"/>
      <c r="E2" s="75"/>
      <c r="F2" s="75"/>
    </row>
    <row r="3" spans="1:6" ht="18.75">
      <c r="A3" s="75" t="s">
        <v>36</v>
      </c>
      <c r="B3" s="75"/>
      <c r="C3" s="75"/>
      <c r="D3" s="75"/>
      <c r="E3" s="75"/>
      <c r="F3" s="75"/>
    </row>
    <row r="4" spans="1:6" ht="18.75">
      <c r="A4" s="75" t="s">
        <v>3</v>
      </c>
      <c r="B4" s="75"/>
      <c r="C4" s="75"/>
      <c r="D4" s="75"/>
      <c r="E4" s="75"/>
      <c r="F4" s="75"/>
    </row>
    <row r="5" spans="1:6" ht="18.75">
      <c r="A5" s="1"/>
      <c r="B5" s="1"/>
      <c r="C5" s="1"/>
      <c r="D5" s="1"/>
      <c r="E5" s="1"/>
      <c r="F5" s="1"/>
    </row>
    <row r="6" spans="1:6" ht="18.75">
      <c r="A6" s="70" t="s">
        <v>4</v>
      </c>
      <c r="B6" s="71"/>
      <c r="C6" s="71"/>
      <c r="D6" s="71"/>
      <c r="E6" s="71"/>
      <c r="F6" s="72"/>
    </row>
    <row r="7" spans="1:6" ht="18.75">
      <c r="A7" s="69" t="s">
        <v>54</v>
      </c>
      <c r="B7" s="69"/>
      <c r="C7" s="69"/>
      <c r="D7" s="69"/>
      <c r="E7" s="69"/>
      <c r="F7" s="69"/>
    </row>
    <row r="8" spans="1:6" ht="157.5" customHeight="1">
      <c r="A8" s="2" t="s">
        <v>5</v>
      </c>
      <c r="B8" s="27" t="s">
        <v>38</v>
      </c>
      <c r="C8" s="76" t="s">
        <v>39</v>
      </c>
      <c r="D8" s="77"/>
      <c r="E8" s="27" t="s">
        <v>42</v>
      </c>
      <c r="F8" s="27" t="s">
        <v>43</v>
      </c>
    </row>
    <row r="9" spans="1:6" ht="66" customHeight="1">
      <c r="A9" s="2"/>
      <c r="B9" s="3"/>
      <c r="C9" s="27" t="s">
        <v>40</v>
      </c>
      <c r="D9" s="27" t="s">
        <v>41</v>
      </c>
      <c r="E9" s="3"/>
      <c r="F9" s="3"/>
    </row>
    <row r="10" spans="1:6" ht="18.75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 t="s">
        <v>11</v>
      </c>
    </row>
    <row r="11" spans="1:6" ht="18.75" customHeight="1">
      <c r="A11" s="5"/>
      <c r="B11" s="28" t="s">
        <v>44</v>
      </c>
      <c r="C11" s="28" t="s">
        <v>44</v>
      </c>
      <c r="D11" s="28" t="s">
        <v>44</v>
      </c>
      <c r="E11" s="28" t="s">
        <v>44</v>
      </c>
      <c r="F11" s="28" t="s">
        <v>44</v>
      </c>
    </row>
    <row r="12" spans="1:6" ht="18.75">
      <c r="A12" s="5"/>
      <c r="B12" s="28" t="s">
        <v>44</v>
      </c>
      <c r="C12" s="28" t="s">
        <v>44</v>
      </c>
      <c r="D12" s="28" t="s">
        <v>44</v>
      </c>
      <c r="E12" s="28" t="s">
        <v>44</v>
      </c>
      <c r="F12" s="28" t="s">
        <v>44</v>
      </c>
    </row>
    <row r="14" spans="1:6" s="1" customFormat="1" ht="18.75">
      <c r="B14" s="1" t="s">
        <v>34</v>
      </c>
    </row>
    <row r="15" spans="1:6" s="1" customFormat="1" ht="18.75"/>
    <row r="16" spans="1:6" s="1" customFormat="1" ht="18.75">
      <c r="B16" s="1" t="s">
        <v>35</v>
      </c>
    </row>
    <row r="17" spans="1:1" s="1" customFormat="1" ht="18.75"/>
    <row r="18" spans="1:1" s="1" customFormat="1" ht="18.75"/>
    <row r="20" spans="1:1" ht="18.75">
      <c r="A20" s="1"/>
    </row>
    <row r="21" spans="1:1" ht="18.75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J444"/>
  <sheetViews>
    <sheetView tabSelected="1" view="pageBreakPreview" topLeftCell="A437" zoomScaleSheetLayoutView="100" workbookViewId="0">
      <selection activeCell="E442" sqref="E442"/>
    </sheetView>
  </sheetViews>
  <sheetFormatPr defaultRowHeight="18.75"/>
  <cols>
    <col min="1" max="1" width="7.7109375" style="1" customWidth="1"/>
    <col min="2" max="2" width="66.5703125" style="1" customWidth="1"/>
    <col min="3" max="3" width="32.7109375" style="1" customWidth="1"/>
    <col min="4" max="4" width="15.7109375" style="1" customWidth="1"/>
    <col min="5" max="5" width="14.140625" style="1" customWidth="1"/>
    <col min="6" max="6" width="18" style="1" customWidth="1"/>
  </cols>
  <sheetData>
    <row r="1" spans="1:6">
      <c r="F1" s="1" t="s">
        <v>13</v>
      </c>
    </row>
    <row r="2" spans="1:6">
      <c r="A2" s="75" t="s">
        <v>1</v>
      </c>
      <c r="B2" s="75"/>
      <c r="C2" s="75"/>
      <c r="D2" s="75"/>
      <c r="E2" s="75"/>
      <c r="F2" s="75"/>
    </row>
    <row r="3" spans="1:6">
      <c r="A3" s="75" t="s">
        <v>45</v>
      </c>
      <c r="B3" s="75"/>
      <c r="C3" s="75"/>
      <c r="D3" s="75"/>
      <c r="E3" s="75"/>
      <c r="F3" s="75"/>
    </row>
    <row r="4" spans="1:6">
      <c r="A4" s="75" t="s">
        <v>3</v>
      </c>
      <c r="B4" s="75"/>
      <c r="C4" s="75"/>
      <c r="D4" s="75"/>
      <c r="E4" s="75"/>
      <c r="F4" s="75"/>
    </row>
    <row r="6" spans="1:6">
      <c r="A6" s="70" t="s">
        <v>58</v>
      </c>
      <c r="B6" s="71"/>
      <c r="C6" s="71"/>
      <c r="D6" s="71"/>
      <c r="E6" s="71"/>
      <c r="F6" s="72"/>
    </row>
    <row r="7" spans="1:6">
      <c r="A7" s="69" t="s">
        <v>54</v>
      </c>
      <c r="B7" s="69"/>
      <c r="C7" s="69"/>
      <c r="D7" s="69"/>
      <c r="E7" s="69"/>
      <c r="F7" s="69"/>
    </row>
    <row r="8" spans="1:6" ht="168.75">
      <c r="A8" s="2" t="s">
        <v>5</v>
      </c>
      <c r="B8" s="3" t="s">
        <v>6</v>
      </c>
      <c r="C8" s="3" t="s">
        <v>14</v>
      </c>
      <c r="D8" s="3" t="s">
        <v>15</v>
      </c>
      <c r="E8" s="3" t="s">
        <v>16</v>
      </c>
      <c r="F8" s="3" t="s">
        <v>10</v>
      </c>
    </row>
    <row r="9" spans="1:6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11</v>
      </c>
    </row>
    <row r="10" spans="1:6" ht="89.25" customHeight="1">
      <c r="A10" s="78">
        <v>1</v>
      </c>
      <c r="B10" s="80" t="s">
        <v>51</v>
      </c>
      <c r="C10" s="8" t="s">
        <v>55</v>
      </c>
      <c r="D10" s="6">
        <v>100</v>
      </c>
      <c r="E10" s="24">
        <v>95</v>
      </c>
      <c r="F10" s="7">
        <f>E10/D10*100</f>
        <v>95</v>
      </c>
    </row>
    <row r="11" spans="1:6" ht="171.75" customHeight="1">
      <c r="A11" s="79"/>
      <c r="B11" s="81"/>
      <c r="C11" s="8" t="s">
        <v>56</v>
      </c>
      <c r="D11" s="6">
        <v>0</v>
      </c>
      <c r="E11" s="24">
        <v>0</v>
      </c>
      <c r="F11" s="7">
        <f>IF(E11=0,100,0)</f>
        <v>100</v>
      </c>
    </row>
    <row r="12" spans="1:6" ht="109.5" customHeight="1">
      <c r="A12" s="5">
        <v>2</v>
      </c>
      <c r="B12" s="32" t="s">
        <v>52</v>
      </c>
      <c r="C12" s="8" t="s">
        <v>56</v>
      </c>
      <c r="D12" s="6">
        <v>0</v>
      </c>
      <c r="E12" s="24">
        <v>0</v>
      </c>
      <c r="F12" s="7">
        <f>IF(E12=0,100,0)</f>
        <v>100</v>
      </c>
    </row>
    <row r="13" spans="1:6" ht="30.75" customHeight="1">
      <c r="A13" s="10"/>
      <c r="B13" s="11"/>
      <c r="C13" s="12"/>
      <c r="D13" s="10"/>
      <c r="E13" s="13"/>
      <c r="F13" s="14"/>
    </row>
    <row r="14" spans="1:6">
      <c r="A14" s="70" t="s">
        <v>59</v>
      </c>
      <c r="B14" s="71"/>
      <c r="C14" s="71"/>
      <c r="D14" s="71"/>
      <c r="E14" s="71"/>
      <c r="F14" s="72"/>
    </row>
    <row r="15" spans="1:6">
      <c r="A15" s="69" t="s">
        <v>54</v>
      </c>
      <c r="B15" s="69"/>
      <c r="C15" s="69"/>
      <c r="D15" s="69"/>
      <c r="E15" s="69"/>
      <c r="F15" s="69"/>
    </row>
    <row r="16" spans="1:6" ht="168.75">
      <c r="A16" s="2" t="s">
        <v>5</v>
      </c>
      <c r="B16" s="3" t="s">
        <v>6</v>
      </c>
      <c r="C16" s="3" t="s">
        <v>14</v>
      </c>
      <c r="D16" s="3" t="s">
        <v>15</v>
      </c>
      <c r="E16" s="3" t="s">
        <v>16</v>
      </c>
      <c r="F16" s="3" t="s">
        <v>10</v>
      </c>
    </row>
    <row r="17" spans="1:6">
      <c r="A17" s="33">
        <v>1</v>
      </c>
      <c r="B17" s="33">
        <v>2</v>
      </c>
      <c r="C17" s="33">
        <v>3</v>
      </c>
      <c r="D17" s="33">
        <v>4</v>
      </c>
      <c r="E17" s="33">
        <v>5</v>
      </c>
      <c r="F17" s="33" t="s">
        <v>11</v>
      </c>
    </row>
    <row r="18" spans="1:6" ht="89.25" customHeight="1">
      <c r="A18" s="78">
        <v>1</v>
      </c>
      <c r="B18" s="80" t="s">
        <v>51</v>
      </c>
      <c r="C18" s="8" t="s">
        <v>55</v>
      </c>
      <c r="D18" s="6">
        <v>100</v>
      </c>
      <c r="E18" s="24">
        <v>100</v>
      </c>
      <c r="F18" s="7">
        <f>E18/D18*100</f>
        <v>100</v>
      </c>
    </row>
    <row r="19" spans="1:6" ht="171.75" customHeight="1">
      <c r="A19" s="79"/>
      <c r="B19" s="81"/>
      <c r="C19" s="8" t="s">
        <v>56</v>
      </c>
      <c r="D19" s="6">
        <v>0</v>
      </c>
      <c r="E19" s="24">
        <v>0</v>
      </c>
      <c r="F19" s="7">
        <f>IF(E19=0,100,0)</f>
        <v>100</v>
      </c>
    </row>
    <row r="20" spans="1:6" ht="109.5" customHeight="1">
      <c r="A20" s="5">
        <v>2</v>
      </c>
      <c r="B20" s="32" t="s">
        <v>52</v>
      </c>
      <c r="C20" s="8" t="s">
        <v>56</v>
      </c>
      <c r="D20" s="6">
        <v>0</v>
      </c>
      <c r="E20" s="24">
        <v>0</v>
      </c>
      <c r="F20" s="7">
        <f>IF(E20=0,100,0)</f>
        <v>100</v>
      </c>
    </row>
    <row r="22" spans="1:6">
      <c r="A22" s="70" t="s">
        <v>60</v>
      </c>
      <c r="B22" s="71"/>
      <c r="C22" s="71"/>
      <c r="D22" s="71"/>
      <c r="E22" s="71"/>
      <c r="F22" s="72"/>
    </row>
    <row r="23" spans="1:6">
      <c r="A23" s="69" t="s">
        <v>54</v>
      </c>
      <c r="B23" s="69"/>
      <c r="C23" s="69"/>
      <c r="D23" s="69"/>
      <c r="E23" s="69"/>
      <c r="F23" s="69"/>
    </row>
    <row r="24" spans="1:6" ht="168.75">
      <c r="A24" s="2" t="s">
        <v>5</v>
      </c>
      <c r="B24" s="3" t="s">
        <v>6</v>
      </c>
      <c r="C24" s="3" t="s">
        <v>14</v>
      </c>
      <c r="D24" s="3" t="s">
        <v>15</v>
      </c>
      <c r="E24" s="3" t="s">
        <v>16</v>
      </c>
      <c r="F24" s="3" t="s">
        <v>10</v>
      </c>
    </row>
    <row r="25" spans="1:6">
      <c r="A25" s="34">
        <v>1</v>
      </c>
      <c r="B25" s="34">
        <v>2</v>
      </c>
      <c r="C25" s="34">
        <v>3</v>
      </c>
      <c r="D25" s="34">
        <v>4</v>
      </c>
      <c r="E25" s="34">
        <v>5</v>
      </c>
      <c r="F25" s="34" t="s">
        <v>11</v>
      </c>
    </row>
    <row r="26" spans="1:6" ht="89.25" customHeight="1">
      <c r="A26" s="78">
        <v>1</v>
      </c>
      <c r="B26" s="80" t="s">
        <v>51</v>
      </c>
      <c r="C26" s="8" t="s">
        <v>55</v>
      </c>
      <c r="D26" s="6">
        <v>100</v>
      </c>
      <c r="E26" s="24">
        <v>92.8</v>
      </c>
      <c r="F26" s="7">
        <f>E26/D26*100</f>
        <v>92.8</v>
      </c>
    </row>
    <row r="27" spans="1:6" ht="171.75" customHeight="1">
      <c r="A27" s="79"/>
      <c r="B27" s="81"/>
      <c r="C27" s="8" t="s">
        <v>56</v>
      </c>
      <c r="D27" s="6">
        <v>0</v>
      </c>
      <c r="E27" s="24">
        <v>0</v>
      </c>
      <c r="F27" s="7">
        <f>IF(E27=0,100,0)</f>
        <v>100</v>
      </c>
    </row>
    <row r="28" spans="1:6" ht="186" customHeight="1">
      <c r="A28" s="5">
        <v>2</v>
      </c>
      <c r="B28" s="32" t="s">
        <v>52</v>
      </c>
      <c r="C28" s="8" t="s">
        <v>56</v>
      </c>
      <c r="D28" s="6">
        <v>0</v>
      </c>
      <c r="E28" s="24">
        <v>0</v>
      </c>
      <c r="F28" s="7">
        <f>IF(E28=0,100,0)</f>
        <v>100</v>
      </c>
    </row>
    <row r="30" spans="1:6">
      <c r="A30" s="70" t="s">
        <v>65</v>
      </c>
      <c r="B30" s="71"/>
      <c r="C30" s="71"/>
      <c r="D30" s="71"/>
      <c r="E30" s="71"/>
      <c r="F30" s="72"/>
    </row>
    <row r="31" spans="1:6">
      <c r="A31" s="69" t="s">
        <v>54</v>
      </c>
      <c r="B31" s="69"/>
      <c r="C31" s="69"/>
      <c r="D31" s="69"/>
      <c r="E31" s="69"/>
      <c r="F31" s="69"/>
    </row>
    <row r="32" spans="1:6" ht="168.75">
      <c r="A32" s="2" t="s">
        <v>5</v>
      </c>
      <c r="B32" s="3" t="s">
        <v>6</v>
      </c>
      <c r="C32" s="3" t="s">
        <v>14</v>
      </c>
      <c r="D32" s="3" t="s">
        <v>15</v>
      </c>
      <c r="E32" s="3" t="s">
        <v>16</v>
      </c>
      <c r="F32" s="3" t="s">
        <v>10</v>
      </c>
    </row>
    <row r="33" spans="1:6">
      <c r="A33" s="34">
        <v>1</v>
      </c>
      <c r="B33" s="34">
        <v>2</v>
      </c>
      <c r="C33" s="34">
        <v>3</v>
      </c>
      <c r="D33" s="34">
        <v>4</v>
      </c>
      <c r="E33" s="34">
        <v>5</v>
      </c>
      <c r="F33" s="34" t="s">
        <v>11</v>
      </c>
    </row>
    <row r="34" spans="1:6" ht="89.25" customHeight="1">
      <c r="A34" s="78">
        <v>1</v>
      </c>
      <c r="B34" s="80" t="s">
        <v>51</v>
      </c>
      <c r="C34" s="8" t="s">
        <v>55</v>
      </c>
      <c r="D34" s="6">
        <v>100</v>
      </c>
      <c r="E34" s="24">
        <v>100</v>
      </c>
      <c r="F34" s="7">
        <f>E34/D34*100</f>
        <v>100</v>
      </c>
    </row>
    <row r="35" spans="1:6" ht="171.75" customHeight="1">
      <c r="A35" s="79"/>
      <c r="B35" s="81"/>
      <c r="C35" s="8" t="s">
        <v>56</v>
      </c>
      <c r="D35" s="6">
        <v>0</v>
      </c>
      <c r="E35" s="24">
        <v>0</v>
      </c>
      <c r="F35" s="7">
        <f>IF(E35=0,100,0)</f>
        <v>100</v>
      </c>
    </row>
    <row r="36" spans="1:6" ht="186" customHeight="1">
      <c r="A36" s="5">
        <v>2</v>
      </c>
      <c r="B36" s="32" t="s">
        <v>52</v>
      </c>
      <c r="C36" s="8" t="s">
        <v>56</v>
      </c>
      <c r="D36" s="6">
        <v>0</v>
      </c>
      <c r="E36" s="24">
        <v>0</v>
      </c>
      <c r="F36" s="7">
        <f>IF(E36=0,100,0)</f>
        <v>100</v>
      </c>
    </row>
    <row r="38" spans="1:6">
      <c r="A38" s="70" t="s">
        <v>67</v>
      </c>
      <c r="B38" s="71"/>
      <c r="C38" s="71"/>
      <c r="D38" s="71"/>
      <c r="E38" s="71"/>
      <c r="F38" s="72"/>
    </row>
    <row r="39" spans="1:6">
      <c r="A39" s="69" t="s">
        <v>54</v>
      </c>
      <c r="B39" s="69"/>
      <c r="C39" s="69"/>
      <c r="D39" s="69"/>
      <c r="E39" s="69"/>
      <c r="F39" s="69"/>
    </row>
    <row r="40" spans="1:6" ht="168.75">
      <c r="A40" s="2" t="s">
        <v>5</v>
      </c>
      <c r="B40" s="3" t="s">
        <v>6</v>
      </c>
      <c r="C40" s="3" t="s">
        <v>14</v>
      </c>
      <c r="D40" s="3" t="s">
        <v>15</v>
      </c>
      <c r="E40" s="3" t="s">
        <v>16</v>
      </c>
      <c r="F40" s="3" t="s">
        <v>10</v>
      </c>
    </row>
    <row r="41" spans="1:6">
      <c r="A41" s="34">
        <v>1</v>
      </c>
      <c r="B41" s="34">
        <v>2</v>
      </c>
      <c r="C41" s="34">
        <v>3</v>
      </c>
      <c r="D41" s="34">
        <v>4</v>
      </c>
      <c r="E41" s="34">
        <v>5</v>
      </c>
      <c r="F41" s="34" t="s">
        <v>11</v>
      </c>
    </row>
    <row r="42" spans="1:6" ht="47.25" customHeight="1">
      <c r="A42" s="78">
        <v>1</v>
      </c>
      <c r="B42" s="80" t="s">
        <v>51</v>
      </c>
      <c r="C42" s="8" t="s">
        <v>55</v>
      </c>
      <c r="D42" s="6">
        <v>100</v>
      </c>
      <c r="E42" s="24">
        <v>100</v>
      </c>
      <c r="F42" s="7">
        <f>E42/D42*100</f>
        <v>100</v>
      </c>
    </row>
    <row r="43" spans="1:6" ht="99.75" customHeight="1">
      <c r="A43" s="79"/>
      <c r="B43" s="81"/>
      <c r="C43" s="8" t="s">
        <v>56</v>
      </c>
      <c r="D43" s="6">
        <v>0</v>
      </c>
      <c r="E43" s="24">
        <v>0</v>
      </c>
      <c r="F43" s="7">
        <f>IF(E43=0,100,0)</f>
        <v>100</v>
      </c>
    </row>
    <row r="44" spans="1:6" ht="109.5" customHeight="1">
      <c r="A44" s="5">
        <v>2</v>
      </c>
      <c r="B44" s="32" t="s">
        <v>52</v>
      </c>
      <c r="C44" s="8" t="s">
        <v>56</v>
      </c>
      <c r="D44" s="6">
        <v>0</v>
      </c>
      <c r="E44" s="24">
        <v>0</v>
      </c>
      <c r="F44" s="7">
        <f>IF(E44=0,100,0)</f>
        <v>100</v>
      </c>
    </row>
    <row r="46" spans="1:6">
      <c r="A46" s="70" t="s">
        <v>68</v>
      </c>
      <c r="B46" s="71"/>
      <c r="C46" s="71"/>
      <c r="D46" s="71"/>
      <c r="E46" s="71"/>
      <c r="F46" s="72"/>
    </row>
    <row r="47" spans="1:6">
      <c r="A47" s="69" t="s">
        <v>54</v>
      </c>
      <c r="B47" s="69"/>
      <c r="C47" s="69"/>
      <c r="D47" s="69"/>
      <c r="E47" s="69"/>
      <c r="F47" s="69"/>
    </row>
    <row r="48" spans="1:6" ht="168.75">
      <c r="A48" s="2" t="s">
        <v>5</v>
      </c>
      <c r="B48" s="3" t="s">
        <v>6</v>
      </c>
      <c r="C48" s="3" t="s">
        <v>14</v>
      </c>
      <c r="D48" s="3" t="s">
        <v>15</v>
      </c>
      <c r="E48" s="3" t="s">
        <v>16</v>
      </c>
      <c r="F48" s="3" t="s">
        <v>10</v>
      </c>
    </row>
    <row r="49" spans="1:6">
      <c r="A49" s="34">
        <v>1</v>
      </c>
      <c r="B49" s="34">
        <v>2</v>
      </c>
      <c r="C49" s="34">
        <v>3</v>
      </c>
      <c r="D49" s="34">
        <v>4</v>
      </c>
      <c r="E49" s="34">
        <v>5</v>
      </c>
      <c r="F49" s="34" t="s">
        <v>11</v>
      </c>
    </row>
    <row r="50" spans="1:6" ht="73.5" customHeight="1">
      <c r="A50" s="78">
        <v>1</v>
      </c>
      <c r="B50" s="80" t="s">
        <v>51</v>
      </c>
      <c r="C50" s="8" t="s">
        <v>55</v>
      </c>
      <c r="D50" s="6">
        <v>100</v>
      </c>
      <c r="E50" s="24">
        <v>100</v>
      </c>
      <c r="F50" s="7">
        <f>E50/D50*100</f>
        <v>100</v>
      </c>
    </row>
    <row r="51" spans="1:6" ht="101.25" customHeight="1">
      <c r="A51" s="79"/>
      <c r="B51" s="81"/>
      <c r="C51" s="8" t="s">
        <v>56</v>
      </c>
      <c r="D51" s="6">
        <v>0</v>
      </c>
      <c r="E51" s="24">
        <v>0</v>
      </c>
      <c r="F51" s="7">
        <f>IF(E51=0,100,0)</f>
        <v>100</v>
      </c>
    </row>
    <row r="52" spans="1:6" ht="109.5" customHeight="1">
      <c r="A52" s="5">
        <v>2</v>
      </c>
      <c r="B52" s="32" t="s">
        <v>52</v>
      </c>
      <c r="C52" s="8" t="s">
        <v>56</v>
      </c>
      <c r="D52" s="6">
        <v>0</v>
      </c>
      <c r="E52" s="24">
        <v>0</v>
      </c>
      <c r="F52" s="7">
        <f>IF(E52=0,100,0)</f>
        <v>100</v>
      </c>
    </row>
    <row r="54" spans="1:6">
      <c r="A54" s="73" t="s">
        <v>69</v>
      </c>
      <c r="B54" s="73"/>
      <c r="C54" s="73"/>
      <c r="D54" s="73"/>
      <c r="E54" s="73"/>
      <c r="F54" s="73"/>
    </row>
    <row r="55" spans="1:6">
      <c r="A55" s="74" t="s">
        <v>54</v>
      </c>
      <c r="B55" s="74"/>
      <c r="C55" s="74"/>
      <c r="D55" s="74"/>
      <c r="E55" s="74"/>
      <c r="F55" s="74"/>
    </row>
    <row r="56" spans="1:6" ht="168.75">
      <c r="A56" s="37" t="s">
        <v>5</v>
      </c>
      <c r="B56" s="38" t="s">
        <v>6</v>
      </c>
      <c r="C56" s="38" t="s">
        <v>14</v>
      </c>
      <c r="D56" s="38" t="s">
        <v>15</v>
      </c>
      <c r="E56" s="38" t="s">
        <v>16</v>
      </c>
      <c r="F56" s="38" t="s">
        <v>10</v>
      </c>
    </row>
    <row r="57" spans="1:6">
      <c r="A57" s="39">
        <v>1</v>
      </c>
      <c r="B57" s="39">
        <v>2</v>
      </c>
      <c r="C57" s="39">
        <v>3</v>
      </c>
      <c r="D57" s="39">
        <v>4</v>
      </c>
      <c r="E57" s="39">
        <v>5</v>
      </c>
      <c r="F57" s="39" t="s">
        <v>11</v>
      </c>
    </row>
    <row r="58" spans="1:6" ht="89.45" customHeight="1">
      <c r="A58" s="82">
        <v>1</v>
      </c>
      <c r="B58" s="84" t="s">
        <v>51</v>
      </c>
      <c r="C58" s="44" t="s">
        <v>55</v>
      </c>
      <c r="D58" s="45">
        <v>100</v>
      </c>
      <c r="E58" s="42">
        <v>100</v>
      </c>
      <c r="F58" s="43">
        <f>E58/D58*100</f>
        <v>100</v>
      </c>
    </row>
    <row r="59" spans="1:6" ht="171.75" customHeight="1">
      <c r="A59" s="82"/>
      <c r="B59" s="84"/>
      <c r="C59" s="44" t="s">
        <v>56</v>
      </c>
      <c r="D59" s="45">
        <v>0</v>
      </c>
      <c r="E59" s="42">
        <v>0</v>
      </c>
      <c r="F59" s="43">
        <f>IF(E59=0,100,0)</f>
        <v>100</v>
      </c>
    </row>
    <row r="60" spans="1:6" ht="109.5" customHeight="1">
      <c r="A60" s="40">
        <v>2</v>
      </c>
      <c r="B60" s="47" t="s">
        <v>52</v>
      </c>
      <c r="C60" s="44" t="s">
        <v>56</v>
      </c>
      <c r="D60" s="45">
        <v>0</v>
      </c>
      <c r="E60" s="42">
        <v>0</v>
      </c>
      <c r="F60" s="43">
        <f>IF(E60=0,100,0)</f>
        <v>100</v>
      </c>
    </row>
    <row r="62" spans="1:6">
      <c r="A62" s="70" t="s">
        <v>77</v>
      </c>
      <c r="B62" s="71"/>
      <c r="C62" s="71"/>
      <c r="D62" s="71"/>
      <c r="E62" s="71"/>
      <c r="F62" s="72"/>
    </row>
    <row r="63" spans="1:6">
      <c r="A63" s="69" t="s">
        <v>54</v>
      </c>
      <c r="B63" s="69"/>
      <c r="C63" s="69"/>
      <c r="D63" s="69"/>
      <c r="E63" s="69"/>
      <c r="F63" s="69"/>
    </row>
    <row r="64" spans="1:6" ht="168.75">
      <c r="A64" s="2" t="s">
        <v>5</v>
      </c>
      <c r="B64" s="3" t="s">
        <v>6</v>
      </c>
      <c r="C64" s="3" t="s">
        <v>14</v>
      </c>
      <c r="D64" s="3" t="s">
        <v>15</v>
      </c>
      <c r="E64" s="3" t="s">
        <v>16</v>
      </c>
      <c r="F64" s="3" t="s">
        <v>10</v>
      </c>
    </row>
    <row r="65" spans="1:6">
      <c r="A65" s="35">
        <v>1</v>
      </c>
      <c r="B65" s="35">
        <v>2</v>
      </c>
      <c r="C65" s="35">
        <v>3</v>
      </c>
      <c r="D65" s="35">
        <v>4</v>
      </c>
      <c r="E65" s="35">
        <v>5</v>
      </c>
      <c r="F65" s="35" t="s">
        <v>11</v>
      </c>
    </row>
    <row r="66" spans="1:6" ht="89.25" customHeight="1">
      <c r="A66" s="78">
        <v>1</v>
      </c>
      <c r="B66" s="80" t="s">
        <v>51</v>
      </c>
      <c r="C66" s="8" t="s">
        <v>55</v>
      </c>
      <c r="D66" s="6">
        <v>100</v>
      </c>
      <c r="E66" s="24">
        <v>100</v>
      </c>
      <c r="F66" s="7">
        <f>E66/D66*100</f>
        <v>100</v>
      </c>
    </row>
    <row r="67" spans="1:6" ht="171.75" customHeight="1">
      <c r="A67" s="79"/>
      <c r="B67" s="81"/>
      <c r="C67" s="8" t="s">
        <v>56</v>
      </c>
      <c r="D67" s="6">
        <v>0</v>
      </c>
      <c r="E67" s="24">
        <v>0</v>
      </c>
      <c r="F67" s="7">
        <f>IF(E67=0,100,0)</f>
        <v>100</v>
      </c>
    </row>
    <row r="68" spans="1:6" ht="109.5" customHeight="1">
      <c r="A68" s="5">
        <v>2</v>
      </c>
      <c r="B68" s="32" t="s">
        <v>52</v>
      </c>
      <c r="C68" s="8" t="s">
        <v>56</v>
      </c>
      <c r="D68" s="6">
        <v>0</v>
      </c>
      <c r="E68" s="24">
        <v>0</v>
      </c>
      <c r="F68" s="7">
        <f>IF(E68=0,100,0)</f>
        <v>100</v>
      </c>
    </row>
    <row r="70" spans="1:6">
      <c r="A70" s="70" t="s">
        <v>78</v>
      </c>
      <c r="B70" s="71"/>
      <c r="C70" s="71"/>
      <c r="D70" s="71"/>
      <c r="E70" s="71"/>
      <c r="F70" s="72"/>
    </row>
    <row r="71" spans="1:6">
      <c r="A71" s="69" t="s">
        <v>54</v>
      </c>
      <c r="B71" s="69"/>
      <c r="C71" s="69"/>
      <c r="D71" s="69"/>
      <c r="E71" s="69"/>
      <c r="F71" s="69"/>
    </row>
    <row r="72" spans="1:6" ht="168.75">
      <c r="A72" s="2" t="s">
        <v>5</v>
      </c>
      <c r="B72" s="3" t="s">
        <v>6</v>
      </c>
      <c r="C72" s="3" t="s">
        <v>14</v>
      </c>
      <c r="D72" s="3" t="s">
        <v>15</v>
      </c>
      <c r="E72" s="3" t="s">
        <v>16</v>
      </c>
      <c r="F72" s="3" t="s">
        <v>10</v>
      </c>
    </row>
    <row r="73" spans="1:6">
      <c r="A73" s="35">
        <v>1</v>
      </c>
      <c r="B73" s="35">
        <v>2</v>
      </c>
      <c r="C73" s="35">
        <v>3</v>
      </c>
      <c r="D73" s="35">
        <v>4</v>
      </c>
      <c r="E73" s="35">
        <v>5</v>
      </c>
      <c r="F73" s="35" t="s">
        <v>11</v>
      </c>
    </row>
    <row r="74" spans="1:6" ht="89.25" customHeight="1">
      <c r="A74" s="78">
        <v>1</v>
      </c>
      <c r="B74" s="80" t="s">
        <v>51</v>
      </c>
      <c r="C74" s="8" t="s">
        <v>55</v>
      </c>
      <c r="D74" s="6">
        <v>100</v>
      </c>
      <c r="E74" s="24">
        <v>90</v>
      </c>
      <c r="F74" s="7">
        <f>E74/D74*100</f>
        <v>90</v>
      </c>
    </row>
    <row r="75" spans="1:6" ht="171.75" customHeight="1">
      <c r="A75" s="79"/>
      <c r="B75" s="81"/>
      <c r="C75" s="8" t="s">
        <v>56</v>
      </c>
      <c r="D75" s="6">
        <v>0</v>
      </c>
      <c r="E75" s="24">
        <v>0</v>
      </c>
      <c r="F75" s="7">
        <f>IF(E75=0,100,0)</f>
        <v>100</v>
      </c>
    </row>
    <row r="76" spans="1:6" ht="109.5" customHeight="1">
      <c r="A76" s="5">
        <v>2</v>
      </c>
      <c r="B76" s="32" t="s">
        <v>52</v>
      </c>
      <c r="C76" s="8" t="s">
        <v>56</v>
      </c>
      <c r="D76" s="6">
        <v>0</v>
      </c>
      <c r="E76" s="24">
        <v>0</v>
      </c>
      <c r="F76" s="7">
        <f>IF(E76=0,100,0)</f>
        <v>100</v>
      </c>
    </row>
    <row r="78" spans="1:6">
      <c r="A78" s="70" t="s">
        <v>79</v>
      </c>
      <c r="B78" s="71"/>
      <c r="C78" s="71"/>
      <c r="D78" s="71"/>
      <c r="E78" s="71"/>
      <c r="F78" s="72"/>
    </row>
    <row r="79" spans="1:6">
      <c r="A79" s="69" t="s">
        <v>54</v>
      </c>
      <c r="B79" s="69"/>
      <c r="C79" s="69"/>
      <c r="D79" s="69"/>
      <c r="E79" s="69"/>
      <c r="F79" s="69"/>
    </row>
    <row r="80" spans="1:6" ht="168.75">
      <c r="A80" s="2" t="s">
        <v>5</v>
      </c>
      <c r="B80" s="3" t="s">
        <v>6</v>
      </c>
      <c r="C80" s="3" t="s">
        <v>14</v>
      </c>
      <c r="D80" s="3" t="s">
        <v>15</v>
      </c>
      <c r="E80" s="3" t="s">
        <v>16</v>
      </c>
      <c r="F80" s="3" t="s">
        <v>10</v>
      </c>
    </row>
    <row r="81" spans="1:6">
      <c r="A81" s="35">
        <v>1</v>
      </c>
      <c r="B81" s="35">
        <v>2</v>
      </c>
      <c r="C81" s="35">
        <v>3</v>
      </c>
      <c r="D81" s="35">
        <v>4</v>
      </c>
      <c r="E81" s="35">
        <v>5</v>
      </c>
      <c r="F81" s="35" t="s">
        <v>11</v>
      </c>
    </row>
    <row r="82" spans="1:6" ht="89.25" customHeight="1">
      <c r="A82" s="78">
        <v>1</v>
      </c>
      <c r="B82" s="80" t="s">
        <v>51</v>
      </c>
      <c r="C82" s="8" t="s">
        <v>55</v>
      </c>
      <c r="D82" s="6">
        <v>100</v>
      </c>
      <c r="E82" s="24">
        <v>100</v>
      </c>
      <c r="F82" s="7">
        <f>E82/D82*100</f>
        <v>100</v>
      </c>
    </row>
    <row r="83" spans="1:6" ht="133.5" customHeight="1">
      <c r="A83" s="79"/>
      <c r="B83" s="81"/>
      <c r="C83" s="8" t="s">
        <v>56</v>
      </c>
      <c r="D83" s="6">
        <v>0</v>
      </c>
      <c r="E83" s="24">
        <v>0</v>
      </c>
      <c r="F83" s="7">
        <f>IF(E83=0,100,0)</f>
        <v>100</v>
      </c>
    </row>
    <row r="84" spans="1:6" ht="184.5" customHeight="1">
      <c r="A84" s="5">
        <v>2</v>
      </c>
      <c r="B84" s="32" t="s">
        <v>52</v>
      </c>
      <c r="C84" s="8" t="s">
        <v>56</v>
      </c>
      <c r="D84" s="6">
        <v>0</v>
      </c>
      <c r="E84" s="24">
        <v>0</v>
      </c>
      <c r="F84" s="7">
        <f>IF(E84=0,100,0)</f>
        <v>100</v>
      </c>
    </row>
    <row r="86" spans="1:6">
      <c r="A86" s="73" t="s">
        <v>80</v>
      </c>
      <c r="B86" s="73"/>
      <c r="C86" s="73"/>
      <c r="D86" s="73"/>
      <c r="E86" s="73"/>
      <c r="F86" s="73"/>
    </row>
    <row r="87" spans="1:6">
      <c r="A87" s="74" t="s">
        <v>54</v>
      </c>
      <c r="B87" s="74"/>
      <c r="C87" s="74"/>
      <c r="D87" s="74"/>
      <c r="E87" s="74"/>
      <c r="F87" s="74"/>
    </row>
    <row r="88" spans="1:6" ht="168.75">
      <c r="A88" s="37" t="s">
        <v>5</v>
      </c>
      <c r="B88" s="38" t="s">
        <v>6</v>
      </c>
      <c r="C88" s="38" t="s">
        <v>14</v>
      </c>
      <c r="D88" s="38" t="s">
        <v>15</v>
      </c>
      <c r="E88" s="38" t="s">
        <v>16</v>
      </c>
      <c r="F88" s="38" t="s">
        <v>10</v>
      </c>
    </row>
    <row r="89" spans="1:6">
      <c r="A89" s="39">
        <v>1</v>
      </c>
      <c r="B89" s="39">
        <v>2</v>
      </c>
      <c r="C89" s="39">
        <v>3</v>
      </c>
      <c r="D89" s="39">
        <v>4</v>
      </c>
      <c r="E89" s="39">
        <v>5</v>
      </c>
      <c r="F89" s="39" t="s">
        <v>11</v>
      </c>
    </row>
    <row r="90" spans="1:6" ht="89.25" customHeight="1">
      <c r="A90" s="82">
        <v>1</v>
      </c>
      <c r="B90" s="83" t="s">
        <v>51</v>
      </c>
      <c r="C90" s="56" t="s">
        <v>55</v>
      </c>
      <c r="D90" s="45">
        <v>100</v>
      </c>
      <c r="E90" s="42">
        <v>100</v>
      </c>
      <c r="F90" s="43">
        <f>E90/D90*100</f>
        <v>100</v>
      </c>
    </row>
    <row r="91" spans="1:6" ht="171.75" customHeight="1">
      <c r="A91" s="82"/>
      <c r="B91" s="83"/>
      <c r="C91" s="56" t="s">
        <v>56</v>
      </c>
      <c r="D91" s="45">
        <v>0</v>
      </c>
      <c r="E91" s="42">
        <v>0</v>
      </c>
      <c r="F91" s="43">
        <f>IF(E91=0,100,0)</f>
        <v>100</v>
      </c>
    </row>
    <row r="92" spans="1:6" ht="183.75" customHeight="1">
      <c r="A92" s="40">
        <v>2</v>
      </c>
      <c r="B92" s="57" t="s">
        <v>52</v>
      </c>
      <c r="C92" s="56" t="s">
        <v>56</v>
      </c>
      <c r="D92" s="45">
        <v>0</v>
      </c>
      <c r="E92" s="42">
        <v>0</v>
      </c>
      <c r="F92" s="43">
        <f>IF(E92=0,100,0)</f>
        <v>100</v>
      </c>
    </row>
    <row r="94" spans="1:6">
      <c r="A94" s="70" t="s">
        <v>82</v>
      </c>
      <c r="B94" s="71"/>
      <c r="C94" s="71"/>
      <c r="D94" s="71"/>
      <c r="E94" s="71"/>
      <c r="F94" s="72"/>
    </row>
    <row r="95" spans="1:6">
      <c r="A95" s="69" t="s">
        <v>54</v>
      </c>
      <c r="B95" s="69"/>
      <c r="C95" s="69"/>
      <c r="D95" s="69"/>
      <c r="E95" s="69"/>
      <c r="F95" s="69"/>
    </row>
    <row r="96" spans="1:6" ht="168.75">
      <c r="A96" s="2" t="s">
        <v>5</v>
      </c>
      <c r="B96" s="3" t="s">
        <v>6</v>
      </c>
      <c r="C96" s="3" t="s">
        <v>14</v>
      </c>
      <c r="D96" s="3" t="s">
        <v>15</v>
      </c>
      <c r="E96" s="3" t="s">
        <v>16</v>
      </c>
      <c r="F96" s="3" t="s">
        <v>10</v>
      </c>
    </row>
    <row r="97" spans="1:6">
      <c r="A97" s="36">
        <v>1</v>
      </c>
      <c r="B97" s="36">
        <v>2</v>
      </c>
      <c r="C97" s="36">
        <v>3</v>
      </c>
      <c r="D97" s="36">
        <v>4</v>
      </c>
      <c r="E97" s="36">
        <v>5</v>
      </c>
      <c r="F97" s="36" t="s">
        <v>11</v>
      </c>
    </row>
    <row r="98" spans="1:6" ht="89.25" customHeight="1">
      <c r="A98" s="78">
        <v>1</v>
      </c>
      <c r="B98" s="80" t="s">
        <v>51</v>
      </c>
      <c r="C98" s="8" t="s">
        <v>55</v>
      </c>
      <c r="D98" s="6">
        <v>100</v>
      </c>
      <c r="E98" s="24">
        <v>100</v>
      </c>
      <c r="F98" s="7">
        <f>E98/D98*100</f>
        <v>100</v>
      </c>
    </row>
    <row r="99" spans="1:6" ht="171.75" customHeight="1">
      <c r="A99" s="79"/>
      <c r="B99" s="81"/>
      <c r="C99" s="8" t="s">
        <v>56</v>
      </c>
      <c r="D99" s="6">
        <v>0</v>
      </c>
      <c r="E99" s="24">
        <v>0</v>
      </c>
      <c r="F99" s="7">
        <f>IF(E99=0,100,0)</f>
        <v>100</v>
      </c>
    </row>
    <row r="100" spans="1:6" ht="179.25" customHeight="1">
      <c r="A100" s="5">
        <v>2</v>
      </c>
      <c r="B100" s="32" t="s">
        <v>52</v>
      </c>
      <c r="C100" s="8" t="s">
        <v>56</v>
      </c>
      <c r="D100" s="6">
        <v>0</v>
      </c>
      <c r="E100" s="24">
        <v>0</v>
      </c>
      <c r="F100" s="7">
        <f>IF(E100=0,100,0)</f>
        <v>100</v>
      </c>
    </row>
    <row r="102" spans="1:6">
      <c r="A102" s="70" t="s">
        <v>83</v>
      </c>
      <c r="B102" s="71"/>
      <c r="C102" s="71"/>
      <c r="D102" s="71"/>
      <c r="E102" s="71"/>
      <c r="F102" s="72"/>
    </row>
    <row r="103" spans="1:6">
      <c r="A103" s="69" t="s">
        <v>54</v>
      </c>
      <c r="B103" s="69"/>
      <c r="C103" s="69"/>
      <c r="D103" s="69"/>
      <c r="E103" s="69"/>
      <c r="F103" s="69"/>
    </row>
    <row r="104" spans="1:6" ht="168.75">
      <c r="A104" s="2" t="s">
        <v>5</v>
      </c>
      <c r="B104" s="3" t="s">
        <v>6</v>
      </c>
      <c r="C104" s="3" t="s">
        <v>14</v>
      </c>
      <c r="D104" s="3" t="s">
        <v>15</v>
      </c>
      <c r="E104" s="3" t="s">
        <v>16</v>
      </c>
      <c r="F104" s="3" t="s">
        <v>10</v>
      </c>
    </row>
    <row r="105" spans="1:6">
      <c r="A105" s="36">
        <v>1</v>
      </c>
      <c r="B105" s="36">
        <v>2</v>
      </c>
      <c r="C105" s="36">
        <v>3</v>
      </c>
      <c r="D105" s="36">
        <v>4</v>
      </c>
      <c r="E105" s="36">
        <v>5</v>
      </c>
      <c r="F105" s="36" t="s">
        <v>11</v>
      </c>
    </row>
    <row r="106" spans="1:6" ht="89.25" customHeight="1">
      <c r="A106" s="78">
        <v>1</v>
      </c>
      <c r="B106" s="80" t="s">
        <v>51</v>
      </c>
      <c r="C106" s="8" t="s">
        <v>55</v>
      </c>
      <c r="D106" s="6">
        <v>100</v>
      </c>
      <c r="E106" s="24">
        <v>64</v>
      </c>
      <c r="F106" s="7">
        <f>E106/D106*100</f>
        <v>64</v>
      </c>
    </row>
    <row r="107" spans="1:6" ht="99" customHeight="1">
      <c r="A107" s="79"/>
      <c r="B107" s="81"/>
      <c r="C107" s="8" t="s">
        <v>56</v>
      </c>
      <c r="D107" s="6">
        <v>0</v>
      </c>
      <c r="E107" s="24">
        <v>0</v>
      </c>
      <c r="F107" s="7">
        <f>IF(E107=0,100,0)</f>
        <v>100</v>
      </c>
    </row>
    <row r="108" spans="1:6" ht="177" customHeight="1">
      <c r="A108" s="5">
        <v>2</v>
      </c>
      <c r="B108" s="32" t="s">
        <v>52</v>
      </c>
      <c r="C108" s="8" t="s">
        <v>56</v>
      </c>
      <c r="D108" s="6">
        <v>0</v>
      </c>
      <c r="E108" s="24">
        <v>0</v>
      </c>
      <c r="F108" s="7">
        <f>IF(E108=0,100,0)</f>
        <v>100</v>
      </c>
    </row>
    <row r="110" spans="1:6">
      <c r="A110" s="70" t="s">
        <v>85</v>
      </c>
      <c r="B110" s="71"/>
      <c r="C110" s="71"/>
      <c r="D110" s="71"/>
      <c r="E110" s="71"/>
      <c r="F110" s="72"/>
    </row>
    <row r="111" spans="1:6">
      <c r="A111" s="69" t="s">
        <v>54</v>
      </c>
      <c r="B111" s="69"/>
      <c r="C111" s="69"/>
      <c r="D111" s="69"/>
      <c r="E111" s="69"/>
      <c r="F111" s="69"/>
    </row>
    <row r="112" spans="1:6" ht="168.75">
      <c r="A112" s="2" t="s">
        <v>5</v>
      </c>
      <c r="B112" s="3" t="s">
        <v>6</v>
      </c>
      <c r="C112" s="3" t="s">
        <v>14</v>
      </c>
      <c r="D112" s="3" t="s">
        <v>15</v>
      </c>
      <c r="E112" s="3" t="s">
        <v>16</v>
      </c>
      <c r="F112" s="3" t="s">
        <v>10</v>
      </c>
    </row>
    <row r="113" spans="1:6">
      <c r="A113" s="36">
        <v>1</v>
      </c>
      <c r="B113" s="36">
        <v>2</v>
      </c>
      <c r="C113" s="36">
        <v>3</v>
      </c>
      <c r="D113" s="36">
        <v>4</v>
      </c>
      <c r="E113" s="36">
        <v>5</v>
      </c>
      <c r="F113" s="36" t="s">
        <v>11</v>
      </c>
    </row>
    <row r="114" spans="1:6" ht="89.25" customHeight="1">
      <c r="A114" s="78">
        <v>1</v>
      </c>
      <c r="B114" s="80" t="s">
        <v>51</v>
      </c>
      <c r="C114" s="8" t="s">
        <v>55</v>
      </c>
      <c r="D114" s="6">
        <v>100</v>
      </c>
      <c r="E114" s="24">
        <v>100</v>
      </c>
      <c r="F114" s="7">
        <f>E114/D114*100</f>
        <v>100</v>
      </c>
    </row>
    <row r="115" spans="1:6" ht="171.75" customHeight="1">
      <c r="A115" s="79"/>
      <c r="B115" s="81"/>
      <c r="C115" s="8" t="s">
        <v>56</v>
      </c>
      <c r="D115" s="6">
        <v>0</v>
      </c>
      <c r="E115" s="24">
        <v>0</v>
      </c>
      <c r="F115" s="7">
        <f>IF(E115=0,100,0)</f>
        <v>100</v>
      </c>
    </row>
    <row r="116" spans="1:6" ht="183" customHeight="1">
      <c r="A116" s="5">
        <v>2</v>
      </c>
      <c r="B116" s="32" t="s">
        <v>52</v>
      </c>
      <c r="C116" s="8" t="s">
        <v>56</v>
      </c>
      <c r="D116" s="6">
        <v>0</v>
      </c>
      <c r="E116" s="24">
        <v>0</v>
      </c>
      <c r="F116" s="7">
        <f>IF(E116=0,100,0)</f>
        <v>100</v>
      </c>
    </row>
    <row r="118" spans="1:6">
      <c r="A118" s="70" t="s">
        <v>86</v>
      </c>
      <c r="B118" s="71"/>
      <c r="C118" s="71"/>
      <c r="D118" s="71"/>
      <c r="E118" s="71"/>
      <c r="F118" s="72"/>
    </row>
    <row r="119" spans="1:6">
      <c r="A119" s="69" t="s">
        <v>54</v>
      </c>
      <c r="B119" s="69"/>
      <c r="C119" s="69"/>
      <c r="D119" s="69"/>
      <c r="E119" s="69"/>
      <c r="F119" s="69"/>
    </row>
    <row r="120" spans="1:6" ht="168.75">
      <c r="A120" s="2" t="s">
        <v>5</v>
      </c>
      <c r="B120" s="3" t="s">
        <v>6</v>
      </c>
      <c r="C120" s="3" t="s">
        <v>14</v>
      </c>
      <c r="D120" s="3" t="s">
        <v>15</v>
      </c>
      <c r="E120" s="3" t="s">
        <v>16</v>
      </c>
      <c r="F120" s="3" t="s">
        <v>10</v>
      </c>
    </row>
    <row r="121" spans="1:6">
      <c r="A121" s="36">
        <v>1</v>
      </c>
      <c r="B121" s="36">
        <v>2</v>
      </c>
      <c r="C121" s="36">
        <v>3</v>
      </c>
      <c r="D121" s="36">
        <v>4</v>
      </c>
      <c r="E121" s="36">
        <v>5</v>
      </c>
      <c r="F121" s="36" t="s">
        <v>11</v>
      </c>
    </row>
    <row r="122" spans="1:6" ht="89.25" customHeight="1">
      <c r="A122" s="78">
        <v>1</v>
      </c>
      <c r="B122" s="80" t="s">
        <v>51</v>
      </c>
      <c r="C122" s="8" t="s">
        <v>55</v>
      </c>
      <c r="D122" s="6">
        <v>100</v>
      </c>
      <c r="E122" s="24">
        <v>80</v>
      </c>
      <c r="F122" s="7">
        <f>E122/D122*100</f>
        <v>80</v>
      </c>
    </row>
    <row r="123" spans="1:6" ht="171.75" customHeight="1">
      <c r="A123" s="79"/>
      <c r="B123" s="81"/>
      <c r="C123" s="8" t="s">
        <v>56</v>
      </c>
      <c r="D123" s="6">
        <v>0</v>
      </c>
      <c r="E123" s="24">
        <v>0</v>
      </c>
      <c r="F123" s="7">
        <f>IF(E123=0,100,0)</f>
        <v>100</v>
      </c>
    </row>
    <row r="124" spans="1:6" ht="109.5" customHeight="1">
      <c r="A124" s="5">
        <v>2</v>
      </c>
      <c r="B124" s="32" t="s">
        <v>52</v>
      </c>
      <c r="C124" s="8" t="s">
        <v>56</v>
      </c>
      <c r="D124" s="6">
        <v>0</v>
      </c>
      <c r="E124" s="24">
        <v>0</v>
      </c>
      <c r="F124" s="7">
        <f>IF(E124=0,100,0)</f>
        <v>100</v>
      </c>
    </row>
    <row r="126" spans="1:6">
      <c r="A126" s="70" t="s">
        <v>87</v>
      </c>
      <c r="B126" s="71"/>
      <c r="C126" s="71"/>
      <c r="D126" s="71"/>
      <c r="E126" s="71"/>
      <c r="F126" s="72"/>
    </row>
    <row r="127" spans="1:6">
      <c r="A127" s="69" t="s">
        <v>54</v>
      </c>
      <c r="B127" s="69"/>
      <c r="C127" s="69"/>
      <c r="D127" s="69"/>
      <c r="E127" s="69"/>
      <c r="F127" s="69"/>
    </row>
    <row r="128" spans="1:6" ht="168.75">
      <c r="A128" s="2" t="s">
        <v>5</v>
      </c>
      <c r="B128" s="3" t="s">
        <v>6</v>
      </c>
      <c r="C128" s="3" t="s">
        <v>14</v>
      </c>
      <c r="D128" s="3" t="s">
        <v>15</v>
      </c>
      <c r="E128" s="3" t="s">
        <v>16</v>
      </c>
      <c r="F128" s="3" t="s">
        <v>10</v>
      </c>
    </row>
    <row r="129" spans="1:10">
      <c r="A129" s="36">
        <v>1</v>
      </c>
      <c r="B129" s="36">
        <v>2</v>
      </c>
      <c r="C129" s="36">
        <v>3</v>
      </c>
      <c r="D129" s="36">
        <v>4</v>
      </c>
      <c r="E129" s="36">
        <v>5</v>
      </c>
      <c r="F129" s="36" t="s">
        <v>11</v>
      </c>
    </row>
    <row r="130" spans="1:10" ht="89.25" customHeight="1">
      <c r="A130" s="78">
        <v>1</v>
      </c>
      <c r="B130" s="80" t="s">
        <v>51</v>
      </c>
      <c r="C130" s="8" t="s">
        <v>55</v>
      </c>
      <c r="D130" s="6">
        <v>100</v>
      </c>
      <c r="E130" s="24">
        <v>91.84</v>
      </c>
      <c r="F130" s="7">
        <f>E130/D130*100</f>
        <v>91.84</v>
      </c>
      <c r="G130" s="61" t="s">
        <v>88</v>
      </c>
      <c r="H130" s="61"/>
      <c r="I130" s="61"/>
      <c r="J130" s="61"/>
    </row>
    <row r="131" spans="1:10" ht="171.75" customHeight="1">
      <c r="A131" s="79"/>
      <c r="B131" s="81"/>
      <c r="C131" s="8" t="s">
        <v>56</v>
      </c>
      <c r="D131" s="6">
        <v>0</v>
      </c>
      <c r="E131" s="24">
        <v>0</v>
      </c>
      <c r="F131" s="7">
        <f>IF(E131=0,100,0)</f>
        <v>100</v>
      </c>
    </row>
    <row r="132" spans="1:10" ht="109.5" customHeight="1">
      <c r="A132" s="5">
        <v>2</v>
      </c>
      <c r="B132" s="32" t="s">
        <v>52</v>
      </c>
      <c r="C132" s="8" t="s">
        <v>56</v>
      </c>
      <c r="D132" s="6">
        <v>0</v>
      </c>
      <c r="E132" s="24">
        <v>0</v>
      </c>
      <c r="F132" s="7">
        <f>IF(E132=0,100,0)</f>
        <v>100</v>
      </c>
    </row>
    <row r="134" spans="1:10">
      <c r="A134" s="73" t="s">
        <v>89</v>
      </c>
      <c r="B134" s="73"/>
      <c r="C134" s="73"/>
      <c r="D134" s="73"/>
      <c r="E134" s="73"/>
      <c r="F134" s="73"/>
    </row>
    <row r="135" spans="1:10">
      <c r="A135" s="74" t="s">
        <v>54</v>
      </c>
      <c r="B135" s="74"/>
      <c r="C135" s="74"/>
      <c r="D135" s="74"/>
      <c r="E135" s="74"/>
      <c r="F135" s="74"/>
    </row>
    <row r="136" spans="1:10" ht="168.75">
      <c r="A136" s="37" t="s">
        <v>5</v>
      </c>
      <c r="B136" s="38" t="s">
        <v>6</v>
      </c>
      <c r="C136" s="38" t="s">
        <v>14</v>
      </c>
      <c r="D136" s="38" t="s">
        <v>15</v>
      </c>
      <c r="E136" s="38" t="s">
        <v>16</v>
      </c>
      <c r="F136" s="38" t="s">
        <v>10</v>
      </c>
    </row>
    <row r="137" spans="1:10">
      <c r="A137" s="39">
        <v>1</v>
      </c>
      <c r="B137" s="39">
        <v>2</v>
      </c>
      <c r="C137" s="39">
        <v>3</v>
      </c>
      <c r="D137" s="39">
        <v>4</v>
      </c>
      <c r="E137" s="39">
        <v>5</v>
      </c>
      <c r="F137" s="39" t="s">
        <v>11</v>
      </c>
    </row>
    <row r="138" spans="1:10" ht="89.25" customHeight="1">
      <c r="A138" s="82">
        <v>1</v>
      </c>
      <c r="B138" s="83" t="s">
        <v>51</v>
      </c>
      <c r="C138" s="56" t="s">
        <v>55</v>
      </c>
      <c r="D138" s="45">
        <v>100</v>
      </c>
      <c r="E138" s="42">
        <v>100</v>
      </c>
      <c r="F138" s="43">
        <f>E138/D138*100</f>
        <v>100</v>
      </c>
    </row>
    <row r="139" spans="1:10" ht="171.75" customHeight="1">
      <c r="A139" s="82"/>
      <c r="B139" s="83"/>
      <c r="C139" s="56" t="s">
        <v>56</v>
      </c>
      <c r="D139" s="45">
        <v>0</v>
      </c>
      <c r="E139" s="42">
        <v>0</v>
      </c>
      <c r="F139" s="43">
        <f>IF(E139=0,100,0)</f>
        <v>100</v>
      </c>
    </row>
    <row r="140" spans="1:10" ht="109.5" customHeight="1">
      <c r="A140" s="46">
        <v>2</v>
      </c>
      <c r="B140" s="57" t="s">
        <v>52</v>
      </c>
      <c r="C140" s="56" t="s">
        <v>56</v>
      </c>
      <c r="D140" s="45">
        <v>0</v>
      </c>
      <c r="E140" s="42">
        <v>0</v>
      </c>
      <c r="F140" s="43">
        <f>IF(E140=0,100,0)</f>
        <v>100</v>
      </c>
    </row>
    <row r="142" spans="1:10">
      <c r="A142" s="70" t="s">
        <v>90</v>
      </c>
      <c r="B142" s="71"/>
      <c r="C142" s="71"/>
      <c r="D142" s="71"/>
      <c r="E142" s="71"/>
      <c r="F142" s="72"/>
    </row>
    <row r="143" spans="1:10">
      <c r="A143" s="69" t="s">
        <v>54</v>
      </c>
      <c r="B143" s="69"/>
      <c r="C143" s="69"/>
      <c r="D143" s="69"/>
      <c r="E143" s="69"/>
      <c r="F143" s="69"/>
    </row>
    <row r="144" spans="1:10" ht="168.75">
      <c r="A144" s="2" t="s">
        <v>5</v>
      </c>
      <c r="B144" s="3" t="s">
        <v>6</v>
      </c>
      <c r="C144" s="3" t="s">
        <v>14</v>
      </c>
      <c r="D144" s="3" t="s">
        <v>15</v>
      </c>
      <c r="E144" s="3" t="s">
        <v>16</v>
      </c>
      <c r="F144" s="3" t="s">
        <v>10</v>
      </c>
    </row>
    <row r="145" spans="1:6">
      <c r="A145" s="36">
        <v>1</v>
      </c>
      <c r="B145" s="36">
        <v>2</v>
      </c>
      <c r="C145" s="36">
        <v>3</v>
      </c>
      <c r="D145" s="36">
        <v>4</v>
      </c>
      <c r="E145" s="36">
        <v>5</v>
      </c>
      <c r="F145" s="36" t="s">
        <v>11</v>
      </c>
    </row>
    <row r="146" spans="1:6" ht="89.25" customHeight="1">
      <c r="A146" s="78">
        <v>1</v>
      </c>
      <c r="B146" s="80" t="s">
        <v>51</v>
      </c>
      <c r="C146" s="8" t="s">
        <v>55</v>
      </c>
      <c r="D146" s="6">
        <v>100</v>
      </c>
      <c r="E146" s="24">
        <v>100</v>
      </c>
      <c r="F146" s="7">
        <f>E146/D146*100</f>
        <v>100</v>
      </c>
    </row>
    <row r="147" spans="1:6" ht="121.5" customHeight="1">
      <c r="A147" s="79"/>
      <c r="B147" s="81"/>
      <c r="C147" s="8" t="s">
        <v>56</v>
      </c>
      <c r="D147" s="6">
        <v>0</v>
      </c>
      <c r="E147" s="24">
        <v>0</v>
      </c>
      <c r="F147" s="7">
        <f>IF(E147=0,100,0)</f>
        <v>100</v>
      </c>
    </row>
    <row r="148" spans="1:6" ht="186.75" customHeight="1">
      <c r="A148" s="5">
        <v>2</v>
      </c>
      <c r="B148" s="32" t="s">
        <v>52</v>
      </c>
      <c r="C148" s="8" t="s">
        <v>56</v>
      </c>
      <c r="D148" s="6">
        <v>0</v>
      </c>
      <c r="E148" s="24">
        <v>0</v>
      </c>
      <c r="F148" s="7">
        <f>IF(E148=0,100,0)</f>
        <v>100</v>
      </c>
    </row>
    <row r="150" spans="1:6">
      <c r="A150" s="70" t="s">
        <v>91</v>
      </c>
      <c r="B150" s="71"/>
      <c r="C150" s="71"/>
      <c r="D150" s="71"/>
      <c r="E150" s="71"/>
      <c r="F150" s="72"/>
    </row>
    <row r="151" spans="1:6">
      <c r="A151" s="69" t="s">
        <v>54</v>
      </c>
      <c r="B151" s="69"/>
      <c r="C151" s="69"/>
      <c r="D151" s="69"/>
      <c r="E151" s="69"/>
      <c r="F151" s="69"/>
    </row>
    <row r="152" spans="1:6" ht="168.75">
      <c r="A152" s="2" t="s">
        <v>5</v>
      </c>
      <c r="B152" s="3" t="s">
        <v>6</v>
      </c>
      <c r="C152" s="3" t="s">
        <v>14</v>
      </c>
      <c r="D152" s="3" t="s">
        <v>15</v>
      </c>
      <c r="E152" s="3" t="s">
        <v>16</v>
      </c>
      <c r="F152" s="3" t="s">
        <v>10</v>
      </c>
    </row>
    <row r="153" spans="1:6">
      <c r="A153" s="36">
        <v>1</v>
      </c>
      <c r="B153" s="36">
        <v>2</v>
      </c>
      <c r="C153" s="36">
        <v>3</v>
      </c>
      <c r="D153" s="36">
        <v>4</v>
      </c>
      <c r="E153" s="36">
        <v>5</v>
      </c>
      <c r="F153" s="36" t="s">
        <v>11</v>
      </c>
    </row>
    <row r="154" spans="1:6" ht="89.25" customHeight="1">
      <c r="A154" s="78">
        <v>1</v>
      </c>
      <c r="B154" s="80" t="s">
        <v>51</v>
      </c>
      <c r="C154" s="8" t="s">
        <v>55</v>
      </c>
      <c r="D154" s="6">
        <v>100</v>
      </c>
      <c r="E154" s="24">
        <v>84</v>
      </c>
      <c r="F154" s="7">
        <f>E154/D154*100</f>
        <v>84</v>
      </c>
    </row>
    <row r="155" spans="1:6" ht="171.75" customHeight="1">
      <c r="A155" s="79"/>
      <c r="B155" s="81"/>
      <c r="C155" s="8" t="s">
        <v>56</v>
      </c>
      <c r="D155" s="6">
        <v>0</v>
      </c>
      <c r="E155" s="24">
        <v>0</v>
      </c>
      <c r="F155" s="7">
        <f>IF(E155=0,100,0)</f>
        <v>100</v>
      </c>
    </row>
    <row r="156" spans="1:6" ht="109.5" customHeight="1">
      <c r="A156" s="5">
        <v>2</v>
      </c>
      <c r="B156" s="32" t="s">
        <v>52</v>
      </c>
      <c r="C156" s="8" t="s">
        <v>56</v>
      </c>
      <c r="D156" s="6">
        <v>0</v>
      </c>
      <c r="E156" s="24">
        <v>0</v>
      </c>
      <c r="F156" s="7">
        <f>IF(E156=0,100,0)</f>
        <v>100</v>
      </c>
    </row>
    <row r="158" spans="1:6">
      <c r="A158" s="70" t="s">
        <v>93</v>
      </c>
      <c r="B158" s="71"/>
      <c r="C158" s="71"/>
      <c r="D158" s="71"/>
      <c r="E158" s="71"/>
      <c r="F158" s="72"/>
    </row>
    <row r="159" spans="1:6">
      <c r="A159" s="69" t="s">
        <v>54</v>
      </c>
      <c r="B159" s="69"/>
      <c r="C159" s="69"/>
      <c r="D159" s="69"/>
      <c r="E159" s="69"/>
      <c r="F159" s="69"/>
    </row>
    <row r="160" spans="1:6" ht="168.75">
      <c r="A160" s="2" t="s">
        <v>5</v>
      </c>
      <c r="B160" s="3" t="s">
        <v>6</v>
      </c>
      <c r="C160" s="3" t="s">
        <v>14</v>
      </c>
      <c r="D160" s="3" t="s">
        <v>15</v>
      </c>
      <c r="E160" s="3" t="s">
        <v>16</v>
      </c>
      <c r="F160" s="3" t="s">
        <v>10</v>
      </c>
    </row>
    <row r="161" spans="1:6">
      <c r="A161" s="36">
        <v>1</v>
      </c>
      <c r="B161" s="36">
        <v>2</v>
      </c>
      <c r="C161" s="36">
        <v>3</v>
      </c>
      <c r="D161" s="36">
        <v>4</v>
      </c>
      <c r="E161" s="36">
        <v>5</v>
      </c>
      <c r="F161" s="36" t="s">
        <v>11</v>
      </c>
    </row>
    <row r="162" spans="1:6" ht="38.25" customHeight="1">
      <c r="A162" s="78">
        <v>1</v>
      </c>
      <c r="B162" s="80" t="s">
        <v>51</v>
      </c>
      <c r="C162" s="8" t="s">
        <v>55</v>
      </c>
      <c r="D162" s="6">
        <v>100</v>
      </c>
      <c r="E162" s="24">
        <v>100</v>
      </c>
      <c r="F162" s="7">
        <f>E162/D162*100</f>
        <v>100</v>
      </c>
    </row>
    <row r="163" spans="1:6" ht="101.25" customHeight="1">
      <c r="A163" s="79"/>
      <c r="B163" s="81"/>
      <c r="C163" s="8" t="s">
        <v>56</v>
      </c>
      <c r="D163" s="6">
        <v>0</v>
      </c>
      <c r="E163" s="24">
        <v>0</v>
      </c>
      <c r="F163" s="7">
        <f>IF(E163=0,100,0)</f>
        <v>100</v>
      </c>
    </row>
    <row r="164" spans="1:6" ht="109.5" customHeight="1">
      <c r="A164" s="5">
        <v>2</v>
      </c>
      <c r="B164" s="32" t="s">
        <v>52</v>
      </c>
      <c r="C164" s="8" t="s">
        <v>56</v>
      </c>
      <c r="D164" s="6">
        <v>0</v>
      </c>
      <c r="E164" s="24">
        <v>0</v>
      </c>
      <c r="F164" s="7">
        <f>IF(E164=0,100,0)</f>
        <v>100</v>
      </c>
    </row>
    <row r="166" spans="1:6">
      <c r="A166" s="70" t="s">
        <v>94</v>
      </c>
      <c r="B166" s="71"/>
      <c r="C166" s="71"/>
      <c r="D166" s="71"/>
      <c r="E166" s="71"/>
      <c r="F166" s="72"/>
    </row>
    <row r="167" spans="1:6">
      <c r="A167" s="69" t="s">
        <v>54</v>
      </c>
      <c r="B167" s="69"/>
      <c r="C167" s="69"/>
      <c r="D167" s="69"/>
      <c r="E167" s="69"/>
      <c r="F167" s="69"/>
    </row>
    <row r="168" spans="1:6" ht="168.75">
      <c r="A168" s="2" t="s">
        <v>5</v>
      </c>
      <c r="B168" s="3" t="s">
        <v>6</v>
      </c>
      <c r="C168" s="3" t="s">
        <v>14</v>
      </c>
      <c r="D168" s="3" t="s">
        <v>15</v>
      </c>
      <c r="E168" s="3" t="s">
        <v>16</v>
      </c>
      <c r="F168" s="3" t="s">
        <v>10</v>
      </c>
    </row>
    <row r="169" spans="1:6">
      <c r="A169" s="36">
        <v>1</v>
      </c>
      <c r="B169" s="36">
        <v>2</v>
      </c>
      <c r="C169" s="36">
        <v>3</v>
      </c>
      <c r="D169" s="36">
        <v>4</v>
      </c>
      <c r="E169" s="36">
        <v>5</v>
      </c>
      <c r="F169" s="36" t="s">
        <v>11</v>
      </c>
    </row>
    <row r="170" spans="1:6" ht="89.25" customHeight="1">
      <c r="A170" s="78">
        <v>1</v>
      </c>
      <c r="B170" s="80" t="s">
        <v>51</v>
      </c>
      <c r="C170" s="8" t="s">
        <v>55</v>
      </c>
      <c r="D170" s="6">
        <v>100</v>
      </c>
      <c r="E170" s="24">
        <v>100</v>
      </c>
      <c r="F170" s="7">
        <f>E170/D170*100</f>
        <v>100</v>
      </c>
    </row>
    <row r="171" spans="1:6" ht="171.75" customHeight="1">
      <c r="A171" s="79"/>
      <c r="B171" s="81"/>
      <c r="C171" s="8" t="s">
        <v>56</v>
      </c>
      <c r="D171" s="6">
        <v>0</v>
      </c>
      <c r="E171" s="24">
        <v>0</v>
      </c>
      <c r="F171" s="7">
        <f>IF(E171=0,100,0)</f>
        <v>100</v>
      </c>
    </row>
    <row r="172" spans="1:6" ht="109.5" customHeight="1">
      <c r="A172" s="5">
        <v>2</v>
      </c>
      <c r="B172" s="32" t="s">
        <v>52</v>
      </c>
      <c r="C172" s="8" t="s">
        <v>56</v>
      </c>
      <c r="D172" s="6">
        <v>0</v>
      </c>
      <c r="E172" s="24">
        <v>0</v>
      </c>
      <c r="F172" s="7">
        <f>IF(E172=0,100,0)</f>
        <v>100</v>
      </c>
    </row>
    <row r="174" spans="1:6">
      <c r="A174" s="70" t="s">
        <v>95</v>
      </c>
      <c r="B174" s="71"/>
      <c r="C174" s="71"/>
      <c r="D174" s="71"/>
      <c r="E174" s="71"/>
      <c r="F174" s="72"/>
    </row>
    <row r="175" spans="1:6">
      <c r="A175" s="69" t="s">
        <v>54</v>
      </c>
      <c r="B175" s="69"/>
      <c r="C175" s="69"/>
      <c r="D175" s="69"/>
      <c r="E175" s="69"/>
      <c r="F175" s="69"/>
    </row>
    <row r="176" spans="1:6" ht="168.75">
      <c r="A176" s="2" t="s">
        <v>5</v>
      </c>
      <c r="B176" s="3" t="s">
        <v>6</v>
      </c>
      <c r="C176" s="3" t="s">
        <v>14</v>
      </c>
      <c r="D176" s="3" t="s">
        <v>15</v>
      </c>
      <c r="E176" s="3" t="s">
        <v>16</v>
      </c>
      <c r="F176" s="3" t="s">
        <v>10</v>
      </c>
    </row>
    <row r="177" spans="1:6">
      <c r="A177" s="36">
        <v>1</v>
      </c>
      <c r="B177" s="36">
        <v>2</v>
      </c>
      <c r="C177" s="36">
        <v>3</v>
      </c>
      <c r="D177" s="36">
        <v>4</v>
      </c>
      <c r="E177" s="36">
        <v>5</v>
      </c>
      <c r="F177" s="36" t="s">
        <v>11</v>
      </c>
    </row>
    <row r="178" spans="1:6" ht="89.25" customHeight="1">
      <c r="A178" s="78">
        <v>1</v>
      </c>
      <c r="B178" s="80" t="s">
        <v>51</v>
      </c>
      <c r="C178" s="8" t="s">
        <v>55</v>
      </c>
      <c r="D178" s="6">
        <v>100</v>
      </c>
      <c r="E178" s="24">
        <v>100</v>
      </c>
      <c r="F178" s="7">
        <f>E178/D178*100</f>
        <v>100</v>
      </c>
    </row>
    <row r="179" spans="1:6" ht="171.75" customHeight="1">
      <c r="A179" s="79"/>
      <c r="B179" s="81"/>
      <c r="C179" s="8" t="s">
        <v>56</v>
      </c>
      <c r="D179" s="6">
        <v>0</v>
      </c>
      <c r="E179" s="24">
        <v>0</v>
      </c>
      <c r="F179" s="7">
        <f>IF(E179=0,100,0)</f>
        <v>100</v>
      </c>
    </row>
    <row r="180" spans="1:6" ht="109.5" customHeight="1">
      <c r="A180" s="5">
        <v>2</v>
      </c>
      <c r="B180" s="32" t="s">
        <v>52</v>
      </c>
      <c r="C180" s="8" t="s">
        <v>56</v>
      </c>
      <c r="D180" s="6">
        <v>0</v>
      </c>
      <c r="E180" s="24">
        <v>0</v>
      </c>
      <c r="F180" s="7">
        <f>IF(E180=0,100,0)</f>
        <v>100</v>
      </c>
    </row>
    <row r="182" spans="1:6">
      <c r="A182" s="70" t="s">
        <v>96</v>
      </c>
      <c r="B182" s="71"/>
      <c r="C182" s="71"/>
      <c r="D182" s="71"/>
      <c r="E182" s="71"/>
      <c r="F182" s="72"/>
    </row>
    <row r="183" spans="1:6">
      <c r="A183" s="69" t="s">
        <v>54</v>
      </c>
      <c r="B183" s="69"/>
      <c r="C183" s="69"/>
      <c r="D183" s="69"/>
      <c r="E183" s="69"/>
      <c r="F183" s="69"/>
    </row>
    <row r="184" spans="1:6" ht="168.75">
      <c r="A184" s="2" t="s">
        <v>5</v>
      </c>
      <c r="B184" s="3" t="s">
        <v>6</v>
      </c>
      <c r="C184" s="3" t="s">
        <v>14</v>
      </c>
      <c r="D184" s="3" t="s">
        <v>15</v>
      </c>
      <c r="E184" s="3" t="s">
        <v>16</v>
      </c>
      <c r="F184" s="3" t="s">
        <v>10</v>
      </c>
    </row>
    <row r="185" spans="1:6">
      <c r="A185" s="36">
        <v>1</v>
      </c>
      <c r="B185" s="36">
        <v>2</v>
      </c>
      <c r="C185" s="36">
        <v>3</v>
      </c>
      <c r="D185" s="36">
        <v>4</v>
      </c>
      <c r="E185" s="36">
        <v>5</v>
      </c>
      <c r="F185" s="36" t="s">
        <v>11</v>
      </c>
    </row>
    <row r="186" spans="1:6" ht="89.25" customHeight="1">
      <c r="A186" s="78">
        <v>1</v>
      </c>
      <c r="B186" s="80" t="s">
        <v>51</v>
      </c>
      <c r="C186" s="8" t="s">
        <v>55</v>
      </c>
      <c r="D186" s="6">
        <v>100</v>
      </c>
      <c r="E186" s="24">
        <v>100</v>
      </c>
      <c r="F186" s="7">
        <f>E186/D186*100</f>
        <v>100</v>
      </c>
    </row>
    <row r="187" spans="1:6" ht="171.75" customHeight="1">
      <c r="A187" s="79"/>
      <c r="B187" s="81"/>
      <c r="C187" s="8" t="s">
        <v>56</v>
      </c>
      <c r="D187" s="6">
        <v>0</v>
      </c>
      <c r="E187" s="24">
        <v>0</v>
      </c>
      <c r="F187" s="7">
        <f>IF(E187=0,100,0)</f>
        <v>100</v>
      </c>
    </row>
    <row r="188" spans="1:6" ht="109.5" customHeight="1">
      <c r="A188" s="5">
        <v>2</v>
      </c>
      <c r="B188" s="32" t="s">
        <v>52</v>
      </c>
      <c r="C188" s="8" t="s">
        <v>56</v>
      </c>
      <c r="D188" s="6">
        <v>0</v>
      </c>
      <c r="E188" s="24">
        <v>0</v>
      </c>
      <c r="F188" s="7">
        <f>IF(E188=0,100,0)</f>
        <v>100</v>
      </c>
    </row>
    <row r="190" spans="1:6">
      <c r="A190" s="70" t="s">
        <v>98</v>
      </c>
      <c r="B190" s="71"/>
      <c r="C190" s="71"/>
      <c r="D190" s="71"/>
      <c r="E190" s="71"/>
      <c r="F190" s="72"/>
    </row>
    <row r="191" spans="1:6">
      <c r="A191" s="69" t="s">
        <v>54</v>
      </c>
      <c r="B191" s="69"/>
      <c r="C191" s="69"/>
      <c r="D191" s="69"/>
      <c r="E191" s="69"/>
      <c r="F191" s="69"/>
    </row>
    <row r="192" spans="1:6" ht="168.75">
      <c r="A192" s="2" t="s">
        <v>5</v>
      </c>
      <c r="B192" s="3" t="s">
        <v>6</v>
      </c>
      <c r="C192" s="3" t="s">
        <v>14</v>
      </c>
      <c r="D192" s="3" t="s">
        <v>15</v>
      </c>
      <c r="E192" s="3" t="s">
        <v>16</v>
      </c>
      <c r="F192" s="3" t="s">
        <v>10</v>
      </c>
    </row>
    <row r="193" spans="1:6">
      <c r="A193" s="36">
        <v>1</v>
      </c>
      <c r="B193" s="36">
        <v>2</v>
      </c>
      <c r="C193" s="36">
        <v>3</v>
      </c>
      <c r="D193" s="36">
        <v>4</v>
      </c>
      <c r="E193" s="36">
        <v>5</v>
      </c>
      <c r="F193" s="36" t="s">
        <v>11</v>
      </c>
    </row>
    <row r="194" spans="1:6" ht="89.25" customHeight="1">
      <c r="A194" s="78">
        <v>1</v>
      </c>
      <c r="B194" s="80" t="s">
        <v>51</v>
      </c>
      <c r="C194" s="8" t="s">
        <v>55</v>
      </c>
      <c r="D194" s="6">
        <v>100</v>
      </c>
      <c r="E194" s="24">
        <v>100</v>
      </c>
      <c r="F194" s="7">
        <f>E194/D194*100</f>
        <v>100</v>
      </c>
    </row>
    <row r="195" spans="1:6" ht="171.75" customHeight="1">
      <c r="A195" s="79"/>
      <c r="B195" s="81"/>
      <c r="C195" s="8" t="s">
        <v>56</v>
      </c>
      <c r="D195" s="6">
        <v>0</v>
      </c>
      <c r="E195" s="24">
        <v>0</v>
      </c>
      <c r="F195" s="7">
        <f>IF(E195=0,100,0)</f>
        <v>100</v>
      </c>
    </row>
    <row r="196" spans="1:6" ht="109.5" customHeight="1">
      <c r="A196" s="62">
        <v>2</v>
      </c>
      <c r="B196" s="63" t="s">
        <v>52</v>
      </c>
      <c r="C196" s="8" t="s">
        <v>56</v>
      </c>
      <c r="D196" s="6">
        <v>0</v>
      </c>
      <c r="E196" s="24">
        <v>0</v>
      </c>
      <c r="F196" s="7">
        <f>IF(E196=0,100,0)</f>
        <v>100</v>
      </c>
    </row>
    <row r="198" spans="1:6">
      <c r="A198" s="70" t="s">
        <v>100</v>
      </c>
      <c r="B198" s="71"/>
      <c r="C198" s="71"/>
      <c r="D198" s="71"/>
      <c r="E198" s="71"/>
      <c r="F198" s="72"/>
    </row>
    <row r="199" spans="1:6">
      <c r="A199" s="69" t="s">
        <v>54</v>
      </c>
      <c r="B199" s="69"/>
      <c r="C199" s="69"/>
      <c r="D199" s="69"/>
      <c r="E199" s="69"/>
      <c r="F199" s="69"/>
    </row>
    <row r="200" spans="1:6" ht="168.75">
      <c r="A200" s="2" t="s">
        <v>5</v>
      </c>
      <c r="B200" s="3" t="s">
        <v>6</v>
      </c>
      <c r="C200" s="3" t="s">
        <v>14</v>
      </c>
      <c r="D200" s="3" t="s">
        <v>15</v>
      </c>
      <c r="E200" s="3" t="s">
        <v>16</v>
      </c>
      <c r="F200" s="3" t="s">
        <v>10</v>
      </c>
    </row>
    <row r="201" spans="1:6">
      <c r="A201" s="36">
        <v>1</v>
      </c>
      <c r="B201" s="36">
        <v>2</v>
      </c>
      <c r="C201" s="36">
        <v>3</v>
      </c>
      <c r="D201" s="36">
        <v>4</v>
      </c>
      <c r="E201" s="36">
        <v>5</v>
      </c>
      <c r="F201" s="36" t="s">
        <v>11</v>
      </c>
    </row>
    <row r="202" spans="1:6" ht="89.25" customHeight="1">
      <c r="A202" s="78">
        <v>1</v>
      </c>
      <c r="B202" s="80" t="s">
        <v>51</v>
      </c>
      <c r="C202" s="8" t="s">
        <v>55</v>
      </c>
      <c r="D202" s="6">
        <v>100</v>
      </c>
      <c r="E202" s="24">
        <v>100</v>
      </c>
      <c r="F202" s="7">
        <f>E202/D202*100</f>
        <v>100</v>
      </c>
    </row>
    <row r="203" spans="1:6" ht="171.75" customHeight="1">
      <c r="A203" s="79"/>
      <c r="B203" s="81"/>
      <c r="C203" s="8" t="s">
        <v>56</v>
      </c>
      <c r="D203" s="6">
        <v>0</v>
      </c>
      <c r="E203" s="24">
        <v>0</v>
      </c>
      <c r="F203" s="7">
        <f>IF(E203=0,100,0)</f>
        <v>100</v>
      </c>
    </row>
    <row r="204" spans="1:6" ht="109.5" customHeight="1">
      <c r="A204" s="5">
        <v>2</v>
      </c>
      <c r="B204" s="32" t="s">
        <v>52</v>
      </c>
      <c r="C204" s="8" t="s">
        <v>56</v>
      </c>
      <c r="D204" s="6">
        <v>0</v>
      </c>
      <c r="E204" s="24">
        <v>0</v>
      </c>
      <c r="F204" s="7">
        <f>IF(E204=0,100,0)</f>
        <v>100</v>
      </c>
    </row>
    <row r="206" spans="1:6">
      <c r="A206" s="70" t="s">
        <v>102</v>
      </c>
      <c r="B206" s="71"/>
      <c r="C206" s="71"/>
      <c r="D206" s="71"/>
      <c r="E206" s="71"/>
      <c r="F206" s="72"/>
    </row>
    <row r="207" spans="1:6">
      <c r="A207" s="69" t="s">
        <v>54</v>
      </c>
      <c r="B207" s="69"/>
      <c r="C207" s="69"/>
      <c r="D207" s="69"/>
      <c r="E207" s="69"/>
      <c r="F207" s="69"/>
    </row>
    <row r="208" spans="1:6" ht="168.75">
      <c r="A208" s="2" t="s">
        <v>5</v>
      </c>
      <c r="B208" s="3" t="s">
        <v>6</v>
      </c>
      <c r="C208" s="3" t="s">
        <v>14</v>
      </c>
      <c r="D208" s="3" t="s">
        <v>15</v>
      </c>
      <c r="E208" s="3" t="s">
        <v>16</v>
      </c>
      <c r="F208" s="3" t="s">
        <v>10</v>
      </c>
    </row>
    <row r="209" spans="1:6">
      <c r="A209" s="36">
        <v>1</v>
      </c>
      <c r="B209" s="36">
        <v>2</v>
      </c>
      <c r="C209" s="36">
        <v>3</v>
      </c>
      <c r="D209" s="36">
        <v>4</v>
      </c>
      <c r="E209" s="36">
        <v>5</v>
      </c>
      <c r="F209" s="36" t="s">
        <v>11</v>
      </c>
    </row>
    <row r="210" spans="1:6" ht="89.25" customHeight="1">
      <c r="A210" s="78">
        <v>1</v>
      </c>
      <c r="B210" s="80" t="s">
        <v>51</v>
      </c>
      <c r="C210" s="8" t="s">
        <v>55</v>
      </c>
      <c r="D210" s="6">
        <v>100</v>
      </c>
      <c r="E210" s="24">
        <v>100</v>
      </c>
      <c r="F210" s="7">
        <f>E210/D210*100</f>
        <v>100</v>
      </c>
    </row>
    <row r="211" spans="1:6" ht="140.25" customHeight="1">
      <c r="A211" s="79"/>
      <c r="B211" s="81"/>
      <c r="C211" s="8" t="s">
        <v>56</v>
      </c>
      <c r="D211" s="6">
        <v>0</v>
      </c>
      <c r="E211" s="24">
        <v>0</v>
      </c>
      <c r="F211" s="7">
        <f>IF(E211=0,100,0)</f>
        <v>100</v>
      </c>
    </row>
    <row r="212" spans="1:6" ht="181.5" customHeight="1">
      <c r="A212" s="5">
        <v>2</v>
      </c>
      <c r="B212" s="32" t="s">
        <v>52</v>
      </c>
      <c r="C212" s="8" t="s">
        <v>56</v>
      </c>
      <c r="D212" s="6">
        <v>0</v>
      </c>
      <c r="E212" s="24">
        <v>0</v>
      </c>
      <c r="F212" s="7">
        <f>IF(E212=0,100,0)</f>
        <v>100</v>
      </c>
    </row>
    <row r="214" spans="1:6">
      <c r="A214" s="70" t="s">
        <v>103</v>
      </c>
      <c r="B214" s="71"/>
      <c r="C214" s="71"/>
      <c r="D214" s="71"/>
      <c r="E214" s="71"/>
      <c r="F214" s="72"/>
    </row>
    <row r="215" spans="1:6">
      <c r="A215" s="69" t="s">
        <v>54</v>
      </c>
      <c r="B215" s="69"/>
      <c r="C215" s="69"/>
      <c r="D215" s="69"/>
      <c r="E215" s="69"/>
      <c r="F215" s="69"/>
    </row>
    <row r="216" spans="1:6" ht="168.75">
      <c r="A216" s="2" t="s">
        <v>5</v>
      </c>
      <c r="B216" s="3" t="s">
        <v>6</v>
      </c>
      <c r="C216" s="3" t="s">
        <v>14</v>
      </c>
      <c r="D216" s="3" t="s">
        <v>15</v>
      </c>
      <c r="E216" s="3" t="s">
        <v>16</v>
      </c>
      <c r="F216" s="3" t="s">
        <v>10</v>
      </c>
    </row>
    <row r="217" spans="1:6">
      <c r="A217" s="60">
        <v>1</v>
      </c>
      <c r="B217" s="60">
        <v>2</v>
      </c>
      <c r="C217" s="60">
        <v>3</v>
      </c>
      <c r="D217" s="60">
        <v>4</v>
      </c>
      <c r="E217" s="60">
        <v>5</v>
      </c>
      <c r="F217" s="60" t="s">
        <v>11</v>
      </c>
    </row>
    <row r="218" spans="1:6" ht="89.25" customHeight="1">
      <c r="A218" s="78">
        <v>1</v>
      </c>
      <c r="B218" s="80" t="s">
        <v>51</v>
      </c>
      <c r="C218" s="8" t="s">
        <v>55</v>
      </c>
      <c r="D218" s="6">
        <v>100</v>
      </c>
      <c r="E218" s="24">
        <v>100</v>
      </c>
      <c r="F218" s="7">
        <f>E218/D218*100</f>
        <v>100</v>
      </c>
    </row>
    <row r="219" spans="1:6" ht="171.75" customHeight="1">
      <c r="A219" s="79"/>
      <c r="B219" s="81"/>
      <c r="C219" s="8" t="s">
        <v>56</v>
      </c>
      <c r="D219" s="6">
        <v>0</v>
      </c>
      <c r="E219" s="24">
        <v>0</v>
      </c>
      <c r="F219" s="7">
        <f>IF(E219=0,100,0)</f>
        <v>100</v>
      </c>
    </row>
    <row r="220" spans="1:6" ht="109.5" customHeight="1">
      <c r="A220" s="5">
        <v>2</v>
      </c>
      <c r="B220" s="32" t="s">
        <v>52</v>
      </c>
      <c r="C220" s="8" t="s">
        <v>56</v>
      </c>
      <c r="D220" s="6">
        <v>0</v>
      </c>
      <c r="E220" s="24">
        <v>0</v>
      </c>
      <c r="F220" s="7">
        <f>IF(E220=0,100,0)</f>
        <v>100</v>
      </c>
    </row>
    <row r="222" spans="1:6">
      <c r="A222" s="70" t="s">
        <v>105</v>
      </c>
      <c r="B222" s="71"/>
      <c r="C222" s="71"/>
      <c r="D222" s="71"/>
      <c r="E222" s="71"/>
      <c r="F222" s="72"/>
    </row>
    <row r="223" spans="1:6">
      <c r="A223" s="69" t="s">
        <v>54</v>
      </c>
      <c r="B223" s="69"/>
      <c r="C223" s="69"/>
      <c r="D223" s="69"/>
      <c r="E223" s="69"/>
      <c r="F223" s="69"/>
    </row>
    <row r="224" spans="1:6" ht="168.75">
      <c r="A224" s="2" t="s">
        <v>5</v>
      </c>
      <c r="B224" s="3" t="s">
        <v>6</v>
      </c>
      <c r="C224" s="3" t="s">
        <v>14</v>
      </c>
      <c r="D224" s="3" t="s">
        <v>15</v>
      </c>
      <c r="E224" s="3" t="s">
        <v>16</v>
      </c>
      <c r="F224" s="3" t="s">
        <v>10</v>
      </c>
    </row>
    <row r="225" spans="1:6">
      <c r="A225" s="60">
        <v>1</v>
      </c>
      <c r="B225" s="60">
        <v>2</v>
      </c>
      <c r="C225" s="60">
        <v>3</v>
      </c>
      <c r="D225" s="60">
        <v>4</v>
      </c>
      <c r="E225" s="60">
        <v>5</v>
      </c>
      <c r="F225" s="60" t="s">
        <v>11</v>
      </c>
    </row>
    <row r="226" spans="1:6" ht="89.25" customHeight="1">
      <c r="A226" s="78">
        <v>1</v>
      </c>
      <c r="B226" s="80" t="s">
        <v>51</v>
      </c>
      <c r="C226" s="8" t="s">
        <v>55</v>
      </c>
      <c r="D226" s="6">
        <v>100</v>
      </c>
      <c r="E226" s="24">
        <v>100</v>
      </c>
      <c r="F226" s="7">
        <f>E226/D226*100</f>
        <v>100</v>
      </c>
    </row>
    <row r="227" spans="1:6" ht="171.75" customHeight="1">
      <c r="A227" s="79"/>
      <c r="B227" s="81"/>
      <c r="C227" s="8" t="s">
        <v>56</v>
      </c>
      <c r="D227" s="6">
        <v>0</v>
      </c>
      <c r="E227" s="24">
        <v>0</v>
      </c>
      <c r="F227" s="7">
        <f>IF(E227=0,100,0)</f>
        <v>100</v>
      </c>
    </row>
    <row r="228" spans="1:6" ht="109.5" customHeight="1">
      <c r="A228" s="5">
        <v>2</v>
      </c>
      <c r="B228" s="32" t="s">
        <v>52</v>
      </c>
      <c r="C228" s="8" t="s">
        <v>56</v>
      </c>
      <c r="D228" s="6">
        <v>0</v>
      </c>
      <c r="E228" s="24">
        <v>0</v>
      </c>
      <c r="F228" s="7">
        <f>IF(E228=0,100,0)</f>
        <v>100</v>
      </c>
    </row>
    <row r="230" spans="1:6">
      <c r="A230" s="70" t="s">
        <v>106</v>
      </c>
      <c r="B230" s="71"/>
      <c r="C230" s="71"/>
      <c r="D230" s="71"/>
      <c r="E230" s="71"/>
      <c r="F230" s="72"/>
    </row>
    <row r="231" spans="1:6">
      <c r="A231" s="69" t="s">
        <v>54</v>
      </c>
      <c r="B231" s="69"/>
      <c r="C231" s="69"/>
      <c r="D231" s="69"/>
      <c r="E231" s="69"/>
      <c r="F231" s="69"/>
    </row>
    <row r="232" spans="1:6" ht="168.75">
      <c r="A232" s="2" t="s">
        <v>5</v>
      </c>
      <c r="B232" s="3" t="s">
        <v>6</v>
      </c>
      <c r="C232" s="3" t="s">
        <v>14</v>
      </c>
      <c r="D232" s="3" t="s">
        <v>15</v>
      </c>
      <c r="E232" s="3" t="s">
        <v>16</v>
      </c>
      <c r="F232" s="3" t="s">
        <v>10</v>
      </c>
    </row>
    <row r="233" spans="1:6">
      <c r="A233" s="60">
        <v>1</v>
      </c>
      <c r="B233" s="60">
        <v>2</v>
      </c>
      <c r="C233" s="60">
        <v>3</v>
      </c>
      <c r="D233" s="60">
        <v>4</v>
      </c>
      <c r="E233" s="60">
        <v>5</v>
      </c>
      <c r="F233" s="60" t="s">
        <v>11</v>
      </c>
    </row>
    <row r="234" spans="1:6" ht="89.25" customHeight="1">
      <c r="A234" s="78">
        <v>1</v>
      </c>
      <c r="B234" s="80" t="s">
        <v>51</v>
      </c>
      <c r="C234" s="8" t="s">
        <v>55</v>
      </c>
      <c r="D234" s="6">
        <v>100</v>
      </c>
      <c r="E234" s="24">
        <v>100</v>
      </c>
      <c r="F234" s="7">
        <f>E234/D234*100</f>
        <v>100</v>
      </c>
    </row>
    <row r="235" spans="1:6" ht="171.75" customHeight="1">
      <c r="A235" s="79"/>
      <c r="B235" s="81"/>
      <c r="C235" s="8" t="s">
        <v>56</v>
      </c>
      <c r="D235" s="6">
        <v>0</v>
      </c>
      <c r="E235" s="24">
        <v>0</v>
      </c>
      <c r="F235" s="7">
        <f>IF(E235=0,100,0)</f>
        <v>100</v>
      </c>
    </row>
    <row r="236" spans="1:6" ht="109.5" customHeight="1">
      <c r="A236" s="5">
        <v>2</v>
      </c>
      <c r="B236" s="32" t="s">
        <v>52</v>
      </c>
      <c r="C236" s="8" t="s">
        <v>56</v>
      </c>
      <c r="D236" s="6">
        <v>0</v>
      </c>
      <c r="E236" s="24">
        <v>0</v>
      </c>
      <c r="F236" s="7">
        <f>IF(E236=0,100,0)</f>
        <v>100</v>
      </c>
    </row>
    <row r="238" spans="1:6">
      <c r="A238" s="70" t="s">
        <v>107</v>
      </c>
      <c r="B238" s="71"/>
      <c r="C238" s="71"/>
      <c r="D238" s="71"/>
      <c r="E238" s="71"/>
      <c r="F238" s="72"/>
    </row>
    <row r="239" spans="1:6">
      <c r="A239" s="69" t="s">
        <v>54</v>
      </c>
      <c r="B239" s="69"/>
      <c r="C239" s="69"/>
      <c r="D239" s="69"/>
      <c r="E239" s="69"/>
      <c r="F239" s="69"/>
    </row>
    <row r="240" spans="1:6" ht="168.75">
      <c r="A240" s="2" t="s">
        <v>5</v>
      </c>
      <c r="B240" s="3" t="s">
        <v>6</v>
      </c>
      <c r="C240" s="3" t="s">
        <v>14</v>
      </c>
      <c r="D240" s="3" t="s">
        <v>15</v>
      </c>
      <c r="E240" s="3" t="s">
        <v>16</v>
      </c>
      <c r="F240" s="3" t="s">
        <v>10</v>
      </c>
    </row>
    <row r="241" spans="1:6">
      <c r="A241" s="60">
        <v>1</v>
      </c>
      <c r="B241" s="60">
        <v>2</v>
      </c>
      <c r="C241" s="60">
        <v>3</v>
      </c>
      <c r="D241" s="60">
        <v>4</v>
      </c>
      <c r="E241" s="60">
        <v>5</v>
      </c>
      <c r="F241" s="60" t="s">
        <v>11</v>
      </c>
    </row>
    <row r="242" spans="1:6" ht="89.25" customHeight="1">
      <c r="A242" s="78">
        <v>1</v>
      </c>
      <c r="B242" s="80" t="s">
        <v>51</v>
      </c>
      <c r="C242" s="8" t="s">
        <v>55</v>
      </c>
      <c r="D242" s="6">
        <v>100</v>
      </c>
      <c r="E242" s="24">
        <v>100</v>
      </c>
      <c r="F242" s="7">
        <f>E242/D242*100</f>
        <v>100</v>
      </c>
    </row>
    <row r="243" spans="1:6" ht="171.75" customHeight="1">
      <c r="A243" s="79"/>
      <c r="B243" s="81"/>
      <c r="C243" s="8" t="s">
        <v>56</v>
      </c>
      <c r="D243" s="6">
        <v>0</v>
      </c>
      <c r="E243" s="24">
        <v>0</v>
      </c>
      <c r="F243" s="7">
        <f>IF(E243=0,100,0)</f>
        <v>100</v>
      </c>
    </row>
    <row r="244" spans="1:6" ht="109.5" customHeight="1">
      <c r="A244" s="5">
        <v>2</v>
      </c>
      <c r="B244" s="32" t="s">
        <v>52</v>
      </c>
      <c r="C244" s="8" t="s">
        <v>56</v>
      </c>
      <c r="D244" s="6">
        <v>0</v>
      </c>
      <c r="E244" s="24">
        <v>0</v>
      </c>
      <c r="F244" s="7">
        <f>IF(E244=0,100,0)</f>
        <v>100</v>
      </c>
    </row>
    <row r="246" spans="1:6">
      <c r="A246" s="70" t="s">
        <v>108</v>
      </c>
      <c r="B246" s="71"/>
      <c r="C246" s="71"/>
      <c r="D246" s="71"/>
      <c r="E246" s="71"/>
      <c r="F246" s="72"/>
    </row>
    <row r="247" spans="1:6">
      <c r="A247" s="69" t="s">
        <v>54</v>
      </c>
      <c r="B247" s="69"/>
      <c r="C247" s="69"/>
      <c r="D247" s="69"/>
      <c r="E247" s="69"/>
      <c r="F247" s="69"/>
    </row>
    <row r="248" spans="1:6" ht="168.75">
      <c r="A248" s="2" t="s">
        <v>5</v>
      </c>
      <c r="B248" s="3" t="s">
        <v>6</v>
      </c>
      <c r="C248" s="3" t="s">
        <v>14</v>
      </c>
      <c r="D248" s="3" t="s">
        <v>15</v>
      </c>
      <c r="E248" s="3" t="s">
        <v>16</v>
      </c>
      <c r="F248" s="3" t="s">
        <v>10</v>
      </c>
    </row>
    <row r="249" spans="1:6">
      <c r="A249" s="60">
        <v>1</v>
      </c>
      <c r="B249" s="60">
        <v>2</v>
      </c>
      <c r="C249" s="60">
        <v>3</v>
      </c>
      <c r="D249" s="60">
        <v>4</v>
      </c>
      <c r="E249" s="60">
        <v>5</v>
      </c>
      <c r="F249" s="60" t="s">
        <v>11</v>
      </c>
    </row>
    <row r="250" spans="1:6" ht="89.25" customHeight="1">
      <c r="A250" s="78">
        <v>1</v>
      </c>
      <c r="B250" s="80" t="s">
        <v>51</v>
      </c>
      <c r="C250" s="8" t="s">
        <v>55</v>
      </c>
      <c r="D250" s="6">
        <v>100</v>
      </c>
      <c r="E250" s="24">
        <v>73</v>
      </c>
      <c r="F250" s="7">
        <f>E250/D250*100</f>
        <v>73</v>
      </c>
    </row>
    <row r="251" spans="1:6" ht="171.75" customHeight="1">
      <c r="A251" s="79"/>
      <c r="B251" s="81"/>
      <c r="C251" s="8" t="s">
        <v>56</v>
      </c>
      <c r="D251" s="6">
        <v>0</v>
      </c>
      <c r="E251" s="24">
        <v>0</v>
      </c>
      <c r="F251" s="7">
        <f>IF(E251=0,100,0)</f>
        <v>100</v>
      </c>
    </row>
    <row r="252" spans="1:6" ht="109.5" customHeight="1">
      <c r="A252" s="5">
        <v>2</v>
      </c>
      <c r="B252" s="32" t="s">
        <v>52</v>
      </c>
      <c r="C252" s="8" t="s">
        <v>56</v>
      </c>
      <c r="D252" s="6">
        <v>0</v>
      </c>
      <c r="E252" s="24">
        <v>0</v>
      </c>
      <c r="F252" s="7">
        <f>IF(E252=0,100,0)</f>
        <v>100</v>
      </c>
    </row>
    <row r="254" spans="1:6">
      <c r="A254" s="70" t="s">
        <v>109</v>
      </c>
      <c r="B254" s="71"/>
      <c r="C254" s="71"/>
      <c r="D254" s="71"/>
      <c r="E254" s="71"/>
      <c r="F254" s="72"/>
    </row>
    <row r="255" spans="1:6">
      <c r="A255" s="69" t="s">
        <v>54</v>
      </c>
      <c r="B255" s="69"/>
      <c r="C255" s="69"/>
      <c r="D255" s="69"/>
      <c r="E255" s="69"/>
      <c r="F255" s="69"/>
    </row>
    <row r="256" spans="1:6" ht="168.75">
      <c r="A256" s="2" t="s">
        <v>5</v>
      </c>
      <c r="B256" s="3" t="s">
        <v>6</v>
      </c>
      <c r="C256" s="3" t="s">
        <v>14</v>
      </c>
      <c r="D256" s="3" t="s">
        <v>15</v>
      </c>
      <c r="E256" s="3" t="s">
        <v>16</v>
      </c>
      <c r="F256" s="3" t="s">
        <v>10</v>
      </c>
    </row>
    <row r="257" spans="1:6">
      <c r="A257" s="60">
        <v>1</v>
      </c>
      <c r="B257" s="60">
        <v>2</v>
      </c>
      <c r="C257" s="60">
        <v>3</v>
      </c>
      <c r="D257" s="60">
        <v>4</v>
      </c>
      <c r="E257" s="60">
        <v>5</v>
      </c>
      <c r="F257" s="60" t="s">
        <v>11</v>
      </c>
    </row>
    <row r="258" spans="1:6" ht="89.25" customHeight="1">
      <c r="A258" s="78">
        <v>1</v>
      </c>
      <c r="B258" s="80" t="s">
        <v>51</v>
      </c>
      <c r="C258" s="8" t="s">
        <v>55</v>
      </c>
      <c r="D258" s="6">
        <v>100</v>
      </c>
      <c r="E258" s="24">
        <v>100</v>
      </c>
      <c r="F258" s="7">
        <f>E258/D258*100</f>
        <v>100</v>
      </c>
    </row>
    <row r="259" spans="1:6" ht="171.75" customHeight="1">
      <c r="A259" s="79"/>
      <c r="B259" s="81"/>
      <c r="C259" s="8" t="s">
        <v>56</v>
      </c>
      <c r="D259" s="6">
        <v>0</v>
      </c>
      <c r="E259" s="24">
        <v>0</v>
      </c>
      <c r="F259" s="7">
        <f>IF(E259=0,100,0)</f>
        <v>100</v>
      </c>
    </row>
    <row r="260" spans="1:6" ht="109.5" customHeight="1">
      <c r="A260" s="5">
        <v>2</v>
      </c>
      <c r="B260" s="32" t="s">
        <v>52</v>
      </c>
      <c r="C260" s="8" t="s">
        <v>56</v>
      </c>
      <c r="D260" s="6">
        <v>0</v>
      </c>
      <c r="E260" s="24">
        <v>0</v>
      </c>
      <c r="F260" s="7">
        <f>IF(E260=0,100,0)</f>
        <v>100</v>
      </c>
    </row>
    <row r="262" spans="1:6">
      <c r="A262" s="70" t="s">
        <v>110</v>
      </c>
      <c r="B262" s="71"/>
      <c r="C262" s="71"/>
      <c r="D262" s="71"/>
      <c r="E262" s="71"/>
      <c r="F262" s="72"/>
    </row>
    <row r="263" spans="1:6">
      <c r="A263" s="69" t="s">
        <v>54</v>
      </c>
      <c r="B263" s="69"/>
      <c r="C263" s="69"/>
      <c r="D263" s="69"/>
      <c r="E263" s="69"/>
      <c r="F263" s="69"/>
    </row>
    <row r="264" spans="1:6" ht="168.75">
      <c r="A264" s="2" t="s">
        <v>5</v>
      </c>
      <c r="B264" s="3" t="s">
        <v>6</v>
      </c>
      <c r="C264" s="3" t="s">
        <v>14</v>
      </c>
      <c r="D264" s="3" t="s">
        <v>15</v>
      </c>
      <c r="E264" s="3" t="s">
        <v>16</v>
      </c>
      <c r="F264" s="3" t="s">
        <v>10</v>
      </c>
    </row>
    <row r="265" spans="1:6">
      <c r="A265" s="65">
        <v>1</v>
      </c>
      <c r="B265" s="65">
        <v>2</v>
      </c>
      <c r="C265" s="65">
        <v>3</v>
      </c>
      <c r="D265" s="65">
        <v>4</v>
      </c>
      <c r="E265" s="65">
        <v>5</v>
      </c>
      <c r="F265" s="65" t="s">
        <v>11</v>
      </c>
    </row>
    <row r="266" spans="1:6" ht="89.25" customHeight="1">
      <c r="A266" s="78">
        <v>1</v>
      </c>
      <c r="B266" s="80" t="s">
        <v>51</v>
      </c>
      <c r="C266" s="8" t="s">
        <v>55</v>
      </c>
      <c r="D266" s="6">
        <v>100</v>
      </c>
      <c r="E266" s="24">
        <v>100</v>
      </c>
      <c r="F266" s="7">
        <f>E266/D266*100</f>
        <v>100</v>
      </c>
    </row>
    <row r="267" spans="1:6" ht="171.75" customHeight="1">
      <c r="A267" s="79"/>
      <c r="B267" s="81"/>
      <c r="C267" s="8" t="s">
        <v>56</v>
      </c>
      <c r="D267" s="6">
        <v>0</v>
      </c>
      <c r="E267" s="24">
        <v>0</v>
      </c>
      <c r="F267" s="7">
        <f>IF(E267=0,100,0)</f>
        <v>100</v>
      </c>
    </row>
    <row r="268" spans="1:6" ht="109.5" customHeight="1">
      <c r="A268" s="5">
        <v>2</v>
      </c>
      <c r="B268" s="20" t="s">
        <v>52</v>
      </c>
      <c r="C268" s="8" t="s">
        <v>56</v>
      </c>
      <c r="D268" s="6">
        <v>0</v>
      </c>
      <c r="E268" s="24">
        <v>0</v>
      </c>
      <c r="F268" s="7">
        <f>IF(E268=0,100,0)</f>
        <v>100</v>
      </c>
    </row>
    <row r="270" spans="1:6">
      <c r="A270" s="70" t="s">
        <v>111</v>
      </c>
      <c r="B270" s="71"/>
      <c r="C270" s="71"/>
      <c r="D270" s="71"/>
      <c r="E270" s="71"/>
      <c r="F270" s="72"/>
    </row>
    <row r="271" spans="1:6">
      <c r="A271" s="69" t="s">
        <v>54</v>
      </c>
      <c r="B271" s="69"/>
      <c r="C271" s="69"/>
      <c r="D271" s="69"/>
      <c r="E271" s="69"/>
      <c r="F271" s="69"/>
    </row>
    <row r="272" spans="1:6" ht="168.75">
      <c r="A272" s="2" t="s">
        <v>5</v>
      </c>
      <c r="B272" s="3" t="s">
        <v>6</v>
      </c>
      <c r="C272" s="3" t="s">
        <v>14</v>
      </c>
      <c r="D272" s="3" t="s">
        <v>15</v>
      </c>
      <c r="E272" s="3" t="s">
        <v>16</v>
      </c>
      <c r="F272" s="3" t="s">
        <v>10</v>
      </c>
    </row>
    <row r="273" spans="1:6">
      <c r="A273" s="65">
        <v>1</v>
      </c>
      <c r="B273" s="65">
        <v>2</v>
      </c>
      <c r="C273" s="65">
        <v>3</v>
      </c>
      <c r="D273" s="65">
        <v>4</v>
      </c>
      <c r="E273" s="65">
        <v>5</v>
      </c>
      <c r="F273" s="65" t="s">
        <v>11</v>
      </c>
    </row>
    <row r="274" spans="1:6" ht="89.25" customHeight="1">
      <c r="A274" s="78">
        <v>1</v>
      </c>
      <c r="B274" s="80" t="s">
        <v>51</v>
      </c>
      <c r="C274" s="8" t="s">
        <v>55</v>
      </c>
      <c r="D274" s="6">
        <v>100</v>
      </c>
      <c r="E274" s="24">
        <v>100</v>
      </c>
      <c r="F274" s="7">
        <f>E274/D274*100</f>
        <v>100</v>
      </c>
    </row>
    <row r="275" spans="1:6" ht="171.75" customHeight="1">
      <c r="A275" s="79"/>
      <c r="B275" s="81"/>
      <c r="C275" s="8" t="s">
        <v>56</v>
      </c>
      <c r="D275" s="6">
        <v>0</v>
      </c>
      <c r="E275" s="24">
        <v>0</v>
      </c>
      <c r="F275" s="7">
        <f>IF(E275=0,100,0)</f>
        <v>100</v>
      </c>
    </row>
    <row r="276" spans="1:6" ht="109.5" customHeight="1">
      <c r="A276" s="5">
        <v>2</v>
      </c>
      <c r="B276" s="32" t="s">
        <v>52</v>
      </c>
      <c r="C276" s="8" t="s">
        <v>56</v>
      </c>
      <c r="D276" s="6">
        <v>0</v>
      </c>
      <c r="E276" s="24">
        <v>0</v>
      </c>
      <c r="F276" s="7">
        <f>IF(E276=0,100,0)</f>
        <v>100</v>
      </c>
    </row>
    <row r="278" spans="1:6">
      <c r="A278" s="70" t="s">
        <v>112</v>
      </c>
      <c r="B278" s="71"/>
      <c r="C278" s="71"/>
      <c r="D278" s="71"/>
      <c r="E278" s="71"/>
      <c r="F278" s="72"/>
    </row>
    <row r="279" spans="1:6">
      <c r="A279" s="69" t="s">
        <v>54</v>
      </c>
      <c r="B279" s="69"/>
      <c r="C279" s="69"/>
      <c r="D279" s="69"/>
      <c r="E279" s="69"/>
      <c r="F279" s="69"/>
    </row>
    <row r="280" spans="1:6" ht="168.75">
      <c r="A280" s="2" t="s">
        <v>5</v>
      </c>
      <c r="B280" s="3" t="s">
        <v>6</v>
      </c>
      <c r="C280" s="3" t="s">
        <v>14</v>
      </c>
      <c r="D280" s="3" t="s">
        <v>15</v>
      </c>
      <c r="E280" s="3" t="s">
        <v>16</v>
      </c>
      <c r="F280" s="3" t="s">
        <v>10</v>
      </c>
    </row>
    <row r="281" spans="1:6">
      <c r="A281" s="65">
        <v>1</v>
      </c>
      <c r="B281" s="65">
        <v>2</v>
      </c>
      <c r="C281" s="65">
        <v>3</v>
      </c>
      <c r="D281" s="65">
        <v>4</v>
      </c>
      <c r="E281" s="65">
        <v>5</v>
      </c>
      <c r="F281" s="65" t="s">
        <v>11</v>
      </c>
    </row>
    <row r="282" spans="1:6" ht="89.25" customHeight="1">
      <c r="A282" s="78">
        <v>1</v>
      </c>
      <c r="B282" s="80" t="s">
        <v>51</v>
      </c>
      <c r="C282" s="8" t="s">
        <v>55</v>
      </c>
      <c r="D282" s="6">
        <v>100</v>
      </c>
      <c r="E282" s="24">
        <v>95</v>
      </c>
      <c r="F282" s="7">
        <f>E282/D282*100</f>
        <v>95</v>
      </c>
    </row>
    <row r="283" spans="1:6" ht="171.75" customHeight="1">
      <c r="A283" s="79"/>
      <c r="B283" s="81"/>
      <c r="C283" s="8" t="s">
        <v>56</v>
      </c>
      <c r="D283" s="6">
        <v>0</v>
      </c>
      <c r="E283" s="24">
        <v>0</v>
      </c>
      <c r="F283" s="7">
        <f>IF(E283=0,100,0)</f>
        <v>100</v>
      </c>
    </row>
    <row r="284" spans="1:6" ht="109.5" customHeight="1">
      <c r="A284" s="5">
        <v>2</v>
      </c>
      <c r="B284" s="32" t="s">
        <v>52</v>
      </c>
      <c r="C284" s="8" t="s">
        <v>56</v>
      </c>
      <c r="D284" s="6">
        <v>0</v>
      </c>
      <c r="E284" s="24">
        <v>0</v>
      </c>
      <c r="F284" s="7">
        <f>IF(E284=0,100,0)</f>
        <v>100</v>
      </c>
    </row>
    <row r="286" spans="1:6">
      <c r="A286" s="70" t="s">
        <v>113</v>
      </c>
      <c r="B286" s="71"/>
      <c r="C286" s="71"/>
      <c r="D286" s="71"/>
      <c r="E286" s="71"/>
      <c r="F286" s="72"/>
    </row>
    <row r="287" spans="1:6">
      <c r="A287" s="69" t="s">
        <v>54</v>
      </c>
      <c r="B287" s="69"/>
      <c r="C287" s="69"/>
      <c r="D287" s="69"/>
      <c r="E287" s="69"/>
      <c r="F287" s="69"/>
    </row>
    <row r="288" spans="1:6" ht="168.75">
      <c r="A288" s="2" t="s">
        <v>5</v>
      </c>
      <c r="B288" s="3" t="s">
        <v>6</v>
      </c>
      <c r="C288" s="3" t="s">
        <v>14</v>
      </c>
      <c r="D288" s="3" t="s">
        <v>15</v>
      </c>
      <c r="E288" s="3" t="s">
        <v>16</v>
      </c>
      <c r="F288" s="3" t="s">
        <v>10</v>
      </c>
    </row>
    <row r="289" spans="1:6">
      <c r="A289" s="65">
        <v>1</v>
      </c>
      <c r="B289" s="65">
        <v>2</v>
      </c>
      <c r="C289" s="65">
        <v>3</v>
      </c>
      <c r="D289" s="65">
        <v>4</v>
      </c>
      <c r="E289" s="65">
        <v>5</v>
      </c>
      <c r="F289" s="65" t="s">
        <v>11</v>
      </c>
    </row>
    <row r="290" spans="1:6" ht="89.25" customHeight="1">
      <c r="A290" s="78">
        <v>1</v>
      </c>
      <c r="B290" s="80" t="s">
        <v>51</v>
      </c>
      <c r="C290" s="8" t="s">
        <v>55</v>
      </c>
      <c r="D290" s="6">
        <v>100</v>
      </c>
      <c r="E290" s="24">
        <v>100</v>
      </c>
      <c r="F290" s="7">
        <f>E290/D290*100</f>
        <v>100</v>
      </c>
    </row>
    <row r="291" spans="1:6" ht="171.75" customHeight="1">
      <c r="A291" s="79"/>
      <c r="B291" s="81"/>
      <c r="C291" s="8" t="s">
        <v>56</v>
      </c>
      <c r="D291" s="6">
        <v>0</v>
      </c>
      <c r="E291" s="24">
        <v>0</v>
      </c>
      <c r="F291" s="7">
        <f>IF(E291=0,100,0)</f>
        <v>100</v>
      </c>
    </row>
    <row r="292" spans="1:6" ht="109.5" customHeight="1">
      <c r="A292" s="5">
        <v>2</v>
      </c>
      <c r="B292" s="32" t="s">
        <v>52</v>
      </c>
      <c r="C292" s="8" t="s">
        <v>56</v>
      </c>
      <c r="D292" s="6">
        <v>0</v>
      </c>
      <c r="E292" s="24">
        <v>0</v>
      </c>
      <c r="F292" s="7">
        <f>IF(E292=0,100,0)</f>
        <v>100</v>
      </c>
    </row>
    <row r="294" spans="1:6">
      <c r="A294" s="70" t="s">
        <v>114</v>
      </c>
      <c r="B294" s="71"/>
      <c r="C294" s="71"/>
      <c r="D294" s="71"/>
      <c r="E294" s="71"/>
      <c r="F294" s="72"/>
    </row>
    <row r="295" spans="1:6">
      <c r="A295" s="69" t="s">
        <v>54</v>
      </c>
      <c r="B295" s="69"/>
      <c r="C295" s="69"/>
      <c r="D295" s="69"/>
      <c r="E295" s="69"/>
      <c r="F295" s="69"/>
    </row>
    <row r="296" spans="1:6" ht="168.75">
      <c r="A296" s="2" t="s">
        <v>5</v>
      </c>
      <c r="B296" s="3" t="s">
        <v>6</v>
      </c>
      <c r="C296" s="3" t="s">
        <v>14</v>
      </c>
      <c r="D296" s="3" t="s">
        <v>15</v>
      </c>
      <c r="E296" s="3" t="s">
        <v>16</v>
      </c>
      <c r="F296" s="3" t="s">
        <v>10</v>
      </c>
    </row>
    <row r="297" spans="1:6">
      <c r="A297" s="65">
        <v>1</v>
      </c>
      <c r="B297" s="65">
        <v>2</v>
      </c>
      <c r="C297" s="65">
        <v>3</v>
      </c>
      <c r="D297" s="65">
        <v>4</v>
      </c>
      <c r="E297" s="65">
        <v>5</v>
      </c>
      <c r="F297" s="65" t="s">
        <v>11</v>
      </c>
    </row>
    <row r="298" spans="1:6" ht="89.25" customHeight="1">
      <c r="A298" s="78">
        <v>1</v>
      </c>
      <c r="B298" s="80" t="s">
        <v>51</v>
      </c>
      <c r="C298" s="8" t="s">
        <v>55</v>
      </c>
      <c r="D298" s="6">
        <v>100</v>
      </c>
      <c r="E298" s="24">
        <v>100</v>
      </c>
      <c r="F298" s="7">
        <f>E298/D298*100</f>
        <v>100</v>
      </c>
    </row>
    <row r="299" spans="1:6" ht="171.75" customHeight="1">
      <c r="A299" s="79"/>
      <c r="B299" s="81"/>
      <c r="C299" s="8" t="s">
        <v>56</v>
      </c>
      <c r="D299" s="6">
        <v>0</v>
      </c>
      <c r="E299" s="24">
        <v>0</v>
      </c>
      <c r="F299" s="7">
        <f>IF(E299=0,100,0)</f>
        <v>100</v>
      </c>
    </row>
    <row r="300" spans="1:6" ht="109.5" customHeight="1">
      <c r="A300" s="5">
        <v>2</v>
      </c>
      <c r="B300" s="32" t="s">
        <v>52</v>
      </c>
      <c r="C300" s="8" t="s">
        <v>56</v>
      </c>
      <c r="D300" s="6">
        <v>0</v>
      </c>
      <c r="E300" s="24">
        <v>0</v>
      </c>
      <c r="F300" s="7">
        <f>IF(E300=0,100,0)</f>
        <v>100</v>
      </c>
    </row>
    <row r="302" spans="1:6">
      <c r="A302" s="70" t="s">
        <v>115</v>
      </c>
      <c r="B302" s="71"/>
      <c r="C302" s="71"/>
      <c r="D302" s="71"/>
      <c r="E302" s="71"/>
      <c r="F302" s="72"/>
    </row>
    <row r="303" spans="1:6">
      <c r="A303" s="69" t="s">
        <v>54</v>
      </c>
      <c r="B303" s="69"/>
      <c r="C303" s="69"/>
      <c r="D303" s="69"/>
      <c r="E303" s="69"/>
      <c r="F303" s="69"/>
    </row>
    <row r="304" spans="1:6" ht="168.75">
      <c r="A304" s="2" t="s">
        <v>5</v>
      </c>
      <c r="B304" s="3" t="s">
        <v>6</v>
      </c>
      <c r="C304" s="3" t="s">
        <v>14</v>
      </c>
      <c r="D304" s="3" t="s">
        <v>15</v>
      </c>
      <c r="E304" s="3" t="s">
        <v>16</v>
      </c>
      <c r="F304" s="3" t="s">
        <v>10</v>
      </c>
    </row>
    <row r="305" spans="1:6">
      <c r="A305" s="65">
        <v>1</v>
      </c>
      <c r="B305" s="65">
        <v>2</v>
      </c>
      <c r="C305" s="65">
        <v>3</v>
      </c>
      <c r="D305" s="65">
        <v>4</v>
      </c>
      <c r="E305" s="65">
        <v>5</v>
      </c>
      <c r="F305" s="65" t="s">
        <v>11</v>
      </c>
    </row>
    <row r="306" spans="1:6" ht="89.25" customHeight="1">
      <c r="A306" s="78">
        <v>1</v>
      </c>
      <c r="B306" s="80" t="s">
        <v>51</v>
      </c>
      <c r="C306" s="8" t="s">
        <v>55</v>
      </c>
      <c r="D306" s="6">
        <v>100</v>
      </c>
      <c r="E306" s="24">
        <v>100</v>
      </c>
      <c r="F306" s="7">
        <f>E306/D306*100</f>
        <v>100</v>
      </c>
    </row>
    <row r="307" spans="1:6" ht="171.75" customHeight="1">
      <c r="A307" s="79"/>
      <c r="B307" s="81"/>
      <c r="C307" s="8" t="s">
        <v>56</v>
      </c>
      <c r="D307" s="6">
        <v>0</v>
      </c>
      <c r="E307" s="24">
        <v>0</v>
      </c>
      <c r="F307" s="7">
        <f>IF(E307=0,100,0)</f>
        <v>100</v>
      </c>
    </row>
    <row r="308" spans="1:6" ht="109.5" customHeight="1">
      <c r="A308" s="5">
        <v>2</v>
      </c>
      <c r="B308" s="32" t="s">
        <v>52</v>
      </c>
      <c r="C308" s="8" t="s">
        <v>56</v>
      </c>
      <c r="D308" s="6">
        <v>0</v>
      </c>
      <c r="E308" s="24">
        <v>0</v>
      </c>
      <c r="F308" s="7">
        <f>IF(E308=0,100,0)</f>
        <v>100</v>
      </c>
    </row>
    <row r="310" spans="1:6">
      <c r="A310" s="70" t="s">
        <v>116</v>
      </c>
      <c r="B310" s="71"/>
      <c r="C310" s="71"/>
      <c r="D310" s="71"/>
      <c r="E310" s="71"/>
      <c r="F310" s="72"/>
    </row>
    <row r="311" spans="1:6">
      <c r="A311" s="69" t="s">
        <v>54</v>
      </c>
      <c r="B311" s="69"/>
      <c r="C311" s="69"/>
      <c r="D311" s="69"/>
      <c r="E311" s="69"/>
      <c r="F311" s="69"/>
    </row>
    <row r="312" spans="1:6" ht="168.75">
      <c r="A312" s="2" t="s">
        <v>5</v>
      </c>
      <c r="B312" s="3" t="s">
        <v>6</v>
      </c>
      <c r="C312" s="3" t="s">
        <v>14</v>
      </c>
      <c r="D312" s="3" t="s">
        <v>15</v>
      </c>
      <c r="E312" s="3" t="s">
        <v>16</v>
      </c>
      <c r="F312" s="3" t="s">
        <v>10</v>
      </c>
    </row>
    <row r="313" spans="1:6">
      <c r="A313" s="65">
        <v>1</v>
      </c>
      <c r="B313" s="65">
        <v>2</v>
      </c>
      <c r="C313" s="65">
        <v>3</v>
      </c>
      <c r="D313" s="65">
        <v>4</v>
      </c>
      <c r="E313" s="65">
        <v>5</v>
      </c>
      <c r="F313" s="65" t="s">
        <v>11</v>
      </c>
    </row>
    <row r="314" spans="1:6" ht="89.25" customHeight="1">
      <c r="A314" s="78">
        <v>1</v>
      </c>
      <c r="B314" s="80" t="s">
        <v>51</v>
      </c>
      <c r="C314" s="8" t="s">
        <v>55</v>
      </c>
      <c r="D314" s="6">
        <v>100</v>
      </c>
      <c r="E314" s="24">
        <v>100</v>
      </c>
      <c r="F314" s="7">
        <f>E314/D314*100</f>
        <v>100</v>
      </c>
    </row>
    <row r="315" spans="1:6" ht="171.75" customHeight="1">
      <c r="A315" s="79"/>
      <c r="B315" s="81"/>
      <c r="C315" s="8" t="s">
        <v>56</v>
      </c>
      <c r="D315" s="6">
        <v>0</v>
      </c>
      <c r="E315" s="24">
        <v>0</v>
      </c>
      <c r="F315" s="7">
        <f>IF(E315=0,100,0)</f>
        <v>100</v>
      </c>
    </row>
    <row r="316" spans="1:6" ht="109.5" customHeight="1">
      <c r="A316" s="5">
        <v>2</v>
      </c>
      <c r="B316" s="32" t="s">
        <v>52</v>
      </c>
      <c r="C316" s="8" t="s">
        <v>56</v>
      </c>
      <c r="D316" s="6">
        <v>0</v>
      </c>
      <c r="E316" s="24">
        <v>0</v>
      </c>
      <c r="F316" s="7">
        <f>IF(E316=0,100,0)</f>
        <v>100</v>
      </c>
    </row>
    <row r="318" spans="1:6">
      <c r="A318" s="70" t="s">
        <v>117</v>
      </c>
      <c r="B318" s="71"/>
      <c r="C318" s="71"/>
      <c r="D318" s="71"/>
      <c r="E318" s="71"/>
      <c r="F318" s="72"/>
    </row>
    <row r="319" spans="1:6">
      <c r="A319" s="69" t="s">
        <v>54</v>
      </c>
      <c r="B319" s="69"/>
      <c r="C319" s="69"/>
      <c r="D319" s="69"/>
      <c r="E319" s="69"/>
      <c r="F319" s="69"/>
    </row>
    <row r="320" spans="1:6" ht="168.75">
      <c r="A320" s="2" t="s">
        <v>5</v>
      </c>
      <c r="B320" s="3" t="s">
        <v>6</v>
      </c>
      <c r="C320" s="3" t="s">
        <v>14</v>
      </c>
      <c r="D320" s="3" t="s">
        <v>15</v>
      </c>
      <c r="E320" s="3" t="s">
        <v>16</v>
      </c>
      <c r="F320" s="3" t="s">
        <v>10</v>
      </c>
    </row>
    <row r="321" spans="1:6">
      <c r="A321" s="65">
        <v>1</v>
      </c>
      <c r="B321" s="65">
        <v>2</v>
      </c>
      <c r="C321" s="65">
        <v>3</v>
      </c>
      <c r="D321" s="65">
        <v>4</v>
      </c>
      <c r="E321" s="65">
        <v>5</v>
      </c>
      <c r="F321" s="65" t="s">
        <v>11</v>
      </c>
    </row>
    <row r="322" spans="1:6" ht="89.25" customHeight="1">
      <c r="A322" s="78">
        <v>1</v>
      </c>
      <c r="B322" s="80" t="s">
        <v>51</v>
      </c>
      <c r="C322" s="8" t="s">
        <v>55</v>
      </c>
      <c r="D322" s="6">
        <v>100</v>
      </c>
      <c r="E322" s="24">
        <v>100</v>
      </c>
      <c r="F322" s="7">
        <f>E322/D322*100</f>
        <v>100</v>
      </c>
    </row>
    <row r="323" spans="1:6" ht="171.75" customHeight="1">
      <c r="A323" s="79"/>
      <c r="B323" s="81"/>
      <c r="C323" s="8" t="s">
        <v>56</v>
      </c>
      <c r="D323" s="6">
        <v>0</v>
      </c>
      <c r="E323" s="24">
        <v>0</v>
      </c>
      <c r="F323" s="7">
        <f>IF(E323=0,100,0)</f>
        <v>100</v>
      </c>
    </row>
    <row r="324" spans="1:6" ht="109.5" customHeight="1">
      <c r="A324" s="5">
        <v>2</v>
      </c>
      <c r="B324" s="32" t="s">
        <v>52</v>
      </c>
      <c r="C324" s="8" t="s">
        <v>56</v>
      </c>
      <c r="D324" s="6">
        <v>0</v>
      </c>
      <c r="E324" s="24">
        <v>0</v>
      </c>
      <c r="F324" s="7">
        <f>IF(E324=0,100,0)</f>
        <v>100</v>
      </c>
    </row>
    <row r="326" spans="1:6">
      <c r="A326" s="70" t="s">
        <v>118</v>
      </c>
      <c r="B326" s="71"/>
      <c r="C326" s="71"/>
      <c r="D326" s="71"/>
      <c r="E326" s="71"/>
      <c r="F326" s="72"/>
    </row>
    <row r="327" spans="1:6">
      <c r="A327" s="69" t="s">
        <v>54</v>
      </c>
      <c r="B327" s="69"/>
      <c r="C327" s="69"/>
      <c r="D327" s="69"/>
      <c r="E327" s="69"/>
      <c r="F327" s="69"/>
    </row>
    <row r="328" spans="1:6" ht="168.75">
      <c r="A328" s="2" t="s">
        <v>5</v>
      </c>
      <c r="B328" s="3" t="s">
        <v>6</v>
      </c>
      <c r="C328" s="3" t="s">
        <v>14</v>
      </c>
      <c r="D328" s="3" t="s">
        <v>15</v>
      </c>
      <c r="E328" s="3" t="s">
        <v>16</v>
      </c>
      <c r="F328" s="3" t="s">
        <v>10</v>
      </c>
    </row>
    <row r="329" spans="1:6">
      <c r="A329" s="65">
        <v>1</v>
      </c>
      <c r="B329" s="65">
        <v>2</v>
      </c>
      <c r="C329" s="65">
        <v>3</v>
      </c>
      <c r="D329" s="65">
        <v>4</v>
      </c>
      <c r="E329" s="65">
        <v>5</v>
      </c>
      <c r="F329" s="65" t="s">
        <v>11</v>
      </c>
    </row>
    <row r="330" spans="1:6" ht="89.25" customHeight="1">
      <c r="A330" s="78">
        <v>1</v>
      </c>
      <c r="B330" s="80" t="s">
        <v>51</v>
      </c>
      <c r="C330" s="8" t="s">
        <v>55</v>
      </c>
      <c r="D330" s="6">
        <v>100</v>
      </c>
      <c r="E330" s="24">
        <v>100</v>
      </c>
      <c r="F330" s="7">
        <f>E330/D330*100</f>
        <v>100</v>
      </c>
    </row>
    <row r="331" spans="1:6" ht="171.75" customHeight="1">
      <c r="A331" s="79"/>
      <c r="B331" s="81"/>
      <c r="C331" s="8" t="s">
        <v>56</v>
      </c>
      <c r="D331" s="6">
        <v>0</v>
      </c>
      <c r="E331" s="24">
        <v>0</v>
      </c>
      <c r="F331" s="7">
        <f>IF(E331=0,100,0)</f>
        <v>100</v>
      </c>
    </row>
    <row r="332" spans="1:6" ht="109.5" customHeight="1">
      <c r="A332" s="5">
        <v>2</v>
      </c>
      <c r="B332" s="32" t="s">
        <v>52</v>
      </c>
      <c r="C332" s="8" t="s">
        <v>56</v>
      </c>
      <c r="D332" s="6">
        <v>0</v>
      </c>
      <c r="E332" s="24">
        <v>0</v>
      </c>
      <c r="F332" s="7">
        <f>IF(E332=0,100,0)</f>
        <v>100</v>
      </c>
    </row>
    <row r="334" spans="1:6">
      <c r="A334" s="92" t="s">
        <v>119</v>
      </c>
      <c r="B334" s="93"/>
      <c r="C334" s="93"/>
      <c r="D334" s="93"/>
      <c r="E334" s="93"/>
      <c r="F334" s="94"/>
    </row>
    <row r="335" spans="1:6">
      <c r="A335" s="95" t="s">
        <v>54</v>
      </c>
      <c r="B335" s="95"/>
      <c r="C335" s="95"/>
      <c r="D335" s="95"/>
      <c r="E335" s="95"/>
      <c r="F335" s="95"/>
    </row>
    <row r="336" spans="1:6" ht="168.75">
      <c r="A336" s="96" t="s">
        <v>5</v>
      </c>
      <c r="B336" s="97" t="s">
        <v>6</v>
      </c>
      <c r="C336" s="97" t="s">
        <v>14</v>
      </c>
      <c r="D336" s="97" t="s">
        <v>15</v>
      </c>
      <c r="E336" s="97" t="s">
        <v>16</v>
      </c>
      <c r="F336" s="97" t="s">
        <v>10</v>
      </c>
    </row>
    <row r="337" spans="1:6">
      <c r="A337" s="98">
        <v>1</v>
      </c>
      <c r="B337" s="98">
        <v>2</v>
      </c>
      <c r="C337" s="98">
        <v>3</v>
      </c>
      <c r="D337" s="98">
        <v>4</v>
      </c>
      <c r="E337" s="98">
        <v>5</v>
      </c>
      <c r="F337" s="98" t="s">
        <v>11</v>
      </c>
    </row>
    <row r="338" spans="1:6" ht="89.25" customHeight="1">
      <c r="A338" s="103">
        <v>1</v>
      </c>
      <c r="B338" s="80" t="s">
        <v>51</v>
      </c>
      <c r="C338" s="8" t="s">
        <v>55</v>
      </c>
      <c r="D338" s="102">
        <v>100</v>
      </c>
      <c r="E338" s="100">
        <v>100</v>
      </c>
      <c r="F338" s="101">
        <f>E338/D338*100</f>
        <v>100</v>
      </c>
    </row>
    <row r="339" spans="1:6" ht="171.75" customHeight="1">
      <c r="A339" s="104"/>
      <c r="B339" s="81"/>
      <c r="C339" s="8" t="s">
        <v>56</v>
      </c>
      <c r="D339" s="102">
        <v>0</v>
      </c>
      <c r="E339" s="100">
        <v>0</v>
      </c>
      <c r="F339" s="101">
        <f>IF(E339=0,100,0)</f>
        <v>100</v>
      </c>
    </row>
    <row r="340" spans="1:6" ht="109.5" customHeight="1">
      <c r="A340" s="99">
        <v>2</v>
      </c>
      <c r="B340" s="32" t="s">
        <v>52</v>
      </c>
      <c r="C340" s="8" t="s">
        <v>56</v>
      </c>
      <c r="D340" s="102">
        <v>0</v>
      </c>
      <c r="E340" s="100">
        <v>0</v>
      </c>
      <c r="F340" s="101">
        <f>IF(E340=0,100,0)</f>
        <v>100</v>
      </c>
    </row>
    <row r="342" spans="1:6">
      <c r="A342" s="70" t="s">
        <v>122</v>
      </c>
      <c r="B342" s="71"/>
      <c r="C342" s="71"/>
      <c r="D342" s="71"/>
      <c r="E342" s="71"/>
      <c r="F342" s="72"/>
    </row>
    <row r="343" spans="1:6">
      <c r="A343" s="69" t="s">
        <v>54</v>
      </c>
      <c r="B343" s="69"/>
      <c r="C343" s="69"/>
      <c r="D343" s="69"/>
      <c r="E343" s="69"/>
      <c r="F343" s="69"/>
    </row>
    <row r="344" spans="1:6" ht="168.75">
      <c r="A344" s="2" t="s">
        <v>5</v>
      </c>
      <c r="B344" s="3" t="s">
        <v>6</v>
      </c>
      <c r="C344" s="3" t="s">
        <v>14</v>
      </c>
      <c r="D344" s="3" t="s">
        <v>15</v>
      </c>
      <c r="E344" s="3" t="s">
        <v>16</v>
      </c>
      <c r="F344" s="3" t="s">
        <v>10</v>
      </c>
    </row>
    <row r="345" spans="1:6">
      <c r="A345" s="68">
        <v>1</v>
      </c>
      <c r="B345" s="68">
        <v>2</v>
      </c>
      <c r="C345" s="68">
        <v>3</v>
      </c>
      <c r="D345" s="68">
        <v>4</v>
      </c>
      <c r="E345" s="68">
        <v>5</v>
      </c>
      <c r="F345" s="68" t="s">
        <v>11</v>
      </c>
    </row>
    <row r="346" spans="1:6" ht="89.25" customHeight="1">
      <c r="A346" s="78">
        <v>1</v>
      </c>
      <c r="B346" s="80" t="s">
        <v>51</v>
      </c>
      <c r="C346" s="8" t="s">
        <v>55</v>
      </c>
      <c r="D346" s="6">
        <v>100</v>
      </c>
      <c r="E346" s="24">
        <v>100</v>
      </c>
      <c r="F346" s="7">
        <f>E346/D346*100</f>
        <v>100</v>
      </c>
    </row>
    <row r="347" spans="1:6" ht="171.75" customHeight="1">
      <c r="A347" s="79"/>
      <c r="B347" s="81"/>
      <c r="C347" s="8" t="s">
        <v>56</v>
      </c>
      <c r="D347" s="6">
        <v>0</v>
      </c>
      <c r="E347" s="24">
        <v>0</v>
      </c>
      <c r="F347" s="7">
        <f>IF(E347=0,100,0)</f>
        <v>100</v>
      </c>
    </row>
    <row r="348" spans="1:6" ht="109.5" customHeight="1">
      <c r="A348" s="5">
        <v>2</v>
      </c>
      <c r="B348" s="32" t="s">
        <v>52</v>
      </c>
      <c r="C348" s="8" t="s">
        <v>56</v>
      </c>
      <c r="D348" s="6">
        <v>0</v>
      </c>
      <c r="E348" s="24">
        <v>0</v>
      </c>
      <c r="F348" s="7">
        <f>IF(E348=0,100,0)</f>
        <v>100</v>
      </c>
    </row>
    <row r="350" spans="1:6">
      <c r="A350" s="70" t="s">
        <v>123</v>
      </c>
      <c r="B350" s="71"/>
      <c r="C350" s="71"/>
      <c r="D350" s="71"/>
      <c r="E350" s="71"/>
      <c r="F350" s="72"/>
    </row>
    <row r="351" spans="1:6">
      <c r="A351" s="69" t="s">
        <v>54</v>
      </c>
      <c r="B351" s="69"/>
      <c r="C351" s="69"/>
      <c r="D351" s="69"/>
      <c r="E351" s="69"/>
      <c r="F351" s="69"/>
    </row>
    <row r="352" spans="1:6" ht="168.75">
      <c r="A352" s="2" t="s">
        <v>5</v>
      </c>
      <c r="B352" s="3" t="s">
        <v>6</v>
      </c>
      <c r="C352" s="3" t="s">
        <v>14</v>
      </c>
      <c r="D352" s="3" t="s">
        <v>15</v>
      </c>
      <c r="E352" s="3" t="s">
        <v>16</v>
      </c>
      <c r="F352" s="3" t="s">
        <v>10</v>
      </c>
    </row>
    <row r="353" spans="1:6">
      <c r="A353" s="68">
        <v>1</v>
      </c>
      <c r="B353" s="68">
        <v>2</v>
      </c>
      <c r="C353" s="68">
        <v>3</v>
      </c>
      <c r="D353" s="68">
        <v>4</v>
      </c>
      <c r="E353" s="68">
        <v>5</v>
      </c>
      <c r="F353" s="68" t="s">
        <v>11</v>
      </c>
    </row>
    <row r="354" spans="1:6" ht="89.25" customHeight="1">
      <c r="A354" s="78">
        <v>1</v>
      </c>
      <c r="B354" s="80" t="s">
        <v>51</v>
      </c>
      <c r="C354" s="8" t="s">
        <v>55</v>
      </c>
      <c r="D354" s="6">
        <v>100</v>
      </c>
      <c r="E354" s="24">
        <v>100</v>
      </c>
      <c r="F354" s="7">
        <f>E354/D354*100</f>
        <v>100</v>
      </c>
    </row>
    <row r="355" spans="1:6" ht="171.75" customHeight="1">
      <c r="A355" s="79"/>
      <c r="B355" s="81"/>
      <c r="C355" s="8" t="s">
        <v>56</v>
      </c>
      <c r="D355" s="6">
        <v>0</v>
      </c>
      <c r="E355" s="24">
        <v>0</v>
      </c>
      <c r="F355" s="7">
        <f>IF(E355=0,100,0)</f>
        <v>100</v>
      </c>
    </row>
    <row r="356" spans="1:6" ht="109.5" customHeight="1">
      <c r="A356" s="5">
        <v>2</v>
      </c>
      <c r="B356" s="32" t="s">
        <v>52</v>
      </c>
      <c r="C356" s="8" t="s">
        <v>56</v>
      </c>
      <c r="D356" s="6">
        <v>0</v>
      </c>
      <c r="E356" s="24">
        <v>0</v>
      </c>
      <c r="F356" s="7">
        <f>IF(E356=0,100,0)</f>
        <v>100</v>
      </c>
    </row>
    <row r="358" spans="1:6">
      <c r="A358" s="70" t="s">
        <v>124</v>
      </c>
      <c r="B358" s="71"/>
      <c r="C358" s="71"/>
      <c r="D358" s="71"/>
      <c r="E358" s="71"/>
      <c r="F358" s="72"/>
    </row>
    <row r="359" spans="1:6">
      <c r="A359" s="69" t="s">
        <v>54</v>
      </c>
      <c r="B359" s="69"/>
      <c r="C359" s="69"/>
      <c r="D359" s="69"/>
      <c r="E359" s="69"/>
      <c r="F359" s="69"/>
    </row>
    <row r="360" spans="1:6" ht="168.75">
      <c r="A360" s="2" t="s">
        <v>5</v>
      </c>
      <c r="B360" s="3" t="s">
        <v>6</v>
      </c>
      <c r="C360" s="3" t="s">
        <v>14</v>
      </c>
      <c r="D360" s="3" t="s">
        <v>15</v>
      </c>
      <c r="E360" s="3" t="s">
        <v>16</v>
      </c>
      <c r="F360" s="3" t="s">
        <v>10</v>
      </c>
    </row>
    <row r="361" spans="1:6">
      <c r="A361" s="68">
        <v>1</v>
      </c>
      <c r="B361" s="68">
        <v>2</v>
      </c>
      <c r="C361" s="68">
        <v>3</v>
      </c>
      <c r="D361" s="68">
        <v>4</v>
      </c>
      <c r="E361" s="68">
        <v>5</v>
      </c>
      <c r="F361" s="68" t="s">
        <v>11</v>
      </c>
    </row>
    <row r="362" spans="1:6" ht="89.25" customHeight="1">
      <c r="A362" s="78">
        <v>1</v>
      </c>
      <c r="B362" s="80" t="s">
        <v>51</v>
      </c>
      <c r="C362" s="8" t="s">
        <v>55</v>
      </c>
      <c r="D362" s="6">
        <v>100</v>
      </c>
      <c r="E362" s="24">
        <v>100</v>
      </c>
      <c r="F362" s="7">
        <f>E362/D362*100</f>
        <v>100</v>
      </c>
    </row>
    <row r="363" spans="1:6" ht="171.75" customHeight="1">
      <c r="A363" s="79"/>
      <c r="B363" s="81"/>
      <c r="C363" s="8" t="s">
        <v>56</v>
      </c>
      <c r="D363" s="6">
        <v>0</v>
      </c>
      <c r="E363" s="24">
        <v>0</v>
      </c>
      <c r="F363" s="7">
        <f>IF(E363=0,100,0)</f>
        <v>100</v>
      </c>
    </row>
    <row r="364" spans="1:6" ht="109.5" customHeight="1">
      <c r="A364" s="5">
        <v>2</v>
      </c>
      <c r="B364" s="20" t="s">
        <v>52</v>
      </c>
      <c r="C364" s="8" t="s">
        <v>56</v>
      </c>
      <c r="D364" s="6">
        <v>0</v>
      </c>
      <c r="E364" s="24">
        <v>0</v>
      </c>
      <c r="F364" s="7">
        <f>IF(E364=0,100,0)</f>
        <v>100</v>
      </c>
    </row>
    <row r="366" spans="1:6">
      <c r="A366" s="70" t="s">
        <v>125</v>
      </c>
      <c r="B366" s="71"/>
      <c r="C366" s="71"/>
      <c r="D366" s="71"/>
      <c r="E366" s="71"/>
      <c r="F366" s="72"/>
    </row>
    <row r="367" spans="1:6">
      <c r="A367" s="69" t="s">
        <v>54</v>
      </c>
      <c r="B367" s="69"/>
      <c r="C367" s="69"/>
      <c r="D367" s="69"/>
      <c r="E367" s="69"/>
      <c r="F367" s="69"/>
    </row>
    <row r="368" spans="1:6" ht="168.75">
      <c r="A368" s="2" t="s">
        <v>5</v>
      </c>
      <c r="B368" s="3" t="s">
        <v>6</v>
      </c>
      <c r="C368" s="3" t="s">
        <v>14</v>
      </c>
      <c r="D368" s="3" t="s">
        <v>15</v>
      </c>
      <c r="E368" s="3" t="s">
        <v>16</v>
      </c>
      <c r="F368" s="3" t="s">
        <v>10</v>
      </c>
    </row>
    <row r="369" spans="1:6">
      <c r="A369" s="68">
        <v>1</v>
      </c>
      <c r="B369" s="68">
        <v>2</v>
      </c>
      <c r="C369" s="68">
        <v>3</v>
      </c>
      <c r="D369" s="68">
        <v>4</v>
      </c>
      <c r="E369" s="68">
        <v>5</v>
      </c>
      <c r="F369" s="68" t="s">
        <v>11</v>
      </c>
    </row>
    <row r="370" spans="1:6" ht="89.25" customHeight="1">
      <c r="A370" s="78">
        <v>1</v>
      </c>
      <c r="B370" s="80" t="s">
        <v>51</v>
      </c>
      <c r="C370" s="8" t="s">
        <v>55</v>
      </c>
      <c r="D370" s="6">
        <v>100</v>
      </c>
      <c r="E370" s="110">
        <v>90</v>
      </c>
      <c r="F370" s="7">
        <f>E370/D370*100</f>
        <v>90</v>
      </c>
    </row>
    <row r="371" spans="1:6" ht="171.75" customHeight="1">
      <c r="A371" s="79"/>
      <c r="B371" s="81"/>
      <c r="C371" s="8" t="s">
        <v>56</v>
      </c>
      <c r="D371" s="6">
        <v>0</v>
      </c>
      <c r="E371" s="24">
        <v>0</v>
      </c>
      <c r="F371" s="7">
        <f>IF(E371=0,100,0)</f>
        <v>100</v>
      </c>
    </row>
    <row r="372" spans="1:6" ht="109.5" customHeight="1">
      <c r="A372" s="5">
        <v>2</v>
      </c>
      <c r="B372" s="32" t="s">
        <v>52</v>
      </c>
      <c r="C372" s="8" t="s">
        <v>56</v>
      </c>
      <c r="D372" s="6">
        <v>0</v>
      </c>
      <c r="E372" s="24">
        <v>0</v>
      </c>
      <c r="F372" s="7">
        <f>IF(E372=0,100,0)</f>
        <v>100</v>
      </c>
    </row>
    <row r="374" spans="1:6">
      <c r="A374" s="70" t="s">
        <v>126</v>
      </c>
      <c r="B374" s="71"/>
      <c r="C374" s="71"/>
      <c r="D374" s="71"/>
      <c r="E374" s="71"/>
      <c r="F374" s="72"/>
    </row>
    <row r="375" spans="1:6">
      <c r="A375" s="69" t="s">
        <v>54</v>
      </c>
      <c r="B375" s="69"/>
      <c r="C375" s="69"/>
      <c r="D375" s="69"/>
      <c r="E375" s="69"/>
      <c r="F375" s="69"/>
    </row>
    <row r="376" spans="1:6" ht="168.75">
      <c r="A376" s="2" t="s">
        <v>5</v>
      </c>
      <c r="B376" s="3" t="s">
        <v>6</v>
      </c>
      <c r="C376" s="3" t="s">
        <v>14</v>
      </c>
      <c r="D376" s="3" t="s">
        <v>15</v>
      </c>
      <c r="E376" s="3" t="s">
        <v>16</v>
      </c>
      <c r="F376" s="3" t="s">
        <v>10</v>
      </c>
    </row>
    <row r="377" spans="1:6">
      <c r="A377" s="68">
        <v>1</v>
      </c>
      <c r="B377" s="68">
        <v>2</v>
      </c>
      <c r="C377" s="68">
        <v>3</v>
      </c>
      <c r="D377" s="68">
        <v>4</v>
      </c>
      <c r="E377" s="68">
        <v>5</v>
      </c>
      <c r="F377" s="68" t="s">
        <v>11</v>
      </c>
    </row>
    <row r="378" spans="1:6" ht="89.25" customHeight="1">
      <c r="A378" s="78">
        <v>1</v>
      </c>
      <c r="B378" s="80" t="s">
        <v>51</v>
      </c>
      <c r="C378" s="8" t="s">
        <v>55</v>
      </c>
      <c r="D378" s="6">
        <v>100</v>
      </c>
      <c r="E378" s="24">
        <v>88</v>
      </c>
      <c r="F378" s="7">
        <f>E378/D378*100</f>
        <v>88</v>
      </c>
    </row>
    <row r="379" spans="1:6" ht="171.75" customHeight="1">
      <c r="A379" s="79"/>
      <c r="B379" s="81"/>
      <c r="C379" s="8" t="s">
        <v>56</v>
      </c>
      <c r="D379" s="6">
        <v>0</v>
      </c>
      <c r="E379" s="24">
        <v>0</v>
      </c>
      <c r="F379" s="7">
        <f>IF(E379=0,100,0)</f>
        <v>100</v>
      </c>
    </row>
    <row r="380" spans="1:6" ht="109.5" customHeight="1">
      <c r="A380" s="5">
        <v>2</v>
      </c>
      <c r="B380" s="32" t="s">
        <v>52</v>
      </c>
      <c r="C380" s="8" t="s">
        <v>56</v>
      </c>
      <c r="D380" s="6">
        <v>0</v>
      </c>
      <c r="E380" s="24">
        <v>0</v>
      </c>
      <c r="F380" s="7">
        <f>IF(E380=0,100,0)</f>
        <v>100</v>
      </c>
    </row>
    <row r="382" spans="1:6">
      <c r="A382" s="70" t="s">
        <v>128</v>
      </c>
      <c r="B382" s="71"/>
      <c r="C382" s="71"/>
      <c r="D382" s="71"/>
      <c r="E382" s="71"/>
      <c r="F382" s="72"/>
    </row>
    <row r="383" spans="1:6">
      <c r="A383" s="69" t="s">
        <v>54</v>
      </c>
      <c r="B383" s="69"/>
      <c r="C383" s="69"/>
      <c r="D383" s="69"/>
      <c r="E383" s="69"/>
      <c r="F383" s="69"/>
    </row>
    <row r="384" spans="1:6" ht="168.75">
      <c r="A384" s="2" t="s">
        <v>5</v>
      </c>
      <c r="B384" s="3" t="s">
        <v>6</v>
      </c>
      <c r="C384" s="3" t="s">
        <v>14</v>
      </c>
      <c r="D384" s="3" t="s">
        <v>15</v>
      </c>
      <c r="E384" s="3" t="s">
        <v>16</v>
      </c>
      <c r="F384" s="3" t="s">
        <v>10</v>
      </c>
    </row>
    <row r="385" spans="1:6">
      <c r="A385" s="68">
        <v>1</v>
      </c>
      <c r="B385" s="68">
        <v>2</v>
      </c>
      <c r="C385" s="68">
        <v>3</v>
      </c>
      <c r="D385" s="68">
        <v>4</v>
      </c>
      <c r="E385" s="68">
        <v>5</v>
      </c>
      <c r="F385" s="68" t="s">
        <v>11</v>
      </c>
    </row>
    <row r="386" spans="1:6" ht="89.25" customHeight="1">
      <c r="A386" s="78">
        <v>1</v>
      </c>
      <c r="B386" s="80" t="s">
        <v>51</v>
      </c>
      <c r="C386" s="8" t="s">
        <v>55</v>
      </c>
      <c r="D386" s="6">
        <v>100</v>
      </c>
      <c r="E386" s="24">
        <v>99</v>
      </c>
      <c r="F386" s="7">
        <f>E386/D386*100</f>
        <v>99</v>
      </c>
    </row>
    <row r="387" spans="1:6" ht="171.75" customHeight="1">
      <c r="A387" s="79"/>
      <c r="B387" s="81"/>
      <c r="C387" s="8" t="s">
        <v>56</v>
      </c>
      <c r="D387" s="6">
        <v>0</v>
      </c>
      <c r="E387" s="24">
        <v>0</v>
      </c>
      <c r="F387" s="7">
        <f>IF(E387=0,100,0)</f>
        <v>100</v>
      </c>
    </row>
    <row r="388" spans="1:6" ht="109.5" customHeight="1">
      <c r="A388" s="5">
        <v>2</v>
      </c>
      <c r="B388" s="32" t="s">
        <v>52</v>
      </c>
      <c r="C388" s="8" t="s">
        <v>56</v>
      </c>
      <c r="D388" s="6">
        <v>0</v>
      </c>
      <c r="E388" s="24">
        <v>0</v>
      </c>
      <c r="F388" s="7">
        <f>IF(E388=0,100,0)</f>
        <v>100</v>
      </c>
    </row>
    <row r="390" spans="1:6">
      <c r="A390" s="70" t="s">
        <v>130</v>
      </c>
      <c r="B390" s="71"/>
      <c r="C390" s="71"/>
      <c r="D390" s="71"/>
      <c r="E390" s="71"/>
      <c r="F390" s="72"/>
    </row>
    <row r="391" spans="1:6">
      <c r="A391" s="69" t="s">
        <v>54</v>
      </c>
      <c r="B391" s="69"/>
      <c r="C391" s="69"/>
      <c r="D391" s="69"/>
      <c r="E391" s="69"/>
      <c r="F391" s="69"/>
    </row>
    <row r="392" spans="1:6" ht="168.75">
      <c r="A392" s="2" t="s">
        <v>5</v>
      </c>
      <c r="B392" s="3" t="s">
        <v>6</v>
      </c>
      <c r="C392" s="3" t="s">
        <v>14</v>
      </c>
      <c r="D392" s="3" t="s">
        <v>15</v>
      </c>
      <c r="E392" s="3" t="s">
        <v>16</v>
      </c>
      <c r="F392" s="3" t="s">
        <v>10</v>
      </c>
    </row>
    <row r="393" spans="1:6">
      <c r="A393" s="68">
        <v>1</v>
      </c>
      <c r="B393" s="68">
        <v>2</v>
      </c>
      <c r="C393" s="68">
        <v>3</v>
      </c>
      <c r="D393" s="68">
        <v>4</v>
      </c>
      <c r="E393" s="68">
        <v>5</v>
      </c>
      <c r="F393" s="68" t="s">
        <v>11</v>
      </c>
    </row>
    <row r="394" spans="1:6" ht="89.25" customHeight="1">
      <c r="A394" s="78">
        <v>1</v>
      </c>
      <c r="B394" s="80" t="s">
        <v>51</v>
      </c>
      <c r="C394" s="8" t="s">
        <v>55</v>
      </c>
      <c r="D394" s="6">
        <v>100</v>
      </c>
      <c r="E394" s="24">
        <v>100</v>
      </c>
      <c r="F394" s="7">
        <f>E394/D394*100</f>
        <v>100</v>
      </c>
    </row>
    <row r="395" spans="1:6" ht="171.75" customHeight="1">
      <c r="A395" s="79"/>
      <c r="B395" s="81"/>
      <c r="C395" s="8" t="s">
        <v>56</v>
      </c>
      <c r="D395" s="6">
        <v>0</v>
      </c>
      <c r="E395" s="24">
        <v>0</v>
      </c>
      <c r="F395" s="7">
        <f>IF(E395=0,100,0)</f>
        <v>100</v>
      </c>
    </row>
    <row r="396" spans="1:6" ht="109.5" customHeight="1">
      <c r="A396" s="5">
        <v>2</v>
      </c>
      <c r="B396" s="32" t="s">
        <v>52</v>
      </c>
      <c r="C396" s="8" t="s">
        <v>56</v>
      </c>
      <c r="D396" s="6">
        <v>0</v>
      </c>
      <c r="E396" s="24">
        <v>0</v>
      </c>
      <c r="F396" s="7">
        <f>IF(E396=0,100,0)</f>
        <v>100</v>
      </c>
    </row>
    <row r="398" spans="1:6">
      <c r="A398" s="70" t="s">
        <v>132</v>
      </c>
      <c r="B398" s="71"/>
      <c r="C398" s="71"/>
      <c r="D398" s="71"/>
      <c r="E398" s="71"/>
      <c r="F398" s="72"/>
    </row>
    <row r="399" spans="1:6">
      <c r="A399" s="69" t="s">
        <v>54</v>
      </c>
      <c r="B399" s="69"/>
      <c r="C399" s="69"/>
      <c r="D399" s="69"/>
      <c r="E399" s="69"/>
      <c r="F399" s="69"/>
    </row>
    <row r="400" spans="1:6" ht="168.75">
      <c r="A400" s="2" t="s">
        <v>5</v>
      </c>
      <c r="B400" s="3" t="s">
        <v>6</v>
      </c>
      <c r="C400" s="3" t="s">
        <v>14</v>
      </c>
      <c r="D400" s="3" t="s">
        <v>15</v>
      </c>
      <c r="E400" s="3" t="s">
        <v>16</v>
      </c>
      <c r="F400" s="3" t="s">
        <v>10</v>
      </c>
    </row>
    <row r="401" spans="1:6">
      <c r="A401" s="68">
        <v>1</v>
      </c>
      <c r="B401" s="68">
        <v>2</v>
      </c>
      <c r="C401" s="68">
        <v>3</v>
      </c>
      <c r="D401" s="68">
        <v>4</v>
      </c>
      <c r="E401" s="68">
        <v>5</v>
      </c>
      <c r="F401" s="68" t="s">
        <v>11</v>
      </c>
    </row>
    <row r="402" spans="1:6" ht="89.25" customHeight="1">
      <c r="A402" s="78">
        <v>1</v>
      </c>
      <c r="B402" s="80" t="s">
        <v>51</v>
      </c>
      <c r="C402" s="8" t="s">
        <v>55</v>
      </c>
      <c r="D402" s="6">
        <v>100</v>
      </c>
      <c r="E402" s="24">
        <v>100</v>
      </c>
      <c r="F402" s="7">
        <f>E402/D402*100</f>
        <v>100</v>
      </c>
    </row>
    <row r="403" spans="1:6" ht="171.75" customHeight="1">
      <c r="A403" s="79"/>
      <c r="B403" s="81"/>
      <c r="C403" s="8" t="s">
        <v>56</v>
      </c>
      <c r="D403" s="6">
        <v>0</v>
      </c>
      <c r="E403" s="24">
        <v>0</v>
      </c>
      <c r="F403" s="7">
        <f>IF(E403=0,100,0)</f>
        <v>100</v>
      </c>
    </row>
    <row r="404" spans="1:6" ht="109.5" customHeight="1">
      <c r="A404" s="5">
        <v>2</v>
      </c>
      <c r="B404" s="32" t="s">
        <v>52</v>
      </c>
      <c r="C404" s="8" t="s">
        <v>56</v>
      </c>
      <c r="D404" s="6">
        <v>0</v>
      </c>
      <c r="E404" s="24">
        <v>0</v>
      </c>
      <c r="F404" s="7">
        <f>IF(E404=0,100,0)</f>
        <v>100</v>
      </c>
    </row>
    <row r="406" spans="1:6">
      <c r="A406" s="70" t="s">
        <v>133</v>
      </c>
      <c r="B406" s="71"/>
      <c r="C406" s="71"/>
      <c r="D406" s="71"/>
      <c r="E406" s="71"/>
      <c r="F406" s="72"/>
    </row>
    <row r="407" spans="1:6">
      <c r="A407" s="69" t="s">
        <v>54</v>
      </c>
      <c r="B407" s="69"/>
      <c r="C407" s="69"/>
      <c r="D407" s="69"/>
      <c r="E407" s="69"/>
      <c r="F407" s="69"/>
    </row>
    <row r="408" spans="1:6" ht="168.75">
      <c r="A408" s="2" t="s">
        <v>5</v>
      </c>
      <c r="B408" s="3" t="s">
        <v>6</v>
      </c>
      <c r="C408" s="3" t="s">
        <v>14</v>
      </c>
      <c r="D408" s="3" t="s">
        <v>15</v>
      </c>
      <c r="E408" s="3" t="s">
        <v>16</v>
      </c>
      <c r="F408" s="3" t="s">
        <v>10</v>
      </c>
    </row>
    <row r="409" spans="1:6">
      <c r="A409" s="68">
        <v>1</v>
      </c>
      <c r="B409" s="68">
        <v>2</v>
      </c>
      <c r="C409" s="68">
        <v>3</v>
      </c>
      <c r="D409" s="68">
        <v>4</v>
      </c>
      <c r="E409" s="68">
        <v>5</v>
      </c>
      <c r="F409" s="68" t="s">
        <v>11</v>
      </c>
    </row>
    <row r="410" spans="1:6" ht="89.25" customHeight="1">
      <c r="A410" s="78">
        <v>1</v>
      </c>
      <c r="B410" s="80" t="s">
        <v>51</v>
      </c>
      <c r="C410" s="8" t="s">
        <v>55</v>
      </c>
      <c r="D410" s="6">
        <v>100</v>
      </c>
      <c r="E410" s="24">
        <v>100</v>
      </c>
      <c r="F410" s="7">
        <f>E410/D410*100</f>
        <v>100</v>
      </c>
    </row>
    <row r="411" spans="1:6" ht="171.75" customHeight="1">
      <c r="A411" s="79"/>
      <c r="B411" s="81"/>
      <c r="C411" s="8" t="s">
        <v>56</v>
      </c>
      <c r="D411" s="6">
        <v>0</v>
      </c>
      <c r="E411" s="24">
        <v>0</v>
      </c>
      <c r="F411" s="7">
        <f>IF(E411=0,100,0)</f>
        <v>100</v>
      </c>
    </row>
    <row r="412" spans="1:6" ht="109.5" customHeight="1">
      <c r="A412" s="5">
        <v>2</v>
      </c>
      <c r="B412" s="32" t="s">
        <v>52</v>
      </c>
      <c r="C412" s="8" t="s">
        <v>56</v>
      </c>
      <c r="D412" s="6">
        <v>0</v>
      </c>
      <c r="E412" s="24">
        <v>0</v>
      </c>
      <c r="F412" s="7">
        <f>IF(E412=0,100,0)</f>
        <v>100</v>
      </c>
    </row>
    <row r="414" spans="1:6">
      <c r="A414" s="70" t="s">
        <v>134</v>
      </c>
      <c r="B414" s="71"/>
      <c r="C414" s="71"/>
      <c r="D414" s="71"/>
      <c r="E414" s="71"/>
      <c r="F414" s="72"/>
    </row>
    <row r="415" spans="1:6">
      <c r="A415" s="69" t="s">
        <v>54</v>
      </c>
      <c r="B415" s="69"/>
      <c r="C415" s="69"/>
      <c r="D415" s="69"/>
      <c r="E415" s="69"/>
      <c r="F415" s="69"/>
    </row>
    <row r="416" spans="1:6" ht="168.75">
      <c r="A416" s="2" t="s">
        <v>5</v>
      </c>
      <c r="B416" s="3" t="s">
        <v>6</v>
      </c>
      <c r="C416" s="3" t="s">
        <v>14</v>
      </c>
      <c r="D416" s="3" t="s">
        <v>15</v>
      </c>
      <c r="E416" s="3" t="s">
        <v>16</v>
      </c>
      <c r="F416" s="3" t="s">
        <v>10</v>
      </c>
    </row>
    <row r="417" spans="1:6">
      <c r="A417" s="68">
        <v>1</v>
      </c>
      <c r="B417" s="68">
        <v>2</v>
      </c>
      <c r="C417" s="68">
        <v>3</v>
      </c>
      <c r="D417" s="68">
        <v>4</v>
      </c>
      <c r="E417" s="68">
        <v>5</v>
      </c>
      <c r="F417" s="68" t="s">
        <v>11</v>
      </c>
    </row>
    <row r="418" spans="1:6" ht="89.25" customHeight="1">
      <c r="A418" s="78">
        <v>1</v>
      </c>
      <c r="B418" s="80" t="s">
        <v>51</v>
      </c>
      <c r="C418" s="8" t="s">
        <v>55</v>
      </c>
      <c r="D418" s="6">
        <v>100</v>
      </c>
      <c r="E418" s="24">
        <v>90</v>
      </c>
      <c r="F418" s="7">
        <f>E418/D418*100</f>
        <v>90</v>
      </c>
    </row>
    <row r="419" spans="1:6" ht="171.75" customHeight="1">
      <c r="A419" s="79"/>
      <c r="B419" s="81"/>
      <c r="C419" s="8" t="s">
        <v>56</v>
      </c>
      <c r="D419" s="6">
        <v>0</v>
      </c>
      <c r="E419" s="24">
        <v>0</v>
      </c>
      <c r="F419" s="7">
        <f>IF(E419=0,100,0)</f>
        <v>100</v>
      </c>
    </row>
    <row r="420" spans="1:6" ht="109.5" customHeight="1">
      <c r="A420" s="5">
        <v>2</v>
      </c>
      <c r="B420" s="32" t="s">
        <v>52</v>
      </c>
      <c r="C420" s="8" t="s">
        <v>56</v>
      </c>
      <c r="D420" s="6">
        <v>0</v>
      </c>
      <c r="E420" s="24">
        <v>0</v>
      </c>
      <c r="F420" s="7">
        <f>IF(E420=0,100,0)</f>
        <v>100</v>
      </c>
    </row>
    <row r="422" spans="1:6">
      <c r="A422" s="70" t="s">
        <v>135</v>
      </c>
      <c r="B422" s="71"/>
      <c r="C422" s="71"/>
      <c r="D422" s="71"/>
      <c r="E422" s="71"/>
      <c r="F422" s="72"/>
    </row>
    <row r="423" spans="1:6">
      <c r="A423" s="69" t="s">
        <v>54</v>
      </c>
      <c r="B423" s="69"/>
      <c r="C423" s="69"/>
      <c r="D423" s="69"/>
      <c r="E423" s="69"/>
      <c r="F423" s="69"/>
    </row>
    <row r="424" spans="1:6" ht="168.75">
      <c r="A424" s="2" t="s">
        <v>5</v>
      </c>
      <c r="B424" s="3" t="s">
        <v>6</v>
      </c>
      <c r="C424" s="3" t="s">
        <v>14</v>
      </c>
      <c r="D424" s="3" t="s">
        <v>15</v>
      </c>
      <c r="E424" s="3" t="s">
        <v>16</v>
      </c>
      <c r="F424" s="3" t="s">
        <v>10</v>
      </c>
    </row>
    <row r="425" spans="1:6">
      <c r="A425" s="68">
        <v>1</v>
      </c>
      <c r="B425" s="68">
        <v>2</v>
      </c>
      <c r="C425" s="68">
        <v>3</v>
      </c>
      <c r="D425" s="68">
        <v>4</v>
      </c>
      <c r="E425" s="68">
        <v>5</v>
      </c>
      <c r="F425" s="68" t="s">
        <v>11</v>
      </c>
    </row>
    <row r="426" spans="1:6" ht="89.25" customHeight="1">
      <c r="A426" s="78">
        <v>1</v>
      </c>
      <c r="B426" s="80" t="s">
        <v>51</v>
      </c>
      <c r="C426" s="8" t="s">
        <v>55</v>
      </c>
      <c r="D426" s="6">
        <v>100</v>
      </c>
      <c r="E426" s="24">
        <v>100</v>
      </c>
      <c r="F426" s="7">
        <f>E426/D426*100</f>
        <v>100</v>
      </c>
    </row>
    <row r="427" spans="1:6" ht="171.75" customHeight="1">
      <c r="A427" s="79"/>
      <c r="B427" s="81"/>
      <c r="C427" s="8" t="s">
        <v>56</v>
      </c>
      <c r="D427" s="6">
        <v>0</v>
      </c>
      <c r="E427" s="24">
        <v>0</v>
      </c>
      <c r="F427" s="7">
        <f>IF(E427=0,100,0)</f>
        <v>100</v>
      </c>
    </row>
    <row r="428" spans="1:6" ht="109.5" customHeight="1">
      <c r="A428" s="5">
        <v>2</v>
      </c>
      <c r="B428" s="32" t="s">
        <v>52</v>
      </c>
      <c r="C428" s="8" t="s">
        <v>56</v>
      </c>
      <c r="D428" s="6">
        <v>0</v>
      </c>
      <c r="E428" s="24">
        <v>0</v>
      </c>
      <c r="F428" s="7">
        <f>IF(E428=0,100,0)</f>
        <v>100</v>
      </c>
    </row>
    <row r="430" spans="1:6">
      <c r="A430" s="70" t="s">
        <v>136</v>
      </c>
      <c r="B430" s="71"/>
      <c r="C430" s="71"/>
      <c r="D430" s="71"/>
      <c r="E430" s="71"/>
      <c r="F430" s="72"/>
    </row>
    <row r="431" spans="1:6">
      <c r="A431" s="69" t="s">
        <v>54</v>
      </c>
      <c r="B431" s="69"/>
      <c r="C431" s="69"/>
      <c r="D431" s="69"/>
      <c r="E431" s="69"/>
      <c r="F431" s="69"/>
    </row>
    <row r="432" spans="1:6" ht="168.75">
      <c r="A432" s="2" t="s">
        <v>5</v>
      </c>
      <c r="B432" s="3" t="s">
        <v>6</v>
      </c>
      <c r="C432" s="3">
        <v>100</v>
      </c>
      <c r="D432" s="3" t="s">
        <v>15</v>
      </c>
      <c r="E432" s="3" t="s">
        <v>16</v>
      </c>
      <c r="F432" s="3" t="s">
        <v>10</v>
      </c>
    </row>
    <row r="433" spans="1:6">
      <c r="A433" s="68">
        <v>1</v>
      </c>
      <c r="B433" s="68">
        <v>2</v>
      </c>
      <c r="C433" s="68">
        <v>3</v>
      </c>
      <c r="D433" s="68">
        <v>4</v>
      </c>
      <c r="E433" s="68">
        <v>5</v>
      </c>
      <c r="F433" s="68" t="s">
        <v>11</v>
      </c>
    </row>
    <row r="434" spans="1:6" ht="89.25" customHeight="1">
      <c r="A434" s="78">
        <v>1</v>
      </c>
      <c r="B434" s="80" t="s">
        <v>51</v>
      </c>
      <c r="C434" s="8" t="s">
        <v>55</v>
      </c>
      <c r="D434" s="6">
        <v>100</v>
      </c>
      <c r="E434" s="24">
        <v>100</v>
      </c>
      <c r="F434" s="7">
        <f>E434/D434*100</f>
        <v>100</v>
      </c>
    </row>
    <row r="435" spans="1:6" ht="171.75" customHeight="1">
      <c r="A435" s="79"/>
      <c r="B435" s="81"/>
      <c r="C435" s="8" t="s">
        <v>56</v>
      </c>
      <c r="D435" s="6">
        <v>0</v>
      </c>
      <c r="E435" s="24">
        <v>0</v>
      </c>
      <c r="F435" s="7">
        <f>IF(E435=0,100,0)</f>
        <v>100</v>
      </c>
    </row>
    <row r="436" spans="1:6" ht="109.5" customHeight="1">
      <c r="A436" s="5">
        <v>2</v>
      </c>
      <c r="B436" s="32" t="s">
        <v>52</v>
      </c>
      <c r="C436" s="8" t="s">
        <v>56</v>
      </c>
      <c r="D436" s="6">
        <v>0</v>
      </c>
      <c r="E436" s="24">
        <v>0</v>
      </c>
      <c r="F436" s="7">
        <f>IF(E436=0,100,0)</f>
        <v>100</v>
      </c>
    </row>
    <row r="438" spans="1:6">
      <c r="A438" s="70" t="s">
        <v>138</v>
      </c>
      <c r="B438" s="71"/>
      <c r="C438" s="71"/>
      <c r="D438" s="71"/>
      <c r="E438" s="71"/>
      <c r="F438" s="72"/>
    </row>
    <row r="439" spans="1:6">
      <c r="A439" s="69" t="s">
        <v>54</v>
      </c>
      <c r="B439" s="69"/>
      <c r="C439" s="69"/>
      <c r="D439" s="69"/>
      <c r="E439" s="69"/>
      <c r="F439" s="69"/>
    </row>
    <row r="440" spans="1:6" ht="150">
      <c r="A440" s="2" t="s">
        <v>5</v>
      </c>
      <c r="B440" s="3" t="s">
        <v>6</v>
      </c>
      <c r="C440" s="3" t="s">
        <v>14</v>
      </c>
      <c r="D440" s="3" t="s">
        <v>15</v>
      </c>
      <c r="E440" s="3" t="s">
        <v>16</v>
      </c>
      <c r="F440" s="3" t="s">
        <v>10</v>
      </c>
    </row>
    <row r="441" spans="1:6">
      <c r="A441" s="68">
        <v>1</v>
      </c>
      <c r="B441" s="68">
        <v>2</v>
      </c>
      <c r="C441" s="68">
        <v>3</v>
      </c>
      <c r="D441" s="68">
        <v>4</v>
      </c>
      <c r="E441" s="68">
        <v>5</v>
      </c>
      <c r="F441" s="68" t="s">
        <v>11</v>
      </c>
    </row>
    <row r="442" spans="1:6" ht="74.25" customHeight="1">
      <c r="A442" s="78">
        <v>1</v>
      </c>
      <c r="B442" s="80" t="s">
        <v>51</v>
      </c>
      <c r="C442" s="8" t="s">
        <v>55</v>
      </c>
      <c r="D442" s="6">
        <v>100</v>
      </c>
      <c r="E442" s="24">
        <v>86</v>
      </c>
      <c r="F442" s="7">
        <f>E442/D442*100</f>
        <v>86</v>
      </c>
    </row>
    <row r="443" spans="1:6" ht="171.75" customHeight="1">
      <c r="A443" s="79"/>
      <c r="B443" s="81"/>
      <c r="C443" s="8" t="s">
        <v>56</v>
      </c>
      <c r="D443" s="6">
        <v>0</v>
      </c>
      <c r="E443" s="24">
        <v>0</v>
      </c>
      <c r="F443" s="7">
        <f>IF(E443=0,100,0)</f>
        <v>100</v>
      </c>
    </row>
    <row r="444" spans="1:6" ht="109.5" customHeight="1">
      <c r="A444" s="5">
        <v>2</v>
      </c>
      <c r="B444" s="32" t="s">
        <v>52</v>
      </c>
      <c r="C444" s="8" t="s">
        <v>56</v>
      </c>
      <c r="D444" s="6">
        <v>0</v>
      </c>
      <c r="E444" s="24">
        <v>0</v>
      </c>
      <c r="F444" s="7">
        <f>IF(E444=0,100,0)</f>
        <v>100</v>
      </c>
    </row>
  </sheetData>
  <mergeCells count="223">
    <mergeCell ref="A426:A427"/>
    <mergeCell ref="B426:B427"/>
    <mergeCell ref="A430:F430"/>
    <mergeCell ref="A431:F431"/>
    <mergeCell ref="A434:A435"/>
    <mergeCell ref="B434:B435"/>
    <mergeCell ref="A438:F438"/>
    <mergeCell ref="A439:F439"/>
    <mergeCell ref="A442:A443"/>
    <mergeCell ref="B442:B443"/>
    <mergeCell ref="A407:F407"/>
    <mergeCell ref="A410:A411"/>
    <mergeCell ref="B410:B411"/>
    <mergeCell ref="A414:F414"/>
    <mergeCell ref="A415:F415"/>
    <mergeCell ref="A418:A419"/>
    <mergeCell ref="B418:B419"/>
    <mergeCell ref="A422:F422"/>
    <mergeCell ref="A423:F423"/>
    <mergeCell ref="A390:F390"/>
    <mergeCell ref="A391:F391"/>
    <mergeCell ref="A394:A395"/>
    <mergeCell ref="B394:B395"/>
    <mergeCell ref="A398:F398"/>
    <mergeCell ref="A399:F399"/>
    <mergeCell ref="A402:A403"/>
    <mergeCell ref="B402:B403"/>
    <mergeCell ref="A406:F406"/>
    <mergeCell ref="A370:A371"/>
    <mergeCell ref="B370:B371"/>
    <mergeCell ref="A374:F374"/>
    <mergeCell ref="A375:F375"/>
    <mergeCell ref="A378:A379"/>
    <mergeCell ref="B378:B379"/>
    <mergeCell ref="A382:F382"/>
    <mergeCell ref="A383:F383"/>
    <mergeCell ref="A386:A387"/>
    <mergeCell ref="B386:B387"/>
    <mergeCell ref="A351:F351"/>
    <mergeCell ref="A354:A355"/>
    <mergeCell ref="B354:B355"/>
    <mergeCell ref="A358:F358"/>
    <mergeCell ref="A359:F359"/>
    <mergeCell ref="A362:A363"/>
    <mergeCell ref="B362:B363"/>
    <mergeCell ref="A366:F366"/>
    <mergeCell ref="A367:F367"/>
    <mergeCell ref="A334:F334"/>
    <mergeCell ref="A335:F335"/>
    <mergeCell ref="A338:A339"/>
    <mergeCell ref="B338:B339"/>
    <mergeCell ref="A342:F342"/>
    <mergeCell ref="A343:F343"/>
    <mergeCell ref="A346:A347"/>
    <mergeCell ref="B346:B347"/>
    <mergeCell ref="A350:F350"/>
    <mergeCell ref="A255:F255"/>
    <mergeCell ref="A258:A259"/>
    <mergeCell ref="B258:B259"/>
    <mergeCell ref="A238:F238"/>
    <mergeCell ref="A239:F239"/>
    <mergeCell ref="A242:A243"/>
    <mergeCell ref="B242:B243"/>
    <mergeCell ref="A246:F246"/>
    <mergeCell ref="A247:F247"/>
    <mergeCell ref="A250:A251"/>
    <mergeCell ref="B250:B251"/>
    <mergeCell ref="A254:F254"/>
    <mergeCell ref="A218:A219"/>
    <mergeCell ref="B218:B219"/>
    <mergeCell ref="A222:F222"/>
    <mergeCell ref="A223:F223"/>
    <mergeCell ref="A226:A227"/>
    <mergeCell ref="B226:B227"/>
    <mergeCell ref="A230:F230"/>
    <mergeCell ref="A231:F231"/>
    <mergeCell ref="A234:A235"/>
    <mergeCell ref="B234:B235"/>
    <mergeCell ref="A214:F214"/>
    <mergeCell ref="A215:F215"/>
    <mergeCell ref="A94:F94"/>
    <mergeCell ref="A95:F95"/>
    <mergeCell ref="A98:A99"/>
    <mergeCell ref="B98:B99"/>
    <mergeCell ref="A102:F102"/>
    <mergeCell ref="A114:A115"/>
    <mergeCell ref="B114:B115"/>
    <mergeCell ref="A118:F118"/>
    <mergeCell ref="A119:F119"/>
    <mergeCell ref="A122:A123"/>
    <mergeCell ref="B122:B123"/>
    <mergeCell ref="A103:F103"/>
    <mergeCell ref="A106:A107"/>
    <mergeCell ref="B106:B107"/>
    <mergeCell ref="A110:F110"/>
    <mergeCell ref="A2:F2"/>
    <mergeCell ref="A3:F3"/>
    <mergeCell ref="A4:F4"/>
    <mergeCell ref="A6:F6"/>
    <mergeCell ref="A7:F7"/>
    <mergeCell ref="A14:F14"/>
    <mergeCell ref="A15:F15"/>
    <mergeCell ref="A18:A19"/>
    <mergeCell ref="B18:B19"/>
    <mergeCell ref="A10:A11"/>
    <mergeCell ref="B10:B11"/>
    <mergeCell ref="A31:F31"/>
    <mergeCell ref="A34:A35"/>
    <mergeCell ref="B34:B35"/>
    <mergeCell ref="A38:F38"/>
    <mergeCell ref="A39:F39"/>
    <mergeCell ref="A22:F22"/>
    <mergeCell ref="A23:F23"/>
    <mergeCell ref="A26:A27"/>
    <mergeCell ref="B26:B27"/>
    <mergeCell ref="A30:F30"/>
    <mergeCell ref="A42:A43"/>
    <mergeCell ref="B42:B43"/>
    <mergeCell ref="A46:F46"/>
    <mergeCell ref="A47:F47"/>
    <mergeCell ref="A50:A51"/>
    <mergeCell ref="B50:B51"/>
    <mergeCell ref="A54:F54"/>
    <mergeCell ref="A55:F55"/>
    <mergeCell ref="A58:A59"/>
    <mergeCell ref="B58:B59"/>
    <mergeCell ref="A62:F62"/>
    <mergeCell ref="A63:F63"/>
    <mergeCell ref="A66:A67"/>
    <mergeCell ref="B66:B67"/>
    <mergeCell ref="A70:F70"/>
    <mergeCell ref="A71:F71"/>
    <mergeCell ref="A86:F86"/>
    <mergeCell ref="A87:F87"/>
    <mergeCell ref="A90:A91"/>
    <mergeCell ref="B90:B91"/>
    <mergeCell ref="A74:A75"/>
    <mergeCell ref="B74:B75"/>
    <mergeCell ref="A78:F78"/>
    <mergeCell ref="A79:F79"/>
    <mergeCell ref="A82:A83"/>
    <mergeCell ref="B82:B83"/>
    <mergeCell ref="A111:F111"/>
    <mergeCell ref="A135:F135"/>
    <mergeCell ref="A138:A139"/>
    <mergeCell ref="B138:B139"/>
    <mergeCell ref="A142:F142"/>
    <mergeCell ref="A143:F143"/>
    <mergeCell ref="A126:F126"/>
    <mergeCell ref="A127:F127"/>
    <mergeCell ref="A130:A131"/>
    <mergeCell ref="B130:B131"/>
    <mergeCell ref="A134:F134"/>
    <mergeCell ref="A158:F158"/>
    <mergeCell ref="A159:F159"/>
    <mergeCell ref="A162:A163"/>
    <mergeCell ref="B162:B163"/>
    <mergeCell ref="A166:F166"/>
    <mergeCell ref="A146:A147"/>
    <mergeCell ref="B146:B147"/>
    <mergeCell ref="A150:F150"/>
    <mergeCell ref="A151:F151"/>
    <mergeCell ref="A154:A155"/>
    <mergeCell ref="B154:B155"/>
    <mergeCell ref="A178:A179"/>
    <mergeCell ref="B178:B179"/>
    <mergeCell ref="A182:F182"/>
    <mergeCell ref="A183:F183"/>
    <mergeCell ref="A186:A187"/>
    <mergeCell ref="B186:B187"/>
    <mergeCell ref="A167:F167"/>
    <mergeCell ref="A170:A171"/>
    <mergeCell ref="B170:B171"/>
    <mergeCell ref="A174:F174"/>
    <mergeCell ref="A175:F175"/>
    <mergeCell ref="A210:A211"/>
    <mergeCell ref="B210:B211"/>
    <mergeCell ref="A199:F199"/>
    <mergeCell ref="A202:A203"/>
    <mergeCell ref="B202:B203"/>
    <mergeCell ref="A206:F206"/>
    <mergeCell ref="A207:F207"/>
    <mergeCell ref="A190:F190"/>
    <mergeCell ref="A191:F191"/>
    <mergeCell ref="A194:A195"/>
    <mergeCell ref="B194:B195"/>
    <mergeCell ref="A198:F198"/>
    <mergeCell ref="A262:F262"/>
    <mergeCell ref="A263:F263"/>
    <mergeCell ref="A266:A267"/>
    <mergeCell ref="B266:B267"/>
    <mergeCell ref="A270:F270"/>
    <mergeCell ref="A271:F271"/>
    <mergeCell ref="A274:A275"/>
    <mergeCell ref="B274:B275"/>
    <mergeCell ref="A278:F278"/>
    <mergeCell ref="A279:F279"/>
    <mergeCell ref="A282:A283"/>
    <mergeCell ref="B282:B283"/>
    <mergeCell ref="A286:F286"/>
    <mergeCell ref="A287:F287"/>
    <mergeCell ref="A290:A291"/>
    <mergeCell ref="B290:B291"/>
    <mergeCell ref="A294:F294"/>
    <mergeCell ref="A295:F295"/>
    <mergeCell ref="A318:F318"/>
    <mergeCell ref="A319:F319"/>
    <mergeCell ref="A322:A323"/>
    <mergeCell ref="B322:B323"/>
    <mergeCell ref="A326:F326"/>
    <mergeCell ref="A327:F327"/>
    <mergeCell ref="A330:A331"/>
    <mergeCell ref="B330:B331"/>
    <mergeCell ref="A298:A299"/>
    <mergeCell ref="B298:B299"/>
    <mergeCell ref="A302:F302"/>
    <mergeCell ref="A303:F303"/>
    <mergeCell ref="A306:A307"/>
    <mergeCell ref="B306:B307"/>
    <mergeCell ref="A310:F310"/>
    <mergeCell ref="A311:F311"/>
    <mergeCell ref="A314:A315"/>
    <mergeCell ref="B314:B315"/>
  </mergeCells>
  <pageMargins left="0.39370078740157483" right="0.39370078740157483" top="0.35433070866141736" bottom="0.35433070866141736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M389"/>
  <sheetViews>
    <sheetView topLeftCell="A383" zoomScale="75" zoomScaleNormal="75" zoomScaleSheetLayoutView="90" workbookViewId="0">
      <selection activeCell="D388" sqref="D388"/>
    </sheetView>
  </sheetViews>
  <sheetFormatPr defaultRowHeight="18.75"/>
  <cols>
    <col min="1" max="1" width="7.7109375" style="1" customWidth="1"/>
    <col min="2" max="2" width="73.5703125" style="1" customWidth="1"/>
    <col min="3" max="3" width="19" style="1" customWidth="1"/>
    <col min="4" max="4" width="17.140625" style="1" customWidth="1"/>
    <col min="5" max="6" width="18.5703125" style="1" customWidth="1"/>
    <col min="7" max="7" width="19.42578125" style="1" customWidth="1"/>
    <col min="8" max="8" width="15.7109375" style="1" customWidth="1"/>
    <col min="9" max="9" width="17.5703125" style="1" customWidth="1"/>
    <col min="10" max="10" width="18.42578125" style="1" customWidth="1"/>
    <col min="11" max="11" width="20.42578125" style="1" customWidth="1"/>
    <col min="12" max="12" width="14.140625" style="1" customWidth="1"/>
    <col min="13" max="13" width="19.140625" style="1" customWidth="1"/>
  </cols>
  <sheetData>
    <row r="1" spans="1:13">
      <c r="M1" s="1" t="s">
        <v>17</v>
      </c>
    </row>
    <row r="2" spans="1:13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>
      <c r="A3" s="75" t="s">
        <v>18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>
      <c r="A4" s="75" t="s">
        <v>19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6" spans="1:13">
      <c r="A6" s="70" t="s">
        <v>58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2"/>
    </row>
    <row r="7" spans="1:13">
      <c r="A7" s="69" t="s">
        <v>57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1:13" ht="199.5" customHeight="1">
      <c r="A8" s="2" t="s">
        <v>5</v>
      </c>
      <c r="B8" s="3" t="s">
        <v>6</v>
      </c>
      <c r="C8" s="3" t="s">
        <v>20</v>
      </c>
      <c r="D8" s="3" t="s">
        <v>46</v>
      </c>
      <c r="E8" s="3" t="s">
        <v>47</v>
      </c>
      <c r="F8" s="3" t="s">
        <v>48</v>
      </c>
      <c r="G8" s="3" t="s">
        <v>8</v>
      </c>
      <c r="H8" s="3" t="s">
        <v>21</v>
      </c>
      <c r="I8" s="3" t="s">
        <v>22</v>
      </c>
      <c r="J8" s="3" t="s">
        <v>23</v>
      </c>
      <c r="K8" s="3" t="s">
        <v>24</v>
      </c>
      <c r="L8" s="3" t="s">
        <v>9</v>
      </c>
      <c r="M8" s="3" t="s">
        <v>10</v>
      </c>
    </row>
    <row r="9" spans="1:13">
      <c r="A9" s="4">
        <v>1</v>
      </c>
      <c r="B9" s="4">
        <v>2</v>
      </c>
      <c r="C9" s="4">
        <v>3</v>
      </c>
      <c r="D9" s="4" t="s">
        <v>25</v>
      </c>
      <c r="E9" s="4" t="s">
        <v>26</v>
      </c>
      <c r="F9" s="4" t="s">
        <v>27</v>
      </c>
      <c r="G9" s="4" t="s">
        <v>28</v>
      </c>
      <c r="H9" s="4">
        <v>4</v>
      </c>
      <c r="I9" s="4" t="s">
        <v>29</v>
      </c>
      <c r="J9" s="4" t="s">
        <v>30</v>
      </c>
      <c r="K9" s="4" t="s">
        <v>31</v>
      </c>
      <c r="L9" s="4" t="s">
        <v>32</v>
      </c>
      <c r="M9" s="4" t="s">
        <v>33</v>
      </c>
    </row>
    <row r="10" spans="1:13" ht="141" customHeight="1">
      <c r="A10" s="5">
        <v>1</v>
      </c>
      <c r="B10" s="29" t="s">
        <v>51</v>
      </c>
      <c r="C10" s="9">
        <f>F10/G10</f>
        <v>77745.923954372629</v>
      </c>
      <c r="D10" s="21">
        <v>6680678</v>
      </c>
      <c r="E10" s="21">
        <v>13766500</v>
      </c>
      <c r="F10" s="22">
        <f>D10+E10</f>
        <v>20447178</v>
      </c>
      <c r="G10" s="31">
        <v>263</v>
      </c>
      <c r="H10" s="22">
        <f>K10/L10</f>
        <v>60802.261992753622</v>
      </c>
      <c r="I10" s="21">
        <v>5244886.3600000003</v>
      </c>
      <c r="J10" s="21">
        <v>11536537.949999999</v>
      </c>
      <c r="K10" s="22">
        <f>I10+J10</f>
        <v>16781424.309999999</v>
      </c>
      <c r="L10" s="31">
        <v>276</v>
      </c>
      <c r="M10" s="23">
        <f>H10/C10*100</f>
        <v>78.206366199258397</v>
      </c>
    </row>
    <row r="11" spans="1:13" ht="216.75" customHeight="1">
      <c r="A11" s="5">
        <v>2</v>
      </c>
      <c r="B11" s="30" t="s">
        <v>53</v>
      </c>
      <c r="C11" s="9">
        <f>F11/G11</f>
        <v>1287.1558935361218</v>
      </c>
      <c r="D11" s="21">
        <v>338522</v>
      </c>
      <c r="E11" s="22"/>
      <c r="F11" s="22">
        <f>D11</f>
        <v>338522</v>
      </c>
      <c r="G11" s="31">
        <f>G10</f>
        <v>263</v>
      </c>
      <c r="H11" s="22">
        <f>K11/L11</f>
        <v>1085.7021739130435</v>
      </c>
      <c r="I11" s="21">
        <v>299653.8</v>
      </c>
      <c r="J11" s="22"/>
      <c r="K11" s="22">
        <f>I11</f>
        <v>299653.8</v>
      </c>
      <c r="L11" s="31">
        <f>'форма 1 сады'!E11</f>
        <v>276</v>
      </c>
      <c r="M11" s="23">
        <f>H11/C11*100</f>
        <v>84.348926137483062</v>
      </c>
    </row>
    <row r="12" spans="1:13" ht="21.75" customHeight="1">
      <c r="A12" s="10"/>
      <c r="B12" s="15"/>
      <c r="C12" s="16"/>
      <c r="D12" s="17"/>
      <c r="E12" s="17"/>
      <c r="F12" s="17"/>
      <c r="G12" s="18"/>
      <c r="H12" s="17"/>
      <c r="I12" s="17"/>
      <c r="J12" s="17"/>
      <c r="K12" s="17"/>
      <c r="L12" s="18"/>
      <c r="M12" s="14"/>
    </row>
    <row r="13" spans="1:13">
      <c r="A13" s="70" t="s">
        <v>59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2"/>
    </row>
    <row r="14" spans="1:13">
      <c r="A14" s="69" t="s">
        <v>57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</row>
    <row r="15" spans="1:13" ht="199.5" customHeight="1">
      <c r="A15" s="2" t="s">
        <v>5</v>
      </c>
      <c r="B15" s="3" t="s">
        <v>6</v>
      </c>
      <c r="C15" s="3" t="s">
        <v>20</v>
      </c>
      <c r="D15" s="3" t="s">
        <v>46</v>
      </c>
      <c r="E15" s="3" t="s">
        <v>47</v>
      </c>
      <c r="F15" s="3" t="s">
        <v>48</v>
      </c>
      <c r="G15" s="3" t="s">
        <v>8</v>
      </c>
      <c r="H15" s="3" t="s">
        <v>21</v>
      </c>
      <c r="I15" s="3" t="s">
        <v>22</v>
      </c>
      <c r="J15" s="3" t="s">
        <v>23</v>
      </c>
      <c r="K15" s="3" t="s">
        <v>24</v>
      </c>
      <c r="L15" s="3" t="s">
        <v>9</v>
      </c>
      <c r="M15" s="3" t="s">
        <v>10</v>
      </c>
    </row>
    <row r="16" spans="1:13">
      <c r="A16" s="33">
        <v>1</v>
      </c>
      <c r="B16" s="33">
        <v>2</v>
      </c>
      <c r="C16" s="33">
        <v>3</v>
      </c>
      <c r="D16" s="33" t="s">
        <v>25</v>
      </c>
      <c r="E16" s="33" t="s">
        <v>26</v>
      </c>
      <c r="F16" s="33" t="s">
        <v>27</v>
      </c>
      <c r="G16" s="33" t="s">
        <v>28</v>
      </c>
      <c r="H16" s="33">
        <v>4</v>
      </c>
      <c r="I16" s="33" t="s">
        <v>29</v>
      </c>
      <c r="J16" s="33" t="s">
        <v>30</v>
      </c>
      <c r="K16" s="33" t="s">
        <v>31</v>
      </c>
      <c r="L16" s="33" t="s">
        <v>32</v>
      </c>
      <c r="M16" s="33" t="s">
        <v>33</v>
      </c>
    </row>
    <row r="17" spans="1:13" ht="141" customHeight="1">
      <c r="A17" s="5">
        <v>1</v>
      </c>
      <c r="B17" s="29" t="s">
        <v>51</v>
      </c>
      <c r="C17" s="9">
        <f>F17/G17</f>
        <v>92845.572354211661</v>
      </c>
      <c r="D17" s="21">
        <v>13988500</v>
      </c>
      <c r="E17" s="21">
        <v>28999000</v>
      </c>
      <c r="F17" s="22">
        <f>D17+E17</f>
        <v>42987500</v>
      </c>
      <c r="G17" s="31">
        <v>463</v>
      </c>
      <c r="H17" s="22">
        <f>K17/L17</f>
        <v>74315.91303296703</v>
      </c>
      <c r="I17" s="21">
        <v>11001740.43</v>
      </c>
      <c r="J17" s="21">
        <v>22812000</v>
      </c>
      <c r="K17" s="22">
        <f>I17+J17</f>
        <v>33813740.43</v>
      </c>
      <c r="L17" s="31">
        <v>455</v>
      </c>
      <c r="M17" s="23">
        <f>H17/C17*100</f>
        <v>80.042495456269236</v>
      </c>
    </row>
    <row r="18" spans="1:13" ht="216.75" customHeight="1">
      <c r="A18" s="5">
        <v>2</v>
      </c>
      <c r="B18" s="30" t="s">
        <v>53</v>
      </c>
      <c r="C18" s="9">
        <f>F18/G18</f>
        <v>1791.1447084233262</v>
      </c>
      <c r="D18" s="21">
        <v>829300</v>
      </c>
      <c r="E18" s="22"/>
      <c r="F18" s="22">
        <f>D18</f>
        <v>829300</v>
      </c>
      <c r="G18" s="31">
        <f>G17</f>
        <v>463</v>
      </c>
      <c r="H18" s="22">
        <f>K18/L18</f>
        <v>1471.245098901099</v>
      </c>
      <c r="I18" s="21">
        <v>669416.52</v>
      </c>
      <c r="J18" s="22"/>
      <c r="K18" s="22">
        <f>I18</f>
        <v>669416.52</v>
      </c>
      <c r="L18" s="31">
        <v>455</v>
      </c>
      <c r="M18" s="23">
        <f>H18/C18*100</f>
        <v>82.139934980249464</v>
      </c>
    </row>
    <row r="19" spans="1:13" s="25" customFormat="1" ht="24.75" customHeight="1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</row>
    <row r="20" spans="1:13">
      <c r="A20" s="70" t="s">
        <v>60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2"/>
    </row>
    <row r="21" spans="1:13">
      <c r="A21" s="69" t="s">
        <v>57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</row>
    <row r="22" spans="1:13" ht="199.5" customHeight="1">
      <c r="A22" s="2" t="s">
        <v>5</v>
      </c>
      <c r="B22" s="3" t="s">
        <v>6</v>
      </c>
      <c r="C22" s="3" t="s">
        <v>20</v>
      </c>
      <c r="D22" s="3" t="s">
        <v>61</v>
      </c>
      <c r="E22" s="3" t="s">
        <v>62</v>
      </c>
      <c r="F22" s="3" t="s">
        <v>48</v>
      </c>
      <c r="G22" s="3" t="s">
        <v>8</v>
      </c>
      <c r="H22" s="3" t="s">
        <v>21</v>
      </c>
      <c r="I22" s="3" t="s">
        <v>63</v>
      </c>
      <c r="J22" s="3" t="s">
        <v>64</v>
      </c>
      <c r="K22" s="3" t="s">
        <v>24</v>
      </c>
      <c r="L22" s="3" t="s">
        <v>9</v>
      </c>
      <c r="M22" s="3" t="s">
        <v>10</v>
      </c>
    </row>
    <row r="23" spans="1:13">
      <c r="A23" s="34">
        <v>1</v>
      </c>
      <c r="B23" s="34">
        <v>2</v>
      </c>
      <c r="C23" s="34">
        <v>3</v>
      </c>
      <c r="D23" s="34" t="s">
        <v>25</v>
      </c>
      <c r="E23" s="34" t="s">
        <v>26</v>
      </c>
      <c r="F23" s="34" t="s">
        <v>27</v>
      </c>
      <c r="G23" s="34" t="s">
        <v>28</v>
      </c>
      <c r="H23" s="34">
        <v>4</v>
      </c>
      <c r="I23" s="34" t="s">
        <v>29</v>
      </c>
      <c r="J23" s="34" t="s">
        <v>30</v>
      </c>
      <c r="K23" s="34" t="s">
        <v>31</v>
      </c>
      <c r="L23" s="34" t="s">
        <v>32</v>
      </c>
      <c r="M23" s="34" t="s">
        <v>33</v>
      </c>
    </row>
    <row r="24" spans="1:13" ht="141" customHeight="1">
      <c r="A24" s="5">
        <v>1</v>
      </c>
      <c r="B24" s="29" t="s">
        <v>51</v>
      </c>
      <c r="C24" s="9">
        <f>F24/G24</f>
        <v>85737.986111111109</v>
      </c>
      <c r="D24" s="21">
        <v>9462440</v>
      </c>
      <c r="E24" s="21">
        <v>15230100</v>
      </c>
      <c r="F24" s="22">
        <f>D24+E24</f>
        <v>24692540</v>
      </c>
      <c r="G24" s="31">
        <v>288</v>
      </c>
      <c r="H24" s="22">
        <f>K24/L24</f>
        <v>69295.558450704237</v>
      </c>
      <c r="I24" s="21">
        <v>7773167.2999999998</v>
      </c>
      <c r="J24" s="21">
        <v>11906771.300000001</v>
      </c>
      <c r="K24" s="22">
        <f>I24+J24</f>
        <v>19679938.600000001</v>
      </c>
      <c r="L24" s="31">
        <v>284</v>
      </c>
      <c r="M24" s="23">
        <f>H24/C24*100</f>
        <v>80.822470405243124</v>
      </c>
    </row>
    <row r="25" spans="1:13" ht="216.75" customHeight="1">
      <c r="A25" s="5">
        <v>2</v>
      </c>
      <c r="B25" s="30" t="s">
        <v>53</v>
      </c>
      <c r="C25" s="9">
        <f>F25/G25</f>
        <v>1372.7777777777778</v>
      </c>
      <c r="D25" s="21">
        <v>395360</v>
      </c>
      <c r="E25" s="22"/>
      <c r="F25" s="22">
        <f>D25</f>
        <v>395360</v>
      </c>
      <c r="G25" s="31">
        <f>G24</f>
        <v>288</v>
      </c>
      <c r="H25" s="22">
        <f>K25/L25</f>
        <v>1296.3209154929577</v>
      </c>
      <c r="I25" s="21">
        <v>368155.14</v>
      </c>
      <c r="J25" s="22"/>
      <c r="K25" s="22">
        <f>I25</f>
        <v>368155.14</v>
      </c>
      <c r="L25" s="31">
        <v>284</v>
      </c>
      <c r="M25" s="23">
        <f>H25/C25*100</f>
        <v>94.430499712153932</v>
      </c>
    </row>
    <row r="27" spans="1:13">
      <c r="A27" s="70" t="s">
        <v>65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2"/>
    </row>
    <row r="28" spans="1:13">
      <c r="A28" s="69">
        <f>'[1]форма 1 сады'!A28:F28</f>
        <v>0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</row>
    <row r="29" spans="1:13" ht="199.5" customHeight="1">
      <c r="A29" s="2" t="s">
        <v>5</v>
      </c>
      <c r="B29" s="3" t="s">
        <v>6</v>
      </c>
      <c r="C29" s="3" t="s">
        <v>20</v>
      </c>
      <c r="D29" s="3" t="s">
        <v>46</v>
      </c>
      <c r="E29" s="3" t="s">
        <v>47</v>
      </c>
      <c r="F29" s="3" t="s">
        <v>48</v>
      </c>
      <c r="G29" s="3" t="s">
        <v>8</v>
      </c>
      <c r="H29" s="3" t="s">
        <v>21</v>
      </c>
      <c r="I29" s="3" t="s">
        <v>22</v>
      </c>
      <c r="J29" s="3" t="s">
        <v>23</v>
      </c>
      <c r="K29" s="3" t="s">
        <v>24</v>
      </c>
      <c r="L29" s="3" t="s">
        <v>9</v>
      </c>
      <c r="M29" s="3" t="s">
        <v>10</v>
      </c>
    </row>
    <row r="30" spans="1:13">
      <c r="A30" s="34">
        <v>1</v>
      </c>
      <c r="B30" s="34">
        <v>2</v>
      </c>
      <c r="C30" s="34">
        <v>3</v>
      </c>
      <c r="D30" s="34" t="s">
        <v>25</v>
      </c>
      <c r="E30" s="34" t="s">
        <v>26</v>
      </c>
      <c r="F30" s="34" t="s">
        <v>27</v>
      </c>
      <c r="G30" s="34" t="s">
        <v>28</v>
      </c>
      <c r="H30" s="34">
        <v>4</v>
      </c>
      <c r="I30" s="34" t="s">
        <v>29</v>
      </c>
      <c r="J30" s="34" t="s">
        <v>30</v>
      </c>
      <c r="K30" s="34" t="s">
        <v>31</v>
      </c>
      <c r="L30" s="34" t="s">
        <v>32</v>
      </c>
      <c r="M30" s="34" t="s">
        <v>33</v>
      </c>
    </row>
    <row r="31" spans="1:13" ht="141" customHeight="1">
      <c r="A31" s="5">
        <v>1</v>
      </c>
      <c r="B31" s="29" t="s">
        <v>51</v>
      </c>
      <c r="C31" s="9">
        <f>F31/G31</f>
        <v>94024.646304347814</v>
      </c>
      <c r="D31" s="21">
        <f>8790300-D32</f>
        <v>8489768.6500000004</v>
      </c>
      <c r="E31" s="21">
        <v>13135900</v>
      </c>
      <c r="F31" s="22">
        <f>D31+E31</f>
        <v>21625668.649999999</v>
      </c>
      <c r="G31" s="31">
        <v>230</v>
      </c>
      <c r="H31" s="22">
        <f>K31/L31</f>
        <v>67742.608531746038</v>
      </c>
      <c r="I31" s="21">
        <f>6022749.19-I32</f>
        <v>5746774.9700000007</v>
      </c>
      <c r="J31" s="21">
        <v>11324362.380000001</v>
      </c>
      <c r="K31" s="22">
        <f>I31+J31</f>
        <v>17071137.350000001</v>
      </c>
      <c r="L31" s="31">
        <v>252</v>
      </c>
      <c r="M31" s="23">
        <f>H31/C31*100</f>
        <v>72.047714290219602</v>
      </c>
    </row>
    <row r="32" spans="1:13" ht="216.75" customHeight="1">
      <c r="A32" s="5">
        <v>2</v>
      </c>
      <c r="B32" s="30" t="s">
        <v>53</v>
      </c>
      <c r="C32" s="9">
        <f>F32/G32</f>
        <v>1306.6580434782609</v>
      </c>
      <c r="D32" s="21">
        <v>300531.34999999998</v>
      </c>
      <c r="E32" s="22"/>
      <c r="F32" s="22">
        <f>D32</f>
        <v>300531.34999999998</v>
      </c>
      <c r="G32" s="31">
        <f>G31</f>
        <v>230</v>
      </c>
      <c r="H32" s="22">
        <f>K32/L32</f>
        <v>1095.1357936507936</v>
      </c>
      <c r="I32" s="21">
        <v>275974.21999999997</v>
      </c>
      <c r="J32" s="22"/>
      <c r="K32" s="22">
        <f>I32</f>
        <v>275974.21999999997</v>
      </c>
      <c r="L32" s="31">
        <v>252</v>
      </c>
      <c r="M32" s="23">
        <f>H32/C32*100</f>
        <v>83.811965886315193</v>
      </c>
    </row>
    <row r="34" spans="1:13">
      <c r="A34" s="70" t="s">
        <v>66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2"/>
    </row>
    <row r="35" spans="1:13">
      <c r="A35" s="69" t="s">
        <v>57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 ht="199.5" customHeight="1">
      <c r="A36" s="2" t="s">
        <v>5</v>
      </c>
      <c r="B36" s="3" t="s">
        <v>6</v>
      </c>
      <c r="C36" s="3" t="s">
        <v>20</v>
      </c>
      <c r="D36" s="3" t="s">
        <v>61</v>
      </c>
      <c r="E36" s="3" t="s">
        <v>62</v>
      </c>
      <c r="F36" s="3" t="s">
        <v>48</v>
      </c>
      <c r="G36" s="3" t="s">
        <v>8</v>
      </c>
      <c r="H36" s="3" t="s">
        <v>21</v>
      </c>
      <c r="I36" s="3" t="s">
        <v>63</v>
      </c>
      <c r="J36" s="3" t="s">
        <v>64</v>
      </c>
      <c r="K36" s="3" t="s">
        <v>24</v>
      </c>
      <c r="L36" s="3" t="s">
        <v>9</v>
      </c>
      <c r="M36" s="3" t="s">
        <v>10</v>
      </c>
    </row>
    <row r="37" spans="1:13">
      <c r="A37" s="34">
        <v>1</v>
      </c>
      <c r="B37" s="34">
        <v>2</v>
      </c>
      <c r="C37" s="34">
        <v>3</v>
      </c>
      <c r="D37" s="34" t="s">
        <v>25</v>
      </c>
      <c r="E37" s="34" t="s">
        <v>26</v>
      </c>
      <c r="F37" s="34" t="s">
        <v>27</v>
      </c>
      <c r="G37" s="34" t="s">
        <v>28</v>
      </c>
      <c r="H37" s="34">
        <v>4</v>
      </c>
      <c r="I37" s="34" t="s">
        <v>29</v>
      </c>
      <c r="J37" s="34" t="s">
        <v>30</v>
      </c>
      <c r="K37" s="34" t="s">
        <v>31</v>
      </c>
      <c r="L37" s="34" t="s">
        <v>32</v>
      </c>
      <c r="M37" s="34" t="s">
        <v>33</v>
      </c>
    </row>
    <row r="38" spans="1:13" ht="141" customHeight="1">
      <c r="A38" s="5">
        <v>1</v>
      </c>
      <c r="B38" s="29" t="s">
        <v>51</v>
      </c>
      <c r="C38" s="9">
        <f>F38/G38</f>
        <v>89760.496350364963</v>
      </c>
      <c r="D38" s="21">
        <v>5168488</v>
      </c>
      <c r="E38" s="21">
        <v>7128700</v>
      </c>
      <c r="F38" s="22">
        <f>D38+E38</f>
        <v>12297188</v>
      </c>
      <c r="G38" s="31">
        <v>137</v>
      </c>
      <c r="H38" s="22">
        <f>K38/L38</f>
        <v>82832.619696969705</v>
      </c>
      <c r="I38" s="21">
        <v>4386755.8</v>
      </c>
      <c r="J38" s="21">
        <v>6547150</v>
      </c>
      <c r="K38" s="22">
        <f>I38+J38</f>
        <v>10933905.800000001</v>
      </c>
      <c r="L38" s="31">
        <v>132</v>
      </c>
      <c r="M38" s="23">
        <f>H38/C38*100</f>
        <v>92.28182002653655</v>
      </c>
    </row>
    <row r="39" spans="1:13" ht="216.75" customHeight="1">
      <c r="A39" s="5">
        <v>2</v>
      </c>
      <c r="B39" s="30" t="s">
        <v>53</v>
      </c>
      <c r="C39" s="9">
        <f>F39/G39</f>
        <v>1550.4525547445255</v>
      </c>
      <c r="D39" s="21">
        <v>212412</v>
      </c>
      <c r="E39" s="22"/>
      <c r="F39" s="22">
        <f>D39</f>
        <v>212412</v>
      </c>
      <c r="G39" s="31">
        <f>G38</f>
        <v>137</v>
      </c>
      <c r="H39" s="22">
        <f>K39/L39</f>
        <v>1553.8448484848484</v>
      </c>
      <c r="I39" s="21">
        <v>205107.52</v>
      </c>
      <c r="J39" s="22"/>
      <c r="K39" s="22">
        <f>I39</f>
        <v>205107.52</v>
      </c>
      <c r="L39" s="31">
        <v>132</v>
      </c>
      <c r="M39" s="23">
        <f>H39/C39*100</f>
        <v>100.21879377927058</v>
      </c>
    </row>
    <row r="41" spans="1:13">
      <c r="A41" s="70" t="s">
        <v>68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2"/>
    </row>
    <row r="42" spans="1:13">
      <c r="A42" s="69" t="s">
        <v>57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</row>
    <row r="43" spans="1:13" ht="199.5" customHeight="1">
      <c r="A43" s="2" t="s">
        <v>5</v>
      </c>
      <c r="B43" s="3" t="s">
        <v>6</v>
      </c>
      <c r="C43" s="3" t="s">
        <v>20</v>
      </c>
      <c r="D43" s="3" t="s">
        <v>46</v>
      </c>
      <c r="E43" s="3" t="s">
        <v>47</v>
      </c>
      <c r="F43" s="3" t="s">
        <v>48</v>
      </c>
      <c r="G43" s="3" t="s">
        <v>8</v>
      </c>
      <c r="H43" s="3" t="s">
        <v>21</v>
      </c>
      <c r="I43" s="3" t="s">
        <v>22</v>
      </c>
      <c r="J43" s="3" t="s">
        <v>23</v>
      </c>
      <c r="K43" s="3" t="s">
        <v>24</v>
      </c>
      <c r="L43" s="3" t="s">
        <v>9</v>
      </c>
      <c r="M43" s="3" t="s">
        <v>10</v>
      </c>
    </row>
    <row r="44" spans="1:13">
      <c r="A44" s="34">
        <v>1</v>
      </c>
      <c r="B44" s="34">
        <v>2</v>
      </c>
      <c r="C44" s="34">
        <v>3</v>
      </c>
      <c r="D44" s="34" t="s">
        <v>25</v>
      </c>
      <c r="E44" s="34" t="s">
        <v>26</v>
      </c>
      <c r="F44" s="34" t="s">
        <v>27</v>
      </c>
      <c r="G44" s="34" t="s">
        <v>28</v>
      </c>
      <c r="H44" s="34">
        <v>4</v>
      </c>
      <c r="I44" s="34" t="s">
        <v>29</v>
      </c>
      <c r="J44" s="34" t="s">
        <v>30</v>
      </c>
      <c r="K44" s="34" t="s">
        <v>31</v>
      </c>
      <c r="L44" s="34" t="s">
        <v>32</v>
      </c>
      <c r="M44" s="34" t="s">
        <v>33</v>
      </c>
    </row>
    <row r="45" spans="1:13" ht="141" customHeight="1">
      <c r="A45" s="5">
        <v>1</v>
      </c>
      <c r="B45" s="29" t="s">
        <v>51</v>
      </c>
      <c r="C45" s="9">
        <f>F45/G45</f>
        <v>78799.421686746995</v>
      </c>
      <c r="D45" s="21">
        <v>4392204</v>
      </c>
      <c r="E45" s="21">
        <v>8688500</v>
      </c>
      <c r="F45" s="22">
        <f>D45+E45</f>
        <v>13080704</v>
      </c>
      <c r="G45" s="31">
        <v>166</v>
      </c>
      <c r="H45" s="22">
        <f>K45/L45</f>
        <v>68108.059559748435</v>
      </c>
      <c r="I45" s="21">
        <v>3642671.47</v>
      </c>
      <c r="J45" s="21">
        <v>7186510</v>
      </c>
      <c r="K45" s="22">
        <f>I45+J45</f>
        <v>10829181.470000001</v>
      </c>
      <c r="L45" s="31">
        <v>159</v>
      </c>
      <c r="M45" s="23">
        <f>H45/C45*100</f>
        <v>86.432181990497142</v>
      </c>
    </row>
    <row r="46" spans="1:13" ht="216.75" customHeight="1">
      <c r="A46" s="5">
        <v>2</v>
      </c>
      <c r="B46" s="30" t="s">
        <v>53</v>
      </c>
      <c r="C46" s="9">
        <f>F46/G46</f>
        <v>1225.2771084337348</v>
      </c>
      <c r="D46" s="21">
        <v>203396</v>
      </c>
      <c r="E46" s="22"/>
      <c r="F46" s="22">
        <f>D46</f>
        <v>203396</v>
      </c>
      <c r="G46" s="31">
        <f>G45</f>
        <v>166</v>
      </c>
      <c r="H46" s="22">
        <f>K46/L46</f>
        <v>1195.9644025157234</v>
      </c>
      <c r="I46" s="21">
        <v>190158.34</v>
      </c>
      <c r="J46" s="22"/>
      <c r="K46" s="22">
        <f>I46</f>
        <v>190158.34</v>
      </c>
      <c r="L46" s="31">
        <v>159</v>
      </c>
      <c r="M46" s="23">
        <f>H46/C46*100</f>
        <v>97.607667219419298</v>
      </c>
    </row>
    <row r="48" spans="1:13">
      <c r="A48" s="73" t="s">
        <v>72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</row>
    <row r="49" spans="1:13">
      <c r="A49" s="74" t="s">
        <v>57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</row>
    <row r="50" spans="1:13" ht="199.5" customHeight="1">
      <c r="A50" s="37" t="s">
        <v>5</v>
      </c>
      <c r="B50" s="38" t="s">
        <v>6</v>
      </c>
      <c r="C50" s="38" t="s">
        <v>20</v>
      </c>
      <c r="D50" s="38" t="s">
        <v>73</v>
      </c>
      <c r="E50" s="38" t="s">
        <v>74</v>
      </c>
      <c r="F50" s="38" t="s">
        <v>48</v>
      </c>
      <c r="G50" s="38" t="s">
        <v>8</v>
      </c>
      <c r="H50" s="38" t="s">
        <v>21</v>
      </c>
      <c r="I50" s="38" t="s">
        <v>75</v>
      </c>
      <c r="J50" s="38" t="s">
        <v>76</v>
      </c>
      <c r="K50" s="38" t="s">
        <v>24</v>
      </c>
      <c r="L50" s="38" t="s">
        <v>9</v>
      </c>
      <c r="M50" s="38" t="s">
        <v>10</v>
      </c>
    </row>
    <row r="51" spans="1:13">
      <c r="A51" s="39">
        <v>1</v>
      </c>
      <c r="B51" s="39">
        <v>2</v>
      </c>
      <c r="C51" s="39">
        <v>3</v>
      </c>
      <c r="D51" s="39" t="s">
        <v>25</v>
      </c>
      <c r="E51" s="39" t="s">
        <v>26</v>
      </c>
      <c r="F51" s="39" t="s">
        <v>27</v>
      </c>
      <c r="G51" s="39" t="s">
        <v>28</v>
      </c>
      <c r="H51" s="39">
        <v>4</v>
      </c>
      <c r="I51" s="39" t="s">
        <v>29</v>
      </c>
      <c r="J51" s="39" t="s">
        <v>30</v>
      </c>
      <c r="K51" s="39" t="s">
        <v>31</v>
      </c>
      <c r="L51" s="39" t="s">
        <v>32</v>
      </c>
      <c r="M51" s="39" t="s">
        <v>33</v>
      </c>
    </row>
    <row r="52" spans="1:13" ht="141" customHeight="1">
      <c r="A52" s="40">
        <v>1</v>
      </c>
      <c r="B52" s="48" t="s">
        <v>51</v>
      </c>
      <c r="C52" s="49">
        <f>F52/G52</f>
        <v>88087.315696202524</v>
      </c>
      <c r="D52" s="50">
        <v>4151495.88</v>
      </c>
      <c r="E52" s="50">
        <v>9766300</v>
      </c>
      <c r="F52" s="51">
        <f>D52+E52</f>
        <v>13917795.879999999</v>
      </c>
      <c r="G52" s="52">
        <v>158</v>
      </c>
      <c r="H52" s="51">
        <f>K52/L52</f>
        <v>76638.185460526307</v>
      </c>
      <c r="I52" s="50">
        <v>3890267.31</v>
      </c>
      <c r="J52" s="50">
        <v>7758736.8799999999</v>
      </c>
      <c r="K52" s="51">
        <f>I52+J52</f>
        <v>11649004.189999999</v>
      </c>
      <c r="L52" s="52">
        <v>152</v>
      </c>
      <c r="M52" s="53">
        <f>H52/C52*100</f>
        <v>87.002521140316929</v>
      </c>
    </row>
    <row r="53" spans="1:13" ht="216.75" customHeight="1">
      <c r="A53" s="40">
        <v>2</v>
      </c>
      <c r="B53" s="54" t="s">
        <v>53</v>
      </c>
      <c r="C53" s="49">
        <f>F53/G53</f>
        <v>1265.2159493670886</v>
      </c>
      <c r="D53" s="50">
        <v>199904.12</v>
      </c>
      <c r="E53" s="51"/>
      <c r="F53" s="51">
        <f>D53</f>
        <v>199904.12</v>
      </c>
      <c r="G53" s="52">
        <f>G52</f>
        <v>158</v>
      </c>
      <c r="H53" s="51">
        <f>K53/L53</f>
        <v>1215.4289473684212</v>
      </c>
      <c r="I53" s="50">
        <v>184745.2</v>
      </c>
      <c r="J53" s="51"/>
      <c r="K53" s="51">
        <f>I53</f>
        <v>184745.2</v>
      </c>
      <c r="L53" s="52">
        <v>152</v>
      </c>
      <c r="M53" s="53">
        <f>H53/C53*100</f>
        <v>96.06494037452083</v>
      </c>
    </row>
    <row r="55" spans="1:13">
      <c r="A55" s="70" t="s">
        <v>77</v>
      </c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2"/>
    </row>
    <row r="56" spans="1:13">
      <c r="A56" s="89" t="s">
        <v>57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1"/>
    </row>
    <row r="57" spans="1:13" ht="199.5" customHeight="1">
      <c r="A57" s="2" t="s">
        <v>5</v>
      </c>
      <c r="B57" s="3" t="s">
        <v>6</v>
      </c>
      <c r="C57" s="3" t="s">
        <v>20</v>
      </c>
      <c r="D57" s="3" t="s">
        <v>46</v>
      </c>
      <c r="E57" s="3" t="s">
        <v>47</v>
      </c>
      <c r="F57" s="3" t="s">
        <v>48</v>
      </c>
      <c r="G57" s="3" t="s">
        <v>8</v>
      </c>
      <c r="H57" s="3" t="s">
        <v>21</v>
      </c>
      <c r="I57" s="3" t="s">
        <v>22</v>
      </c>
      <c r="J57" s="3" t="s">
        <v>23</v>
      </c>
      <c r="K57" s="3" t="s">
        <v>24</v>
      </c>
      <c r="L57" s="3" t="s">
        <v>9</v>
      </c>
      <c r="M57" s="3" t="s">
        <v>10</v>
      </c>
    </row>
    <row r="58" spans="1:13">
      <c r="A58" s="35">
        <v>1</v>
      </c>
      <c r="B58" s="35">
        <v>2</v>
      </c>
      <c r="C58" s="35">
        <v>3</v>
      </c>
      <c r="D58" s="35" t="s">
        <v>25</v>
      </c>
      <c r="E58" s="35" t="s">
        <v>26</v>
      </c>
      <c r="F58" s="35" t="s">
        <v>27</v>
      </c>
      <c r="G58" s="35" t="s">
        <v>28</v>
      </c>
      <c r="H58" s="35">
        <v>4</v>
      </c>
      <c r="I58" s="35" t="s">
        <v>29</v>
      </c>
      <c r="J58" s="35" t="s">
        <v>30</v>
      </c>
      <c r="K58" s="35" t="s">
        <v>31</v>
      </c>
      <c r="L58" s="35" t="s">
        <v>32</v>
      </c>
      <c r="M58" s="35" t="s">
        <v>33</v>
      </c>
    </row>
    <row r="59" spans="1:13" ht="141" customHeight="1">
      <c r="A59" s="5">
        <v>1</v>
      </c>
      <c r="B59" s="29" t="s">
        <v>51</v>
      </c>
      <c r="C59" s="9">
        <f>F59/G59</f>
        <v>77931.616030534351</v>
      </c>
      <c r="D59" s="21">
        <f>SUM(3491900-D60)</f>
        <v>3403541.7</v>
      </c>
      <c r="E59" s="21">
        <v>6805500</v>
      </c>
      <c r="F59" s="22">
        <f>D59+E59</f>
        <v>10209041.699999999</v>
      </c>
      <c r="G59" s="31">
        <v>131</v>
      </c>
      <c r="H59" s="22">
        <f>K59/L59</f>
        <v>69243.681221374049</v>
      </c>
      <c r="I59" s="21">
        <f>SUM(3009814.54-I60)</f>
        <v>2945952.24</v>
      </c>
      <c r="J59" s="21">
        <v>6124970</v>
      </c>
      <c r="K59" s="22">
        <f>I59+J59</f>
        <v>9070922.2400000002</v>
      </c>
      <c r="L59" s="31">
        <v>131</v>
      </c>
      <c r="M59" s="23">
        <f>H59/C59*100</f>
        <v>88.851848259175981</v>
      </c>
    </row>
    <row r="60" spans="1:13" ht="216.75" customHeight="1">
      <c r="A60" s="5">
        <v>2</v>
      </c>
      <c r="B60" s="30" t="s">
        <v>53</v>
      </c>
      <c r="C60" s="9">
        <f>F60/G60</f>
        <v>674.49083969465653</v>
      </c>
      <c r="D60" s="21">
        <v>88358.3</v>
      </c>
      <c r="E60" s="22"/>
      <c r="F60" s="22">
        <f>D60</f>
        <v>88358.3</v>
      </c>
      <c r="G60" s="31">
        <f>G59</f>
        <v>131</v>
      </c>
      <c r="H60" s="22">
        <f>K60/L60</f>
        <v>487.49847328244277</v>
      </c>
      <c r="I60" s="21">
        <v>63862.3</v>
      </c>
      <c r="J60" s="22"/>
      <c r="K60" s="22">
        <f>I60</f>
        <v>63862.3</v>
      </c>
      <c r="L60" s="31">
        <v>131</v>
      </c>
      <c r="M60" s="23">
        <f>H60/C60*100</f>
        <v>72.276515052915229</v>
      </c>
    </row>
    <row r="62" spans="1:13">
      <c r="A62" s="70" t="s">
        <v>78</v>
      </c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>
      <c r="A63" s="69" t="s">
        <v>57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</row>
    <row r="64" spans="1:13" ht="199.5" customHeight="1">
      <c r="A64" s="2" t="s">
        <v>5</v>
      </c>
      <c r="B64" s="3" t="s">
        <v>6</v>
      </c>
      <c r="C64" s="3" t="s">
        <v>20</v>
      </c>
      <c r="D64" s="3" t="s">
        <v>46</v>
      </c>
      <c r="E64" s="3" t="s">
        <v>47</v>
      </c>
      <c r="F64" s="3" t="s">
        <v>48</v>
      </c>
      <c r="G64" s="3" t="s">
        <v>8</v>
      </c>
      <c r="H64" s="3" t="s">
        <v>21</v>
      </c>
      <c r="I64" s="3" t="s">
        <v>22</v>
      </c>
      <c r="J64" s="3" t="s">
        <v>23</v>
      </c>
      <c r="K64" s="3" t="s">
        <v>24</v>
      </c>
      <c r="L64" s="3" t="s">
        <v>9</v>
      </c>
      <c r="M64" s="3" t="s">
        <v>10</v>
      </c>
    </row>
    <row r="65" spans="1:13">
      <c r="A65" s="35">
        <v>1</v>
      </c>
      <c r="B65" s="35">
        <v>2</v>
      </c>
      <c r="C65" s="35">
        <v>3</v>
      </c>
      <c r="D65" s="35" t="s">
        <v>25</v>
      </c>
      <c r="E65" s="35" t="s">
        <v>26</v>
      </c>
      <c r="F65" s="35" t="s">
        <v>27</v>
      </c>
      <c r="G65" s="35" t="s">
        <v>28</v>
      </c>
      <c r="H65" s="35">
        <v>4</v>
      </c>
      <c r="I65" s="35" t="s">
        <v>29</v>
      </c>
      <c r="J65" s="35" t="s">
        <v>30</v>
      </c>
      <c r="K65" s="35" t="s">
        <v>31</v>
      </c>
      <c r="L65" s="35" t="s">
        <v>32</v>
      </c>
      <c r="M65" s="35" t="s">
        <v>33</v>
      </c>
    </row>
    <row r="66" spans="1:13" ht="141" customHeight="1">
      <c r="A66" s="5">
        <v>1</v>
      </c>
      <c r="B66" s="29" t="s">
        <v>51</v>
      </c>
      <c r="C66" s="9">
        <f>F66/G66</f>
        <v>95451.498580645173</v>
      </c>
      <c r="D66" s="21">
        <v>10266564.560000001</v>
      </c>
      <c r="E66" s="21">
        <v>19323400</v>
      </c>
      <c r="F66" s="22">
        <f>D66+E66</f>
        <v>29589964.560000002</v>
      </c>
      <c r="G66" s="31">
        <v>310</v>
      </c>
      <c r="H66" s="22">
        <f>K66/L66</f>
        <v>79991.663783783792</v>
      </c>
      <c r="I66" s="21">
        <v>8871132.4800000004</v>
      </c>
      <c r="J66" s="21">
        <v>14806400</v>
      </c>
      <c r="K66" s="22">
        <f>I66+J66</f>
        <v>23677532.48</v>
      </c>
      <c r="L66" s="31">
        <v>296</v>
      </c>
      <c r="M66" s="23">
        <f>H66/C66*100</f>
        <v>83.803465606357491</v>
      </c>
    </row>
    <row r="67" spans="1:13" ht="216.75" customHeight="1">
      <c r="A67" s="5">
        <v>2</v>
      </c>
      <c r="B67" s="30" t="s">
        <v>53</v>
      </c>
      <c r="C67" s="9">
        <f>F67/G67</f>
        <v>896.24335483870971</v>
      </c>
      <c r="D67" s="21">
        <v>277835.44</v>
      </c>
      <c r="E67" s="22"/>
      <c r="F67" s="22">
        <f>D67</f>
        <v>277835.44</v>
      </c>
      <c r="G67" s="31">
        <f>G66</f>
        <v>310</v>
      </c>
      <c r="H67" s="22">
        <f>K67/L67</f>
        <v>843.19476351351352</v>
      </c>
      <c r="I67" s="21">
        <v>249585.65</v>
      </c>
      <c r="J67" s="22"/>
      <c r="K67" s="22">
        <f>I67</f>
        <v>249585.65</v>
      </c>
      <c r="L67" s="31">
        <v>296</v>
      </c>
      <c r="M67" s="23">
        <f>H67/C67*100</f>
        <v>94.081005896580066</v>
      </c>
    </row>
    <row r="69" spans="1:13">
      <c r="A69" s="70" t="s">
        <v>79</v>
      </c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2"/>
    </row>
    <row r="70" spans="1:13">
      <c r="A70" s="69" t="s">
        <v>57</v>
      </c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</row>
    <row r="71" spans="1:13" ht="199.5" customHeight="1">
      <c r="A71" s="2" t="s">
        <v>5</v>
      </c>
      <c r="B71" s="3" t="s">
        <v>6</v>
      </c>
      <c r="C71" s="3" t="s">
        <v>20</v>
      </c>
      <c r="D71" s="3" t="s">
        <v>46</v>
      </c>
      <c r="E71" s="3" t="s">
        <v>47</v>
      </c>
      <c r="F71" s="3" t="s">
        <v>48</v>
      </c>
      <c r="G71" s="3" t="s">
        <v>8</v>
      </c>
      <c r="H71" s="3" t="s">
        <v>21</v>
      </c>
      <c r="I71" s="3" t="s">
        <v>22</v>
      </c>
      <c r="J71" s="3" t="s">
        <v>23</v>
      </c>
      <c r="K71" s="3" t="s">
        <v>24</v>
      </c>
      <c r="L71" s="3" t="s">
        <v>9</v>
      </c>
      <c r="M71" s="3" t="s">
        <v>10</v>
      </c>
    </row>
    <row r="72" spans="1:13">
      <c r="A72" s="35">
        <v>1</v>
      </c>
      <c r="B72" s="35">
        <v>2</v>
      </c>
      <c r="C72" s="35">
        <v>3</v>
      </c>
      <c r="D72" s="35" t="s">
        <v>25</v>
      </c>
      <c r="E72" s="35" t="s">
        <v>26</v>
      </c>
      <c r="F72" s="35" t="s">
        <v>27</v>
      </c>
      <c r="G72" s="35" t="s">
        <v>28</v>
      </c>
      <c r="H72" s="35">
        <v>4</v>
      </c>
      <c r="I72" s="35" t="s">
        <v>29</v>
      </c>
      <c r="J72" s="35" t="s">
        <v>30</v>
      </c>
      <c r="K72" s="35" t="s">
        <v>31</v>
      </c>
      <c r="L72" s="35" t="s">
        <v>32</v>
      </c>
      <c r="M72" s="35" t="s">
        <v>33</v>
      </c>
    </row>
    <row r="73" spans="1:13" ht="141" customHeight="1">
      <c r="A73" s="5">
        <v>1</v>
      </c>
      <c r="B73" s="29" t="s">
        <v>51</v>
      </c>
      <c r="C73" s="9">
        <f>F73/G73</f>
        <v>77548.247904191623</v>
      </c>
      <c r="D73" s="21">
        <v>4137857.4</v>
      </c>
      <c r="E73" s="21">
        <v>8812700</v>
      </c>
      <c r="F73" s="22">
        <f>D73+E73</f>
        <v>12950557.4</v>
      </c>
      <c r="G73" s="31">
        <v>167</v>
      </c>
      <c r="H73" s="22">
        <f>K73/L73</f>
        <v>69737.343986928099</v>
      </c>
      <c r="I73" s="21">
        <v>3765230.11</v>
      </c>
      <c r="J73" s="21">
        <v>6904583.5199999996</v>
      </c>
      <c r="K73" s="22">
        <f>I73+J73</f>
        <v>10669813.629999999</v>
      </c>
      <c r="L73" s="31">
        <v>153</v>
      </c>
      <c r="M73" s="23">
        <f>H73/C73*100</f>
        <v>89.927684856383024</v>
      </c>
    </row>
    <row r="74" spans="1:13" ht="216.75" customHeight="1">
      <c r="A74" s="5">
        <v>2</v>
      </c>
      <c r="B74" s="30" t="s">
        <v>53</v>
      </c>
      <c r="C74" s="9">
        <f>F74/G74</f>
        <v>1542.1712574850301</v>
      </c>
      <c r="D74" s="21">
        <v>257542.6</v>
      </c>
      <c r="E74" s="22"/>
      <c r="F74" s="22">
        <f>D74</f>
        <v>257542.6</v>
      </c>
      <c r="G74" s="31">
        <f>G73</f>
        <v>167</v>
      </c>
      <c r="H74" s="22">
        <f>K74/L74</f>
        <v>1588.3949019607844</v>
      </c>
      <c r="I74" s="21">
        <v>243024.42</v>
      </c>
      <c r="J74" s="22"/>
      <c r="K74" s="22">
        <f>I74</f>
        <v>243024.42</v>
      </c>
      <c r="L74" s="31">
        <v>153</v>
      </c>
      <c r="M74" s="23">
        <f>H74/C74*100</f>
        <v>102.99730942665445</v>
      </c>
    </row>
    <row r="76" spans="1:13">
      <c r="A76" s="73" t="s">
        <v>81</v>
      </c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</row>
    <row r="77" spans="1:13">
      <c r="A77" s="74" t="s">
        <v>57</v>
      </c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</row>
    <row r="78" spans="1:13" ht="199.5" customHeight="1">
      <c r="A78" s="37" t="s">
        <v>5</v>
      </c>
      <c r="B78" s="38" t="s">
        <v>6</v>
      </c>
      <c r="C78" s="38" t="s">
        <v>20</v>
      </c>
      <c r="D78" s="38" t="s">
        <v>73</v>
      </c>
      <c r="E78" s="38" t="s">
        <v>74</v>
      </c>
      <c r="F78" s="38" t="s">
        <v>48</v>
      </c>
      <c r="G78" s="38" t="s">
        <v>8</v>
      </c>
      <c r="H78" s="38" t="s">
        <v>21</v>
      </c>
      <c r="I78" s="38" t="s">
        <v>75</v>
      </c>
      <c r="J78" s="38" t="s">
        <v>76</v>
      </c>
      <c r="K78" s="38" t="s">
        <v>24</v>
      </c>
      <c r="L78" s="38" t="s">
        <v>9</v>
      </c>
      <c r="M78" s="38" t="s">
        <v>10</v>
      </c>
    </row>
    <row r="79" spans="1:13">
      <c r="A79" s="39">
        <v>1</v>
      </c>
      <c r="B79" s="39">
        <v>2</v>
      </c>
      <c r="C79" s="39">
        <v>3</v>
      </c>
      <c r="D79" s="39" t="s">
        <v>25</v>
      </c>
      <c r="E79" s="39" t="s">
        <v>26</v>
      </c>
      <c r="F79" s="39" t="s">
        <v>27</v>
      </c>
      <c r="G79" s="39" t="s">
        <v>28</v>
      </c>
      <c r="H79" s="39">
        <v>4</v>
      </c>
      <c r="I79" s="39" t="s">
        <v>29</v>
      </c>
      <c r="J79" s="39" t="s">
        <v>30</v>
      </c>
      <c r="K79" s="39" t="s">
        <v>31</v>
      </c>
      <c r="L79" s="39" t="s">
        <v>32</v>
      </c>
      <c r="M79" s="39" t="s">
        <v>33</v>
      </c>
    </row>
    <row r="80" spans="1:13" ht="141" customHeight="1">
      <c r="A80" s="40">
        <v>1</v>
      </c>
      <c r="B80" s="58" t="s">
        <v>51</v>
      </c>
      <c r="C80" s="49">
        <f>F80/G80</f>
        <v>193757.17551020408</v>
      </c>
      <c r="D80" s="50">
        <v>3022901.6</v>
      </c>
      <c r="E80" s="50">
        <v>6471200</v>
      </c>
      <c r="F80" s="51">
        <f>D80+E80</f>
        <v>9494101.5999999996</v>
      </c>
      <c r="G80" s="52">
        <v>49</v>
      </c>
      <c r="H80" s="51">
        <f>K80/L80</f>
        <v>163738.64179999998</v>
      </c>
      <c r="I80" s="50">
        <v>2400932.09</v>
      </c>
      <c r="J80" s="50">
        <v>5786000</v>
      </c>
      <c r="K80" s="51">
        <f>I80+J80</f>
        <v>8186932.0899999999</v>
      </c>
      <c r="L80" s="52">
        <v>50</v>
      </c>
      <c r="M80" s="53">
        <f>H80/C80*100</f>
        <v>84.507137022843736</v>
      </c>
    </row>
    <row r="81" spans="1:13" ht="216.75" customHeight="1">
      <c r="A81" s="40">
        <v>2</v>
      </c>
      <c r="B81" s="59" t="s">
        <v>53</v>
      </c>
      <c r="C81" s="49">
        <f>F81/G81</f>
        <v>5822.4163265306124</v>
      </c>
      <c r="D81" s="50">
        <v>285298.40000000002</v>
      </c>
      <c r="E81" s="51"/>
      <c r="F81" s="51">
        <f>D81</f>
        <v>285298.40000000002</v>
      </c>
      <c r="G81" s="52">
        <f>G80</f>
        <v>49</v>
      </c>
      <c r="H81" s="51">
        <f>K81/L81</f>
        <v>4996.7056000000002</v>
      </c>
      <c r="I81" s="50">
        <v>249835.28</v>
      </c>
      <c r="J81" s="51"/>
      <c r="K81" s="51">
        <f>I81</f>
        <v>249835.28</v>
      </c>
      <c r="L81" s="52">
        <v>50</v>
      </c>
      <c r="M81" s="53">
        <f>H81/C81*100</f>
        <v>85.818418329720743</v>
      </c>
    </row>
    <row r="83" spans="1:13">
      <c r="A83" s="70" t="s">
        <v>82</v>
      </c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2"/>
    </row>
    <row r="84" spans="1:13">
      <c r="A84" s="69" t="s">
        <v>57</v>
      </c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</row>
    <row r="85" spans="1:13" ht="199.5" customHeight="1">
      <c r="A85" s="2" t="s">
        <v>5</v>
      </c>
      <c r="B85" s="3" t="s">
        <v>6</v>
      </c>
      <c r="C85" s="3" t="s">
        <v>20</v>
      </c>
      <c r="D85" s="3" t="s">
        <v>46</v>
      </c>
      <c r="E85" s="3" t="s">
        <v>47</v>
      </c>
      <c r="F85" s="3" t="s">
        <v>48</v>
      </c>
      <c r="G85" s="3" t="s">
        <v>8</v>
      </c>
      <c r="H85" s="3" t="s">
        <v>21</v>
      </c>
      <c r="I85" s="3" t="s">
        <v>22</v>
      </c>
      <c r="J85" s="3" t="s">
        <v>23</v>
      </c>
      <c r="K85" s="3" t="s">
        <v>24</v>
      </c>
      <c r="L85" s="3" t="s">
        <v>9</v>
      </c>
      <c r="M85" s="3" t="s">
        <v>10</v>
      </c>
    </row>
    <row r="86" spans="1:13">
      <c r="A86" s="36">
        <v>1</v>
      </c>
      <c r="B86" s="36">
        <v>2</v>
      </c>
      <c r="C86" s="36">
        <v>3</v>
      </c>
      <c r="D86" s="36" t="s">
        <v>25</v>
      </c>
      <c r="E86" s="36" t="s">
        <v>26</v>
      </c>
      <c r="F86" s="36" t="s">
        <v>27</v>
      </c>
      <c r="G86" s="36" t="s">
        <v>28</v>
      </c>
      <c r="H86" s="36">
        <v>4</v>
      </c>
      <c r="I86" s="36" t="s">
        <v>29</v>
      </c>
      <c r="J86" s="36" t="s">
        <v>30</v>
      </c>
      <c r="K86" s="36" t="s">
        <v>31</v>
      </c>
      <c r="L86" s="36" t="s">
        <v>32</v>
      </c>
      <c r="M86" s="36" t="s">
        <v>33</v>
      </c>
    </row>
    <row r="87" spans="1:13" ht="141" customHeight="1">
      <c r="A87" s="5">
        <v>1</v>
      </c>
      <c r="B87" s="29" t="s">
        <v>51</v>
      </c>
      <c r="C87" s="9">
        <f>F87/G87</f>
        <v>85162.410416666666</v>
      </c>
      <c r="D87" s="21">
        <v>6059482.7999999998</v>
      </c>
      <c r="E87" s="21">
        <v>10291700</v>
      </c>
      <c r="F87" s="22">
        <f>D87+E87</f>
        <v>16351182.800000001</v>
      </c>
      <c r="G87" s="31">
        <v>192</v>
      </c>
      <c r="H87" s="22">
        <f>K87/L87</f>
        <v>77070.503870967732</v>
      </c>
      <c r="I87" s="21">
        <v>4842097.72</v>
      </c>
      <c r="J87" s="21">
        <v>9493016</v>
      </c>
      <c r="K87" s="22">
        <f>I87+J87</f>
        <v>14335113.719999999</v>
      </c>
      <c r="L87" s="31">
        <v>186</v>
      </c>
      <c r="M87" s="23">
        <f>H87/C87*100</f>
        <v>90.498265013744486</v>
      </c>
    </row>
    <row r="88" spans="1:13" ht="216.75" customHeight="1">
      <c r="A88" s="5">
        <v>2</v>
      </c>
      <c r="B88" s="30" t="s">
        <v>53</v>
      </c>
      <c r="C88" s="9">
        <f>F88/G88</f>
        <v>1276.1312500000001</v>
      </c>
      <c r="D88" s="21">
        <v>245017.2</v>
      </c>
      <c r="E88" s="22"/>
      <c r="F88" s="22">
        <f>D88</f>
        <v>245017.2</v>
      </c>
      <c r="G88" s="31">
        <f>G87</f>
        <v>192</v>
      </c>
      <c r="H88" s="22">
        <f>K88/L88</f>
        <v>1225.0857526881721</v>
      </c>
      <c r="I88" s="21">
        <v>227865.95</v>
      </c>
      <c r="J88" s="22"/>
      <c r="K88" s="22">
        <f>I88</f>
        <v>227865.95</v>
      </c>
      <c r="L88" s="31">
        <v>186</v>
      </c>
      <c r="M88" s="23">
        <f>H88/C88*100</f>
        <v>95.999980620188708</v>
      </c>
    </row>
    <row r="90" spans="1:13">
      <c r="A90" s="70" t="s">
        <v>83</v>
      </c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2"/>
    </row>
    <row r="91" spans="1:13">
      <c r="A91" s="69" t="s">
        <v>57</v>
      </c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</row>
    <row r="92" spans="1:13" ht="199.5" customHeight="1">
      <c r="A92" s="2" t="s">
        <v>5</v>
      </c>
      <c r="B92" s="3" t="s">
        <v>6</v>
      </c>
      <c r="C92" s="3" t="s">
        <v>20</v>
      </c>
      <c r="D92" s="3" t="s">
        <v>46</v>
      </c>
      <c r="E92" s="3" t="s">
        <v>47</v>
      </c>
      <c r="F92" s="3" t="s">
        <v>48</v>
      </c>
      <c r="G92" s="3" t="s">
        <v>8</v>
      </c>
      <c r="H92" s="3" t="s">
        <v>21</v>
      </c>
      <c r="I92" s="3" t="s">
        <v>22</v>
      </c>
      <c r="J92" s="3" t="s">
        <v>23</v>
      </c>
      <c r="K92" s="3" t="s">
        <v>24</v>
      </c>
      <c r="L92" s="3" t="s">
        <v>9</v>
      </c>
      <c r="M92" s="3" t="s">
        <v>10</v>
      </c>
    </row>
    <row r="93" spans="1:13">
      <c r="A93" s="36">
        <v>1</v>
      </c>
      <c r="B93" s="36">
        <v>2</v>
      </c>
      <c r="C93" s="36">
        <v>3</v>
      </c>
      <c r="D93" s="36" t="s">
        <v>25</v>
      </c>
      <c r="E93" s="36" t="s">
        <v>26</v>
      </c>
      <c r="F93" s="36" t="s">
        <v>27</v>
      </c>
      <c r="G93" s="36" t="s">
        <v>28</v>
      </c>
      <c r="H93" s="36">
        <v>4</v>
      </c>
      <c r="I93" s="36" t="s">
        <v>29</v>
      </c>
      <c r="J93" s="36" t="s">
        <v>30</v>
      </c>
      <c r="K93" s="36" t="s">
        <v>31</v>
      </c>
      <c r="L93" s="36" t="s">
        <v>32</v>
      </c>
      <c r="M93" s="36" t="s">
        <v>33</v>
      </c>
    </row>
    <row r="94" spans="1:13" ht="141" customHeight="1">
      <c r="A94" s="5">
        <v>1</v>
      </c>
      <c r="B94" s="29" t="s">
        <v>51</v>
      </c>
      <c r="C94" s="9">
        <f>F94/G94</f>
        <v>85694.467746478869</v>
      </c>
      <c r="D94" s="21">
        <v>6707521.6299999999</v>
      </c>
      <c r="E94" s="21">
        <v>11545400</v>
      </c>
      <c r="F94" s="22">
        <f>D94+E94</f>
        <v>18252921.629999999</v>
      </c>
      <c r="G94" s="31">
        <v>213</v>
      </c>
      <c r="H94" s="22">
        <f>K94/L94</f>
        <v>76285.846351351356</v>
      </c>
      <c r="I94" s="21">
        <v>5711320.3499999996</v>
      </c>
      <c r="J94" s="21">
        <v>11224137.539999999</v>
      </c>
      <c r="K94" s="22">
        <f>I94+J94</f>
        <v>16935457.890000001</v>
      </c>
      <c r="L94" s="31">
        <v>222</v>
      </c>
      <c r="M94" s="23">
        <f>H94/C94*100</f>
        <v>89.020736527634128</v>
      </c>
    </row>
    <row r="95" spans="1:13" ht="216.75" customHeight="1">
      <c r="A95" s="5">
        <v>2</v>
      </c>
      <c r="B95" s="30" t="s">
        <v>53</v>
      </c>
      <c r="C95" s="9">
        <f>F95/G95</f>
        <v>990.50877934272296</v>
      </c>
      <c r="D95" s="21">
        <v>210978.37</v>
      </c>
      <c r="E95" s="22"/>
      <c r="F95" s="22">
        <f>D95</f>
        <v>210978.37</v>
      </c>
      <c r="G95" s="31">
        <f>G94</f>
        <v>213</v>
      </c>
      <c r="H95" s="22">
        <f>K95/L95</f>
        <v>831.79855855855851</v>
      </c>
      <c r="I95" s="21">
        <v>184659.28</v>
      </c>
      <c r="J95" s="22"/>
      <c r="K95" s="22">
        <f>I95</f>
        <v>184659.28</v>
      </c>
      <c r="L95" s="31">
        <v>222</v>
      </c>
      <c r="M95" s="23">
        <f>H95/C95*100</f>
        <v>83.976899135666358</v>
      </c>
    </row>
    <row r="97" spans="1:13" ht="31.5" customHeight="1">
      <c r="A97" s="85" t="s">
        <v>84</v>
      </c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7"/>
    </row>
    <row r="98" spans="1:13">
      <c r="A98" s="69" t="s">
        <v>57</v>
      </c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</row>
    <row r="99" spans="1:13" ht="199.5" customHeight="1">
      <c r="A99" s="2" t="s">
        <v>5</v>
      </c>
      <c r="B99" s="3" t="s">
        <v>6</v>
      </c>
      <c r="C99" s="3" t="s">
        <v>20</v>
      </c>
      <c r="D99" s="3" t="s">
        <v>46</v>
      </c>
      <c r="E99" s="3" t="s">
        <v>47</v>
      </c>
      <c r="F99" s="3" t="s">
        <v>48</v>
      </c>
      <c r="G99" s="3" t="s">
        <v>8</v>
      </c>
      <c r="H99" s="3" t="s">
        <v>21</v>
      </c>
      <c r="I99" s="3" t="s">
        <v>22</v>
      </c>
      <c r="J99" s="3" t="s">
        <v>23</v>
      </c>
      <c r="K99" s="3" t="s">
        <v>24</v>
      </c>
      <c r="L99" s="3" t="s">
        <v>9</v>
      </c>
      <c r="M99" s="3" t="s">
        <v>10</v>
      </c>
    </row>
    <row r="100" spans="1:13">
      <c r="A100" s="36">
        <v>1</v>
      </c>
      <c r="B100" s="36">
        <v>2</v>
      </c>
      <c r="C100" s="36">
        <v>3</v>
      </c>
      <c r="D100" s="36" t="s">
        <v>25</v>
      </c>
      <c r="E100" s="36" t="s">
        <v>26</v>
      </c>
      <c r="F100" s="36" t="s">
        <v>27</v>
      </c>
      <c r="G100" s="36" t="s">
        <v>28</v>
      </c>
      <c r="H100" s="36">
        <v>4</v>
      </c>
      <c r="I100" s="36" t="s">
        <v>29</v>
      </c>
      <c r="J100" s="36" t="s">
        <v>30</v>
      </c>
      <c r="K100" s="36" t="s">
        <v>31</v>
      </c>
      <c r="L100" s="36" t="s">
        <v>32</v>
      </c>
      <c r="M100" s="36" t="s">
        <v>33</v>
      </c>
    </row>
    <row r="101" spans="1:13" ht="141" customHeight="1">
      <c r="A101" s="5">
        <v>1</v>
      </c>
      <c r="B101" s="29" t="s">
        <v>51</v>
      </c>
      <c r="C101" s="9">
        <f>F101/G101</f>
        <v>85082.787428571421</v>
      </c>
      <c r="D101" s="21">
        <v>3292192.68</v>
      </c>
      <c r="E101" s="21">
        <v>5641500</v>
      </c>
      <c r="F101" s="22">
        <f>D101+E101</f>
        <v>8933692.6799999997</v>
      </c>
      <c r="G101" s="31">
        <v>105</v>
      </c>
      <c r="H101" s="22">
        <f>K101/L101</f>
        <v>72453.497619047615</v>
      </c>
      <c r="I101" s="21">
        <v>2887317.25</v>
      </c>
      <c r="J101" s="21">
        <v>4720300</v>
      </c>
      <c r="K101" s="22">
        <f>I101+J101</f>
        <v>7607617.25</v>
      </c>
      <c r="L101" s="31">
        <v>105</v>
      </c>
      <c r="M101" s="23">
        <f>H101/C101*100</f>
        <v>85.15646913880633</v>
      </c>
    </row>
    <row r="102" spans="1:13" ht="216.75" customHeight="1">
      <c r="A102" s="5">
        <v>2</v>
      </c>
      <c r="B102" s="30" t="s">
        <v>53</v>
      </c>
      <c r="C102" s="9">
        <f>F102/G102</f>
        <v>1985.7840000000001</v>
      </c>
      <c r="D102" s="21">
        <v>208507.32</v>
      </c>
      <c r="E102" s="22"/>
      <c r="F102" s="22">
        <f>D102</f>
        <v>208507.32</v>
      </c>
      <c r="G102" s="31">
        <f>G101</f>
        <v>105</v>
      </c>
      <c r="H102" s="22">
        <f>K102/L102</f>
        <v>1930.7744761904762</v>
      </c>
      <c r="I102" s="21">
        <v>202731.32</v>
      </c>
      <c r="J102" s="22"/>
      <c r="K102" s="22">
        <f>I102</f>
        <v>202731.32</v>
      </c>
      <c r="L102" s="31">
        <v>105</v>
      </c>
      <c r="M102" s="23">
        <f>H102/C102*100</f>
        <v>97.229833465798691</v>
      </c>
    </row>
    <row r="104" spans="1:13">
      <c r="A104" s="70" t="s">
        <v>86</v>
      </c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2"/>
    </row>
    <row r="105" spans="1:13">
      <c r="A105" s="69" t="s">
        <v>57</v>
      </c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</row>
    <row r="106" spans="1:13" ht="199.5" customHeight="1">
      <c r="A106" s="2" t="s">
        <v>5</v>
      </c>
      <c r="B106" s="3" t="s">
        <v>6</v>
      </c>
      <c r="C106" s="3" t="s">
        <v>20</v>
      </c>
      <c r="D106" s="3" t="s">
        <v>46</v>
      </c>
      <c r="E106" s="3" t="s">
        <v>47</v>
      </c>
      <c r="F106" s="3" t="s">
        <v>48</v>
      </c>
      <c r="G106" s="3" t="s">
        <v>8</v>
      </c>
      <c r="H106" s="3" t="s">
        <v>21</v>
      </c>
      <c r="I106" s="3" t="s">
        <v>22</v>
      </c>
      <c r="J106" s="3" t="s">
        <v>23</v>
      </c>
      <c r="K106" s="3" t="s">
        <v>24</v>
      </c>
      <c r="L106" s="3" t="s">
        <v>9</v>
      </c>
      <c r="M106" s="3" t="s">
        <v>10</v>
      </c>
    </row>
    <row r="107" spans="1:13">
      <c r="A107" s="36">
        <v>1</v>
      </c>
      <c r="B107" s="36">
        <v>2</v>
      </c>
      <c r="C107" s="36">
        <v>3</v>
      </c>
      <c r="D107" s="36" t="s">
        <v>25</v>
      </c>
      <c r="E107" s="36" t="s">
        <v>26</v>
      </c>
      <c r="F107" s="36" t="s">
        <v>27</v>
      </c>
      <c r="G107" s="36" t="s">
        <v>28</v>
      </c>
      <c r="H107" s="36">
        <v>4</v>
      </c>
      <c r="I107" s="36" t="s">
        <v>29</v>
      </c>
      <c r="J107" s="36" t="s">
        <v>30</v>
      </c>
      <c r="K107" s="36" t="s">
        <v>31</v>
      </c>
      <c r="L107" s="36" t="s">
        <v>32</v>
      </c>
      <c r="M107" s="36" t="s">
        <v>33</v>
      </c>
    </row>
    <row r="108" spans="1:13" ht="141" customHeight="1">
      <c r="A108" s="5">
        <v>1</v>
      </c>
      <c r="B108" s="29" t="s">
        <v>51</v>
      </c>
      <c r="C108" s="9">
        <f>F108/G108</f>
        <v>89390.854970760236</v>
      </c>
      <c r="D108" s="21">
        <f>6308100-190963.8</f>
        <v>6117136.2000000002</v>
      </c>
      <c r="E108" s="21">
        <v>9168700</v>
      </c>
      <c r="F108" s="22">
        <f>D108+E108</f>
        <v>15285836.199999999</v>
      </c>
      <c r="G108" s="31">
        <v>171</v>
      </c>
      <c r="H108" s="22">
        <f>K108/L108</f>
        <v>77122.359776536308</v>
      </c>
      <c r="I108" s="21">
        <f>5701426.03-180782.07</f>
        <v>5520643.96</v>
      </c>
      <c r="J108" s="21">
        <v>8284258.4400000004</v>
      </c>
      <c r="K108" s="22">
        <f>I108+J108</f>
        <v>13804902.4</v>
      </c>
      <c r="L108" s="31">
        <v>179</v>
      </c>
      <c r="M108" s="23">
        <f>H108/C108*100</f>
        <v>86.275447082101451</v>
      </c>
    </row>
    <row r="109" spans="1:13" ht="216.75" customHeight="1">
      <c r="A109" s="5">
        <v>2</v>
      </c>
      <c r="B109" s="30" t="s">
        <v>53</v>
      </c>
      <c r="C109" s="9">
        <f>F109/G109</f>
        <v>1116.7473684210527</v>
      </c>
      <c r="D109" s="21">
        <v>190963.8</v>
      </c>
      <c r="E109" s="22"/>
      <c r="F109" s="22">
        <f>D109</f>
        <v>190963.8</v>
      </c>
      <c r="G109" s="31">
        <f>G108</f>
        <v>171</v>
      </c>
      <c r="H109" s="22">
        <f>K109/L109</f>
        <v>1009.9556983240224</v>
      </c>
      <c r="I109" s="21">
        <v>180782.07</v>
      </c>
      <c r="J109" s="22"/>
      <c r="K109" s="22">
        <f>I109</f>
        <v>180782.07</v>
      </c>
      <c r="L109" s="31">
        <v>179</v>
      </c>
      <c r="M109" s="23">
        <f>H109/C109*100</f>
        <v>90.437257958528178</v>
      </c>
    </row>
    <row r="111" spans="1:13">
      <c r="A111" s="70" t="s">
        <v>87</v>
      </c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2"/>
    </row>
    <row r="112" spans="1:13">
      <c r="A112" s="69" t="s">
        <v>57</v>
      </c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</row>
    <row r="113" spans="1:13" ht="199.5" customHeight="1">
      <c r="A113" s="2" t="s">
        <v>5</v>
      </c>
      <c r="B113" s="3" t="s">
        <v>6</v>
      </c>
      <c r="C113" s="3" t="s">
        <v>20</v>
      </c>
      <c r="D113" s="3" t="s">
        <v>46</v>
      </c>
      <c r="E113" s="3" t="s">
        <v>47</v>
      </c>
      <c r="F113" s="3" t="s">
        <v>48</v>
      </c>
      <c r="G113" s="3" t="s">
        <v>8</v>
      </c>
      <c r="H113" s="3" t="s">
        <v>21</v>
      </c>
      <c r="I113" s="3" t="s">
        <v>22</v>
      </c>
      <c r="J113" s="3" t="s">
        <v>23</v>
      </c>
      <c r="K113" s="3" t="s">
        <v>24</v>
      </c>
      <c r="L113" s="3" t="s">
        <v>9</v>
      </c>
      <c r="M113" s="3" t="s">
        <v>10</v>
      </c>
    </row>
    <row r="114" spans="1:13">
      <c r="A114" s="36">
        <v>1</v>
      </c>
      <c r="B114" s="36">
        <v>2</v>
      </c>
      <c r="C114" s="36">
        <v>3</v>
      </c>
      <c r="D114" s="36" t="s">
        <v>25</v>
      </c>
      <c r="E114" s="36" t="s">
        <v>26</v>
      </c>
      <c r="F114" s="36" t="s">
        <v>27</v>
      </c>
      <c r="G114" s="36" t="s">
        <v>28</v>
      </c>
      <c r="H114" s="36">
        <v>4</v>
      </c>
      <c r="I114" s="36" t="s">
        <v>29</v>
      </c>
      <c r="J114" s="36" t="s">
        <v>30</v>
      </c>
      <c r="K114" s="36" t="s">
        <v>31</v>
      </c>
      <c r="L114" s="36" t="s">
        <v>32</v>
      </c>
      <c r="M114" s="36" t="s">
        <v>33</v>
      </c>
    </row>
    <row r="115" spans="1:13" ht="141" customHeight="1">
      <c r="A115" s="5">
        <v>1</v>
      </c>
      <c r="B115" s="29" t="s">
        <v>51</v>
      </c>
      <c r="C115" s="9">
        <f>F115/G115</f>
        <v>74758.017171052634</v>
      </c>
      <c r="D115" s="21">
        <v>6705837.2199999997</v>
      </c>
      <c r="E115" s="21">
        <v>16020600</v>
      </c>
      <c r="F115" s="22">
        <f>D115+E115</f>
        <v>22726437.219999999</v>
      </c>
      <c r="G115" s="31">
        <v>304</v>
      </c>
      <c r="H115" s="22">
        <f>K115/L115</f>
        <v>65759.94101307189</v>
      </c>
      <c r="I115" s="21">
        <v>6174462.8300000001</v>
      </c>
      <c r="J115" s="21">
        <v>13948079.119999999</v>
      </c>
      <c r="K115" s="22">
        <f>I115+J115</f>
        <v>20122541.949999999</v>
      </c>
      <c r="L115" s="31">
        <v>306</v>
      </c>
      <c r="M115" s="23">
        <f>H115/C115*100</f>
        <v>87.963730849906852</v>
      </c>
    </row>
    <row r="116" spans="1:13" ht="216.75" customHeight="1">
      <c r="A116" s="5">
        <v>2</v>
      </c>
      <c r="B116" s="30" t="s">
        <v>53</v>
      </c>
      <c r="C116" s="9">
        <f>F116/G116</f>
        <v>827.50914473684213</v>
      </c>
      <c r="D116" s="21">
        <v>251562.78</v>
      </c>
      <c r="E116" s="22"/>
      <c r="F116" s="22">
        <f>D116</f>
        <v>251562.78</v>
      </c>
      <c r="G116" s="31">
        <f>G115</f>
        <v>304</v>
      </c>
      <c r="H116" s="22">
        <f>K116/L116</f>
        <v>756.8546405228758</v>
      </c>
      <c r="I116" s="21">
        <v>231597.52</v>
      </c>
      <c r="J116" s="22"/>
      <c r="K116" s="22">
        <f>I116</f>
        <v>231597.52</v>
      </c>
      <c r="L116" s="31">
        <v>306</v>
      </c>
      <c r="M116" s="23">
        <f>H116/C116*100</f>
        <v>91.461785689820346</v>
      </c>
    </row>
    <row r="118" spans="1:13">
      <c r="A118" s="73" t="s">
        <v>89</v>
      </c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</row>
    <row r="119" spans="1:13">
      <c r="A119" s="74" t="s">
        <v>57</v>
      </c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</row>
    <row r="120" spans="1:13" ht="199.5" customHeight="1">
      <c r="A120" s="37" t="s">
        <v>5</v>
      </c>
      <c r="B120" s="38" t="s">
        <v>6</v>
      </c>
      <c r="C120" s="38" t="s">
        <v>20</v>
      </c>
      <c r="D120" s="38" t="s">
        <v>73</v>
      </c>
      <c r="E120" s="38" t="s">
        <v>74</v>
      </c>
      <c r="F120" s="38" t="s">
        <v>48</v>
      </c>
      <c r="G120" s="38" t="s">
        <v>8</v>
      </c>
      <c r="H120" s="38" t="s">
        <v>21</v>
      </c>
      <c r="I120" s="38" t="s">
        <v>75</v>
      </c>
      <c r="J120" s="38" t="s">
        <v>76</v>
      </c>
      <c r="K120" s="38" t="s">
        <v>24</v>
      </c>
      <c r="L120" s="38" t="s">
        <v>9</v>
      </c>
      <c r="M120" s="38" t="s">
        <v>10</v>
      </c>
    </row>
    <row r="121" spans="1:13">
      <c r="A121" s="39">
        <v>1</v>
      </c>
      <c r="B121" s="39">
        <v>2</v>
      </c>
      <c r="C121" s="39">
        <v>3</v>
      </c>
      <c r="D121" s="39" t="s">
        <v>25</v>
      </c>
      <c r="E121" s="39" t="s">
        <v>26</v>
      </c>
      <c r="F121" s="39" t="s">
        <v>27</v>
      </c>
      <c r="G121" s="39" t="s">
        <v>28</v>
      </c>
      <c r="H121" s="39">
        <v>4</v>
      </c>
      <c r="I121" s="39" t="s">
        <v>29</v>
      </c>
      <c r="J121" s="39" t="s">
        <v>30</v>
      </c>
      <c r="K121" s="39" t="s">
        <v>31</v>
      </c>
      <c r="L121" s="39" t="s">
        <v>32</v>
      </c>
      <c r="M121" s="39" t="s">
        <v>33</v>
      </c>
    </row>
    <row r="122" spans="1:13" ht="141" customHeight="1">
      <c r="A122" s="46">
        <v>1</v>
      </c>
      <c r="B122" s="58" t="s">
        <v>51</v>
      </c>
      <c r="C122" s="49">
        <f>F122/G122</f>
        <v>84286.390419161675</v>
      </c>
      <c r="D122" s="50">
        <f>5523200-417372.8</f>
        <v>5105827.2</v>
      </c>
      <c r="E122" s="50">
        <v>8970000</v>
      </c>
      <c r="F122" s="51">
        <f>D122+E122</f>
        <v>14075827.199999999</v>
      </c>
      <c r="G122" s="52">
        <v>167</v>
      </c>
      <c r="H122" s="51">
        <f>K122/L122</f>
        <v>70054.357914110427</v>
      </c>
      <c r="I122" s="50">
        <f>4926783.04-349572.7</f>
        <v>4577210.34</v>
      </c>
      <c r="J122" s="50">
        <v>6841650</v>
      </c>
      <c r="K122" s="51">
        <f>I122+J122</f>
        <v>11418860.34</v>
      </c>
      <c r="L122" s="52">
        <v>163</v>
      </c>
      <c r="M122" s="53">
        <f>H122/C122*100</f>
        <v>83.114673158650604</v>
      </c>
    </row>
    <row r="123" spans="1:13" ht="216.75" customHeight="1">
      <c r="A123" s="46">
        <v>2</v>
      </c>
      <c r="B123" s="59" t="s">
        <v>53</v>
      </c>
      <c r="C123" s="49">
        <f>F123/G123</f>
        <v>2499.2383233532933</v>
      </c>
      <c r="D123" s="50">
        <v>417372.8</v>
      </c>
      <c r="E123" s="51"/>
      <c r="F123" s="51">
        <f>D123</f>
        <v>417372.8</v>
      </c>
      <c r="G123" s="52">
        <f>G122</f>
        <v>167</v>
      </c>
      <c r="H123" s="51">
        <f>K123/L123</f>
        <v>2144.6177914110431</v>
      </c>
      <c r="I123" s="50">
        <v>349572.7</v>
      </c>
      <c r="J123" s="51"/>
      <c r="K123" s="51">
        <f>I123</f>
        <v>349572.7</v>
      </c>
      <c r="L123" s="52">
        <v>163</v>
      </c>
      <c r="M123" s="53">
        <f>H123/C123*100</f>
        <v>85.81085570637191</v>
      </c>
    </row>
    <row r="125" spans="1:13">
      <c r="A125" s="70" t="s">
        <v>90</v>
      </c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2"/>
    </row>
    <row r="126" spans="1:13">
      <c r="A126" s="69" t="s">
        <v>57</v>
      </c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</row>
    <row r="127" spans="1:13" ht="199.5" customHeight="1">
      <c r="A127" s="2" t="s">
        <v>5</v>
      </c>
      <c r="B127" s="3" t="s">
        <v>6</v>
      </c>
      <c r="C127" s="3" t="s">
        <v>20</v>
      </c>
      <c r="D127" s="3" t="s">
        <v>46</v>
      </c>
      <c r="E127" s="3" t="s">
        <v>47</v>
      </c>
      <c r="F127" s="3" t="s">
        <v>48</v>
      </c>
      <c r="G127" s="3" t="s">
        <v>8</v>
      </c>
      <c r="H127" s="3" t="s">
        <v>21</v>
      </c>
      <c r="I127" s="3" t="s">
        <v>22</v>
      </c>
      <c r="J127" s="3" t="s">
        <v>23</v>
      </c>
      <c r="K127" s="3" t="s">
        <v>24</v>
      </c>
      <c r="L127" s="3" t="s">
        <v>9</v>
      </c>
      <c r="M127" s="3" t="s">
        <v>10</v>
      </c>
    </row>
    <row r="128" spans="1:13">
      <c r="A128" s="36">
        <v>1</v>
      </c>
      <c r="B128" s="36">
        <v>2</v>
      </c>
      <c r="C128" s="36">
        <v>3</v>
      </c>
      <c r="D128" s="36" t="s">
        <v>25</v>
      </c>
      <c r="E128" s="36" t="s">
        <v>26</v>
      </c>
      <c r="F128" s="36" t="s">
        <v>27</v>
      </c>
      <c r="G128" s="36" t="s">
        <v>28</v>
      </c>
      <c r="H128" s="36">
        <v>4</v>
      </c>
      <c r="I128" s="36" t="s">
        <v>29</v>
      </c>
      <c r="J128" s="36" t="s">
        <v>30</v>
      </c>
      <c r="K128" s="36" t="s">
        <v>31</v>
      </c>
      <c r="L128" s="36" t="s">
        <v>32</v>
      </c>
      <c r="M128" s="36" t="s">
        <v>33</v>
      </c>
    </row>
    <row r="129" spans="1:13" ht="141" customHeight="1">
      <c r="A129" s="5">
        <v>1</v>
      </c>
      <c r="B129" s="29" t="s">
        <v>51</v>
      </c>
      <c r="C129" s="9">
        <f>F129/G129</f>
        <v>172507.84313725491</v>
      </c>
      <c r="D129" s="21">
        <v>4160200</v>
      </c>
      <c r="E129" s="21">
        <v>13435600</v>
      </c>
      <c r="F129" s="22">
        <f>D129+E129</f>
        <v>17595800</v>
      </c>
      <c r="G129" s="31">
        <v>102</v>
      </c>
      <c r="H129" s="22">
        <f>K129/L129</f>
        <v>137677.0607368421</v>
      </c>
      <c r="I129" s="21">
        <v>3698942.57</v>
      </c>
      <c r="J129" s="21">
        <v>9380378.1999999993</v>
      </c>
      <c r="K129" s="22">
        <f>I129+J129</f>
        <v>13079320.77</v>
      </c>
      <c r="L129" s="31">
        <v>95</v>
      </c>
      <c r="M129" s="23">
        <f>H129/C129*100</f>
        <v>79.809160112969536</v>
      </c>
    </row>
    <row r="130" spans="1:13" ht="216.75" customHeight="1">
      <c r="A130" s="5">
        <v>2</v>
      </c>
      <c r="B130" s="30" t="s">
        <v>53</v>
      </c>
      <c r="C130" s="9">
        <f>F130/G130</f>
        <v>2057.8431372549021</v>
      </c>
      <c r="D130" s="21">
        <v>209900</v>
      </c>
      <c r="E130" s="22"/>
      <c r="F130" s="22">
        <f>D130</f>
        <v>209900</v>
      </c>
      <c r="G130" s="31">
        <f>G129</f>
        <v>102</v>
      </c>
      <c r="H130" s="22">
        <f>K130/L130</f>
        <v>1822.2413684210526</v>
      </c>
      <c r="I130" s="21">
        <v>173112.93</v>
      </c>
      <c r="J130" s="22"/>
      <c r="K130" s="22">
        <f>I130</f>
        <v>173112.93</v>
      </c>
      <c r="L130" s="31">
        <v>95</v>
      </c>
      <c r="M130" s="23">
        <f>H130/C130*100</f>
        <v>88.551033625034464</v>
      </c>
    </row>
    <row r="132" spans="1:13">
      <c r="A132" s="70" t="s">
        <v>91</v>
      </c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2"/>
    </row>
    <row r="133" spans="1:13">
      <c r="A133" s="69" t="s">
        <v>57</v>
      </c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</row>
    <row r="134" spans="1:13" ht="199.5" customHeight="1">
      <c r="A134" s="2" t="s">
        <v>5</v>
      </c>
      <c r="B134" s="3" t="s">
        <v>6</v>
      </c>
      <c r="C134" s="3" t="s">
        <v>20</v>
      </c>
      <c r="D134" s="3" t="s">
        <v>46</v>
      </c>
      <c r="E134" s="3" t="s">
        <v>47</v>
      </c>
      <c r="F134" s="3" t="s">
        <v>48</v>
      </c>
      <c r="G134" s="3" t="s">
        <v>8</v>
      </c>
      <c r="H134" s="3" t="s">
        <v>21</v>
      </c>
      <c r="I134" s="3" t="s">
        <v>22</v>
      </c>
      <c r="J134" s="3" t="s">
        <v>23</v>
      </c>
      <c r="K134" s="3" t="s">
        <v>24</v>
      </c>
      <c r="L134" s="3" t="s">
        <v>9</v>
      </c>
      <c r="M134" s="3" t="s">
        <v>10</v>
      </c>
    </row>
    <row r="135" spans="1:13">
      <c r="A135" s="36">
        <v>1</v>
      </c>
      <c r="B135" s="36">
        <v>2</v>
      </c>
      <c r="C135" s="36">
        <v>3</v>
      </c>
      <c r="D135" s="36" t="s">
        <v>25</v>
      </c>
      <c r="E135" s="36" t="s">
        <v>26</v>
      </c>
      <c r="F135" s="36" t="s">
        <v>27</v>
      </c>
      <c r="G135" s="36" t="s">
        <v>28</v>
      </c>
      <c r="H135" s="36">
        <v>4</v>
      </c>
      <c r="I135" s="36" t="s">
        <v>29</v>
      </c>
      <c r="J135" s="36" t="s">
        <v>30</v>
      </c>
      <c r="K135" s="36" t="s">
        <v>31</v>
      </c>
      <c r="L135" s="36" t="s">
        <v>32</v>
      </c>
      <c r="M135" s="36" t="s">
        <v>33</v>
      </c>
    </row>
    <row r="136" spans="1:13" ht="141" customHeight="1">
      <c r="A136" s="5">
        <v>1</v>
      </c>
      <c r="B136" s="29" t="s">
        <v>51</v>
      </c>
      <c r="C136" s="9">
        <f>F136/G136</f>
        <v>87244.771063829787</v>
      </c>
      <c r="D136" s="21">
        <v>6272816.96</v>
      </c>
      <c r="E136" s="21">
        <v>10129200</v>
      </c>
      <c r="F136" s="22">
        <f>D136+E136</f>
        <v>16402016.960000001</v>
      </c>
      <c r="G136" s="31">
        <v>188</v>
      </c>
      <c r="H136" s="22">
        <f>K136/L136</f>
        <v>73648.527740113001</v>
      </c>
      <c r="I136" s="21">
        <v>5015601.21</v>
      </c>
      <c r="J136" s="21">
        <v>8020188.2000000002</v>
      </c>
      <c r="K136" s="22">
        <f>I136+J136</f>
        <v>13035789.41</v>
      </c>
      <c r="L136" s="31">
        <v>177</v>
      </c>
      <c r="M136" s="23">
        <f>H136/C136*100</f>
        <v>84.415979137856255</v>
      </c>
    </row>
    <row r="137" spans="1:13" ht="216.75" customHeight="1">
      <c r="A137" s="5">
        <v>2</v>
      </c>
      <c r="B137" s="30" t="s">
        <v>53</v>
      </c>
      <c r="C137" s="9">
        <f>F137/G137</f>
        <v>2489.803404255319</v>
      </c>
      <c r="D137" s="21">
        <v>468083.04</v>
      </c>
      <c r="E137" s="22"/>
      <c r="F137" s="22">
        <f>D137</f>
        <v>468083.04</v>
      </c>
      <c r="G137" s="31">
        <f>G136</f>
        <v>188</v>
      </c>
      <c r="H137" s="22">
        <f>K137/L137</f>
        <v>1830.1367231638419</v>
      </c>
      <c r="I137" s="21">
        <v>323934.2</v>
      </c>
      <c r="J137" s="22"/>
      <c r="K137" s="22">
        <f>I137</f>
        <v>323934.2</v>
      </c>
      <c r="L137" s="31">
        <v>177</v>
      </c>
      <c r="M137" s="23">
        <f>H137/C137*100</f>
        <v>73.505270337246628</v>
      </c>
    </row>
    <row r="139" spans="1:13">
      <c r="A139" s="70" t="s">
        <v>92</v>
      </c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2"/>
    </row>
    <row r="140" spans="1:13">
      <c r="A140" s="69" t="s">
        <v>57</v>
      </c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</row>
    <row r="141" spans="1:13" ht="199.5" customHeight="1">
      <c r="A141" s="2" t="s">
        <v>5</v>
      </c>
      <c r="B141" s="3" t="s">
        <v>6</v>
      </c>
      <c r="C141" s="3" t="s">
        <v>20</v>
      </c>
      <c r="D141" s="3" t="s">
        <v>46</v>
      </c>
      <c r="E141" s="3" t="s">
        <v>47</v>
      </c>
      <c r="F141" s="3" t="s">
        <v>48</v>
      </c>
      <c r="G141" s="3" t="s">
        <v>8</v>
      </c>
      <c r="H141" s="3" t="s">
        <v>21</v>
      </c>
      <c r="I141" s="3" t="s">
        <v>22</v>
      </c>
      <c r="J141" s="3" t="s">
        <v>23</v>
      </c>
      <c r="K141" s="3" t="s">
        <v>24</v>
      </c>
      <c r="L141" s="3" t="s">
        <v>9</v>
      </c>
      <c r="M141" s="3" t="s">
        <v>10</v>
      </c>
    </row>
    <row r="142" spans="1:13">
      <c r="A142" s="36">
        <v>1</v>
      </c>
      <c r="B142" s="36">
        <v>2</v>
      </c>
      <c r="C142" s="36">
        <v>3</v>
      </c>
      <c r="D142" s="36" t="s">
        <v>25</v>
      </c>
      <c r="E142" s="36" t="s">
        <v>26</v>
      </c>
      <c r="F142" s="36" t="s">
        <v>27</v>
      </c>
      <c r="G142" s="36" t="s">
        <v>28</v>
      </c>
      <c r="H142" s="36">
        <v>4</v>
      </c>
      <c r="I142" s="36" t="s">
        <v>29</v>
      </c>
      <c r="J142" s="36" t="s">
        <v>30</v>
      </c>
      <c r="K142" s="36" t="s">
        <v>31</v>
      </c>
      <c r="L142" s="36" t="s">
        <v>32</v>
      </c>
      <c r="M142" s="36" t="s">
        <v>33</v>
      </c>
    </row>
    <row r="143" spans="1:13" ht="141" customHeight="1">
      <c r="A143" s="5">
        <v>1</v>
      </c>
      <c r="B143" s="29" t="s">
        <v>51</v>
      </c>
      <c r="C143" s="9">
        <f>F143/G143</f>
        <v>81051.470588235301</v>
      </c>
      <c r="D143" s="21">
        <f>8009500-393700</f>
        <v>7615800</v>
      </c>
      <c r="E143" s="21">
        <v>14430200</v>
      </c>
      <c r="F143" s="22">
        <f>D143+E143</f>
        <v>22046000</v>
      </c>
      <c r="G143" s="31">
        <v>272</v>
      </c>
      <c r="H143" s="22">
        <f>K143/L143</f>
        <v>66853.123781818183</v>
      </c>
      <c r="I143" s="21">
        <f>6812970.53-354500.2</f>
        <v>6458470.3300000001</v>
      </c>
      <c r="J143" s="21">
        <v>11926138.710000001</v>
      </c>
      <c r="K143" s="22">
        <f>I143+J143</f>
        <v>18384609.039999999</v>
      </c>
      <c r="L143" s="31">
        <v>275</v>
      </c>
      <c r="M143" s="23">
        <f>H143/C143*100</f>
        <v>82.482308213075143</v>
      </c>
    </row>
    <row r="144" spans="1:13" ht="216.75" customHeight="1">
      <c r="A144" s="5">
        <v>2</v>
      </c>
      <c r="B144" s="30" t="s">
        <v>53</v>
      </c>
      <c r="C144" s="9">
        <f>F144/G144</f>
        <v>1447.4264705882354</v>
      </c>
      <c r="D144" s="21">
        <v>393700</v>
      </c>
      <c r="E144" s="22"/>
      <c r="F144" s="22">
        <f>D144</f>
        <v>393700</v>
      </c>
      <c r="G144" s="31">
        <f>G143</f>
        <v>272</v>
      </c>
      <c r="H144" s="22">
        <f>K144/L144</f>
        <v>1289.0916363636363</v>
      </c>
      <c r="I144" s="21">
        <v>354500.2</v>
      </c>
      <c r="J144" s="22"/>
      <c r="K144" s="22">
        <f>I144</f>
        <v>354500.2</v>
      </c>
      <c r="L144" s="31">
        <v>275</v>
      </c>
      <c r="M144" s="23">
        <f>H144/C144*100</f>
        <v>89.060941094973089</v>
      </c>
    </row>
    <row r="146" spans="1:13">
      <c r="A146" s="70" t="s">
        <v>94</v>
      </c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2"/>
    </row>
    <row r="147" spans="1:13">
      <c r="A147" s="69" t="s">
        <v>57</v>
      </c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</row>
    <row r="148" spans="1:13" ht="199.5" customHeight="1">
      <c r="A148" s="2" t="s">
        <v>5</v>
      </c>
      <c r="B148" s="3" t="s">
        <v>6</v>
      </c>
      <c r="C148" s="3" t="s">
        <v>20</v>
      </c>
      <c r="D148" s="3" t="s">
        <v>46</v>
      </c>
      <c r="E148" s="3" t="s">
        <v>47</v>
      </c>
      <c r="F148" s="3" t="s">
        <v>48</v>
      </c>
      <c r="G148" s="3" t="s">
        <v>8</v>
      </c>
      <c r="H148" s="3" t="s">
        <v>21</v>
      </c>
      <c r="I148" s="3" t="s">
        <v>22</v>
      </c>
      <c r="J148" s="3" t="s">
        <v>23</v>
      </c>
      <c r="K148" s="3" t="s">
        <v>24</v>
      </c>
      <c r="L148" s="3" t="s">
        <v>9</v>
      </c>
      <c r="M148" s="3" t="s">
        <v>10</v>
      </c>
    </row>
    <row r="149" spans="1:13">
      <c r="A149" s="36">
        <v>1</v>
      </c>
      <c r="B149" s="36">
        <v>2</v>
      </c>
      <c r="C149" s="36">
        <v>3</v>
      </c>
      <c r="D149" s="36" t="s">
        <v>25</v>
      </c>
      <c r="E149" s="36" t="s">
        <v>26</v>
      </c>
      <c r="F149" s="36" t="s">
        <v>27</v>
      </c>
      <c r="G149" s="36" t="s">
        <v>28</v>
      </c>
      <c r="H149" s="36">
        <v>4</v>
      </c>
      <c r="I149" s="36" t="s">
        <v>29</v>
      </c>
      <c r="J149" s="36" t="s">
        <v>30</v>
      </c>
      <c r="K149" s="36" t="s">
        <v>31</v>
      </c>
      <c r="L149" s="36" t="s">
        <v>32</v>
      </c>
      <c r="M149" s="36" t="s">
        <v>33</v>
      </c>
    </row>
    <row r="150" spans="1:13" ht="141" customHeight="1">
      <c r="A150" s="5">
        <v>1</v>
      </c>
      <c r="B150" s="29" t="s">
        <v>51</v>
      </c>
      <c r="C150" s="9">
        <f>F150/G150</f>
        <v>71695.579937369519</v>
      </c>
      <c r="D150" s="21">
        <v>8779682.7899999991</v>
      </c>
      <c r="E150" s="21">
        <v>25562500</v>
      </c>
      <c r="F150" s="22">
        <f>D150+E150</f>
        <v>34342182.789999999</v>
      </c>
      <c r="G150" s="31">
        <v>479</v>
      </c>
      <c r="H150" s="22">
        <f>K150/L150</f>
        <v>57233.518219461701</v>
      </c>
      <c r="I150" s="21">
        <v>8331614.2999999998</v>
      </c>
      <c r="J150" s="21">
        <v>19312175</v>
      </c>
      <c r="K150" s="22">
        <f>I150+J150</f>
        <v>27643789.300000001</v>
      </c>
      <c r="L150" s="31">
        <v>483</v>
      </c>
      <c r="M150" s="23">
        <f>H150/C150*100</f>
        <v>79.828517001269375</v>
      </c>
    </row>
    <row r="151" spans="1:13" ht="216.75" customHeight="1">
      <c r="A151" s="5">
        <v>2</v>
      </c>
      <c r="B151" s="30" t="s">
        <v>53</v>
      </c>
      <c r="C151" s="9">
        <f>F151/G151</f>
        <v>1230.5160960334028</v>
      </c>
      <c r="D151" s="21">
        <v>589417.21</v>
      </c>
      <c r="E151" s="22"/>
      <c r="F151" s="22">
        <f>D151</f>
        <v>589417.21</v>
      </c>
      <c r="G151" s="31">
        <f>G150</f>
        <v>479</v>
      </c>
      <c r="H151" s="22">
        <f>K151/L151</f>
        <v>1133.2205175983438</v>
      </c>
      <c r="I151" s="21">
        <v>547345.51</v>
      </c>
      <c r="J151" s="22"/>
      <c r="K151" s="22">
        <f>I151</f>
        <v>547345.51</v>
      </c>
      <c r="L151" s="31">
        <v>483</v>
      </c>
      <c r="M151" s="23">
        <f>H151/C151*100</f>
        <v>92.093108026079989</v>
      </c>
    </row>
    <row r="153" spans="1:13">
      <c r="A153" s="70" t="s">
        <v>95</v>
      </c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2"/>
    </row>
    <row r="154" spans="1:13">
      <c r="A154" s="69" t="s">
        <v>57</v>
      </c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</row>
    <row r="155" spans="1:13" ht="199.5" customHeight="1">
      <c r="A155" s="2" t="s">
        <v>5</v>
      </c>
      <c r="B155" s="3" t="s">
        <v>6</v>
      </c>
      <c r="C155" s="3" t="s">
        <v>20</v>
      </c>
      <c r="D155" s="3" t="s">
        <v>46</v>
      </c>
      <c r="E155" s="3" t="s">
        <v>47</v>
      </c>
      <c r="F155" s="3" t="s">
        <v>48</v>
      </c>
      <c r="G155" s="3" t="s">
        <v>8</v>
      </c>
      <c r="H155" s="3" t="s">
        <v>21</v>
      </c>
      <c r="I155" s="3" t="s">
        <v>22</v>
      </c>
      <c r="J155" s="3" t="s">
        <v>23</v>
      </c>
      <c r="K155" s="3" t="s">
        <v>24</v>
      </c>
      <c r="L155" s="3" t="s">
        <v>9</v>
      </c>
      <c r="M155" s="3" t="s">
        <v>10</v>
      </c>
    </row>
    <row r="156" spans="1:13">
      <c r="A156" s="36">
        <v>1</v>
      </c>
      <c r="B156" s="36">
        <v>2</v>
      </c>
      <c r="C156" s="36">
        <v>3</v>
      </c>
      <c r="D156" s="36" t="s">
        <v>25</v>
      </c>
      <c r="E156" s="36" t="s">
        <v>26</v>
      </c>
      <c r="F156" s="36" t="s">
        <v>27</v>
      </c>
      <c r="G156" s="36" t="s">
        <v>28</v>
      </c>
      <c r="H156" s="36">
        <v>4</v>
      </c>
      <c r="I156" s="36" t="s">
        <v>29</v>
      </c>
      <c r="J156" s="36" t="s">
        <v>30</v>
      </c>
      <c r="K156" s="36" t="s">
        <v>31</v>
      </c>
      <c r="L156" s="36" t="s">
        <v>32</v>
      </c>
      <c r="M156" s="36" t="s">
        <v>33</v>
      </c>
    </row>
    <row r="157" spans="1:13" ht="141" customHeight="1">
      <c r="A157" s="5">
        <v>1</v>
      </c>
      <c r="B157" s="29" t="s">
        <v>51</v>
      </c>
      <c r="C157" s="9">
        <f>F157/G157</f>
        <v>113405.2759493671</v>
      </c>
      <c r="D157" s="21">
        <v>6076333.5999999996</v>
      </c>
      <c r="E157" s="21">
        <v>11841700</v>
      </c>
      <c r="F157" s="22">
        <f>D157+E157</f>
        <v>17918033.600000001</v>
      </c>
      <c r="G157" s="31">
        <v>158</v>
      </c>
      <c r="H157" s="22">
        <f>K157/L157</f>
        <v>109256.66682119206</v>
      </c>
      <c r="I157" s="21">
        <v>5134556.6900000004</v>
      </c>
      <c r="J157" s="21">
        <v>11363200</v>
      </c>
      <c r="K157" s="22">
        <f>I157+J157</f>
        <v>16497756.690000001</v>
      </c>
      <c r="L157" s="31">
        <v>151</v>
      </c>
      <c r="M157" s="23">
        <f>H157/C157*100</f>
        <v>96.341784724348017</v>
      </c>
    </row>
    <row r="158" spans="1:13" ht="216.75" customHeight="1">
      <c r="A158" s="5">
        <v>2</v>
      </c>
      <c r="B158" s="30" t="s">
        <v>53</v>
      </c>
      <c r="C158" s="9">
        <f>F158/G158</f>
        <v>1791.5594936708862</v>
      </c>
      <c r="D158" s="21">
        <v>283066.40000000002</v>
      </c>
      <c r="E158" s="22"/>
      <c r="F158" s="22">
        <f>D158</f>
        <v>283066.40000000002</v>
      </c>
      <c r="G158" s="31">
        <f>G157</f>
        <v>158</v>
      </c>
      <c r="H158" s="22">
        <f>K158/L158</f>
        <v>1151.0084768211921</v>
      </c>
      <c r="I158" s="21">
        <v>173802.28</v>
      </c>
      <c r="J158" s="22"/>
      <c r="K158" s="22">
        <f>I158</f>
        <v>173802.28</v>
      </c>
      <c r="L158" s="31">
        <v>151</v>
      </c>
      <c r="M158" s="23">
        <f>H158/C158*100</f>
        <v>64.246176634792519</v>
      </c>
    </row>
    <row r="160" spans="1:13">
      <c r="A160" s="70" t="s">
        <v>97</v>
      </c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2"/>
    </row>
    <row r="161" spans="1:13">
      <c r="A161" s="69" t="s">
        <v>57</v>
      </c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</row>
    <row r="162" spans="1:13" ht="199.5" customHeight="1">
      <c r="A162" s="2" t="s">
        <v>5</v>
      </c>
      <c r="B162" s="3" t="s">
        <v>6</v>
      </c>
      <c r="C162" s="3" t="s">
        <v>20</v>
      </c>
      <c r="D162" s="3" t="s">
        <v>46</v>
      </c>
      <c r="E162" s="3" t="s">
        <v>47</v>
      </c>
      <c r="F162" s="3" t="s">
        <v>48</v>
      </c>
      <c r="G162" s="3" t="s">
        <v>8</v>
      </c>
      <c r="H162" s="3" t="s">
        <v>21</v>
      </c>
      <c r="I162" s="3" t="s">
        <v>22</v>
      </c>
      <c r="J162" s="3" t="s">
        <v>23</v>
      </c>
      <c r="K162" s="3" t="s">
        <v>24</v>
      </c>
      <c r="L162" s="3" t="s">
        <v>9</v>
      </c>
      <c r="M162" s="3" t="s">
        <v>10</v>
      </c>
    </row>
    <row r="163" spans="1:13">
      <c r="A163" s="36">
        <v>1</v>
      </c>
      <c r="B163" s="36">
        <v>2</v>
      </c>
      <c r="C163" s="36">
        <v>3</v>
      </c>
      <c r="D163" s="36" t="s">
        <v>25</v>
      </c>
      <c r="E163" s="36" t="s">
        <v>26</v>
      </c>
      <c r="F163" s="36" t="s">
        <v>27</v>
      </c>
      <c r="G163" s="36" t="s">
        <v>28</v>
      </c>
      <c r="H163" s="36">
        <v>4</v>
      </c>
      <c r="I163" s="36" t="s">
        <v>29</v>
      </c>
      <c r="J163" s="36" t="s">
        <v>30</v>
      </c>
      <c r="K163" s="36" t="s">
        <v>31</v>
      </c>
      <c r="L163" s="36" t="s">
        <v>32</v>
      </c>
      <c r="M163" s="36" t="s">
        <v>33</v>
      </c>
    </row>
    <row r="164" spans="1:13" ht="141" customHeight="1">
      <c r="A164" s="5">
        <v>1</v>
      </c>
      <c r="B164" s="29" t="s">
        <v>51</v>
      </c>
      <c r="C164" s="9">
        <f>F164/G164</f>
        <v>82008.333333333328</v>
      </c>
      <c r="D164" s="21">
        <v>3058500</v>
      </c>
      <c r="E164" s="21">
        <v>5798400</v>
      </c>
      <c r="F164" s="22">
        <f>D164+E164</f>
        <v>8856900</v>
      </c>
      <c r="G164" s="31">
        <v>108</v>
      </c>
      <c r="H164" s="22">
        <f>K164/L164</f>
        <v>69964.182543859657</v>
      </c>
      <c r="I164" s="21">
        <v>2654797.4900000002</v>
      </c>
      <c r="J164" s="21">
        <v>5321119.32</v>
      </c>
      <c r="K164" s="22">
        <f>I164+J164</f>
        <v>7975916.8100000005</v>
      </c>
      <c r="L164" s="31">
        <v>114</v>
      </c>
      <c r="M164" s="23">
        <f>H164/C164*100</f>
        <v>85.31350376245463</v>
      </c>
    </row>
    <row r="165" spans="1:13" ht="216.75" customHeight="1">
      <c r="A165" s="5">
        <v>2</v>
      </c>
      <c r="B165" s="30" t="s">
        <v>53</v>
      </c>
      <c r="C165" s="9">
        <f>F165/G165</f>
        <v>1704.6296296296296</v>
      </c>
      <c r="D165" s="21">
        <v>184100</v>
      </c>
      <c r="E165" s="22"/>
      <c r="F165" s="22">
        <f>D165</f>
        <v>184100</v>
      </c>
      <c r="G165" s="31">
        <f>G164</f>
        <v>108</v>
      </c>
      <c r="H165" s="22">
        <f>K165/L165</f>
        <v>1328.9625438596493</v>
      </c>
      <c r="I165" s="21">
        <v>151501.73000000001</v>
      </c>
      <c r="J165" s="22"/>
      <c r="K165" s="22">
        <f>I165</f>
        <v>151501.73000000001</v>
      </c>
      <c r="L165" s="31">
        <v>114</v>
      </c>
      <c r="M165" s="23">
        <f>H165/C165*100</f>
        <v>77.961952600131525</v>
      </c>
    </row>
    <row r="167" spans="1:13">
      <c r="A167" s="70" t="s">
        <v>98</v>
      </c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2"/>
    </row>
    <row r="168" spans="1:13">
      <c r="A168" s="69" t="s">
        <v>57</v>
      </c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</row>
    <row r="169" spans="1:13" ht="199.5" customHeight="1">
      <c r="A169" s="2" t="s">
        <v>5</v>
      </c>
      <c r="B169" s="3" t="s">
        <v>6</v>
      </c>
      <c r="C169" s="3" t="s">
        <v>20</v>
      </c>
      <c r="D169" s="3" t="s">
        <v>46</v>
      </c>
      <c r="E169" s="3" t="s">
        <v>47</v>
      </c>
      <c r="F169" s="3" t="s">
        <v>48</v>
      </c>
      <c r="G169" s="3" t="s">
        <v>8</v>
      </c>
      <c r="H169" s="3" t="s">
        <v>21</v>
      </c>
      <c r="I169" s="3" t="s">
        <v>22</v>
      </c>
      <c r="J169" s="3" t="s">
        <v>23</v>
      </c>
      <c r="K169" s="3" t="s">
        <v>24</v>
      </c>
      <c r="L169" s="3" t="s">
        <v>9</v>
      </c>
      <c r="M169" s="3" t="s">
        <v>10</v>
      </c>
    </row>
    <row r="170" spans="1:13">
      <c r="A170" s="36">
        <v>1</v>
      </c>
      <c r="B170" s="36">
        <v>2</v>
      </c>
      <c r="C170" s="36">
        <v>3</v>
      </c>
      <c r="D170" s="36" t="s">
        <v>25</v>
      </c>
      <c r="E170" s="36" t="s">
        <v>26</v>
      </c>
      <c r="F170" s="36" t="s">
        <v>27</v>
      </c>
      <c r="G170" s="36" t="s">
        <v>28</v>
      </c>
      <c r="H170" s="36">
        <v>4</v>
      </c>
      <c r="I170" s="36" t="s">
        <v>29</v>
      </c>
      <c r="J170" s="36" t="s">
        <v>30</v>
      </c>
      <c r="K170" s="36" t="s">
        <v>31</v>
      </c>
      <c r="L170" s="36" t="s">
        <v>32</v>
      </c>
      <c r="M170" s="36" t="s">
        <v>33</v>
      </c>
    </row>
    <row r="171" spans="1:13" ht="159.75" customHeight="1">
      <c r="A171" s="5">
        <v>1</v>
      </c>
      <c r="B171" s="64" t="s">
        <v>51</v>
      </c>
      <c r="C171" s="9">
        <f>F171/G171</f>
        <v>86020.028268551236</v>
      </c>
      <c r="D171" s="21">
        <v>9036068</v>
      </c>
      <c r="E171" s="21">
        <v>15307600</v>
      </c>
      <c r="F171" s="22">
        <f>D171+E171</f>
        <v>24343668</v>
      </c>
      <c r="G171" s="31">
        <v>283</v>
      </c>
      <c r="H171" s="22">
        <f>K171/L171</f>
        <v>70027.533063380281</v>
      </c>
      <c r="I171" s="21">
        <v>7885119.3899999997</v>
      </c>
      <c r="J171" s="21">
        <v>12002700</v>
      </c>
      <c r="K171" s="22">
        <f>I171+J171</f>
        <v>19887819.390000001</v>
      </c>
      <c r="L171" s="31">
        <v>284</v>
      </c>
      <c r="M171" s="23">
        <f>H171/C171*100</f>
        <v>81.408405080683082</v>
      </c>
    </row>
    <row r="172" spans="1:13" ht="216.75" customHeight="1">
      <c r="A172" s="5">
        <v>2</v>
      </c>
      <c r="B172" s="30" t="s">
        <v>53</v>
      </c>
      <c r="C172" s="9">
        <f>F172/G172</f>
        <v>1414.2473498233217</v>
      </c>
      <c r="D172" s="21">
        <v>400232</v>
      </c>
      <c r="E172" s="22"/>
      <c r="F172" s="22">
        <f>D172</f>
        <v>400232</v>
      </c>
      <c r="G172" s="31">
        <f>G171</f>
        <v>283</v>
      </c>
      <c r="H172" s="22">
        <f>K172/L172</f>
        <v>1223.3855633802816</v>
      </c>
      <c r="I172" s="21">
        <v>347441.5</v>
      </c>
      <c r="J172" s="22"/>
      <c r="K172" s="22">
        <f>I172</f>
        <v>347441.5</v>
      </c>
      <c r="L172" s="31">
        <v>284</v>
      </c>
      <c r="M172" s="23">
        <f>H172/C172*100</f>
        <v>86.504356082626998</v>
      </c>
    </row>
    <row r="174" spans="1:13">
      <c r="A174" s="70" t="s">
        <v>101</v>
      </c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2"/>
    </row>
    <row r="175" spans="1:13">
      <c r="A175" s="69" t="s">
        <v>57</v>
      </c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</row>
    <row r="176" spans="1:13" ht="199.5" customHeight="1">
      <c r="A176" s="2" t="s">
        <v>5</v>
      </c>
      <c r="B176" s="3" t="s">
        <v>6</v>
      </c>
      <c r="C176" s="3" t="s">
        <v>20</v>
      </c>
      <c r="D176" s="3" t="s">
        <v>46</v>
      </c>
      <c r="E176" s="3" t="s">
        <v>47</v>
      </c>
      <c r="F176" s="3" t="s">
        <v>48</v>
      </c>
      <c r="G176" s="3" t="s">
        <v>8</v>
      </c>
      <c r="H176" s="3" t="s">
        <v>21</v>
      </c>
      <c r="I176" s="3" t="s">
        <v>22</v>
      </c>
      <c r="J176" s="3" t="s">
        <v>23</v>
      </c>
      <c r="K176" s="3" t="s">
        <v>24</v>
      </c>
      <c r="L176" s="3" t="s">
        <v>9</v>
      </c>
      <c r="M176" s="3" t="s">
        <v>10</v>
      </c>
    </row>
    <row r="177" spans="1:13">
      <c r="A177" s="36">
        <v>1</v>
      </c>
      <c r="B177" s="36">
        <v>2</v>
      </c>
      <c r="C177" s="36">
        <v>3</v>
      </c>
      <c r="D177" s="36" t="s">
        <v>25</v>
      </c>
      <c r="E177" s="36" t="s">
        <v>26</v>
      </c>
      <c r="F177" s="36" t="s">
        <v>27</v>
      </c>
      <c r="G177" s="36" t="s">
        <v>28</v>
      </c>
      <c r="H177" s="36">
        <v>4</v>
      </c>
      <c r="I177" s="36" t="s">
        <v>29</v>
      </c>
      <c r="J177" s="36" t="s">
        <v>30</v>
      </c>
      <c r="K177" s="36" t="s">
        <v>31</v>
      </c>
      <c r="L177" s="36" t="s">
        <v>32</v>
      </c>
      <c r="M177" s="36" t="s">
        <v>33</v>
      </c>
    </row>
    <row r="178" spans="1:13" ht="141" customHeight="1">
      <c r="A178" s="5">
        <v>1</v>
      </c>
      <c r="B178" s="29" t="s">
        <v>51</v>
      </c>
      <c r="C178" s="9">
        <f>F178/G178</f>
        <v>100428.30491103203</v>
      </c>
      <c r="D178" s="21">
        <v>9170953.6799999997</v>
      </c>
      <c r="E178" s="21">
        <v>19049400</v>
      </c>
      <c r="F178" s="22">
        <f>D178+E178</f>
        <v>28220353.68</v>
      </c>
      <c r="G178" s="31">
        <v>281</v>
      </c>
      <c r="H178" s="22">
        <f>K178/L178</f>
        <v>89432.870875912413</v>
      </c>
      <c r="I178" s="21">
        <v>8149406.6200000001</v>
      </c>
      <c r="J178" s="21">
        <v>16355200</v>
      </c>
      <c r="K178" s="22">
        <f>I178+J178</f>
        <v>24504606.620000001</v>
      </c>
      <c r="L178" s="31">
        <v>274</v>
      </c>
      <c r="M178" s="23">
        <f>H178/C178*100</f>
        <v>89.051459103227614</v>
      </c>
    </row>
    <row r="179" spans="1:13" ht="216.75" customHeight="1">
      <c r="A179" s="5">
        <v>2</v>
      </c>
      <c r="B179" s="30" t="s">
        <v>53</v>
      </c>
      <c r="C179" s="9">
        <f>F179/G179</f>
        <v>3459.2395729537366</v>
      </c>
      <c r="D179" s="21">
        <v>972046.32</v>
      </c>
      <c r="E179" s="22"/>
      <c r="F179" s="22">
        <f>D179</f>
        <v>972046.32</v>
      </c>
      <c r="G179" s="31">
        <f>G178</f>
        <v>281</v>
      </c>
      <c r="H179" s="22">
        <f>K179/L179</f>
        <v>3477.4975182481749</v>
      </c>
      <c r="I179" s="21">
        <v>952834.32</v>
      </c>
      <c r="J179" s="22"/>
      <c r="K179" s="22">
        <f>I179</f>
        <v>952834.32</v>
      </c>
      <c r="L179" s="31">
        <v>274</v>
      </c>
      <c r="M179" s="23">
        <f>H179/C179*100</f>
        <v>100.52780227877795</v>
      </c>
    </row>
    <row r="181" spans="1:13">
      <c r="A181" s="70" t="s">
        <v>102</v>
      </c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2"/>
    </row>
    <row r="182" spans="1:13">
      <c r="A182" s="69" t="s">
        <v>57</v>
      </c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</row>
    <row r="183" spans="1:13" ht="199.5" customHeight="1">
      <c r="A183" s="2" t="s">
        <v>5</v>
      </c>
      <c r="B183" s="3" t="s">
        <v>6</v>
      </c>
      <c r="C183" s="3" t="s">
        <v>20</v>
      </c>
      <c r="D183" s="3" t="s">
        <v>46</v>
      </c>
      <c r="E183" s="3" t="s">
        <v>47</v>
      </c>
      <c r="F183" s="3" t="s">
        <v>48</v>
      </c>
      <c r="G183" s="3" t="s">
        <v>8</v>
      </c>
      <c r="H183" s="3" t="s">
        <v>21</v>
      </c>
      <c r="I183" s="3" t="s">
        <v>22</v>
      </c>
      <c r="J183" s="3" t="s">
        <v>23</v>
      </c>
      <c r="K183" s="3" t="s">
        <v>24</v>
      </c>
      <c r="L183" s="3" t="s">
        <v>9</v>
      </c>
      <c r="M183" s="3" t="s">
        <v>10</v>
      </c>
    </row>
    <row r="184" spans="1:13">
      <c r="A184" s="36">
        <v>1</v>
      </c>
      <c r="B184" s="36">
        <v>2</v>
      </c>
      <c r="C184" s="36">
        <v>3</v>
      </c>
      <c r="D184" s="36" t="s">
        <v>25</v>
      </c>
      <c r="E184" s="36" t="s">
        <v>26</v>
      </c>
      <c r="F184" s="36" t="s">
        <v>27</v>
      </c>
      <c r="G184" s="36" t="s">
        <v>28</v>
      </c>
      <c r="H184" s="36">
        <v>4</v>
      </c>
      <c r="I184" s="36" t="s">
        <v>29</v>
      </c>
      <c r="J184" s="36" t="s">
        <v>30</v>
      </c>
      <c r="K184" s="36" t="s">
        <v>31</v>
      </c>
      <c r="L184" s="36" t="s">
        <v>32</v>
      </c>
      <c r="M184" s="36" t="s">
        <v>33</v>
      </c>
    </row>
    <row r="185" spans="1:13" ht="141" customHeight="1">
      <c r="A185" s="5">
        <v>1</v>
      </c>
      <c r="B185" s="29" t="s">
        <v>51</v>
      </c>
      <c r="C185" s="9">
        <f>F185/G185</f>
        <v>72841.5007960199</v>
      </c>
      <c r="D185" s="21">
        <v>3962941.66</v>
      </c>
      <c r="E185" s="21">
        <v>10678200</v>
      </c>
      <c r="F185" s="22">
        <f>D185+E185</f>
        <v>14641141.66</v>
      </c>
      <c r="G185" s="31">
        <v>201</v>
      </c>
      <c r="H185" s="22">
        <f>K185/L185</f>
        <v>62264.118920454544</v>
      </c>
      <c r="I185" s="21">
        <v>3780264.79</v>
      </c>
      <c r="J185" s="21">
        <v>7178220.1399999997</v>
      </c>
      <c r="K185" s="22">
        <f>I185+J185</f>
        <v>10958484.93</v>
      </c>
      <c r="L185" s="31">
        <v>176</v>
      </c>
      <c r="M185" s="23">
        <f>H185/C185*100</f>
        <v>85.478907271301978</v>
      </c>
    </row>
    <row r="186" spans="1:13" ht="216.75" customHeight="1">
      <c r="A186" s="5">
        <v>2</v>
      </c>
      <c r="B186" s="30" t="s">
        <v>53</v>
      </c>
      <c r="C186" s="9">
        <f>F186/G186</f>
        <v>1138.5987064676617</v>
      </c>
      <c r="D186" s="21">
        <v>228858.34</v>
      </c>
      <c r="E186" s="22"/>
      <c r="F186" s="22">
        <f>D186</f>
        <v>228858.34</v>
      </c>
      <c r="G186" s="31">
        <f>G185</f>
        <v>201</v>
      </c>
      <c r="H186" s="22">
        <f>K186/L186</f>
        <v>1275.3885795454546</v>
      </c>
      <c r="I186" s="21">
        <v>224468.39</v>
      </c>
      <c r="J186" s="22"/>
      <c r="K186" s="22">
        <f>I186</f>
        <v>224468.39</v>
      </c>
      <c r="L186" s="31">
        <v>176</v>
      </c>
      <c r="M186" s="23">
        <f>H186/C186*100</f>
        <v>112.01387919209603</v>
      </c>
    </row>
    <row r="188" spans="1:13">
      <c r="A188" s="70" t="s">
        <v>104</v>
      </c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2"/>
    </row>
    <row r="189" spans="1:13">
      <c r="A189" s="69" t="s">
        <v>57</v>
      </c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</row>
    <row r="190" spans="1:13" ht="199.5" customHeight="1">
      <c r="A190" s="2" t="s">
        <v>5</v>
      </c>
      <c r="B190" s="3" t="s">
        <v>6</v>
      </c>
      <c r="C190" s="3" t="s">
        <v>20</v>
      </c>
      <c r="D190" s="3" t="s">
        <v>46</v>
      </c>
      <c r="E190" s="3" t="s">
        <v>47</v>
      </c>
      <c r="F190" s="3" t="s">
        <v>48</v>
      </c>
      <c r="G190" s="3" t="s">
        <v>8</v>
      </c>
      <c r="H190" s="3" t="s">
        <v>21</v>
      </c>
      <c r="I190" s="3" t="s">
        <v>22</v>
      </c>
      <c r="J190" s="3" t="s">
        <v>23</v>
      </c>
      <c r="K190" s="3" t="s">
        <v>24</v>
      </c>
      <c r="L190" s="3" t="s">
        <v>9</v>
      </c>
      <c r="M190" s="3" t="s">
        <v>10</v>
      </c>
    </row>
    <row r="191" spans="1:13">
      <c r="A191" s="60">
        <v>1</v>
      </c>
      <c r="B191" s="60">
        <v>2</v>
      </c>
      <c r="C191" s="60">
        <v>3</v>
      </c>
      <c r="D191" s="60" t="s">
        <v>25</v>
      </c>
      <c r="E191" s="60" t="s">
        <v>26</v>
      </c>
      <c r="F191" s="60" t="s">
        <v>27</v>
      </c>
      <c r="G191" s="60" t="s">
        <v>28</v>
      </c>
      <c r="H191" s="60">
        <v>4</v>
      </c>
      <c r="I191" s="60" t="s">
        <v>29</v>
      </c>
      <c r="J191" s="60" t="s">
        <v>30</v>
      </c>
      <c r="K191" s="60" t="s">
        <v>31</v>
      </c>
      <c r="L191" s="60" t="s">
        <v>32</v>
      </c>
      <c r="M191" s="60" t="s">
        <v>33</v>
      </c>
    </row>
    <row r="192" spans="1:13" ht="141" customHeight="1">
      <c r="A192" s="5">
        <v>1</v>
      </c>
      <c r="B192" s="29" t="s">
        <v>51</v>
      </c>
      <c r="C192" s="9">
        <f>F192/G192</f>
        <v>83425.3065819209</v>
      </c>
      <c r="D192" s="21">
        <f>SUM(8951200-D193)</f>
        <v>8397258.5299999993</v>
      </c>
      <c r="E192" s="21">
        <v>21135300</v>
      </c>
      <c r="F192" s="22">
        <f>D192+E192</f>
        <v>29532558.530000001</v>
      </c>
      <c r="G192" s="31">
        <v>354</v>
      </c>
      <c r="H192" s="22">
        <f>K192/L192</f>
        <v>74950.235305555558</v>
      </c>
      <c r="I192" s="21">
        <f>7746032.18-I193</f>
        <v>7225734.71</v>
      </c>
      <c r="J192" s="21">
        <v>19756350</v>
      </c>
      <c r="K192" s="22">
        <f>I192+J192</f>
        <v>26982084.710000001</v>
      </c>
      <c r="L192" s="31">
        <v>360</v>
      </c>
      <c r="M192" s="23">
        <f>H192/C192*100</f>
        <v>89.841126603420861</v>
      </c>
    </row>
    <row r="193" spans="1:13" ht="216.75" customHeight="1">
      <c r="A193" s="5">
        <v>2</v>
      </c>
      <c r="B193" s="30" t="s">
        <v>53</v>
      </c>
      <c r="C193" s="9">
        <f>F193/G193</f>
        <v>1564.8064124293785</v>
      </c>
      <c r="D193" s="21">
        <v>553941.47</v>
      </c>
      <c r="E193" s="22"/>
      <c r="F193" s="22">
        <f>D193</f>
        <v>553941.47</v>
      </c>
      <c r="G193" s="31">
        <f>G192</f>
        <v>354</v>
      </c>
      <c r="H193" s="22">
        <f>K193/L193</f>
        <v>1445.2707499999999</v>
      </c>
      <c r="I193" s="21">
        <v>520297.47</v>
      </c>
      <c r="J193" s="22"/>
      <c r="K193" s="22">
        <f>I193</f>
        <v>520297.47</v>
      </c>
      <c r="L193" s="31">
        <v>360</v>
      </c>
      <c r="M193" s="23">
        <f>H193/C193*100</f>
        <v>92.360993572118716</v>
      </c>
    </row>
    <row r="195" spans="1:13">
      <c r="A195" s="70" t="s">
        <v>105</v>
      </c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2"/>
    </row>
    <row r="196" spans="1:13">
      <c r="A196" s="69" t="s">
        <v>57</v>
      </c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</row>
    <row r="197" spans="1:13" ht="199.5" customHeight="1">
      <c r="A197" s="2" t="s">
        <v>5</v>
      </c>
      <c r="B197" s="3" t="s">
        <v>6</v>
      </c>
      <c r="C197" s="3" t="s">
        <v>20</v>
      </c>
      <c r="D197" s="3" t="s">
        <v>46</v>
      </c>
      <c r="E197" s="3" t="s">
        <v>47</v>
      </c>
      <c r="F197" s="3" t="s">
        <v>48</v>
      </c>
      <c r="G197" s="3" t="s">
        <v>8</v>
      </c>
      <c r="H197" s="3" t="s">
        <v>21</v>
      </c>
      <c r="I197" s="3" t="s">
        <v>22</v>
      </c>
      <c r="J197" s="3" t="s">
        <v>23</v>
      </c>
      <c r="K197" s="3" t="s">
        <v>24</v>
      </c>
      <c r="L197" s="3" t="s">
        <v>9</v>
      </c>
      <c r="M197" s="3" t="s">
        <v>10</v>
      </c>
    </row>
    <row r="198" spans="1:13">
      <c r="A198" s="60">
        <v>1</v>
      </c>
      <c r="B198" s="60">
        <v>2</v>
      </c>
      <c r="C198" s="60">
        <v>3</v>
      </c>
      <c r="D198" s="60" t="s">
        <v>25</v>
      </c>
      <c r="E198" s="60" t="s">
        <v>26</v>
      </c>
      <c r="F198" s="60" t="s">
        <v>27</v>
      </c>
      <c r="G198" s="60" t="s">
        <v>28</v>
      </c>
      <c r="H198" s="60">
        <v>4</v>
      </c>
      <c r="I198" s="60" t="s">
        <v>29</v>
      </c>
      <c r="J198" s="60" t="s">
        <v>30</v>
      </c>
      <c r="K198" s="60" t="s">
        <v>31</v>
      </c>
      <c r="L198" s="60" t="s">
        <v>32</v>
      </c>
      <c r="M198" s="60" t="s">
        <v>33</v>
      </c>
    </row>
    <row r="199" spans="1:13" ht="141" customHeight="1">
      <c r="A199" s="5">
        <v>1</v>
      </c>
      <c r="B199" s="29" t="s">
        <v>51</v>
      </c>
      <c r="C199" s="9">
        <f>F199/G199</f>
        <v>80922.793103448275</v>
      </c>
      <c r="D199" s="21">
        <v>6661110</v>
      </c>
      <c r="E199" s="21">
        <v>16806500</v>
      </c>
      <c r="F199" s="22">
        <f>D199+E199</f>
        <v>23467610</v>
      </c>
      <c r="G199" s="31">
        <v>290</v>
      </c>
      <c r="H199" s="22">
        <f>K199/L199</f>
        <v>66287.358265306117</v>
      </c>
      <c r="I199" s="66">
        <v>5520909.7300000004</v>
      </c>
      <c r="J199" s="66">
        <v>13967573.6</v>
      </c>
      <c r="K199" s="22">
        <f>I199+J199</f>
        <v>19488483.329999998</v>
      </c>
      <c r="L199" s="31">
        <v>294</v>
      </c>
      <c r="M199" s="23">
        <f>H199/C199*100</f>
        <v>81.914323175384169</v>
      </c>
    </row>
    <row r="200" spans="1:13" ht="216.75" customHeight="1">
      <c r="A200" s="5">
        <v>2</v>
      </c>
      <c r="B200" s="30" t="s">
        <v>53</v>
      </c>
      <c r="C200" s="9">
        <f>F200/G200</f>
        <v>1934.4482758620691</v>
      </c>
      <c r="D200" s="21">
        <v>560990</v>
      </c>
      <c r="E200" s="22"/>
      <c r="F200" s="22">
        <f>D200</f>
        <v>560990</v>
      </c>
      <c r="G200" s="31">
        <f>G199</f>
        <v>290</v>
      </c>
      <c r="H200" s="22">
        <f>K200/L200</f>
        <v>1514.9751700680272</v>
      </c>
      <c r="I200" s="21">
        <v>445402.7</v>
      </c>
      <c r="J200" s="22"/>
      <c r="K200" s="22">
        <f>I200</f>
        <v>445402.7</v>
      </c>
      <c r="L200" s="31">
        <v>294</v>
      </c>
      <c r="M200" s="23">
        <f>H200/C200*100</f>
        <v>78.315620478034873</v>
      </c>
    </row>
    <row r="202" spans="1:13">
      <c r="A202" s="70" t="s">
        <v>106</v>
      </c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2"/>
    </row>
    <row r="203" spans="1:13">
      <c r="A203" s="69" t="s">
        <v>57</v>
      </c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</row>
    <row r="204" spans="1:13" ht="199.5" customHeight="1">
      <c r="A204" s="2" t="s">
        <v>5</v>
      </c>
      <c r="B204" s="3" t="s">
        <v>6</v>
      </c>
      <c r="C204" s="3" t="s">
        <v>20</v>
      </c>
      <c r="D204" s="3" t="s">
        <v>46</v>
      </c>
      <c r="E204" s="3" t="s">
        <v>47</v>
      </c>
      <c r="F204" s="3" t="s">
        <v>48</v>
      </c>
      <c r="G204" s="3" t="s">
        <v>8</v>
      </c>
      <c r="H204" s="3" t="s">
        <v>21</v>
      </c>
      <c r="I204" s="3" t="s">
        <v>22</v>
      </c>
      <c r="J204" s="3" t="s">
        <v>23</v>
      </c>
      <c r="K204" s="3" t="s">
        <v>24</v>
      </c>
      <c r="L204" s="3" t="s">
        <v>9</v>
      </c>
      <c r="M204" s="3" t="s">
        <v>10</v>
      </c>
    </row>
    <row r="205" spans="1:13">
      <c r="A205" s="60">
        <v>1</v>
      </c>
      <c r="B205" s="60">
        <v>2</v>
      </c>
      <c r="C205" s="60">
        <v>3</v>
      </c>
      <c r="D205" s="60" t="s">
        <v>25</v>
      </c>
      <c r="E205" s="60" t="s">
        <v>26</v>
      </c>
      <c r="F205" s="60" t="s">
        <v>27</v>
      </c>
      <c r="G205" s="60" t="s">
        <v>28</v>
      </c>
      <c r="H205" s="60">
        <v>4</v>
      </c>
      <c r="I205" s="60" t="s">
        <v>29</v>
      </c>
      <c r="J205" s="60" t="s">
        <v>30</v>
      </c>
      <c r="K205" s="60" t="s">
        <v>31</v>
      </c>
      <c r="L205" s="60" t="s">
        <v>32</v>
      </c>
      <c r="M205" s="60" t="s">
        <v>33</v>
      </c>
    </row>
    <row r="206" spans="1:13" ht="141" customHeight="1">
      <c r="A206" s="5">
        <v>1</v>
      </c>
      <c r="B206" s="29" t="s">
        <v>51</v>
      </c>
      <c r="C206" s="9">
        <f>F206/G206</f>
        <v>76605.919871794875</v>
      </c>
      <c r="D206" s="21">
        <v>5548685.25</v>
      </c>
      <c r="E206" s="21">
        <v>12377100</v>
      </c>
      <c r="F206" s="22">
        <f>D206+E206</f>
        <v>17925785.25</v>
      </c>
      <c r="G206" s="31">
        <v>234</v>
      </c>
      <c r="H206" s="22">
        <f>K206/L206</f>
        <v>55094.12647302905</v>
      </c>
      <c r="I206" s="66">
        <v>4630935.83</v>
      </c>
      <c r="J206" s="66">
        <v>8646748.6500000004</v>
      </c>
      <c r="K206" s="67">
        <f>I206+J206</f>
        <v>13277684.48</v>
      </c>
      <c r="L206" s="31">
        <v>241</v>
      </c>
      <c r="M206" s="23">
        <f>H206/C206*100</f>
        <v>71.918888990867487</v>
      </c>
    </row>
    <row r="207" spans="1:13" ht="216.75" customHeight="1">
      <c r="A207" s="5">
        <v>2</v>
      </c>
      <c r="B207" s="30" t="s">
        <v>53</v>
      </c>
      <c r="C207" s="9">
        <f>F207/G207</f>
        <v>1959.4647435897436</v>
      </c>
      <c r="D207" s="21">
        <v>458514.75</v>
      </c>
      <c r="E207" s="22"/>
      <c r="F207" s="22">
        <f>D207</f>
        <v>458514.75</v>
      </c>
      <c r="G207" s="31">
        <f>G206</f>
        <v>234</v>
      </c>
      <c r="H207" s="22">
        <f>K207/L207</f>
        <v>1847.048755186722</v>
      </c>
      <c r="I207" s="21">
        <v>445138.75</v>
      </c>
      <c r="J207" s="22"/>
      <c r="K207" s="67">
        <f>I207</f>
        <v>445138.75</v>
      </c>
      <c r="L207" s="31">
        <v>241</v>
      </c>
      <c r="M207" s="23">
        <f>H207/C207*100</f>
        <v>94.262923649390331</v>
      </c>
    </row>
    <row r="209" spans="1:13">
      <c r="A209" s="70" t="s">
        <v>107</v>
      </c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2"/>
    </row>
    <row r="210" spans="1:13">
      <c r="A210" s="69" t="s">
        <v>57</v>
      </c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</row>
    <row r="211" spans="1:13" ht="199.5" customHeight="1">
      <c r="A211" s="2" t="s">
        <v>5</v>
      </c>
      <c r="B211" s="3" t="s">
        <v>6</v>
      </c>
      <c r="C211" s="3" t="s">
        <v>20</v>
      </c>
      <c r="D211" s="3" t="s">
        <v>46</v>
      </c>
      <c r="E211" s="3" t="s">
        <v>47</v>
      </c>
      <c r="F211" s="3" t="s">
        <v>48</v>
      </c>
      <c r="G211" s="3" t="s">
        <v>8</v>
      </c>
      <c r="H211" s="3" t="s">
        <v>21</v>
      </c>
      <c r="I211" s="3" t="s">
        <v>22</v>
      </c>
      <c r="J211" s="3" t="s">
        <v>23</v>
      </c>
      <c r="K211" s="3" t="s">
        <v>24</v>
      </c>
      <c r="L211" s="3" t="s">
        <v>9</v>
      </c>
      <c r="M211" s="3" t="s">
        <v>10</v>
      </c>
    </row>
    <row r="212" spans="1:13">
      <c r="A212" s="60">
        <v>1</v>
      </c>
      <c r="B212" s="60">
        <v>2</v>
      </c>
      <c r="C212" s="60">
        <v>3</v>
      </c>
      <c r="D212" s="60" t="s">
        <v>25</v>
      </c>
      <c r="E212" s="60" t="s">
        <v>26</v>
      </c>
      <c r="F212" s="60" t="s">
        <v>27</v>
      </c>
      <c r="G212" s="60" t="s">
        <v>28</v>
      </c>
      <c r="H212" s="60">
        <v>4</v>
      </c>
      <c r="I212" s="60" t="s">
        <v>29</v>
      </c>
      <c r="J212" s="60" t="s">
        <v>30</v>
      </c>
      <c r="K212" s="60" t="s">
        <v>31</v>
      </c>
      <c r="L212" s="60" t="s">
        <v>32</v>
      </c>
      <c r="M212" s="60" t="s">
        <v>33</v>
      </c>
    </row>
    <row r="213" spans="1:13" ht="141" customHeight="1">
      <c r="A213" s="5">
        <v>1</v>
      </c>
      <c r="B213" s="29" t="s">
        <v>51</v>
      </c>
      <c r="C213" s="9">
        <f>F213/G213</f>
        <v>95231.525179856122</v>
      </c>
      <c r="D213" s="21">
        <v>4624082</v>
      </c>
      <c r="E213" s="21">
        <v>8613100</v>
      </c>
      <c r="F213" s="22">
        <f>D213+E213</f>
        <v>13237182</v>
      </c>
      <c r="G213" s="31">
        <v>139</v>
      </c>
      <c r="H213" s="22">
        <f>K213/L213</f>
        <v>80948.783939393936</v>
      </c>
      <c r="I213" s="21">
        <v>4008509.48</v>
      </c>
      <c r="J213" s="21">
        <v>6676730</v>
      </c>
      <c r="K213" s="22">
        <f>I213+J213</f>
        <v>10685239.48</v>
      </c>
      <c r="L213" s="31">
        <v>132</v>
      </c>
      <c r="M213" s="23">
        <f>H213/C213*100</f>
        <v>85.00208705731896</v>
      </c>
    </row>
    <row r="214" spans="1:13" ht="216.75" customHeight="1">
      <c r="A214" s="5">
        <v>2</v>
      </c>
      <c r="B214" s="30" t="s">
        <v>53</v>
      </c>
      <c r="C214" s="9">
        <f>F214/G214</f>
        <v>1938.9784172661871</v>
      </c>
      <c r="D214" s="21">
        <v>269518</v>
      </c>
      <c r="E214" s="22"/>
      <c r="F214" s="22">
        <f>D214</f>
        <v>269518</v>
      </c>
      <c r="G214" s="31">
        <f>G213</f>
        <v>139</v>
      </c>
      <c r="H214" s="22">
        <f>K214/L214</f>
        <v>1630.0554545454545</v>
      </c>
      <c r="I214" s="21">
        <v>215167.32</v>
      </c>
      <c r="J214" s="22"/>
      <c r="K214" s="22">
        <f>I214</f>
        <v>215167.32</v>
      </c>
      <c r="L214" s="31">
        <v>132</v>
      </c>
      <c r="M214" s="23">
        <f>H214/C214*100</f>
        <v>84.067746192023606</v>
      </c>
    </row>
    <row r="216" spans="1:13">
      <c r="A216" s="70" t="s">
        <v>108</v>
      </c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2"/>
    </row>
    <row r="217" spans="1:13">
      <c r="A217" s="69" t="s">
        <v>57</v>
      </c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</row>
    <row r="218" spans="1:13" ht="199.5" customHeight="1">
      <c r="A218" s="2" t="s">
        <v>5</v>
      </c>
      <c r="B218" s="3" t="s">
        <v>6</v>
      </c>
      <c r="C218" s="3" t="s">
        <v>20</v>
      </c>
      <c r="D218" s="3" t="s">
        <v>46</v>
      </c>
      <c r="E218" s="3" t="s">
        <v>47</v>
      </c>
      <c r="F218" s="3" t="s">
        <v>48</v>
      </c>
      <c r="G218" s="3" t="s">
        <v>8</v>
      </c>
      <c r="H218" s="3" t="s">
        <v>21</v>
      </c>
      <c r="I218" s="3" t="s">
        <v>22</v>
      </c>
      <c r="J218" s="3" t="s">
        <v>23</v>
      </c>
      <c r="K218" s="3" t="s">
        <v>24</v>
      </c>
      <c r="L218" s="3" t="s">
        <v>9</v>
      </c>
      <c r="M218" s="3" t="s">
        <v>10</v>
      </c>
    </row>
    <row r="219" spans="1:13">
      <c r="A219" s="60">
        <v>1</v>
      </c>
      <c r="B219" s="60">
        <v>2</v>
      </c>
      <c r="C219" s="60">
        <v>3</v>
      </c>
      <c r="D219" s="60" t="s">
        <v>25</v>
      </c>
      <c r="E219" s="60" t="s">
        <v>26</v>
      </c>
      <c r="F219" s="60" t="s">
        <v>27</v>
      </c>
      <c r="G219" s="60" t="s">
        <v>28</v>
      </c>
      <c r="H219" s="60">
        <v>4</v>
      </c>
      <c r="I219" s="60" t="s">
        <v>29</v>
      </c>
      <c r="J219" s="60" t="s">
        <v>30</v>
      </c>
      <c r="K219" s="60" t="s">
        <v>31</v>
      </c>
      <c r="L219" s="60" t="s">
        <v>32</v>
      </c>
      <c r="M219" s="60" t="s">
        <v>33</v>
      </c>
    </row>
    <row r="220" spans="1:13" ht="141" customHeight="1">
      <c r="A220" s="5">
        <v>1</v>
      </c>
      <c r="B220" s="29" t="s">
        <v>51</v>
      </c>
      <c r="C220" s="9">
        <f>F220/G220</f>
        <v>87492.964527027027</v>
      </c>
      <c r="D220" s="21">
        <v>3979058.75</v>
      </c>
      <c r="E220" s="21">
        <v>8969900</v>
      </c>
      <c r="F220" s="22">
        <f>D220+E220</f>
        <v>12948958.75</v>
      </c>
      <c r="G220" s="31">
        <v>148</v>
      </c>
      <c r="H220" s="22">
        <f>K220/L220</f>
        <v>74672.822642857136</v>
      </c>
      <c r="I220" s="21">
        <v>3383916.17</v>
      </c>
      <c r="J220" s="21">
        <v>7070279</v>
      </c>
      <c r="K220" s="22">
        <f>I220+J220</f>
        <v>10454195.17</v>
      </c>
      <c r="L220" s="31">
        <v>140</v>
      </c>
      <c r="M220" s="23">
        <f>H220/C220*100</f>
        <v>85.347231113411766</v>
      </c>
    </row>
    <row r="221" spans="1:13" ht="216.75" customHeight="1">
      <c r="A221" s="5">
        <v>2</v>
      </c>
      <c r="B221" s="30" t="s">
        <v>53</v>
      </c>
      <c r="C221" s="9">
        <f>F221/G221</f>
        <v>963.11655405405406</v>
      </c>
      <c r="D221" s="21">
        <v>142541.25</v>
      </c>
      <c r="E221" s="22"/>
      <c r="F221" s="22">
        <f>D221</f>
        <v>142541.25</v>
      </c>
      <c r="G221" s="31">
        <f>G220</f>
        <v>148</v>
      </c>
      <c r="H221" s="22">
        <f>K221/L221</f>
        <v>991.8693571428571</v>
      </c>
      <c r="I221" s="21">
        <v>138861.71</v>
      </c>
      <c r="J221" s="22"/>
      <c r="K221" s="22">
        <f>I221</f>
        <v>138861.71</v>
      </c>
      <c r="L221" s="31">
        <v>140</v>
      </c>
      <c r="M221" s="23">
        <f>H221/C221*100</f>
        <v>102.98539184772326</v>
      </c>
    </row>
    <row r="223" spans="1:13">
      <c r="A223" s="70" t="s">
        <v>109</v>
      </c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2"/>
    </row>
    <row r="224" spans="1:13">
      <c r="A224" s="69" t="s">
        <v>57</v>
      </c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</row>
    <row r="225" spans="1:13" ht="199.5" customHeight="1">
      <c r="A225" s="2" t="s">
        <v>5</v>
      </c>
      <c r="B225" s="3" t="s">
        <v>6</v>
      </c>
      <c r="C225" s="3" t="s">
        <v>20</v>
      </c>
      <c r="D225" s="3" t="s">
        <v>46</v>
      </c>
      <c r="E225" s="3" t="s">
        <v>47</v>
      </c>
      <c r="F225" s="3" t="s">
        <v>48</v>
      </c>
      <c r="G225" s="3" t="s">
        <v>8</v>
      </c>
      <c r="H225" s="3" t="s">
        <v>21</v>
      </c>
      <c r="I225" s="3" t="s">
        <v>22</v>
      </c>
      <c r="J225" s="3" t="s">
        <v>23</v>
      </c>
      <c r="K225" s="3" t="s">
        <v>24</v>
      </c>
      <c r="L225" s="3" t="s">
        <v>9</v>
      </c>
      <c r="M225" s="3" t="s">
        <v>10</v>
      </c>
    </row>
    <row r="226" spans="1:13">
      <c r="A226" s="60">
        <v>1</v>
      </c>
      <c r="B226" s="60">
        <v>2</v>
      </c>
      <c r="C226" s="60">
        <v>3</v>
      </c>
      <c r="D226" s="60" t="s">
        <v>25</v>
      </c>
      <c r="E226" s="60" t="s">
        <v>26</v>
      </c>
      <c r="F226" s="60" t="s">
        <v>27</v>
      </c>
      <c r="G226" s="60" t="s">
        <v>28</v>
      </c>
      <c r="H226" s="60">
        <v>4</v>
      </c>
      <c r="I226" s="60" t="s">
        <v>29</v>
      </c>
      <c r="J226" s="60" t="s">
        <v>30</v>
      </c>
      <c r="K226" s="60" t="s">
        <v>31</v>
      </c>
      <c r="L226" s="60" t="s">
        <v>32</v>
      </c>
      <c r="M226" s="60" t="s">
        <v>33</v>
      </c>
    </row>
    <row r="227" spans="1:13" ht="141" customHeight="1">
      <c r="A227" s="5">
        <v>1</v>
      </c>
      <c r="B227" s="29" t="s">
        <v>51</v>
      </c>
      <c r="C227" s="9">
        <f>F227/G227</f>
        <v>90576.895301587298</v>
      </c>
      <c r="D227" s="21">
        <f>6788700-344577.98</f>
        <v>6444122.0199999996</v>
      </c>
      <c r="E227" s="21">
        <v>22087600</v>
      </c>
      <c r="F227" s="22">
        <f>D227+E227</f>
        <v>28531722.02</v>
      </c>
      <c r="G227" s="31">
        <v>315</v>
      </c>
      <c r="H227" s="22">
        <f>K227/L227</f>
        <v>72861.459358108099</v>
      </c>
      <c r="I227" s="21">
        <f>6507270.5-281458.66</f>
        <v>6225811.8399999999</v>
      </c>
      <c r="J227" s="21">
        <v>15341180.130000001</v>
      </c>
      <c r="K227" s="22">
        <f>I227+J227</f>
        <v>21566991.969999999</v>
      </c>
      <c r="L227" s="31">
        <v>296</v>
      </c>
      <c r="M227" s="23">
        <f>H227/C227*100</f>
        <v>80.441550922568723</v>
      </c>
    </row>
    <row r="228" spans="1:13" ht="216.75" customHeight="1">
      <c r="A228" s="5">
        <v>2</v>
      </c>
      <c r="B228" s="30" t="s">
        <v>53</v>
      </c>
      <c r="C228" s="9">
        <f>F228/G228</f>
        <v>1093.8983492063492</v>
      </c>
      <c r="D228" s="21">
        <v>344577.98</v>
      </c>
      <c r="E228" s="22"/>
      <c r="F228" s="22">
        <f>D228</f>
        <v>344577.98</v>
      </c>
      <c r="G228" s="31">
        <f>G227</f>
        <v>315</v>
      </c>
      <c r="H228" s="22">
        <f>K228/L228</f>
        <v>950.87385135135128</v>
      </c>
      <c r="I228" s="21">
        <v>281458.65999999997</v>
      </c>
      <c r="J228" s="22"/>
      <c r="K228" s="22">
        <f>I228</f>
        <v>281458.65999999997</v>
      </c>
      <c r="L228" s="31">
        <v>296</v>
      </c>
      <c r="M228" s="23">
        <f>H228/C228*100</f>
        <v>86.925247857009225</v>
      </c>
    </row>
    <row r="230" spans="1:13">
      <c r="A230" s="70" t="s">
        <v>110</v>
      </c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2"/>
    </row>
    <row r="231" spans="1:13">
      <c r="A231" s="69" t="s">
        <v>57</v>
      </c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</row>
    <row r="232" spans="1:13" ht="199.5" customHeight="1">
      <c r="A232" s="2" t="s">
        <v>5</v>
      </c>
      <c r="B232" s="3" t="s">
        <v>6</v>
      </c>
      <c r="C232" s="3" t="s">
        <v>20</v>
      </c>
      <c r="D232" s="3" t="s">
        <v>46</v>
      </c>
      <c r="E232" s="3" t="s">
        <v>47</v>
      </c>
      <c r="F232" s="3" t="s">
        <v>48</v>
      </c>
      <c r="G232" s="3" t="s">
        <v>8</v>
      </c>
      <c r="H232" s="3" t="s">
        <v>21</v>
      </c>
      <c r="I232" s="3" t="s">
        <v>22</v>
      </c>
      <c r="J232" s="3" t="s">
        <v>23</v>
      </c>
      <c r="K232" s="3" t="s">
        <v>24</v>
      </c>
      <c r="L232" s="3" t="s">
        <v>9</v>
      </c>
      <c r="M232" s="3" t="s">
        <v>10</v>
      </c>
    </row>
    <row r="233" spans="1:13">
      <c r="A233" s="65">
        <v>1</v>
      </c>
      <c r="B233" s="65">
        <v>2</v>
      </c>
      <c r="C233" s="65">
        <v>3</v>
      </c>
      <c r="D233" s="65" t="s">
        <v>25</v>
      </c>
      <c r="E233" s="65" t="s">
        <v>26</v>
      </c>
      <c r="F233" s="65" t="s">
        <v>27</v>
      </c>
      <c r="G233" s="65" t="s">
        <v>28</v>
      </c>
      <c r="H233" s="65">
        <v>4</v>
      </c>
      <c r="I233" s="65" t="s">
        <v>29</v>
      </c>
      <c r="J233" s="65" t="s">
        <v>30</v>
      </c>
      <c r="K233" s="65" t="s">
        <v>31</v>
      </c>
      <c r="L233" s="65" t="s">
        <v>32</v>
      </c>
      <c r="M233" s="65" t="s">
        <v>33</v>
      </c>
    </row>
    <row r="234" spans="1:13" ht="141" customHeight="1">
      <c r="A234" s="5">
        <v>1</v>
      </c>
      <c r="B234" s="29" t="s">
        <v>51</v>
      </c>
      <c r="C234" s="9">
        <f>F234/G234</f>
        <v>162225.63672727271</v>
      </c>
      <c r="D234" s="21">
        <v>3572420.04</v>
      </c>
      <c r="E234" s="21">
        <v>14272400</v>
      </c>
      <c r="F234" s="22">
        <f>D234+E234</f>
        <v>17844820.039999999</v>
      </c>
      <c r="G234" s="31">
        <v>110</v>
      </c>
      <c r="H234" s="22">
        <f>K234/L234</f>
        <v>143558.06084112151</v>
      </c>
      <c r="I234" s="21">
        <v>3481108.41</v>
      </c>
      <c r="J234" s="21">
        <v>11879604.1</v>
      </c>
      <c r="K234" s="22">
        <f>I234+J234</f>
        <v>15360712.51</v>
      </c>
      <c r="L234" s="31">
        <v>107</v>
      </c>
      <c r="M234" s="23">
        <f>H234/C234*100</f>
        <v>88.492832413698963</v>
      </c>
    </row>
    <row r="235" spans="1:13" ht="216.75" customHeight="1">
      <c r="A235" s="5">
        <v>2</v>
      </c>
      <c r="B235" s="30" t="s">
        <v>53</v>
      </c>
      <c r="C235" s="9">
        <f>F235/G235</f>
        <v>3747.0905454545455</v>
      </c>
      <c r="D235" s="21">
        <v>412179.96</v>
      </c>
      <c r="E235" s="22"/>
      <c r="F235" s="22">
        <f>D235</f>
        <v>412179.96</v>
      </c>
      <c r="G235" s="31">
        <f>G234</f>
        <v>110</v>
      </c>
      <c r="H235" s="22">
        <f>K235/L235</f>
        <v>3711.2893457943928</v>
      </c>
      <c r="I235" s="21">
        <v>397107.96</v>
      </c>
      <c r="J235" s="22"/>
      <c r="K235" s="22">
        <f>I235</f>
        <v>397107.96</v>
      </c>
      <c r="L235" s="31">
        <v>107</v>
      </c>
      <c r="M235" s="23">
        <f>H235/C235*100</f>
        <v>99.044560059975552</v>
      </c>
    </row>
    <row r="237" spans="1:13">
      <c r="A237" s="70" t="s">
        <v>111</v>
      </c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2"/>
    </row>
    <row r="238" spans="1:13">
      <c r="A238" s="69" t="s">
        <v>57</v>
      </c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</row>
    <row r="239" spans="1:13" ht="199.5" customHeight="1">
      <c r="A239" s="2" t="s">
        <v>5</v>
      </c>
      <c r="B239" s="3" t="s">
        <v>6</v>
      </c>
      <c r="C239" s="3" t="s">
        <v>20</v>
      </c>
      <c r="D239" s="3" t="s">
        <v>46</v>
      </c>
      <c r="E239" s="3" t="s">
        <v>47</v>
      </c>
      <c r="F239" s="3" t="s">
        <v>48</v>
      </c>
      <c r="G239" s="3" t="s">
        <v>8</v>
      </c>
      <c r="H239" s="3" t="s">
        <v>21</v>
      </c>
      <c r="I239" s="3" t="s">
        <v>22</v>
      </c>
      <c r="J239" s="3" t="s">
        <v>23</v>
      </c>
      <c r="K239" s="3" t="s">
        <v>24</v>
      </c>
      <c r="L239" s="3" t="s">
        <v>9</v>
      </c>
      <c r="M239" s="3" t="s">
        <v>10</v>
      </c>
    </row>
    <row r="240" spans="1:13">
      <c r="A240" s="65">
        <v>1</v>
      </c>
      <c r="B240" s="65">
        <v>2</v>
      </c>
      <c r="C240" s="65">
        <v>3</v>
      </c>
      <c r="D240" s="65" t="s">
        <v>25</v>
      </c>
      <c r="E240" s="65" t="s">
        <v>26</v>
      </c>
      <c r="F240" s="65" t="s">
        <v>27</v>
      </c>
      <c r="G240" s="65" t="s">
        <v>28</v>
      </c>
      <c r="H240" s="65">
        <v>4</v>
      </c>
      <c r="I240" s="65" t="s">
        <v>29</v>
      </c>
      <c r="J240" s="65" t="s">
        <v>30</v>
      </c>
      <c r="K240" s="65" t="s">
        <v>31</v>
      </c>
      <c r="L240" s="65" t="s">
        <v>32</v>
      </c>
      <c r="M240" s="65" t="s">
        <v>33</v>
      </c>
    </row>
    <row r="241" spans="1:13" ht="141" customHeight="1">
      <c r="A241" s="5">
        <v>1</v>
      </c>
      <c r="B241" s="29" t="s">
        <v>51</v>
      </c>
      <c r="C241" s="9">
        <f>F241/G241</f>
        <v>85136.627906976748</v>
      </c>
      <c r="D241" s="21">
        <v>4075400</v>
      </c>
      <c r="E241" s="21">
        <v>10568100</v>
      </c>
      <c r="F241" s="22">
        <f>D241+E241</f>
        <v>14643500</v>
      </c>
      <c r="G241" s="31">
        <v>172</v>
      </c>
      <c r="H241" s="22">
        <f>K241/L241</f>
        <v>76550.544545454541</v>
      </c>
      <c r="I241" s="21">
        <v>3895911.25</v>
      </c>
      <c r="J241" s="21">
        <v>8734928.5999999996</v>
      </c>
      <c r="K241" s="22">
        <f>I241+J241</f>
        <v>12630839.85</v>
      </c>
      <c r="L241" s="31">
        <v>165</v>
      </c>
      <c r="M241" s="23">
        <f>H241/C241*100</f>
        <v>89.914936059126433</v>
      </c>
    </row>
    <row r="242" spans="1:13" ht="216.75" customHeight="1">
      <c r="A242" s="5">
        <v>2</v>
      </c>
      <c r="B242" s="30" t="s">
        <v>53</v>
      </c>
      <c r="C242" s="9">
        <f>F242/G242</f>
        <v>1469.7674418604652</v>
      </c>
      <c r="D242" s="21">
        <v>252800</v>
      </c>
      <c r="E242" s="22"/>
      <c r="F242" s="22">
        <f>D242</f>
        <v>252800</v>
      </c>
      <c r="G242" s="31">
        <f>G241</f>
        <v>172</v>
      </c>
      <c r="H242" s="22">
        <f>K242/L242</f>
        <v>1357.0925454545454</v>
      </c>
      <c r="I242" s="21">
        <v>223920.27</v>
      </c>
      <c r="J242" s="22"/>
      <c r="K242" s="22">
        <f>I242</f>
        <v>223920.27</v>
      </c>
      <c r="L242" s="31">
        <v>165</v>
      </c>
      <c r="M242" s="23">
        <f>H242/C242*100</f>
        <v>92.333828250863064</v>
      </c>
    </row>
    <row r="244" spans="1:13">
      <c r="A244" s="70" t="s">
        <v>112</v>
      </c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2"/>
    </row>
    <row r="245" spans="1:13">
      <c r="A245" s="69" t="s">
        <v>57</v>
      </c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</row>
    <row r="246" spans="1:13" ht="199.5" customHeight="1">
      <c r="A246" s="2" t="s">
        <v>5</v>
      </c>
      <c r="B246" s="3" t="s">
        <v>6</v>
      </c>
      <c r="C246" s="3" t="s">
        <v>20</v>
      </c>
      <c r="D246" s="3" t="s">
        <v>46</v>
      </c>
      <c r="E246" s="3" t="s">
        <v>47</v>
      </c>
      <c r="F246" s="3" t="s">
        <v>48</v>
      </c>
      <c r="G246" s="3" t="s">
        <v>8</v>
      </c>
      <c r="H246" s="3" t="s">
        <v>21</v>
      </c>
      <c r="I246" s="3" t="s">
        <v>22</v>
      </c>
      <c r="J246" s="3" t="s">
        <v>23</v>
      </c>
      <c r="K246" s="3" t="s">
        <v>24</v>
      </c>
      <c r="L246" s="3" t="s">
        <v>9</v>
      </c>
      <c r="M246" s="3" t="s">
        <v>10</v>
      </c>
    </row>
    <row r="247" spans="1:13">
      <c r="A247" s="65">
        <v>1</v>
      </c>
      <c r="B247" s="65">
        <v>2</v>
      </c>
      <c r="C247" s="65">
        <v>3</v>
      </c>
      <c r="D247" s="65" t="s">
        <v>25</v>
      </c>
      <c r="E247" s="65" t="s">
        <v>26</v>
      </c>
      <c r="F247" s="65" t="s">
        <v>27</v>
      </c>
      <c r="G247" s="65" t="s">
        <v>28</v>
      </c>
      <c r="H247" s="65">
        <v>4</v>
      </c>
      <c r="I247" s="65" t="s">
        <v>29</v>
      </c>
      <c r="J247" s="65" t="s">
        <v>30</v>
      </c>
      <c r="K247" s="65" t="s">
        <v>31</v>
      </c>
      <c r="L247" s="65" t="s">
        <v>32</v>
      </c>
      <c r="M247" s="65" t="s">
        <v>33</v>
      </c>
    </row>
    <row r="248" spans="1:13" ht="141" customHeight="1">
      <c r="A248" s="5">
        <v>1</v>
      </c>
      <c r="B248" s="29" t="s">
        <v>51</v>
      </c>
      <c r="C248" s="9">
        <f>F248/G248</f>
        <v>89604.095435684649</v>
      </c>
      <c r="D248" s="21">
        <v>12698674</v>
      </c>
      <c r="E248" s="21">
        <v>30490500</v>
      </c>
      <c r="F248" s="22">
        <f>D248+E248</f>
        <v>43189174</v>
      </c>
      <c r="G248" s="31">
        <v>482</v>
      </c>
      <c r="H248" s="22">
        <f>K248/L248</f>
        <v>65847.856726190468</v>
      </c>
      <c r="I248" s="21">
        <v>10311403.789999999</v>
      </c>
      <c r="J248" s="21">
        <v>22875916</v>
      </c>
      <c r="K248" s="22">
        <f>I248+J248</f>
        <v>33187319.789999999</v>
      </c>
      <c r="L248" s="31">
        <v>504</v>
      </c>
      <c r="M248" s="23">
        <f>H248/C248*100</f>
        <v>73.487552556628671</v>
      </c>
    </row>
    <row r="249" spans="1:13" ht="216.75" customHeight="1">
      <c r="A249" s="5">
        <v>2</v>
      </c>
      <c r="B249" s="30" t="s">
        <v>53</v>
      </c>
      <c r="C249" s="9">
        <f>F249/G249</f>
        <v>1242.585062240664</v>
      </c>
      <c r="D249" s="21">
        <v>598926</v>
      </c>
      <c r="E249" s="22"/>
      <c r="F249" s="22">
        <f>D249</f>
        <v>598926</v>
      </c>
      <c r="G249" s="31">
        <f>G248</f>
        <v>482</v>
      </c>
      <c r="H249" s="22">
        <f>K249/L249</f>
        <v>712.30753968253964</v>
      </c>
      <c r="I249" s="21">
        <v>359003</v>
      </c>
      <c r="J249" s="22"/>
      <c r="K249" s="22">
        <f>I249</f>
        <v>359003</v>
      </c>
      <c r="L249" s="31">
        <v>504</v>
      </c>
      <c r="M249" s="23">
        <f>H249/C249*100</f>
        <v>57.324650144923424</v>
      </c>
    </row>
    <row r="251" spans="1:13">
      <c r="A251" s="70" t="s">
        <v>113</v>
      </c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2"/>
    </row>
    <row r="252" spans="1:13">
      <c r="A252" s="69" t="s">
        <v>57</v>
      </c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</row>
    <row r="253" spans="1:13" ht="199.5" customHeight="1">
      <c r="A253" s="2" t="s">
        <v>5</v>
      </c>
      <c r="B253" s="3" t="s">
        <v>6</v>
      </c>
      <c r="C253" s="3" t="s">
        <v>20</v>
      </c>
      <c r="D253" s="3" t="s">
        <v>46</v>
      </c>
      <c r="E253" s="3" t="s">
        <v>47</v>
      </c>
      <c r="F253" s="3" t="s">
        <v>48</v>
      </c>
      <c r="G253" s="3" t="s">
        <v>8</v>
      </c>
      <c r="H253" s="3" t="s">
        <v>21</v>
      </c>
      <c r="I253" s="3" t="s">
        <v>22</v>
      </c>
      <c r="J253" s="3" t="s">
        <v>23</v>
      </c>
      <c r="K253" s="3" t="s">
        <v>24</v>
      </c>
      <c r="L253" s="3" t="s">
        <v>9</v>
      </c>
      <c r="M253" s="3" t="s">
        <v>10</v>
      </c>
    </row>
    <row r="254" spans="1:13">
      <c r="A254" s="65">
        <v>1</v>
      </c>
      <c r="B254" s="65">
        <v>2</v>
      </c>
      <c r="C254" s="65">
        <v>3</v>
      </c>
      <c r="D254" s="65" t="s">
        <v>25</v>
      </c>
      <c r="E254" s="65" t="s">
        <v>26</v>
      </c>
      <c r="F254" s="65" t="s">
        <v>27</v>
      </c>
      <c r="G254" s="65" t="s">
        <v>28</v>
      </c>
      <c r="H254" s="65">
        <v>4</v>
      </c>
      <c r="I254" s="65" t="s">
        <v>29</v>
      </c>
      <c r="J254" s="65" t="s">
        <v>30</v>
      </c>
      <c r="K254" s="65" t="s">
        <v>31</v>
      </c>
      <c r="L254" s="65" t="s">
        <v>32</v>
      </c>
      <c r="M254" s="65" t="s">
        <v>33</v>
      </c>
    </row>
    <row r="255" spans="1:13" ht="141" customHeight="1">
      <c r="A255" s="5">
        <v>1</v>
      </c>
      <c r="B255" s="29" t="s">
        <v>51</v>
      </c>
      <c r="C255" s="9">
        <f>F255/G255</f>
        <v>112005.67021276595</v>
      </c>
      <c r="D255" s="21">
        <v>4369266</v>
      </c>
      <c r="E255" s="21">
        <v>16687800</v>
      </c>
      <c r="F255" s="22">
        <f>D255+E255</f>
        <v>21057066</v>
      </c>
      <c r="G255" s="31">
        <v>188</v>
      </c>
      <c r="H255" s="22">
        <f>K255/L255</f>
        <v>96472.884171428581</v>
      </c>
      <c r="I255" s="21">
        <v>3812654.73</v>
      </c>
      <c r="J255" s="21">
        <v>13070100</v>
      </c>
      <c r="K255" s="22">
        <f>I255+J255</f>
        <v>16882754.73</v>
      </c>
      <c r="L255" s="31">
        <v>175</v>
      </c>
      <c r="M255" s="23">
        <f>H255/C255*100</f>
        <v>86.132143121119412</v>
      </c>
    </row>
    <row r="256" spans="1:13" ht="216.75" customHeight="1">
      <c r="A256" s="5">
        <v>2</v>
      </c>
      <c r="B256" s="30" t="s">
        <v>53</v>
      </c>
      <c r="C256" s="9">
        <f>F256/G256</f>
        <v>2282.0957446808511</v>
      </c>
      <c r="D256" s="21">
        <v>429034</v>
      </c>
      <c r="E256" s="22"/>
      <c r="F256" s="22">
        <f>D256</f>
        <v>429034</v>
      </c>
      <c r="G256" s="31">
        <f>G255</f>
        <v>188</v>
      </c>
      <c r="H256" s="22">
        <f>K256/L256</f>
        <v>1275.3554285714285</v>
      </c>
      <c r="I256" s="21">
        <v>223187.20000000001</v>
      </c>
      <c r="J256" s="22"/>
      <c r="K256" s="22">
        <f>I256</f>
        <v>223187.20000000001</v>
      </c>
      <c r="L256" s="31">
        <v>175</v>
      </c>
      <c r="M256" s="23">
        <f>H256/C256*100</f>
        <v>55.885272629075679</v>
      </c>
    </row>
    <row r="258" spans="1:13">
      <c r="A258" s="70" t="s">
        <v>114</v>
      </c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2"/>
    </row>
    <row r="259" spans="1:13">
      <c r="A259" s="69" t="s">
        <v>57</v>
      </c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</row>
    <row r="260" spans="1:13" ht="199.5" customHeight="1">
      <c r="A260" s="2" t="s">
        <v>5</v>
      </c>
      <c r="B260" s="3" t="s">
        <v>6</v>
      </c>
      <c r="C260" s="3" t="s">
        <v>20</v>
      </c>
      <c r="D260" s="3" t="s">
        <v>46</v>
      </c>
      <c r="E260" s="3" t="s">
        <v>47</v>
      </c>
      <c r="F260" s="3" t="s">
        <v>48</v>
      </c>
      <c r="G260" s="3" t="s">
        <v>8</v>
      </c>
      <c r="H260" s="3" t="s">
        <v>21</v>
      </c>
      <c r="I260" s="3" t="s">
        <v>22</v>
      </c>
      <c r="J260" s="3" t="s">
        <v>23</v>
      </c>
      <c r="K260" s="3" t="s">
        <v>24</v>
      </c>
      <c r="L260" s="3" t="s">
        <v>9</v>
      </c>
      <c r="M260" s="3" t="s">
        <v>10</v>
      </c>
    </row>
    <row r="261" spans="1:13">
      <c r="A261" s="65">
        <v>1</v>
      </c>
      <c r="B261" s="65">
        <v>2</v>
      </c>
      <c r="C261" s="65">
        <v>3</v>
      </c>
      <c r="D261" s="65" t="s">
        <v>25</v>
      </c>
      <c r="E261" s="65" t="s">
        <v>26</v>
      </c>
      <c r="F261" s="65" t="s">
        <v>27</v>
      </c>
      <c r="G261" s="65" t="s">
        <v>28</v>
      </c>
      <c r="H261" s="65">
        <v>4</v>
      </c>
      <c r="I261" s="65" t="s">
        <v>29</v>
      </c>
      <c r="J261" s="65" t="s">
        <v>30</v>
      </c>
      <c r="K261" s="65" t="s">
        <v>31</v>
      </c>
      <c r="L261" s="65" t="s">
        <v>32</v>
      </c>
      <c r="M261" s="65" t="s">
        <v>33</v>
      </c>
    </row>
    <row r="262" spans="1:13" ht="141" customHeight="1">
      <c r="A262" s="5">
        <v>1</v>
      </c>
      <c r="B262" s="29" t="s">
        <v>51</v>
      </c>
      <c r="C262" s="9">
        <f>F262/G262</f>
        <v>76299.60723404256</v>
      </c>
      <c r="D262" s="21">
        <v>3381044.62</v>
      </c>
      <c r="E262" s="21">
        <v>7377200</v>
      </c>
      <c r="F262" s="22">
        <f>D262+E262</f>
        <v>10758244.620000001</v>
      </c>
      <c r="G262" s="31">
        <v>141</v>
      </c>
      <c r="H262" s="22">
        <f>K262/L262</f>
        <v>64164.271702127662</v>
      </c>
      <c r="I262" s="21">
        <v>3012762.31</v>
      </c>
      <c r="J262" s="21">
        <v>6034400</v>
      </c>
      <c r="K262" s="22">
        <f>I262+J262</f>
        <v>9047162.3100000005</v>
      </c>
      <c r="L262" s="31">
        <v>141</v>
      </c>
      <c r="M262" s="23">
        <f>H262/C262*100</f>
        <v>84.095153341103341</v>
      </c>
    </row>
    <row r="263" spans="1:13" ht="216.75" customHeight="1">
      <c r="A263" s="5">
        <v>2</v>
      </c>
      <c r="B263" s="30" t="s">
        <v>53</v>
      </c>
      <c r="C263" s="9">
        <f>F263/G263</f>
        <v>1415.2863829787234</v>
      </c>
      <c r="D263" s="21">
        <v>199555.38</v>
      </c>
      <c r="E263" s="22"/>
      <c r="F263" s="22">
        <f>D263</f>
        <v>199555.38</v>
      </c>
      <c r="G263" s="31">
        <f>G262</f>
        <v>141</v>
      </c>
      <c r="H263" s="22">
        <f>K263/L263</f>
        <v>1148.7780851063828</v>
      </c>
      <c r="I263" s="21">
        <v>161977.71</v>
      </c>
      <c r="J263" s="22"/>
      <c r="K263" s="22">
        <f>I263</f>
        <v>161977.71</v>
      </c>
      <c r="L263" s="31">
        <v>141</v>
      </c>
      <c r="M263" s="23">
        <f>H263/C263*100</f>
        <v>81.169302476335119</v>
      </c>
    </row>
    <row r="265" spans="1:13">
      <c r="A265" s="70" t="s">
        <v>115</v>
      </c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2"/>
    </row>
    <row r="266" spans="1:13">
      <c r="A266" s="69" t="s">
        <v>57</v>
      </c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</row>
    <row r="267" spans="1:13" ht="199.5" customHeight="1">
      <c r="A267" s="2" t="s">
        <v>5</v>
      </c>
      <c r="B267" s="3" t="s">
        <v>6</v>
      </c>
      <c r="C267" s="3" t="s">
        <v>20</v>
      </c>
      <c r="D267" s="3" t="s">
        <v>46</v>
      </c>
      <c r="E267" s="3" t="s">
        <v>47</v>
      </c>
      <c r="F267" s="3" t="s">
        <v>48</v>
      </c>
      <c r="G267" s="3" t="s">
        <v>8</v>
      </c>
      <c r="H267" s="3" t="s">
        <v>21</v>
      </c>
      <c r="I267" s="3" t="s">
        <v>22</v>
      </c>
      <c r="J267" s="3" t="s">
        <v>23</v>
      </c>
      <c r="K267" s="3" t="s">
        <v>24</v>
      </c>
      <c r="L267" s="3" t="s">
        <v>9</v>
      </c>
      <c r="M267" s="3" t="s">
        <v>10</v>
      </c>
    </row>
    <row r="268" spans="1:13">
      <c r="A268" s="65">
        <v>1</v>
      </c>
      <c r="B268" s="65">
        <v>2</v>
      </c>
      <c r="C268" s="65">
        <v>3</v>
      </c>
      <c r="D268" s="65" t="s">
        <v>25</v>
      </c>
      <c r="E268" s="65" t="s">
        <v>26</v>
      </c>
      <c r="F268" s="65" t="s">
        <v>27</v>
      </c>
      <c r="G268" s="65" t="s">
        <v>28</v>
      </c>
      <c r="H268" s="65">
        <v>4</v>
      </c>
      <c r="I268" s="65" t="s">
        <v>29</v>
      </c>
      <c r="J268" s="65" t="s">
        <v>30</v>
      </c>
      <c r="K268" s="65" t="s">
        <v>31</v>
      </c>
      <c r="L268" s="65" t="s">
        <v>32</v>
      </c>
      <c r="M268" s="65" t="s">
        <v>33</v>
      </c>
    </row>
    <row r="269" spans="1:13" ht="141" customHeight="1">
      <c r="A269" s="5">
        <v>1</v>
      </c>
      <c r="B269" s="29" t="s">
        <v>51</v>
      </c>
      <c r="C269" s="9">
        <f>F269/G269</f>
        <v>77700.121681415927</v>
      </c>
      <c r="D269" s="21">
        <v>5663827.5</v>
      </c>
      <c r="E269" s="21">
        <v>11896400</v>
      </c>
      <c r="F269" s="22">
        <f>D269+E269</f>
        <v>17560227.5</v>
      </c>
      <c r="G269" s="31">
        <v>226</v>
      </c>
      <c r="H269" s="22">
        <f>K269/L269</f>
        <v>57438.487248908299</v>
      </c>
      <c r="I269" s="21">
        <v>4353271.9800000004</v>
      </c>
      <c r="J269" s="21">
        <v>8800141.5999999996</v>
      </c>
      <c r="K269" s="22">
        <f>I269+J269</f>
        <v>13153413.58</v>
      </c>
      <c r="L269" s="31">
        <v>229</v>
      </c>
      <c r="M269" s="23">
        <f>H269/C269*100</f>
        <v>73.923291245818291</v>
      </c>
    </row>
    <row r="270" spans="1:13" ht="216.75" customHeight="1">
      <c r="A270" s="5">
        <v>2</v>
      </c>
      <c r="B270" s="30" t="s">
        <v>53</v>
      </c>
      <c r="C270" s="9">
        <f>F270/G270</f>
        <v>1683.9491150442477</v>
      </c>
      <c r="D270" s="21">
        <v>380572.5</v>
      </c>
      <c r="E270" s="22"/>
      <c r="F270" s="22">
        <f>D270</f>
        <v>380572.5</v>
      </c>
      <c r="G270" s="31">
        <f>G269</f>
        <v>226</v>
      </c>
      <c r="H270" s="22">
        <f>K270/L270</f>
        <v>1482.6397379912664</v>
      </c>
      <c r="I270" s="21">
        <v>339524.5</v>
      </c>
      <c r="J270" s="22"/>
      <c r="K270" s="22">
        <f>I270</f>
        <v>339524.5</v>
      </c>
      <c r="L270" s="31">
        <v>229</v>
      </c>
      <c r="M270" s="23">
        <f>H270/C270*100</f>
        <v>88.045400228872623</v>
      </c>
    </row>
    <row r="272" spans="1:13">
      <c r="A272" s="70" t="s">
        <v>116</v>
      </c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2"/>
    </row>
    <row r="273" spans="1:13">
      <c r="A273" s="69" t="s">
        <v>57</v>
      </c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</row>
    <row r="274" spans="1:13" ht="199.5" customHeight="1">
      <c r="A274" s="2" t="s">
        <v>5</v>
      </c>
      <c r="B274" s="3" t="s">
        <v>6</v>
      </c>
      <c r="C274" s="3" t="s">
        <v>20</v>
      </c>
      <c r="D274" s="3" t="s">
        <v>46</v>
      </c>
      <c r="E274" s="3" t="s">
        <v>47</v>
      </c>
      <c r="F274" s="3" t="s">
        <v>48</v>
      </c>
      <c r="G274" s="3" t="s">
        <v>8</v>
      </c>
      <c r="H274" s="3" t="s">
        <v>21</v>
      </c>
      <c r="I274" s="3" t="s">
        <v>22</v>
      </c>
      <c r="J274" s="3" t="s">
        <v>23</v>
      </c>
      <c r="K274" s="3" t="s">
        <v>24</v>
      </c>
      <c r="L274" s="3" t="s">
        <v>9</v>
      </c>
      <c r="M274" s="3" t="s">
        <v>10</v>
      </c>
    </row>
    <row r="275" spans="1:13">
      <c r="A275" s="65">
        <v>1</v>
      </c>
      <c r="B275" s="65">
        <v>2</v>
      </c>
      <c r="C275" s="65">
        <v>3</v>
      </c>
      <c r="D275" s="65" t="s">
        <v>25</v>
      </c>
      <c r="E275" s="65" t="s">
        <v>26</v>
      </c>
      <c r="F275" s="65" t="s">
        <v>27</v>
      </c>
      <c r="G275" s="65" t="s">
        <v>28</v>
      </c>
      <c r="H275" s="65">
        <v>4</v>
      </c>
      <c r="I275" s="65" t="s">
        <v>29</v>
      </c>
      <c r="J275" s="65" t="s">
        <v>30</v>
      </c>
      <c r="K275" s="65" t="s">
        <v>31</v>
      </c>
      <c r="L275" s="65" t="s">
        <v>32</v>
      </c>
      <c r="M275" s="65" t="s">
        <v>33</v>
      </c>
    </row>
    <row r="276" spans="1:13" ht="141" customHeight="1">
      <c r="A276" s="5">
        <v>1</v>
      </c>
      <c r="B276" s="29" t="s">
        <v>51</v>
      </c>
      <c r="C276" s="9">
        <f>F276/G276</f>
        <v>96922.222222222219</v>
      </c>
      <c r="D276" s="21">
        <v>2813500</v>
      </c>
      <c r="E276" s="21">
        <v>3292600</v>
      </c>
      <c r="F276" s="22">
        <f>D276+E276</f>
        <v>6106100</v>
      </c>
      <c r="G276" s="31">
        <v>63</v>
      </c>
      <c r="H276" s="22">
        <f>K276/L276</f>
        <v>75834.868939393928</v>
      </c>
      <c r="I276" s="21">
        <v>2386702.75</v>
      </c>
      <c r="J276" s="21">
        <v>2618398.6</v>
      </c>
      <c r="K276" s="22">
        <f>I276+J276</f>
        <v>5005101.3499999996</v>
      </c>
      <c r="L276" s="31">
        <v>66</v>
      </c>
      <c r="M276" s="23">
        <f>H276/C276*100</f>
        <v>78.243015069877956</v>
      </c>
    </row>
    <row r="277" spans="1:13" ht="216.75" customHeight="1">
      <c r="A277" s="5">
        <v>2</v>
      </c>
      <c r="B277" s="30" t="s">
        <v>53</v>
      </c>
      <c r="C277" s="9">
        <f>F277/G277</f>
        <v>1850.7936507936508</v>
      </c>
      <c r="D277" s="21">
        <v>116600</v>
      </c>
      <c r="E277" s="22"/>
      <c r="F277" s="22">
        <f>D277</f>
        <v>116600</v>
      </c>
      <c r="G277" s="31">
        <f>G276</f>
        <v>63</v>
      </c>
      <c r="H277" s="22">
        <f>K277/L277</f>
        <v>533.90621212121209</v>
      </c>
      <c r="I277" s="21">
        <v>35237.81</v>
      </c>
      <c r="J277" s="22"/>
      <c r="K277" s="22">
        <f>I277</f>
        <v>35237.81</v>
      </c>
      <c r="L277" s="31">
        <v>66</v>
      </c>
      <c r="M277" s="23">
        <f>H277/C277*100</f>
        <v>28.847419694370807</v>
      </c>
    </row>
    <row r="279" spans="1:13">
      <c r="A279" s="70" t="s">
        <v>117</v>
      </c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2"/>
    </row>
    <row r="280" spans="1:13">
      <c r="A280" s="69" t="s">
        <v>57</v>
      </c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</row>
    <row r="281" spans="1:13" ht="199.5" customHeight="1">
      <c r="A281" s="2" t="s">
        <v>5</v>
      </c>
      <c r="B281" s="3" t="s">
        <v>6</v>
      </c>
      <c r="C281" s="3" t="s">
        <v>20</v>
      </c>
      <c r="D281" s="3" t="s">
        <v>46</v>
      </c>
      <c r="E281" s="3" t="s">
        <v>47</v>
      </c>
      <c r="F281" s="3" t="s">
        <v>48</v>
      </c>
      <c r="G281" s="3" t="s">
        <v>8</v>
      </c>
      <c r="H281" s="3" t="s">
        <v>21</v>
      </c>
      <c r="I281" s="3" t="s">
        <v>22</v>
      </c>
      <c r="J281" s="3" t="s">
        <v>23</v>
      </c>
      <c r="K281" s="3" t="s">
        <v>24</v>
      </c>
      <c r="L281" s="3" t="s">
        <v>9</v>
      </c>
      <c r="M281" s="3" t="s">
        <v>10</v>
      </c>
    </row>
    <row r="282" spans="1:13">
      <c r="A282" s="65">
        <v>1</v>
      </c>
      <c r="B282" s="65">
        <v>2</v>
      </c>
      <c r="C282" s="65">
        <v>3</v>
      </c>
      <c r="D282" s="65" t="s">
        <v>25</v>
      </c>
      <c r="E282" s="65" t="s">
        <v>26</v>
      </c>
      <c r="F282" s="65" t="s">
        <v>27</v>
      </c>
      <c r="G282" s="65" t="s">
        <v>28</v>
      </c>
      <c r="H282" s="65">
        <v>4</v>
      </c>
      <c r="I282" s="65" t="s">
        <v>29</v>
      </c>
      <c r="J282" s="65" t="s">
        <v>30</v>
      </c>
      <c r="K282" s="65" t="s">
        <v>31</v>
      </c>
      <c r="L282" s="65" t="s">
        <v>32</v>
      </c>
      <c r="M282" s="65" t="s">
        <v>33</v>
      </c>
    </row>
    <row r="283" spans="1:13" ht="169.5" customHeight="1">
      <c r="A283" s="5">
        <v>1</v>
      </c>
      <c r="B283" s="29" t="s">
        <v>51</v>
      </c>
      <c r="C283" s="9">
        <f>F283/G283</f>
        <v>82294.612499999988</v>
      </c>
      <c r="D283" s="21">
        <v>4040024.2</v>
      </c>
      <c r="E283" s="21">
        <v>7810400</v>
      </c>
      <c r="F283" s="22">
        <f>D283+E283</f>
        <v>11850424.199999999</v>
      </c>
      <c r="G283" s="31">
        <v>144</v>
      </c>
      <c r="H283" s="22">
        <f>K283/L283</f>
        <v>72164.700800000006</v>
      </c>
      <c r="I283" s="21">
        <v>3837338.25</v>
      </c>
      <c r="J283" s="21">
        <v>6987366.8700000001</v>
      </c>
      <c r="K283" s="22">
        <f>I283+J283</f>
        <v>10824705.120000001</v>
      </c>
      <c r="L283" s="31">
        <v>150</v>
      </c>
      <c r="M283" s="23">
        <f>H283/C283*100</f>
        <v>87.690674526233437</v>
      </c>
    </row>
    <row r="284" spans="1:13" ht="216.75" customHeight="1">
      <c r="A284" s="5">
        <v>2</v>
      </c>
      <c r="B284" s="30" t="s">
        <v>53</v>
      </c>
      <c r="C284" s="9">
        <f>F284/G284</f>
        <v>1733.1652777777776</v>
      </c>
      <c r="D284" s="21">
        <v>249575.8</v>
      </c>
      <c r="E284" s="22"/>
      <c r="F284" s="22">
        <f>D284</f>
        <v>249575.8</v>
      </c>
      <c r="G284" s="31">
        <f>G283</f>
        <v>144</v>
      </c>
      <c r="H284" s="22">
        <f>K284/L284</f>
        <v>1663.8186666666666</v>
      </c>
      <c r="I284" s="21">
        <v>249572.8</v>
      </c>
      <c r="J284" s="22"/>
      <c r="K284" s="22">
        <f>I284</f>
        <v>249572.8</v>
      </c>
      <c r="L284" s="31">
        <v>150</v>
      </c>
      <c r="M284" s="23">
        <f>H284/C284*100</f>
        <v>95.998846041964001</v>
      </c>
    </row>
    <row r="286" spans="1:13">
      <c r="A286" s="70" t="s">
        <v>118</v>
      </c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2"/>
    </row>
    <row r="287" spans="1:13">
      <c r="A287" s="69" t="s">
        <v>57</v>
      </c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</row>
    <row r="288" spans="1:13" ht="199.5" customHeight="1">
      <c r="A288" s="2" t="s">
        <v>5</v>
      </c>
      <c r="B288" s="3" t="s">
        <v>6</v>
      </c>
      <c r="C288" s="3" t="s">
        <v>20</v>
      </c>
      <c r="D288" s="3" t="s">
        <v>46</v>
      </c>
      <c r="E288" s="3" t="s">
        <v>47</v>
      </c>
      <c r="F288" s="3" t="s">
        <v>48</v>
      </c>
      <c r="G288" s="3" t="s">
        <v>8</v>
      </c>
      <c r="H288" s="3" t="s">
        <v>21</v>
      </c>
      <c r="I288" s="3" t="s">
        <v>22</v>
      </c>
      <c r="J288" s="3" t="s">
        <v>23</v>
      </c>
      <c r="K288" s="3" t="s">
        <v>24</v>
      </c>
      <c r="L288" s="3" t="s">
        <v>9</v>
      </c>
      <c r="M288" s="3" t="s">
        <v>10</v>
      </c>
    </row>
    <row r="289" spans="1:13">
      <c r="A289" s="65">
        <v>1</v>
      </c>
      <c r="B289" s="65">
        <v>2</v>
      </c>
      <c r="C289" s="65">
        <v>3</v>
      </c>
      <c r="D289" s="65" t="s">
        <v>25</v>
      </c>
      <c r="E289" s="65" t="s">
        <v>26</v>
      </c>
      <c r="F289" s="65" t="s">
        <v>27</v>
      </c>
      <c r="G289" s="65" t="s">
        <v>28</v>
      </c>
      <c r="H289" s="65">
        <v>4</v>
      </c>
      <c r="I289" s="65" t="s">
        <v>29</v>
      </c>
      <c r="J289" s="65" t="s">
        <v>30</v>
      </c>
      <c r="K289" s="65" t="s">
        <v>31</v>
      </c>
      <c r="L289" s="65" t="s">
        <v>32</v>
      </c>
      <c r="M289" s="65" t="s">
        <v>33</v>
      </c>
    </row>
    <row r="290" spans="1:13" ht="141" customHeight="1">
      <c r="A290" s="5">
        <v>1</v>
      </c>
      <c r="B290" s="29" t="s">
        <v>51</v>
      </c>
      <c r="C290" s="9">
        <f>F290/G290</f>
        <v>76304.732000000004</v>
      </c>
      <c r="D290" s="21">
        <v>5554635.6799999997</v>
      </c>
      <c r="E290" s="21">
        <v>12758500</v>
      </c>
      <c r="F290" s="22">
        <f>D290+E290</f>
        <v>18313135.68</v>
      </c>
      <c r="G290" s="31">
        <v>240</v>
      </c>
      <c r="H290" s="22">
        <f>K290/L290</f>
        <v>63780.825308641979</v>
      </c>
      <c r="I290" s="21">
        <v>4834440.55</v>
      </c>
      <c r="J290" s="21">
        <v>10664300</v>
      </c>
      <c r="K290" s="22">
        <f>I290+J290</f>
        <v>15498740.550000001</v>
      </c>
      <c r="L290" s="31">
        <v>243</v>
      </c>
      <c r="M290" s="23">
        <f>H290/C290*100</f>
        <v>83.586985547163678</v>
      </c>
    </row>
    <row r="291" spans="1:13" ht="216.75" customHeight="1">
      <c r="A291" s="5">
        <v>2</v>
      </c>
      <c r="B291" s="30" t="s">
        <v>53</v>
      </c>
      <c r="C291" s="9">
        <f>F291/G291</f>
        <v>1356.9346666666668</v>
      </c>
      <c r="D291" s="21">
        <v>325664.32</v>
      </c>
      <c r="E291" s="22"/>
      <c r="F291" s="22">
        <f>D291</f>
        <v>325664.32</v>
      </c>
      <c r="G291" s="31">
        <f>G290</f>
        <v>240</v>
      </c>
      <c r="H291" s="22">
        <f>K291/L291</f>
        <v>636.08888888888896</v>
      </c>
      <c r="I291" s="21">
        <v>154569.60000000001</v>
      </c>
      <c r="J291" s="22"/>
      <c r="K291" s="22">
        <f>I291</f>
        <v>154569.60000000001</v>
      </c>
      <c r="L291" s="31">
        <v>243</v>
      </c>
      <c r="M291" s="23">
        <f>H291/C291*100</f>
        <v>46.876898683077513</v>
      </c>
    </row>
    <row r="293" spans="1:13">
      <c r="A293" s="92" t="s">
        <v>120</v>
      </c>
      <c r="B293" s="93"/>
      <c r="C293" s="93"/>
      <c r="D293" s="93"/>
      <c r="E293" s="93"/>
      <c r="F293" s="93"/>
      <c r="G293" s="93"/>
      <c r="H293" s="93"/>
      <c r="I293" s="93"/>
      <c r="J293" s="93"/>
      <c r="K293" s="93"/>
      <c r="L293" s="93"/>
      <c r="M293" s="94"/>
    </row>
    <row r="294" spans="1:13">
      <c r="A294" s="95" t="s">
        <v>57</v>
      </c>
      <c r="B294" s="95"/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</row>
    <row r="295" spans="1:13" ht="199.5" customHeight="1">
      <c r="A295" s="96" t="s">
        <v>5</v>
      </c>
      <c r="B295" s="97" t="s">
        <v>6</v>
      </c>
      <c r="C295" s="97" t="s">
        <v>20</v>
      </c>
      <c r="D295" s="97" t="s">
        <v>61</v>
      </c>
      <c r="E295" s="97" t="s">
        <v>62</v>
      </c>
      <c r="F295" s="97" t="s">
        <v>48</v>
      </c>
      <c r="G295" s="97" t="s">
        <v>8</v>
      </c>
      <c r="H295" s="97" t="s">
        <v>21</v>
      </c>
      <c r="I295" s="97" t="s">
        <v>63</v>
      </c>
      <c r="J295" s="97" t="s">
        <v>64</v>
      </c>
      <c r="K295" s="97" t="s">
        <v>24</v>
      </c>
      <c r="L295" s="97" t="s">
        <v>9</v>
      </c>
      <c r="M295" s="97" t="s">
        <v>10</v>
      </c>
    </row>
    <row r="296" spans="1:13">
      <c r="A296" s="98">
        <v>1</v>
      </c>
      <c r="B296" s="98">
        <v>2</v>
      </c>
      <c r="C296" s="98">
        <v>3</v>
      </c>
      <c r="D296" s="98" t="s">
        <v>25</v>
      </c>
      <c r="E296" s="98" t="s">
        <v>26</v>
      </c>
      <c r="F296" s="98" t="s">
        <v>27</v>
      </c>
      <c r="G296" s="98" t="s">
        <v>28</v>
      </c>
      <c r="H296" s="98">
        <v>4</v>
      </c>
      <c r="I296" s="98" t="s">
        <v>29</v>
      </c>
      <c r="J296" s="98" t="s">
        <v>30</v>
      </c>
      <c r="K296" s="98" t="s">
        <v>31</v>
      </c>
      <c r="L296" s="98" t="s">
        <v>32</v>
      </c>
      <c r="M296" s="98" t="s">
        <v>33</v>
      </c>
    </row>
    <row r="297" spans="1:13" ht="141" customHeight="1">
      <c r="A297" s="99">
        <v>1</v>
      </c>
      <c r="B297" s="29" t="s">
        <v>51</v>
      </c>
      <c r="C297" s="105">
        <f>F297/G297</f>
        <v>77301.136363636368</v>
      </c>
      <c r="D297" s="106">
        <v>3964887.5</v>
      </c>
      <c r="E297" s="106">
        <v>8789800</v>
      </c>
      <c r="F297" s="107">
        <f>D297+E297</f>
        <v>12754687.5</v>
      </c>
      <c r="G297" s="108">
        <v>165</v>
      </c>
      <c r="H297" s="107">
        <f>K297/L297</f>
        <v>68115.891049382713</v>
      </c>
      <c r="I297" s="106">
        <v>3699524.35</v>
      </c>
      <c r="J297" s="106">
        <v>7335250</v>
      </c>
      <c r="K297" s="107">
        <f>I297+J297</f>
        <v>11034774.35</v>
      </c>
      <c r="L297" s="108">
        <v>162</v>
      </c>
      <c r="M297" s="109">
        <f>H297/C297*100</f>
        <v>88.117580482847174</v>
      </c>
    </row>
    <row r="298" spans="1:13" ht="216.75" customHeight="1">
      <c r="A298" s="99">
        <v>2</v>
      </c>
      <c r="B298" s="30" t="s">
        <v>53</v>
      </c>
      <c r="C298" s="105">
        <f>F298/G298</f>
        <v>949.16666666666663</v>
      </c>
      <c r="D298" s="106">
        <v>156612.5</v>
      </c>
      <c r="E298" s="107"/>
      <c r="F298" s="107">
        <f>D298</f>
        <v>156612.5</v>
      </c>
      <c r="G298" s="108">
        <f>G297</f>
        <v>165</v>
      </c>
      <c r="H298" s="107">
        <f>K298/L298</f>
        <v>866.96395061728401</v>
      </c>
      <c r="I298" s="106">
        <v>140448.16</v>
      </c>
      <c r="J298" s="107"/>
      <c r="K298" s="107">
        <f>I298</f>
        <v>140448.16</v>
      </c>
      <c r="L298" s="108">
        <v>162</v>
      </c>
      <c r="M298" s="109">
        <f>H298/C298*100</f>
        <v>91.339485578642737</v>
      </c>
    </row>
    <row r="300" spans="1:13">
      <c r="A300" s="70" t="s">
        <v>122</v>
      </c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2"/>
    </row>
    <row r="301" spans="1:13">
      <c r="A301" s="69" t="s">
        <v>57</v>
      </c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</row>
    <row r="302" spans="1:13" ht="199.5" customHeight="1">
      <c r="A302" s="2" t="s">
        <v>5</v>
      </c>
      <c r="B302" s="3" t="s">
        <v>6</v>
      </c>
      <c r="C302" s="3" t="s">
        <v>20</v>
      </c>
      <c r="D302" s="3" t="s">
        <v>46</v>
      </c>
      <c r="E302" s="3" t="s">
        <v>47</v>
      </c>
      <c r="F302" s="3" t="s">
        <v>48</v>
      </c>
      <c r="G302" s="3" t="s">
        <v>8</v>
      </c>
      <c r="H302" s="3" t="s">
        <v>21</v>
      </c>
      <c r="I302" s="3" t="s">
        <v>22</v>
      </c>
      <c r="J302" s="3" t="s">
        <v>23</v>
      </c>
      <c r="K302" s="3" t="s">
        <v>24</v>
      </c>
      <c r="L302" s="3" t="s">
        <v>9</v>
      </c>
      <c r="M302" s="3" t="s">
        <v>10</v>
      </c>
    </row>
    <row r="303" spans="1:13">
      <c r="A303" s="68">
        <v>1</v>
      </c>
      <c r="B303" s="68">
        <v>2</v>
      </c>
      <c r="C303" s="68">
        <v>3</v>
      </c>
      <c r="D303" s="68" t="s">
        <v>25</v>
      </c>
      <c r="E303" s="68" t="s">
        <v>26</v>
      </c>
      <c r="F303" s="68" t="s">
        <v>27</v>
      </c>
      <c r="G303" s="68" t="s">
        <v>28</v>
      </c>
      <c r="H303" s="68">
        <v>4</v>
      </c>
      <c r="I303" s="68" t="s">
        <v>29</v>
      </c>
      <c r="J303" s="68" t="s">
        <v>30</v>
      </c>
      <c r="K303" s="68" t="s">
        <v>31</v>
      </c>
      <c r="L303" s="68" t="s">
        <v>32</v>
      </c>
      <c r="M303" s="68" t="s">
        <v>33</v>
      </c>
    </row>
    <row r="304" spans="1:13" ht="141" customHeight="1">
      <c r="A304" s="5">
        <v>1</v>
      </c>
      <c r="B304" s="29" t="s">
        <v>51</v>
      </c>
      <c r="C304" s="9">
        <f>F304/G304</f>
        <v>78683.73493975903</v>
      </c>
      <c r="D304" s="21">
        <v>4214900</v>
      </c>
      <c r="E304" s="21">
        <v>8846600</v>
      </c>
      <c r="F304" s="22">
        <f>D304+E304</f>
        <v>13061500</v>
      </c>
      <c r="G304" s="31">
        <v>166</v>
      </c>
      <c r="H304" s="22">
        <f>K304/L304</f>
        <v>69949.758253012056</v>
      </c>
      <c r="I304" s="21">
        <v>3798271.87</v>
      </c>
      <c r="J304" s="21">
        <v>7813388</v>
      </c>
      <c r="K304" s="22">
        <f>I304+J304</f>
        <v>11611659.870000001</v>
      </c>
      <c r="L304" s="31">
        <v>166</v>
      </c>
      <c r="M304" s="23">
        <f>H304/C304*100</f>
        <v>88.899895647513702</v>
      </c>
    </row>
    <row r="305" spans="1:13" ht="216.75" customHeight="1">
      <c r="A305" s="5">
        <v>2</v>
      </c>
      <c r="B305" s="30" t="s">
        <v>53</v>
      </c>
      <c r="C305" s="9">
        <f>F305/G305</f>
        <v>1310.2409638554218</v>
      </c>
      <c r="D305" s="21">
        <v>217500</v>
      </c>
      <c r="E305" s="22"/>
      <c r="F305" s="22">
        <f>D305</f>
        <v>217500</v>
      </c>
      <c r="G305" s="31">
        <f>G304</f>
        <v>166</v>
      </c>
      <c r="H305" s="22">
        <f>K305/L305</f>
        <v>1117.902891566265</v>
      </c>
      <c r="I305" s="21">
        <v>185571.88</v>
      </c>
      <c r="J305" s="22"/>
      <c r="K305" s="22">
        <f>I305</f>
        <v>185571.88</v>
      </c>
      <c r="L305" s="31">
        <v>166</v>
      </c>
      <c r="M305" s="23">
        <f>H305/C305*100</f>
        <v>85.320404597701142</v>
      </c>
    </row>
    <row r="307" spans="1:13">
      <c r="A307" s="70" t="s">
        <v>123</v>
      </c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2"/>
    </row>
    <row r="308" spans="1:13">
      <c r="A308" s="69" t="s">
        <v>57</v>
      </c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</row>
    <row r="309" spans="1:13" ht="199.5" customHeight="1">
      <c r="A309" s="2" t="s">
        <v>5</v>
      </c>
      <c r="B309" s="3" t="s">
        <v>6</v>
      </c>
      <c r="C309" s="3" t="s">
        <v>20</v>
      </c>
      <c r="D309" s="3" t="s">
        <v>61</v>
      </c>
      <c r="E309" s="3" t="s">
        <v>62</v>
      </c>
      <c r="F309" s="3" t="s">
        <v>48</v>
      </c>
      <c r="G309" s="3" t="s">
        <v>8</v>
      </c>
      <c r="H309" s="3" t="s">
        <v>21</v>
      </c>
      <c r="I309" s="3" t="s">
        <v>63</v>
      </c>
      <c r="J309" s="3" t="s">
        <v>64</v>
      </c>
      <c r="K309" s="3" t="s">
        <v>24</v>
      </c>
      <c r="L309" s="3" t="s">
        <v>9</v>
      </c>
      <c r="M309" s="3" t="s">
        <v>10</v>
      </c>
    </row>
    <row r="310" spans="1:13">
      <c r="A310" s="68">
        <v>1</v>
      </c>
      <c r="B310" s="68">
        <v>2</v>
      </c>
      <c r="C310" s="68">
        <v>3</v>
      </c>
      <c r="D310" s="68" t="s">
        <v>25</v>
      </c>
      <c r="E310" s="68" t="s">
        <v>26</v>
      </c>
      <c r="F310" s="68" t="s">
        <v>27</v>
      </c>
      <c r="G310" s="68" t="s">
        <v>28</v>
      </c>
      <c r="H310" s="68">
        <v>4</v>
      </c>
      <c r="I310" s="68" t="s">
        <v>29</v>
      </c>
      <c r="J310" s="68" t="s">
        <v>30</v>
      </c>
      <c r="K310" s="68" t="s">
        <v>31</v>
      </c>
      <c r="L310" s="68" t="s">
        <v>32</v>
      </c>
      <c r="M310" s="68" t="s">
        <v>33</v>
      </c>
    </row>
    <row r="311" spans="1:13" ht="141" customHeight="1">
      <c r="A311" s="5">
        <v>1</v>
      </c>
      <c r="B311" s="29" t="s">
        <v>51</v>
      </c>
      <c r="C311" s="9">
        <f>F311/G311</f>
        <v>86048.507462686568</v>
      </c>
      <c r="D311" s="21">
        <v>4324000</v>
      </c>
      <c r="E311" s="21">
        <v>7206500</v>
      </c>
      <c r="F311" s="22">
        <f>D311+E311</f>
        <v>11530500</v>
      </c>
      <c r="G311" s="31">
        <v>134</v>
      </c>
      <c r="H311" s="22">
        <f>K311/L311</f>
        <v>83379.03276119403</v>
      </c>
      <c r="I311" s="21">
        <v>3966290.39</v>
      </c>
      <c r="J311" s="21">
        <v>7206500</v>
      </c>
      <c r="K311" s="22">
        <f>I311+J311</f>
        <v>11172790.390000001</v>
      </c>
      <c r="L311" s="31">
        <v>134</v>
      </c>
      <c r="M311" s="23">
        <f>H311/C311*100</f>
        <v>96.89770946619835</v>
      </c>
    </row>
    <row r="312" spans="1:13" ht="216.75" customHeight="1">
      <c r="A312" s="5">
        <v>2</v>
      </c>
      <c r="B312" s="30" t="s">
        <v>53</v>
      </c>
      <c r="C312" s="9">
        <f>F312/G312</f>
        <v>1260.4477611940299</v>
      </c>
      <c r="D312" s="21">
        <v>168900</v>
      </c>
      <c r="E312" s="22"/>
      <c r="F312" s="22">
        <f>D312</f>
        <v>168900</v>
      </c>
      <c r="G312" s="31">
        <f>G311</f>
        <v>134</v>
      </c>
      <c r="H312" s="22">
        <f>K312/L312</f>
        <v>730.28402985074626</v>
      </c>
      <c r="I312" s="21">
        <v>97858.06</v>
      </c>
      <c r="J312" s="22"/>
      <c r="K312" s="22">
        <f>I312</f>
        <v>97858.06</v>
      </c>
      <c r="L312" s="31">
        <v>134</v>
      </c>
      <c r="M312" s="23">
        <f>H312/C312*100</f>
        <v>57.938460627590281</v>
      </c>
    </row>
    <row r="314" spans="1:13">
      <c r="A314" s="70" t="s">
        <v>124</v>
      </c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2"/>
    </row>
    <row r="315" spans="1:13">
      <c r="A315" s="69" t="s">
        <v>57</v>
      </c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</row>
    <row r="316" spans="1:13" ht="199.5" customHeight="1">
      <c r="A316" s="2" t="s">
        <v>5</v>
      </c>
      <c r="B316" s="3" t="s">
        <v>6</v>
      </c>
      <c r="C316" s="3" t="s">
        <v>20</v>
      </c>
      <c r="D316" s="3" t="s">
        <v>46</v>
      </c>
      <c r="E316" s="3" t="s">
        <v>47</v>
      </c>
      <c r="F316" s="3" t="s">
        <v>48</v>
      </c>
      <c r="G316" s="3" t="s">
        <v>8</v>
      </c>
      <c r="H316" s="3" t="s">
        <v>21</v>
      </c>
      <c r="I316" s="3" t="s">
        <v>22</v>
      </c>
      <c r="J316" s="3" t="s">
        <v>23</v>
      </c>
      <c r="K316" s="3" t="s">
        <v>24</v>
      </c>
      <c r="L316" s="3" t="s">
        <v>9</v>
      </c>
      <c r="M316" s="3" t="s">
        <v>10</v>
      </c>
    </row>
    <row r="317" spans="1:13">
      <c r="A317" s="68">
        <v>1</v>
      </c>
      <c r="B317" s="68">
        <v>2</v>
      </c>
      <c r="C317" s="68">
        <v>3</v>
      </c>
      <c r="D317" s="68" t="s">
        <v>25</v>
      </c>
      <c r="E317" s="68" t="s">
        <v>26</v>
      </c>
      <c r="F317" s="68" t="s">
        <v>27</v>
      </c>
      <c r="G317" s="68" t="s">
        <v>28</v>
      </c>
      <c r="H317" s="68">
        <v>4</v>
      </c>
      <c r="I317" s="68" t="s">
        <v>29</v>
      </c>
      <c r="J317" s="68" t="s">
        <v>30</v>
      </c>
      <c r="K317" s="68" t="s">
        <v>31</v>
      </c>
      <c r="L317" s="68" t="s">
        <v>32</v>
      </c>
      <c r="M317" s="68" t="s">
        <v>33</v>
      </c>
    </row>
    <row r="318" spans="1:13" ht="141" customHeight="1">
      <c r="A318" s="5">
        <v>1</v>
      </c>
      <c r="B318" s="29" t="s">
        <v>51</v>
      </c>
      <c r="C318" s="9">
        <f>F318/G318</f>
        <v>88692.216158192095</v>
      </c>
      <c r="D318" s="21">
        <v>8439744.5199999996</v>
      </c>
      <c r="E318" s="21">
        <v>22957300</v>
      </c>
      <c r="F318" s="22">
        <f>D318+E318</f>
        <v>31397044.52</v>
      </c>
      <c r="G318" s="31">
        <v>354</v>
      </c>
      <c r="H318" s="22">
        <f>K318/L318</f>
        <v>75372.518632478634</v>
      </c>
      <c r="I318" s="21">
        <v>8167974.75</v>
      </c>
      <c r="J318" s="21">
        <v>18287779.289999999</v>
      </c>
      <c r="K318" s="22">
        <f>I318+J318</f>
        <v>26455754.039999999</v>
      </c>
      <c r="L318" s="31">
        <v>351</v>
      </c>
      <c r="M318" s="23">
        <f>H318/C318*100</f>
        <v>84.982112182250191</v>
      </c>
    </row>
    <row r="319" spans="1:13" ht="216.75" customHeight="1">
      <c r="A319" s="5">
        <v>2</v>
      </c>
      <c r="B319" s="30" t="s">
        <v>53</v>
      </c>
      <c r="C319" s="9">
        <f>F319/G319</f>
        <v>1513.4335593220339</v>
      </c>
      <c r="D319" s="21">
        <v>535755.48</v>
      </c>
      <c r="E319" s="22"/>
      <c r="F319" s="22">
        <f>D319</f>
        <v>535755.48</v>
      </c>
      <c r="G319" s="31">
        <f>G318</f>
        <v>354</v>
      </c>
      <c r="H319" s="22">
        <f>K319/L319</f>
        <v>1492.9474643874644</v>
      </c>
      <c r="I319" s="21">
        <v>524024.56</v>
      </c>
      <c r="J319" s="22"/>
      <c r="K319" s="22">
        <f>I319</f>
        <v>524024.56</v>
      </c>
      <c r="L319" s="31">
        <v>351</v>
      </c>
      <c r="M319" s="23">
        <f>H319/C319*100</f>
        <v>98.646382934461514</v>
      </c>
    </row>
    <row r="321" spans="1:13">
      <c r="A321" s="70" t="s">
        <v>125</v>
      </c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2"/>
    </row>
    <row r="322" spans="1:13">
      <c r="A322" s="69" t="s">
        <v>57</v>
      </c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</row>
    <row r="323" spans="1:13" ht="199.5" customHeight="1">
      <c r="A323" s="2" t="s">
        <v>5</v>
      </c>
      <c r="B323" s="3" t="s">
        <v>6</v>
      </c>
      <c r="C323" s="3" t="s">
        <v>20</v>
      </c>
      <c r="D323" s="3" t="s">
        <v>46</v>
      </c>
      <c r="E323" s="3" t="s">
        <v>47</v>
      </c>
      <c r="F323" s="3" t="s">
        <v>48</v>
      </c>
      <c r="G323" s="3" t="s">
        <v>8</v>
      </c>
      <c r="H323" s="3" t="s">
        <v>21</v>
      </c>
      <c r="I323" s="3" t="s">
        <v>22</v>
      </c>
      <c r="J323" s="3" t="s">
        <v>23</v>
      </c>
      <c r="K323" s="3" t="s">
        <v>24</v>
      </c>
      <c r="L323" s="3" t="s">
        <v>9</v>
      </c>
      <c r="M323" s="3" t="s">
        <v>10</v>
      </c>
    </row>
    <row r="324" spans="1:13">
      <c r="A324" s="68">
        <v>1</v>
      </c>
      <c r="B324" s="68">
        <v>2</v>
      </c>
      <c r="C324" s="68">
        <v>3</v>
      </c>
      <c r="D324" s="68" t="s">
        <v>25</v>
      </c>
      <c r="E324" s="68" t="s">
        <v>26</v>
      </c>
      <c r="F324" s="68" t="s">
        <v>27</v>
      </c>
      <c r="G324" s="68" t="s">
        <v>28</v>
      </c>
      <c r="H324" s="68">
        <v>4</v>
      </c>
      <c r="I324" s="68" t="s">
        <v>29</v>
      </c>
      <c r="J324" s="68" t="s">
        <v>30</v>
      </c>
      <c r="K324" s="68" t="s">
        <v>31</v>
      </c>
      <c r="L324" s="68" t="s">
        <v>32</v>
      </c>
      <c r="M324" s="68" t="s">
        <v>33</v>
      </c>
    </row>
    <row r="325" spans="1:13" ht="141" customHeight="1">
      <c r="A325" s="5">
        <v>1</v>
      </c>
      <c r="B325" s="29" t="s">
        <v>51</v>
      </c>
      <c r="C325" s="9">
        <f>F325/G325</f>
        <v>89851.898734177215</v>
      </c>
      <c r="D325" s="21">
        <v>2892600</v>
      </c>
      <c r="E325" s="21">
        <v>4205700</v>
      </c>
      <c r="F325" s="22">
        <f>D325+E325</f>
        <v>7098300</v>
      </c>
      <c r="G325" s="31">
        <v>79</v>
      </c>
      <c r="H325" s="22">
        <f>K325/L325</f>
        <v>78030.618554216868</v>
      </c>
      <c r="I325" s="66">
        <v>2545549.34</v>
      </c>
      <c r="J325" s="66">
        <v>3930992</v>
      </c>
      <c r="K325" s="67">
        <f>I325+J325</f>
        <v>6476541.3399999999</v>
      </c>
      <c r="L325" s="31">
        <v>83</v>
      </c>
      <c r="M325" s="23">
        <f>H325/C325*100</f>
        <v>86.843594463225458</v>
      </c>
    </row>
    <row r="326" spans="1:13" ht="216.75" customHeight="1">
      <c r="A326" s="5">
        <v>2</v>
      </c>
      <c r="B326" s="30" t="s">
        <v>53</v>
      </c>
      <c r="C326" s="9">
        <f>F326/G326</f>
        <v>1355.6962025316457</v>
      </c>
      <c r="D326" s="21">
        <v>107100</v>
      </c>
      <c r="E326" s="22"/>
      <c r="F326" s="22">
        <f>D326</f>
        <v>107100</v>
      </c>
      <c r="G326" s="31">
        <f>G325</f>
        <v>79</v>
      </c>
      <c r="H326" s="22">
        <f>K326/L326</f>
        <v>821.34265060240966</v>
      </c>
      <c r="I326" s="21">
        <v>68171.44</v>
      </c>
      <c r="J326" s="22"/>
      <c r="K326" s="22">
        <f>I326</f>
        <v>68171.44</v>
      </c>
      <c r="L326" s="31">
        <v>83</v>
      </c>
      <c r="M326" s="23">
        <f>H326/C326*100</f>
        <v>60.584565263856547</v>
      </c>
    </row>
    <row r="328" spans="1:13">
      <c r="A328" s="70" t="s">
        <v>126</v>
      </c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2"/>
    </row>
    <row r="329" spans="1:13">
      <c r="A329" s="69" t="s">
        <v>57</v>
      </c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</row>
    <row r="330" spans="1:13" ht="199.5" customHeight="1">
      <c r="A330" s="2" t="s">
        <v>5</v>
      </c>
      <c r="B330" s="3" t="s">
        <v>6</v>
      </c>
      <c r="C330" s="3" t="s">
        <v>20</v>
      </c>
      <c r="D330" s="3" t="s">
        <v>46</v>
      </c>
      <c r="E330" s="3" t="s">
        <v>47</v>
      </c>
      <c r="F330" s="3" t="s">
        <v>48</v>
      </c>
      <c r="G330" s="3" t="s">
        <v>8</v>
      </c>
      <c r="H330" s="3" t="s">
        <v>21</v>
      </c>
      <c r="I330" s="3" t="s">
        <v>22</v>
      </c>
      <c r="J330" s="3" t="s">
        <v>23</v>
      </c>
      <c r="K330" s="3" t="s">
        <v>24</v>
      </c>
      <c r="L330" s="3" t="s">
        <v>9</v>
      </c>
      <c r="M330" s="3" t="s">
        <v>10</v>
      </c>
    </row>
    <row r="331" spans="1:13">
      <c r="A331" s="68">
        <v>1</v>
      </c>
      <c r="B331" s="68">
        <v>2</v>
      </c>
      <c r="C331" s="68">
        <v>3</v>
      </c>
      <c r="D331" s="68" t="s">
        <v>25</v>
      </c>
      <c r="E331" s="68" t="s">
        <v>26</v>
      </c>
      <c r="F331" s="68" t="s">
        <v>27</v>
      </c>
      <c r="G331" s="68" t="s">
        <v>28</v>
      </c>
      <c r="H331" s="68">
        <v>4</v>
      </c>
      <c r="I331" s="68" t="s">
        <v>29</v>
      </c>
      <c r="J331" s="68" t="s">
        <v>30</v>
      </c>
      <c r="K331" s="68" t="s">
        <v>31</v>
      </c>
      <c r="L331" s="68" t="s">
        <v>32</v>
      </c>
      <c r="M331" s="68" t="s">
        <v>33</v>
      </c>
    </row>
    <row r="332" spans="1:13" ht="141" customHeight="1">
      <c r="A332" s="5">
        <v>1</v>
      </c>
      <c r="B332" s="29" t="s">
        <v>51</v>
      </c>
      <c r="C332" s="9">
        <f>F332/G332</f>
        <v>86968.849032258062</v>
      </c>
      <c r="D332" s="21">
        <v>7462343.2000000002</v>
      </c>
      <c r="E332" s="21">
        <v>19498000</v>
      </c>
      <c r="F332" s="22">
        <f>D332+E332</f>
        <v>26960343.199999999</v>
      </c>
      <c r="G332" s="31">
        <v>310</v>
      </c>
      <c r="H332" s="22">
        <f>K332/L332</f>
        <v>67813.894802631577</v>
      </c>
      <c r="I332" s="21">
        <v>6351224.0199999996</v>
      </c>
      <c r="J332" s="21">
        <v>14264200</v>
      </c>
      <c r="K332" s="22">
        <f>I332+J332</f>
        <v>20615424.02</v>
      </c>
      <c r="L332" s="31">
        <v>304</v>
      </c>
      <c r="M332" s="23">
        <f>H332/C332*100</f>
        <v>77.974924995820487</v>
      </c>
    </row>
    <row r="333" spans="1:13" ht="216.75" customHeight="1">
      <c r="A333" s="5">
        <v>2</v>
      </c>
      <c r="B333" s="30" t="s">
        <v>53</v>
      </c>
      <c r="C333" s="9">
        <f>F333/G333</f>
        <v>2074.3767741935485</v>
      </c>
      <c r="D333" s="21">
        <v>643056.80000000005</v>
      </c>
      <c r="E333" s="22"/>
      <c r="F333" s="22">
        <f>D333</f>
        <v>643056.80000000005</v>
      </c>
      <c r="G333" s="31">
        <f>G332</f>
        <v>310</v>
      </c>
      <c r="H333" s="22">
        <f>K333/L333</f>
        <v>1980.45</v>
      </c>
      <c r="I333" s="21">
        <v>602056.80000000005</v>
      </c>
      <c r="J333" s="22"/>
      <c r="K333" s="22">
        <f>I333</f>
        <v>602056.80000000005</v>
      </c>
      <c r="L333" s="31">
        <v>304</v>
      </c>
      <c r="M333" s="23">
        <f>H333/C333*100</f>
        <v>95.472048503335941</v>
      </c>
    </row>
    <row r="335" spans="1:13">
      <c r="A335" s="70" t="s">
        <v>128</v>
      </c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2"/>
    </row>
    <row r="336" spans="1:13">
      <c r="A336" s="69" t="s">
        <v>57</v>
      </c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</row>
    <row r="337" spans="1:13" ht="199.5" customHeight="1">
      <c r="A337" s="2" t="s">
        <v>5</v>
      </c>
      <c r="B337" s="3" t="s">
        <v>6</v>
      </c>
      <c r="C337" s="3" t="s">
        <v>20</v>
      </c>
      <c r="D337" s="3" t="s">
        <v>46</v>
      </c>
      <c r="E337" s="3" t="s">
        <v>47</v>
      </c>
      <c r="F337" s="3" t="s">
        <v>48</v>
      </c>
      <c r="G337" s="3" t="s">
        <v>8</v>
      </c>
      <c r="H337" s="3" t="s">
        <v>21</v>
      </c>
      <c r="I337" s="3" t="s">
        <v>22</v>
      </c>
      <c r="J337" s="3" t="s">
        <v>23</v>
      </c>
      <c r="K337" s="3" t="s">
        <v>24</v>
      </c>
      <c r="L337" s="3" t="s">
        <v>9</v>
      </c>
      <c r="M337" s="3" t="s">
        <v>10</v>
      </c>
    </row>
    <row r="338" spans="1:13">
      <c r="A338" s="68">
        <v>1</v>
      </c>
      <c r="B338" s="68">
        <v>2</v>
      </c>
      <c r="C338" s="68">
        <v>3</v>
      </c>
      <c r="D338" s="68" t="s">
        <v>25</v>
      </c>
      <c r="E338" s="68" t="s">
        <v>26</v>
      </c>
      <c r="F338" s="68" t="s">
        <v>27</v>
      </c>
      <c r="G338" s="68" t="s">
        <v>28</v>
      </c>
      <c r="H338" s="68">
        <v>4</v>
      </c>
      <c r="I338" s="68" t="s">
        <v>29</v>
      </c>
      <c r="J338" s="68" t="s">
        <v>30</v>
      </c>
      <c r="K338" s="68" t="s">
        <v>31</v>
      </c>
      <c r="L338" s="68" t="s">
        <v>32</v>
      </c>
      <c r="M338" s="68" t="s">
        <v>33</v>
      </c>
    </row>
    <row r="339" spans="1:13" ht="141" customHeight="1">
      <c r="A339" s="5">
        <v>1</v>
      </c>
      <c r="B339" s="29" t="s">
        <v>51</v>
      </c>
      <c r="C339" s="9">
        <f>F339/G339</f>
        <v>88346.294545454541</v>
      </c>
      <c r="D339" s="21">
        <v>9409431</v>
      </c>
      <c r="E339" s="21">
        <v>14885800</v>
      </c>
      <c r="F339" s="22">
        <f>D339+E339</f>
        <v>24295231</v>
      </c>
      <c r="G339" s="31">
        <v>275</v>
      </c>
      <c r="H339" s="22">
        <f>K339/L339</f>
        <v>70986.4372</v>
      </c>
      <c r="I339" s="21">
        <v>7740415.2300000004</v>
      </c>
      <c r="J339" s="21">
        <v>11780855</v>
      </c>
      <c r="K339" s="22">
        <f>I339+J339</f>
        <v>19521270.23</v>
      </c>
      <c r="L339" s="31">
        <v>275</v>
      </c>
      <c r="M339" s="23">
        <f>H339/C339*100</f>
        <v>80.350214533872929</v>
      </c>
    </row>
    <row r="340" spans="1:13" ht="216.75" customHeight="1">
      <c r="A340" s="5">
        <v>2</v>
      </c>
      <c r="B340" s="30" t="s">
        <v>53</v>
      </c>
      <c r="C340" s="9">
        <f>F340/G340</f>
        <v>1215.8872727272728</v>
      </c>
      <c r="D340" s="21">
        <v>334369</v>
      </c>
      <c r="E340" s="22"/>
      <c r="F340" s="22">
        <f>D340</f>
        <v>334369</v>
      </c>
      <c r="G340" s="31">
        <f>G339</f>
        <v>275</v>
      </c>
      <c r="H340" s="22">
        <f>K340/L340</f>
        <v>1101.1605454545456</v>
      </c>
      <c r="I340" s="21">
        <v>302819.15000000002</v>
      </c>
      <c r="J340" s="22"/>
      <c r="K340" s="22">
        <f>I340</f>
        <v>302819.15000000002</v>
      </c>
      <c r="L340" s="31">
        <v>275</v>
      </c>
      <c r="M340" s="23">
        <f>H340/C340*100</f>
        <v>90.564361528730245</v>
      </c>
    </row>
    <row r="342" spans="1:13">
      <c r="A342" s="70" t="s">
        <v>131</v>
      </c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2"/>
    </row>
    <row r="343" spans="1:13">
      <c r="A343" s="69" t="s">
        <v>57</v>
      </c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</row>
    <row r="344" spans="1:13" ht="199.5" customHeight="1">
      <c r="A344" s="2" t="s">
        <v>5</v>
      </c>
      <c r="B344" s="3" t="s">
        <v>6</v>
      </c>
      <c r="C344" s="3" t="s">
        <v>20</v>
      </c>
      <c r="D344" s="3" t="s">
        <v>46</v>
      </c>
      <c r="E344" s="3" t="s">
        <v>47</v>
      </c>
      <c r="F344" s="3" t="s">
        <v>48</v>
      </c>
      <c r="G344" s="3" t="s">
        <v>8</v>
      </c>
      <c r="H344" s="3" t="s">
        <v>21</v>
      </c>
      <c r="I344" s="3" t="s">
        <v>22</v>
      </c>
      <c r="J344" s="3" t="s">
        <v>23</v>
      </c>
      <c r="K344" s="3" t="s">
        <v>24</v>
      </c>
      <c r="L344" s="3" t="s">
        <v>9</v>
      </c>
      <c r="M344" s="3" t="s">
        <v>10</v>
      </c>
    </row>
    <row r="345" spans="1:13">
      <c r="A345" s="68">
        <v>1</v>
      </c>
      <c r="B345" s="68">
        <v>2</v>
      </c>
      <c r="C345" s="68">
        <v>3</v>
      </c>
      <c r="D345" s="68" t="s">
        <v>25</v>
      </c>
      <c r="E345" s="68" t="s">
        <v>26</v>
      </c>
      <c r="F345" s="68" t="s">
        <v>27</v>
      </c>
      <c r="G345" s="68" t="s">
        <v>28</v>
      </c>
      <c r="H345" s="68">
        <v>4</v>
      </c>
      <c r="I345" s="68" t="s">
        <v>29</v>
      </c>
      <c r="J345" s="68" t="s">
        <v>30</v>
      </c>
      <c r="K345" s="68" t="s">
        <v>31</v>
      </c>
      <c r="L345" s="68" t="s">
        <v>32</v>
      </c>
      <c r="M345" s="68" t="s">
        <v>33</v>
      </c>
    </row>
    <row r="346" spans="1:13" ht="141" customHeight="1">
      <c r="A346" s="5">
        <v>1</v>
      </c>
      <c r="B346" s="29" t="s">
        <v>51</v>
      </c>
      <c r="C346" s="9">
        <f>F346/G346</f>
        <v>79623.75</v>
      </c>
      <c r="D346" s="21">
        <v>4241600</v>
      </c>
      <c r="E346" s="21">
        <v>8498200</v>
      </c>
      <c r="F346" s="22">
        <f>D346+E346</f>
        <v>12739800</v>
      </c>
      <c r="G346" s="31">
        <v>160</v>
      </c>
      <c r="H346" s="22">
        <f>K346/L346</f>
        <v>69410.997777777782</v>
      </c>
      <c r="I346" s="21">
        <v>3899811.66</v>
      </c>
      <c r="J346" s="21">
        <v>6720071</v>
      </c>
      <c r="K346" s="22">
        <f>I346+J346</f>
        <v>10619882.66</v>
      </c>
      <c r="L346" s="31">
        <v>153</v>
      </c>
      <c r="M346" s="23">
        <f>H346/C346*100</f>
        <v>87.173736200289213</v>
      </c>
    </row>
    <row r="347" spans="1:13" ht="216.75" customHeight="1">
      <c r="A347" s="5">
        <v>2</v>
      </c>
      <c r="B347" s="30" t="s">
        <v>53</v>
      </c>
      <c r="C347" s="9">
        <f>F347/G347</f>
        <v>1975.625</v>
      </c>
      <c r="D347" s="21">
        <v>316100</v>
      </c>
      <c r="E347" s="22"/>
      <c r="F347" s="22">
        <f>D347</f>
        <v>316100</v>
      </c>
      <c r="G347" s="31">
        <f>G346</f>
        <v>160</v>
      </c>
      <c r="H347" s="22">
        <f>K347/L347</f>
        <v>1695.5955555555556</v>
      </c>
      <c r="I347" s="21">
        <v>259426.12</v>
      </c>
      <c r="J347" s="22"/>
      <c r="K347" s="22">
        <f>I347</f>
        <v>259426.12</v>
      </c>
      <c r="L347" s="31">
        <v>153</v>
      </c>
      <c r="M347" s="23">
        <f>H347/C347*100</f>
        <v>85.825779465007557</v>
      </c>
    </row>
    <row r="349" spans="1:13">
      <c r="A349" s="70" t="s">
        <v>132</v>
      </c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2"/>
    </row>
    <row r="350" spans="1:13">
      <c r="A350" s="69" t="s">
        <v>57</v>
      </c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</row>
    <row r="351" spans="1:13" ht="199.5" customHeight="1">
      <c r="A351" s="2" t="s">
        <v>5</v>
      </c>
      <c r="B351" s="3" t="s">
        <v>6</v>
      </c>
      <c r="C351" s="3" t="s">
        <v>20</v>
      </c>
      <c r="D351" s="3" t="s">
        <v>46</v>
      </c>
      <c r="E351" s="3" t="s">
        <v>47</v>
      </c>
      <c r="F351" s="3" t="s">
        <v>48</v>
      </c>
      <c r="G351" s="3" t="s">
        <v>8</v>
      </c>
      <c r="H351" s="3" t="s">
        <v>21</v>
      </c>
      <c r="I351" s="3" t="s">
        <v>22</v>
      </c>
      <c r="J351" s="3" t="s">
        <v>23</v>
      </c>
      <c r="K351" s="3" t="s">
        <v>24</v>
      </c>
      <c r="L351" s="3" t="s">
        <v>9</v>
      </c>
      <c r="M351" s="3" t="s">
        <v>10</v>
      </c>
    </row>
    <row r="352" spans="1:13">
      <c r="A352" s="68">
        <v>1</v>
      </c>
      <c r="B352" s="68">
        <v>2</v>
      </c>
      <c r="C352" s="68">
        <v>3</v>
      </c>
      <c r="D352" s="68" t="s">
        <v>25</v>
      </c>
      <c r="E352" s="68" t="s">
        <v>26</v>
      </c>
      <c r="F352" s="68" t="s">
        <v>27</v>
      </c>
      <c r="G352" s="68" t="s">
        <v>28</v>
      </c>
      <c r="H352" s="68">
        <v>4</v>
      </c>
      <c r="I352" s="68" t="s">
        <v>29</v>
      </c>
      <c r="J352" s="68" t="s">
        <v>30</v>
      </c>
      <c r="K352" s="68" t="s">
        <v>31</v>
      </c>
      <c r="L352" s="68" t="s">
        <v>32</v>
      </c>
      <c r="M352" s="68" t="s">
        <v>33</v>
      </c>
    </row>
    <row r="353" spans="1:13" ht="141" customHeight="1">
      <c r="A353" s="5">
        <v>1</v>
      </c>
      <c r="B353" s="29" t="s">
        <v>51</v>
      </c>
      <c r="C353" s="9">
        <f>F353/G353</f>
        <v>91087.940069686418</v>
      </c>
      <c r="D353" s="21">
        <v>6842438.7999999998</v>
      </c>
      <c r="E353" s="21">
        <v>19299800</v>
      </c>
      <c r="F353" s="22">
        <f>D353+E353</f>
        <v>26142238.800000001</v>
      </c>
      <c r="G353" s="31">
        <v>287</v>
      </c>
      <c r="H353" s="22">
        <f>K353/L353</f>
        <v>72965.083057553958</v>
      </c>
      <c r="I353" s="21">
        <v>5697743.0899999999</v>
      </c>
      <c r="J353" s="21">
        <v>14586550</v>
      </c>
      <c r="K353" s="22">
        <f>I353+J353</f>
        <v>20284293.09</v>
      </c>
      <c r="L353" s="31">
        <v>278</v>
      </c>
      <c r="M353" s="23">
        <f>H353/C353*100</f>
        <v>80.103999499530175</v>
      </c>
    </row>
    <row r="354" spans="1:13" ht="216.75" customHeight="1">
      <c r="A354" s="5">
        <v>2</v>
      </c>
      <c r="B354" s="30" t="s">
        <v>53</v>
      </c>
      <c r="C354" s="9">
        <f>F354/G354</f>
        <v>1755.2655052264809</v>
      </c>
      <c r="D354" s="21">
        <v>503761.2</v>
      </c>
      <c r="E354" s="22"/>
      <c r="F354" s="22">
        <f>D354</f>
        <v>503761.2</v>
      </c>
      <c r="G354" s="31">
        <f>G353</f>
        <v>287</v>
      </c>
      <c r="H354" s="22">
        <f>K354/L354</f>
        <v>1440.2920863309353</v>
      </c>
      <c r="I354" s="21">
        <v>400401.2</v>
      </c>
      <c r="J354" s="22"/>
      <c r="K354" s="22">
        <f>I354</f>
        <v>400401.2</v>
      </c>
      <c r="L354" s="31">
        <v>278</v>
      </c>
      <c r="M354" s="23">
        <f>H354/C354*100</f>
        <v>82.055511376616224</v>
      </c>
    </row>
    <row r="356" spans="1:13">
      <c r="A356" s="70" t="s">
        <v>133</v>
      </c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2"/>
    </row>
    <row r="357" spans="1:13">
      <c r="A357" s="69" t="s">
        <v>57</v>
      </c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</row>
    <row r="358" spans="1:13" ht="199.5" customHeight="1">
      <c r="A358" s="2" t="s">
        <v>5</v>
      </c>
      <c r="B358" s="3" t="s">
        <v>6</v>
      </c>
      <c r="C358" s="3" t="s">
        <v>20</v>
      </c>
      <c r="D358" s="3" t="s">
        <v>46</v>
      </c>
      <c r="E358" s="3" t="s">
        <v>47</v>
      </c>
      <c r="F358" s="3" t="s">
        <v>48</v>
      </c>
      <c r="G358" s="3" t="s">
        <v>8</v>
      </c>
      <c r="H358" s="3" t="s">
        <v>21</v>
      </c>
      <c r="I358" s="3" t="s">
        <v>22</v>
      </c>
      <c r="J358" s="3" t="s">
        <v>23</v>
      </c>
      <c r="K358" s="3" t="s">
        <v>24</v>
      </c>
      <c r="L358" s="3" t="s">
        <v>9</v>
      </c>
      <c r="M358" s="3" t="s">
        <v>10</v>
      </c>
    </row>
    <row r="359" spans="1:13">
      <c r="A359" s="68">
        <v>1</v>
      </c>
      <c r="B359" s="68">
        <v>2</v>
      </c>
      <c r="C359" s="68">
        <v>3</v>
      </c>
      <c r="D359" s="68" t="s">
        <v>25</v>
      </c>
      <c r="E359" s="68" t="s">
        <v>26</v>
      </c>
      <c r="F359" s="68" t="s">
        <v>27</v>
      </c>
      <c r="G359" s="68" t="s">
        <v>28</v>
      </c>
      <c r="H359" s="68">
        <v>4</v>
      </c>
      <c r="I359" s="68" t="s">
        <v>29</v>
      </c>
      <c r="J359" s="68" t="s">
        <v>30</v>
      </c>
      <c r="K359" s="68" t="s">
        <v>31</v>
      </c>
      <c r="L359" s="68" t="s">
        <v>32</v>
      </c>
      <c r="M359" s="68" t="s">
        <v>33</v>
      </c>
    </row>
    <row r="360" spans="1:13" ht="141" customHeight="1">
      <c r="A360" s="5">
        <v>1</v>
      </c>
      <c r="B360" s="29" t="s">
        <v>51</v>
      </c>
      <c r="C360" s="9">
        <f>F360/G360</f>
        <v>75684.89510526316</v>
      </c>
      <c r="D360" s="21">
        <v>4095230.07</v>
      </c>
      <c r="E360" s="21">
        <v>10284900</v>
      </c>
      <c r="F360" s="22">
        <f>D360+E360</f>
        <v>14380130.07</v>
      </c>
      <c r="G360" s="31">
        <v>190</v>
      </c>
      <c r="H360" s="22">
        <f>K360/L360</f>
        <v>60204.58833333334</v>
      </c>
      <c r="I360" s="66">
        <v>3736720.96</v>
      </c>
      <c r="J360" s="66">
        <v>7822560</v>
      </c>
      <c r="K360" s="67">
        <f>I360+J360</f>
        <v>11559280.960000001</v>
      </c>
      <c r="L360" s="31">
        <v>192</v>
      </c>
      <c r="M360" s="23">
        <f>H360/C360*100</f>
        <v>79.546372165278584</v>
      </c>
    </row>
    <row r="361" spans="1:13" ht="216.75" customHeight="1">
      <c r="A361" s="5">
        <v>2</v>
      </c>
      <c r="B361" s="30" t="s">
        <v>53</v>
      </c>
      <c r="C361" s="9">
        <f>F361/G361</f>
        <v>1390.3680526315788</v>
      </c>
      <c r="D361" s="21">
        <v>264169.93</v>
      </c>
      <c r="E361" s="22"/>
      <c r="F361" s="22">
        <f>D361</f>
        <v>264169.93</v>
      </c>
      <c r="G361" s="31">
        <f>G360</f>
        <v>190</v>
      </c>
      <c r="H361" s="22">
        <f>K361/L361</f>
        <v>1183.55171875</v>
      </c>
      <c r="I361" s="66">
        <v>227241.93</v>
      </c>
      <c r="J361" s="22"/>
      <c r="K361" s="67">
        <f>I361</f>
        <v>227241.93</v>
      </c>
      <c r="L361" s="31">
        <v>192</v>
      </c>
      <c r="M361" s="23">
        <f>H361/C361*100</f>
        <v>85.125065734203744</v>
      </c>
    </row>
    <row r="363" spans="1:13">
      <c r="A363" s="70" t="s">
        <v>134</v>
      </c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2"/>
    </row>
    <row r="364" spans="1:13">
      <c r="A364" s="69" t="s">
        <v>57</v>
      </c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</row>
    <row r="365" spans="1:13" ht="199.5" customHeight="1">
      <c r="A365" s="2" t="s">
        <v>5</v>
      </c>
      <c r="B365" s="3" t="s">
        <v>6</v>
      </c>
      <c r="C365" s="3" t="s">
        <v>20</v>
      </c>
      <c r="D365" s="3" t="s">
        <v>46</v>
      </c>
      <c r="E365" s="3" t="s">
        <v>47</v>
      </c>
      <c r="F365" s="3" t="s">
        <v>48</v>
      </c>
      <c r="G365" s="3" t="s">
        <v>8</v>
      </c>
      <c r="H365" s="3" t="s">
        <v>21</v>
      </c>
      <c r="I365" s="3" t="s">
        <v>22</v>
      </c>
      <c r="J365" s="3" t="s">
        <v>23</v>
      </c>
      <c r="K365" s="3" t="s">
        <v>24</v>
      </c>
      <c r="L365" s="3" t="s">
        <v>9</v>
      </c>
      <c r="M365" s="3" t="s">
        <v>10</v>
      </c>
    </row>
    <row r="366" spans="1:13">
      <c r="A366" s="68">
        <v>1</v>
      </c>
      <c r="B366" s="68">
        <v>2</v>
      </c>
      <c r="C366" s="68">
        <v>3</v>
      </c>
      <c r="D366" s="68" t="s">
        <v>25</v>
      </c>
      <c r="E366" s="68" t="s">
        <v>26</v>
      </c>
      <c r="F366" s="68" t="s">
        <v>27</v>
      </c>
      <c r="G366" s="68" t="s">
        <v>28</v>
      </c>
      <c r="H366" s="68">
        <v>4</v>
      </c>
      <c r="I366" s="68" t="s">
        <v>29</v>
      </c>
      <c r="J366" s="68" t="s">
        <v>30</v>
      </c>
      <c r="K366" s="68" t="s">
        <v>31</v>
      </c>
      <c r="L366" s="68" t="s">
        <v>32</v>
      </c>
      <c r="M366" s="68" t="s">
        <v>33</v>
      </c>
    </row>
    <row r="367" spans="1:13" ht="141" customHeight="1">
      <c r="A367" s="5">
        <v>1</v>
      </c>
      <c r="B367" s="29" t="s">
        <v>51</v>
      </c>
      <c r="C367" s="9">
        <f>F367/G367</f>
        <v>79769.724770642206</v>
      </c>
      <c r="D367" s="21">
        <v>8542400</v>
      </c>
      <c r="E367" s="21">
        <v>17542300</v>
      </c>
      <c r="F367" s="22">
        <f>D367+E367</f>
        <v>26084700</v>
      </c>
      <c r="G367" s="31">
        <v>327</v>
      </c>
      <c r="H367" s="22">
        <f>K367/L367</f>
        <v>65268.049189189187</v>
      </c>
      <c r="I367" s="21">
        <v>7068535.3799999999</v>
      </c>
      <c r="J367" s="21">
        <v>14665725</v>
      </c>
      <c r="K367" s="22">
        <f>I367+J367</f>
        <v>21734260.379999999</v>
      </c>
      <c r="L367" s="31">
        <v>333</v>
      </c>
      <c r="M367" s="23">
        <f>H367/C367*100</f>
        <v>81.820577138571124</v>
      </c>
    </row>
    <row r="368" spans="1:13" ht="216.75" customHeight="1">
      <c r="A368" s="5">
        <v>2</v>
      </c>
      <c r="B368" s="30" t="s">
        <v>53</v>
      </c>
      <c r="C368" s="9">
        <f>F368/G368</f>
        <v>1133.0275229357799</v>
      </c>
      <c r="D368" s="21">
        <v>370500</v>
      </c>
      <c r="E368" s="22"/>
      <c r="F368" s="22">
        <f>D368</f>
        <v>370500</v>
      </c>
      <c r="G368" s="31">
        <f>G367</f>
        <v>327</v>
      </c>
      <c r="H368" s="22">
        <f>K368/L368</f>
        <v>1078.8145045045044</v>
      </c>
      <c r="I368" s="21">
        <v>359245.23</v>
      </c>
      <c r="J368" s="22"/>
      <c r="K368" s="22">
        <f>I368</f>
        <v>359245.23</v>
      </c>
      <c r="L368" s="31">
        <v>333</v>
      </c>
      <c r="M368" s="23">
        <f>H368/C368*100</f>
        <v>95.21520728015463</v>
      </c>
    </row>
    <row r="370" spans="1:13">
      <c r="A370" s="70" t="s">
        <v>135</v>
      </c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2"/>
    </row>
    <row r="371" spans="1:13">
      <c r="A371" s="69" t="s">
        <v>57</v>
      </c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</row>
    <row r="372" spans="1:13" ht="199.5" customHeight="1">
      <c r="A372" s="2" t="s">
        <v>5</v>
      </c>
      <c r="B372" s="3" t="s">
        <v>6</v>
      </c>
      <c r="C372" s="3" t="s">
        <v>20</v>
      </c>
      <c r="D372" s="3" t="s">
        <v>46</v>
      </c>
      <c r="E372" s="3" t="s">
        <v>47</v>
      </c>
      <c r="F372" s="3" t="s">
        <v>48</v>
      </c>
      <c r="G372" s="3" t="s">
        <v>8</v>
      </c>
      <c r="H372" s="3" t="s">
        <v>21</v>
      </c>
      <c r="I372" s="3" t="s">
        <v>22</v>
      </c>
      <c r="J372" s="3" t="s">
        <v>23</v>
      </c>
      <c r="K372" s="3" t="s">
        <v>24</v>
      </c>
      <c r="L372" s="3" t="s">
        <v>9</v>
      </c>
      <c r="M372" s="3" t="s">
        <v>10</v>
      </c>
    </row>
    <row r="373" spans="1:13">
      <c r="A373" s="68">
        <v>1</v>
      </c>
      <c r="B373" s="68">
        <v>2</v>
      </c>
      <c r="C373" s="68">
        <v>3</v>
      </c>
      <c r="D373" s="68" t="s">
        <v>25</v>
      </c>
      <c r="E373" s="68" t="s">
        <v>26</v>
      </c>
      <c r="F373" s="68" t="s">
        <v>27</v>
      </c>
      <c r="G373" s="68" t="s">
        <v>28</v>
      </c>
      <c r="H373" s="68">
        <v>4</v>
      </c>
      <c r="I373" s="68" t="s">
        <v>29</v>
      </c>
      <c r="J373" s="68" t="s">
        <v>30</v>
      </c>
      <c r="K373" s="68" t="s">
        <v>31</v>
      </c>
      <c r="L373" s="68" t="s">
        <v>32</v>
      </c>
      <c r="M373" s="68" t="s">
        <v>33</v>
      </c>
    </row>
    <row r="374" spans="1:13" ht="141" customHeight="1">
      <c r="A374" s="5">
        <v>1</v>
      </c>
      <c r="B374" s="29" t="s">
        <v>51</v>
      </c>
      <c r="C374" s="9">
        <f>F374/G374</f>
        <v>82178.400500000003</v>
      </c>
      <c r="D374" s="21">
        <v>6927388.1600000001</v>
      </c>
      <c r="E374" s="21">
        <v>19369700</v>
      </c>
      <c r="F374" s="22">
        <f>D374+E374</f>
        <v>26297088.16</v>
      </c>
      <c r="G374" s="31">
        <v>320</v>
      </c>
      <c r="H374" s="22">
        <f>K374/L374</f>
        <v>68810.18198113206</v>
      </c>
      <c r="I374" s="21">
        <v>6221509.6799999997</v>
      </c>
      <c r="J374" s="21">
        <v>15660128.189999999</v>
      </c>
      <c r="K374" s="22">
        <f>I374+J374</f>
        <v>21881637.869999997</v>
      </c>
      <c r="L374" s="31">
        <v>318</v>
      </c>
      <c r="M374" s="23">
        <f>H374/C374*100</f>
        <v>83.732685915603895</v>
      </c>
    </row>
    <row r="375" spans="1:13" ht="216.75" customHeight="1">
      <c r="A375" s="5">
        <v>2</v>
      </c>
      <c r="B375" s="30" t="s">
        <v>53</v>
      </c>
      <c r="C375" s="9">
        <f>F375/G375</f>
        <v>2410.9744999999998</v>
      </c>
      <c r="D375" s="21">
        <v>771511.84</v>
      </c>
      <c r="E375" s="22"/>
      <c r="F375" s="22">
        <f>D375</f>
        <v>771511.84</v>
      </c>
      <c r="G375" s="31">
        <f>G374</f>
        <v>320</v>
      </c>
      <c r="H375" s="22">
        <f>K375/L375</f>
        <v>2244.5060691823901</v>
      </c>
      <c r="I375" s="21">
        <v>713752.93</v>
      </c>
      <c r="J375" s="22"/>
      <c r="K375" s="22">
        <f>I375</f>
        <v>713752.93</v>
      </c>
      <c r="L375" s="31">
        <v>318</v>
      </c>
      <c r="M375" s="23">
        <f>H375/C375*100</f>
        <v>93.095388158704722</v>
      </c>
    </row>
    <row r="377" spans="1:13">
      <c r="A377" s="70" t="s">
        <v>136</v>
      </c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2"/>
    </row>
    <row r="378" spans="1:13">
      <c r="A378" s="69" t="s">
        <v>57</v>
      </c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</row>
    <row r="379" spans="1:13" ht="199.5" customHeight="1">
      <c r="A379" s="2" t="s">
        <v>5</v>
      </c>
      <c r="B379" s="3" t="s">
        <v>6</v>
      </c>
      <c r="C379" s="3" t="s">
        <v>20</v>
      </c>
      <c r="D379" s="3" t="s">
        <v>46</v>
      </c>
      <c r="E379" s="3" t="s">
        <v>47</v>
      </c>
      <c r="F379" s="3" t="s">
        <v>48</v>
      </c>
      <c r="G379" s="3" t="s">
        <v>8</v>
      </c>
      <c r="H379" s="3" t="s">
        <v>21</v>
      </c>
      <c r="I379" s="3" t="s">
        <v>22</v>
      </c>
      <c r="J379" s="3" t="s">
        <v>23</v>
      </c>
      <c r="K379" s="3" t="s">
        <v>24</v>
      </c>
      <c r="L379" s="3" t="s">
        <v>9</v>
      </c>
      <c r="M379" s="3" t="s">
        <v>10</v>
      </c>
    </row>
    <row r="380" spans="1:13">
      <c r="A380" s="68">
        <v>1</v>
      </c>
      <c r="B380" s="68">
        <v>2</v>
      </c>
      <c r="C380" s="68">
        <v>3</v>
      </c>
      <c r="D380" s="68" t="s">
        <v>25</v>
      </c>
      <c r="E380" s="68" t="s">
        <v>26</v>
      </c>
      <c r="F380" s="68" t="s">
        <v>27</v>
      </c>
      <c r="G380" s="68" t="s">
        <v>28</v>
      </c>
      <c r="H380" s="68">
        <v>4</v>
      </c>
      <c r="I380" s="68" t="s">
        <v>29</v>
      </c>
      <c r="J380" s="68" t="s">
        <v>30</v>
      </c>
      <c r="K380" s="68" t="s">
        <v>31</v>
      </c>
      <c r="L380" s="68" t="s">
        <v>32</v>
      </c>
      <c r="M380" s="68" t="s">
        <v>33</v>
      </c>
    </row>
    <row r="381" spans="1:13" ht="141" customHeight="1">
      <c r="A381" s="5">
        <v>1</v>
      </c>
      <c r="B381" s="29" t="s">
        <v>51</v>
      </c>
      <c r="C381" s="9">
        <f>F381/G381</f>
        <v>79743.210431654676</v>
      </c>
      <c r="D381" s="21">
        <v>13387825</v>
      </c>
      <c r="E381" s="21">
        <v>30949400</v>
      </c>
      <c r="F381" s="22">
        <f>D381+E381</f>
        <v>44337225</v>
      </c>
      <c r="G381" s="31">
        <v>556</v>
      </c>
      <c r="H381" s="22">
        <f>K381/L381</f>
        <v>71167.595528301885</v>
      </c>
      <c r="I381" s="21">
        <v>11558523.960000001</v>
      </c>
      <c r="J381" s="21">
        <v>26160301.670000002</v>
      </c>
      <c r="K381" s="22">
        <f>I381+J381</f>
        <v>37718825.630000003</v>
      </c>
      <c r="L381" s="31">
        <v>530</v>
      </c>
      <c r="M381" s="23">
        <f>H381/C381*100</f>
        <v>89.245962312110976</v>
      </c>
    </row>
    <row r="382" spans="1:13" ht="216.75" customHeight="1">
      <c r="A382" s="5">
        <v>2</v>
      </c>
      <c r="B382" s="30" t="s">
        <v>53</v>
      </c>
      <c r="C382" s="9">
        <f>F382/G382</f>
        <v>1035.7464028776978</v>
      </c>
      <c r="D382" s="21">
        <v>575875</v>
      </c>
      <c r="E382" s="22"/>
      <c r="F382" s="22">
        <f>D382</f>
        <v>575875</v>
      </c>
      <c r="G382" s="31">
        <f>G381</f>
        <v>556</v>
      </c>
      <c r="H382" s="22">
        <f>K382/L382</f>
        <v>1028.1386792452831</v>
      </c>
      <c r="I382" s="21">
        <v>544913.5</v>
      </c>
      <c r="J382" s="22"/>
      <c r="K382" s="22">
        <f>I382</f>
        <v>544913.5</v>
      </c>
      <c r="L382" s="31">
        <v>530</v>
      </c>
      <c r="M382" s="23">
        <f>H382/C382*100</f>
        <v>99.26548394362969</v>
      </c>
    </row>
    <row r="384" spans="1:13">
      <c r="A384" s="70" t="s">
        <v>137</v>
      </c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2"/>
    </row>
    <row r="385" spans="1:13">
      <c r="A385" s="69" t="s">
        <v>57</v>
      </c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</row>
    <row r="386" spans="1:13" ht="199.5" customHeight="1">
      <c r="A386" s="2" t="s">
        <v>5</v>
      </c>
      <c r="B386" s="3" t="s">
        <v>6</v>
      </c>
      <c r="C386" s="3" t="s">
        <v>20</v>
      </c>
      <c r="D386" s="3" t="s">
        <v>46</v>
      </c>
      <c r="E386" s="3" t="s">
        <v>47</v>
      </c>
      <c r="F386" s="3" t="s">
        <v>48</v>
      </c>
      <c r="G386" s="3" t="s">
        <v>8</v>
      </c>
      <c r="H386" s="3" t="s">
        <v>21</v>
      </c>
      <c r="I386" s="3" t="s">
        <v>22</v>
      </c>
      <c r="J386" s="3" t="s">
        <v>23</v>
      </c>
      <c r="K386" s="3" t="s">
        <v>24</v>
      </c>
      <c r="L386" s="3" t="s">
        <v>9</v>
      </c>
      <c r="M386" s="3" t="s">
        <v>10</v>
      </c>
    </row>
    <row r="387" spans="1:13">
      <c r="A387" s="68">
        <v>1</v>
      </c>
      <c r="B387" s="68">
        <v>2</v>
      </c>
      <c r="C387" s="68">
        <v>3</v>
      </c>
      <c r="D387" s="68" t="s">
        <v>25</v>
      </c>
      <c r="E387" s="68" t="s">
        <v>26</v>
      </c>
      <c r="F387" s="68" t="s">
        <v>27</v>
      </c>
      <c r="G387" s="68" t="s">
        <v>28</v>
      </c>
      <c r="H387" s="68">
        <v>4</v>
      </c>
      <c r="I387" s="68" t="s">
        <v>29</v>
      </c>
      <c r="J387" s="68" t="s">
        <v>30</v>
      </c>
      <c r="K387" s="68" t="s">
        <v>31</v>
      </c>
      <c r="L387" s="68" t="s">
        <v>32</v>
      </c>
      <c r="M387" s="68" t="s">
        <v>33</v>
      </c>
    </row>
    <row r="388" spans="1:13" ht="141" customHeight="1">
      <c r="A388" s="5">
        <v>1</v>
      </c>
      <c r="B388" s="29" t="s">
        <v>51</v>
      </c>
      <c r="C388" s="9">
        <f>F388/G388</f>
        <v>85198.584488636363</v>
      </c>
      <c r="D388" s="21">
        <v>9346401.7400000002</v>
      </c>
      <c r="E388" s="21">
        <v>20643500</v>
      </c>
      <c r="F388" s="22">
        <f>D388+E388</f>
        <v>29989901.740000002</v>
      </c>
      <c r="G388" s="31">
        <v>352</v>
      </c>
      <c r="H388" s="22">
        <f>K388/L388</f>
        <v>65528.433775216137</v>
      </c>
      <c r="I388" s="21">
        <v>7567786.5199999996</v>
      </c>
      <c r="J388" s="21">
        <v>15170580</v>
      </c>
      <c r="K388" s="22">
        <f>I388+J388</f>
        <v>22738366.52</v>
      </c>
      <c r="L388" s="31">
        <v>347</v>
      </c>
      <c r="M388" s="23">
        <f>H388/C388*100</f>
        <v>76.912585072298015</v>
      </c>
    </row>
    <row r="389" spans="1:13" ht="216.75" customHeight="1">
      <c r="A389" s="5">
        <v>2</v>
      </c>
      <c r="B389" s="30" t="s">
        <v>53</v>
      </c>
      <c r="C389" s="9">
        <f>F389/G389</f>
        <v>1473.5746022727274</v>
      </c>
      <c r="D389" s="21">
        <v>518698.26</v>
      </c>
      <c r="E389" s="22"/>
      <c r="F389" s="22">
        <f>D389</f>
        <v>518698.26</v>
      </c>
      <c r="G389" s="31">
        <f>G388</f>
        <v>352</v>
      </c>
      <c r="H389" s="22">
        <f>K389/L389</f>
        <v>1352.1165706051875</v>
      </c>
      <c r="I389" s="21">
        <v>469184.45</v>
      </c>
      <c r="J389" s="22"/>
      <c r="K389" s="22">
        <f>I389</f>
        <v>469184.45</v>
      </c>
      <c r="L389" s="31">
        <v>347</v>
      </c>
      <c r="M389" s="23">
        <f>H389/C389*100</f>
        <v>91.757591948163835</v>
      </c>
    </row>
  </sheetData>
  <mergeCells count="114">
    <mergeCell ref="A378:M378"/>
    <mergeCell ref="A384:M384"/>
    <mergeCell ref="A385:M385"/>
    <mergeCell ref="A363:M363"/>
    <mergeCell ref="A364:M364"/>
    <mergeCell ref="A370:M370"/>
    <mergeCell ref="A371:M371"/>
    <mergeCell ref="A377:M377"/>
    <mergeCell ref="A343:M343"/>
    <mergeCell ref="A349:M349"/>
    <mergeCell ref="A350:M350"/>
    <mergeCell ref="A356:M356"/>
    <mergeCell ref="A357:M357"/>
    <mergeCell ref="A328:M328"/>
    <mergeCell ref="A329:M329"/>
    <mergeCell ref="A335:M335"/>
    <mergeCell ref="A336:M336"/>
    <mergeCell ref="A342:M342"/>
    <mergeCell ref="A308:M308"/>
    <mergeCell ref="A314:M314"/>
    <mergeCell ref="A315:M315"/>
    <mergeCell ref="A321:M321"/>
    <mergeCell ref="A322:M322"/>
    <mergeCell ref="A293:M293"/>
    <mergeCell ref="A294:M294"/>
    <mergeCell ref="A300:M300"/>
    <mergeCell ref="A301:M301"/>
    <mergeCell ref="A307:M307"/>
    <mergeCell ref="A223:M223"/>
    <mergeCell ref="A224:M224"/>
    <mergeCell ref="A203:M203"/>
    <mergeCell ref="A209:M209"/>
    <mergeCell ref="A210:M210"/>
    <mergeCell ref="A216:M216"/>
    <mergeCell ref="A217:M217"/>
    <mergeCell ref="A188:M188"/>
    <mergeCell ref="A189:M189"/>
    <mergeCell ref="A195:M195"/>
    <mergeCell ref="A196:M196"/>
    <mergeCell ref="A202:M202"/>
    <mergeCell ref="A63:M63"/>
    <mergeCell ref="A69:M69"/>
    <mergeCell ref="A70:M70"/>
    <mergeCell ref="A76:M76"/>
    <mergeCell ref="A77:M77"/>
    <mergeCell ref="A48:M48"/>
    <mergeCell ref="A49:M49"/>
    <mergeCell ref="A55:M55"/>
    <mergeCell ref="A56:M56"/>
    <mergeCell ref="A62:M62"/>
    <mergeCell ref="A19:M19"/>
    <mergeCell ref="A2:M2"/>
    <mergeCell ref="A3:M3"/>
    <mergeCell ref="A4:M4"/>
    <mergeCell ref="A6:M6"/>
    <mergeCell ref="A7:M7"/>
    <mergeCell ref="A13:M13"/>
    <mergeCell ref="A14:M14"/>
    <mergeCell ref="A35:M35"/>
    <mergeCell ref="A41:M41"/>
    <mergeCell ref="A42:M42"/>
    <mergeCell ref="A20:M20"/>
    <mergeCell ref="A21:M21"/>
    <mergeCell ref="A27:M27"/>
    <mergeCell ref="A28:M28"/>
    <mergeCell ref="A34:M34"/>
    <mergeCell ref="A83:M83"/>
    <mergeCell ref="A84:M84"/>
    <mergeCell ref="A90:M90"/>
    <mergeCell ref="A91:M91"/>
    <mergeCell ref="A97:M97"/>
    <mergeCell ref="A98:M98"/>
    <mergeCell ref="A104:M104"/>
    <mergeCell ref="A105:M105"/>
    <mergeCell ref="A111:M111"/>
    <mergeCell ref="A112:M112"/>
    <mergeCell ref="A118:M118"/>
    <mergeCell ref="A119:M119"/>
    <mergeCell ref="A125:M125"/>
    <mergeCell ref="A126:M126"/>
    <mergeCell ref="A132:M132"/>
    <mergeCell ref="A133:M133"/>
    <mergeCell ref="A139:M139"/>
    <mergeCell ref="A140:M140"/>
    <mergeCell ref="A146:M146"/>
    <mergeCell ref="A147:M147"/>
    <mergeCell ref="A153:M153"/>
    <mergeCell ref="A154:M154"/>
    <mergeCell ref="A160:M160"/>
    <mergeCell ref="A161:M161"/>
    <mergeCell ref="A167:M167"/>
    <mergeCell ref="A168:M168"/>
    <mergeCell ref="A174:M174"/>
    <mergeCell ref="A175:M175"/>
    <mergeCell ref="A181:M181"/>
    <mergeCell ref="A182:M182"/>
    <mergeCell ref="A230:M230"/>
    <mergeCell ref="A231:M231"/>
    <mergeCell ref="A237:M237"/>
    <mergeCell ref="A238:M238"/>
    <mergeCell ref="A244:M244"/>
    <mergeCell ref="A245:M245"/>
    <mergeCell ref="A251:M251"/>
    <mergeCell ref="A252:M252"/>
    <mergeCell ref="A258:M258"/>
    <mergeCell ref="A259:M259"/>
    <mergeCell ref="A280:M280"/>
    <mergeCell ref="A286:M286"/>
    <mergeCell ref="A287:M287"/>
    <mergeCell ref="A265:M265"/>
    <mergeCell ref="A266:M266"/>
    <mergeCell ref="A272:M272"/>
    <mergeCell ref="A273:M273"/>
    <mergeCell ref="A279:M279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 сады</vt:lpstr>
      <vt:lpstr>форма 2 сады</vt:lpstr>
      <vt:lpstr>форма 3 сады</vt:lpstr>
      <vt:lpstr>форма 4 сады</vt:lpstr>
      <vt:lpstr>'форма 1 сады'!Область_печати</vt:lpstr>
      <vt:lpstr>'форма 2 сады'!Область_печати</vt:lpstr>
      <vt:lpstr>'форма 3 сады'!Область_печати</vt:lpstr>
      <vt:lpstr>'форма 4 сады'!Область_печати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2021-10-07T13:04:08Z</cp:lastPrinted>
  <dcterms:created xsi:type="dcterms:W3CDTF">2016-05-24T14:19:32Z</dcterms:created>
  <dcterms:modified xsi:type="dcterms:W3CDTF">2021-11-25T08:50:18Z</dcterms:modified>
</cp:coreProperties>
</file>