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9040" windowHeight="15780" activeTab="2"/>
  </bookViews>
  <sheets>
    <sheet name="форма 1 сады" sheetId="1" r:id="rId1"/>
    <sheet name="форма 3 сады" sheetId="2" r:id="rId2"/>
    <sheet name="форма 4 сады" sheetId="3" r:id="rId3"/>
  </sheets>
  <externalReferences>
    <externalReference r:id="rId4"/>
  </externalReferences>
  <definedNames>
    <definedName name="_xlnm.Print_Area" localSheetId="0">'форма 1 сады'!$A$1:$F$17</definedName>
    <definedName name="_xlnm.Print_Area" localSheetId="1">'форма 3 сады'!$A$1:$F$18</definedName>
    <definedName name="_xlnm.Print_Area" localSheetId="2">'форма 4 сады'!$A$1:$M$17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9" i="3" l="1"/>
  <c r="M389" i="3" s="1"/>
  <c r="F389" i="3"/>
  <c r="C389" i="3"/>
  <c r="K388" i="3"/>
  <c r="H388" i="3" s="1"/>
  <c r="F388" i="3"/>
  <c r="C388" i="3" s="1"/>
  <c r="F443" i="2"/>
  <c r="F442" i="2"/>
  <c r="F441" i="2"/>
  <c r="E389" i="1"/>
  <c r="F389" i="1" s="1"/>
  <c r="D389" i="1"/>
  <c r="F388" i="1"/>
  <c r="M388" i="3" l="1"/>
  <c r="K382" i="3" l="1"/>
  <c r="H382" i="3" s="1"/>
  <c r="M382" i="3" s="1"/>
  <c r="F382" i="3"/>
  <c r="C382" i="3" s="1"/>
  <c r="K381" i="3"/>
  <c r="H381" i="3"/>
  <c r="M381" i="3" s="1"/>
  <c r="F381" i="3"/>
  <c r="C381" i="3"/>
  <c r="F435" i="2"/>
  <c r="F434" i="2"/>
  <c r="F433" i="2"/>
  <c r="E382" i="1"/>
  <c r="F382" i="1" s="1"/>
  <c r="D382" i="1"/>
  <c r="F381" i="1"/>
  <c r="K375" i="3" l="1"/>
  <c r="H375" i="3" s="1"/>
  <c r="M375" i="3" s="1"/>
  <c r="F375" i="3"/>
  <c r="C375" i="3"/>
  <c r="K374" i="3"/>
  <c r="H374" i="3" s="1"/>
  <c r="F374" i="3"/>
  <c r="C374" i="3" s="1"/>
  <c r="F427" i="2"/>
  <c r="F426" i="2"/>
  <c r="F425" i="2"/>
  <c r="E375" i="1"/>
  <c r="F375" i="1" s="1"/>
  <c r="D375" i="1"/>
  <c r="F374" i="1"/>
  <c r="M374" i="3" l="1"/>
  <c r="K368" i="3" l="1"/>
  <c r="H368" i="3"/>
  <c r="M368" i="3" s="1"/>
  <c r="F368" i="3"/>
  <c r="C368" i="3"/>
  <c r="K367" i="3"/>
  <c r="H367" i="3" s="1"/>
  <c r="F367" i="3"/>
  <c r="C367" i="3" s="1"/>
  <c r="F419" i="2"/>
  <c r="F418" i="2"/>
  <c r="F417" i="2"/>
  <c r="E368" i="1"/>
  <c r="F368" i="1" s="1"/>
  <c r="D368" i="1"/>
  <c r="F367" i="1"/>
  <c r="M367" i="3" l="1"/>
  <c r="K361" i="3" l="1"/>
  <c r="H361" i="3"/>
  <c r="F361" i="3"/>
  <c r="K360" i="3"/>
  <c r="H360" i="3" s="1"/>
  <c r="G361" i="3"/>
  <c r="F360" i="3"/>
  <c r="C360" i="3"/>
  <c r="E411" i="2"/>
  <c r="F411" i="2" s="1"/>
  <c r="D411" i="2"/>
  <c r="F410" i="2"/>
  <c r="E361" i="1"/>
  <c r="D361" i="1"/>
  <c r="F361" i="1" s="1"/>
  <c r="F360" i="1"/>
  <c r="M360" i="3" l="1"/>
  <c r="C361" i="3"/>
  <c r="M361" i="3"/>
  <c r="K354" i="3" l="1"/>
  <c r="H354" i="3" s="1"/>
  <c r="F354" i="3"/>
  <c r="C354" i="3" s="1"/>
  <c r="K353" i="3"/>
  <c r="H353" i="3"/>
  <c r="M353" i="3" s="1"/>
  <c r="F353" i="3"/>
  <c r="C353" i="3"/>
  <c r="F404" i="2"/>
  <c r="F403" i="2"/>
  <c r="F402" i="2"/>
  <c r="E354" i="1"/>
  <c r="F354" i="1" s="1"/>
  <c r="D354" i="1"/>
  <c r="F353" i="1"/>
  <c r="M354" i="3" l="1"/>
  <c r="K347" i="3" l="1"/>
  <c r="H347" i="3" s="1"/>
  <c r="M347" i="3" s="1"/>
  <c r="F347" i="3"/>
  <c r="C347" i="3" s="1"/>
  <c r="K346" i="3"/>
  <c r="H346" i="3"/>
  <c r="M346" i="3" s="1"/>
  <c r="F346" i="3"/>
  <c r="C346" i="3"/>
  <c r="F396" i="2"/>
  <c r="F395" i="2"/>
  <c r="F394" i="2"/>
  <c r="E347" i="1"/>
  <c r="F347" i="1" s="1"/>
  <c r="D347" i="1"/>
  <c r="F346" i="1"/>
  <c r="K340" i="3" l="1"/>
  <c r="H340" i="3"/>
  <c r="F340" i="3"/>
  <c r="K339" i="3"/>
  <c r="H339" i="3" s="1"/>
  <c r="I339" i="3"/>
  <c r="G340" i="3"/>
  <c r="F339" i="3"/>
  <c r="C339" i="3" s="1"/>
  <c r="D339" i="3"/>
  <c r="F388" i="2"/>
  <c r="F387" i="2"/>
  <c r="F386" i="2"/>
  <c r="E340" i="1"/>
  <c r="F340" i="1" s="1"/>
  <c r="D340" i="1"/>
  <c r="F339" i="1"/>
  <c r="M339" i="3" l="1"/>
  <c r="C340" i="3"/>
  <c r="M340" i="3"/>
  <c r="K333" i="3" l="1"/>
  <c r="H333" i="3"/>
  <c r="F333" i="3"/>
  <c r="K332" i="3"/>
  <c r="H332" i="3" s="1"/>
  <c r="G333" i="3"/>
  <c r="F332" i="3"/>
  <c r="C332" i="3"/>
  <c r="F380" i="2"/>
  <c r="F379" i="2"/>
  <c r="F378" i="2"/>
  <c r="E333" i="1"/>
  <c r="F333" i="1" s="1"/>
  <c r="D333" i="1"/>
  <c r="F332" i="1"/>
  <c r="M332" i="3" l="1"/>
  <c r="C333" i="3"/>
  <c r="M333" i="3" s="1"/>
  <c r="K326" i="3" l="1"/>
  <c r="H326" i="3" s="1"/>
  <c r="F326" i="3"/>
  <c r="C326" i="3" s="1"/>
  <c r="K325" i="3"/>
  <c r="H325" i="3"/>
  <c r="D325" i="3"/>
  <c r="F325" i="3" s="1"/>
  <c r="C325" i="3" s="1"/>
  <c r="F372" i="2"/>
  <c r="F371" i="2"/>
  <c r="F370" i="2"/>
  <c r="E326" i="1"/>
  <c r="F326" i="1" s="1"/>
  <c r="D326" i="1"/>
  <c r="F325" i="1"/>
  <c r="M325" i="3" l="1"/>
  <c r="M326" i="3"/>
  <c r="K319" i="3" l="1"/>
  <c r="H319" i="3" s="1"/>
  <c r="M319" i="3" s="1"/>
  <c r="F319" i="3"/>
  <c r="C319" i="3" s="1"/>
  <c r="K318" i="3"/>
  <c r="H318" i="3"/>
  <c r="M318" i="3" s="1"/>
  <c r="F318" i="3"/>
  <c r="C318" i="3"/>
  <c r="F364" i="2"/>
  <c r="F363" i="2"/>
  <c r="F362" i="2"/>
  <c r="E319" i="1"/>
  <c r="F319" i="1" s="1"/>
  <c r="D319" i="1"/>
  <c r="F318" i="1"/>
  <c r="K312" i="3" l="1"/>
  <c r="H312" i="3" s="1"/>
  <c r="M312" i="3" s="1"/>
  <c r="F312" i="3"/>
  <c r="C312" i="3" s="1"/>
  <c r="K311" i="3"/>
  <c r="H311" i="3"/>
  <c r="M311" i="3" s="1"/>
  <c r="F311" i="3"/>
  <c r="C311" i="3"/>
  <c r="F356" i="2"/>
  <c r="F355" i="2"/>
  <c r="F354" i="2"/>
  <c r="E312" i="1"/>
  <c r="F312" i="1" s="1"/>
  <c r="D312" i="1"/>
  <c r="F311" i="1"/>
  <c r="K305" i="3" l="1"/>
  <c r="H305" i="3" s="1"/>
  <c r="F305" i="3"/>
  <c r="K304" i="3"/>
  <c r="H304" i="3" s="1"/>
  <c r="G305" i="3"/>
  <c r="C305" i="3" s="1"/>
  <c r="F304" i="3"/>
  <c r="C304" i="3" s="1"/>
  <c r="F348" i="2"/>
  <c r="F347" i="2"/>
  <c r="F346" i="2"/>
  <c r="E305" i="1"/>
  <c r="F305" i="1" s="1"/>
  <c r="D305" i="1"/>
  <c r="F304" i="1"/>
  <c r="M305" i="3" l="1"/>
  <c r="M304" i="3"/>
  <c r="K298" i="3" l="1"/>
  <c r="H298" i="3"/>
  <c r="F298" i="3"/>
  <c r="K297" i="3"/>
  <c r="H297" i="3" s="1"/>
  <c r="I297" i="3"/>
  <c r="G298" i="3"/>
  <c r="F297" i="3"/>
  <c r="C297" i="3" s="1"/>
  <c r="D297" i="3"/>
  <c r="F340" i="2"/>
  <c r="F339" i="2"/>
  <c r="F338" i="2"/>
  <c r="E298" i="1"/>
  <c r="F298" i="1" s="1"/>
  <c r="D298" i="1"/>
  <c r="F297" i="1"/>
  <c r="M297" i="3" l="1"/>
  <c r="C298" i="3"/>
  <c r="M298" i="3" s="1"/>
  <c r="K291" i="3" l="1"/>
  <c r="H291" i="3" s="1"/>
  <c r="F291" i="3"/>
  <c r="C291" i="3" s="1"/>
  <c r="K290" i="3"/>
  <c r="H290" i="3" s="1"/>
  <c r="M290" i="3" s="1"/>
  <c r="F290" i="3"/>
  <c r="C290" i="3" s="1"/>
  <c r="F332" i="2"/>
  <c r="F331" i="2"/>
  <c r="F330" i="2"/>
  <c r="E291" i="1"/>
  <c r="F291" i="1" s="1"/>
  <c r="D291" i="1"/>
  <c r="F290" i="1"/>
  <c r="M291" i="3" l="1"/>
  <c r="K284" i="3"/>
  <c r="H284" i="3"/>
  <c r="F284" i="3"/>
  <c r="K283" i="3"/>
  <c r="H283" i="3" s="1"/>
  <c r="G284" i="3"/>
  <c r="F283" i="3"/>
  <c r="C283" i="3"/>
  <c r="F324" i="2"/>
  <c r="F323" i="2"/>
  <c r="F322" i="2"/>
  <c r="E284" i="1"/>
  <c r="F284" i="1" s="1"/>
  <c r="D284" i="1"/>
  <c r="F283" i="1"/>
  <c r="M283" i="3" l="1"/>
  <c r="C284" i="3"/>
  <c r="M284" i="3"/>
  <c r="K277" i="3" l="1"/>
  <c r="H277" i="3" s="1"/>
  <c r="M277" i="3" s="1"/>
  <c r="F277" i="3"/>
  <c r="C277" i="3" s="1"/>
  <c r="I276" i="3"/>
  <c r="K276" i="3" s="1"/>
  <c r="H276" i="3" s="1"/>
  <c r="M276" i="3" s="1"/>
  <c r="F276" i="3"/>
  <c r="C276" i="3" s="1"/>
  <c r="F316" i="2"/>
  <c r="F315" i="2"/>
  <c r="F314" i="2"/>
  <c r="E277" i="1"/>
  <c r="F277" i="1" s="1"/>
  <c r="D277" i="1"/>
  <c r="F276" i="1"/>
  <c r="K270" i="3" l="1"/>
  <c r="H270" i="3" s="1"/>
  <c r="M270" i="3" s="1"/>
  <c r="F270" i="3"/>
  <c r="C270" i="3" s="1"/>
  <c r="K269" i="3"/>
  <c r="H269" i="3"/>
  <c r="F269" i="3"/>
  <c r="C269" i="3" s="1"/>
  <c r="F308" i="2"/>
  <c r="F307" i="2"/>
  <c r="F306" i="2"/>
  <c r="E270" i="1"/>
  <c r="F270" i="1" s="1"/>
  <c r="D270" i="1"/>
  <c r="F269" i="1"/>
  <c r="M269" i="3" l="1"/>
  <c r="K263" i="3" l="1"/>
  <c r="H263" i="3" s="1"/>
  <c r="M263" i="3" s="1"/>
  <c r="F263" i="3"/>
  <c r="C263" i="3" s="1"/>
  <c r="K262" i="3"/>
  <c r="H262" i="3" s="1"/>
  <c r="M262" i="3" s="1"/>
  <c r="F262" i="3"/>
  <c r="C262" i="3" s="1"/>
  <c r="F300" i="2"/>
  <c r="F299" i="2"/>
  <c r="F298" i="2"/>
  <c r="E263" i="1"/>
  <c r="F263" i="1" s="1"/>
  <c r="D263" i="1"/>
  <c r="F262" i="1"/>
  <c r="K256" i="3" l="1"/>
  <c r="H256" i="3" s="1"/>
  <c r="F256" i="3"/>
  <c r="C256" i="3" s="1"/>
  <c r="K255" i="3"/>
  <c r="H255" i="3"/>
  <c r="M255" i="3" s="1"/>
  <c r="F255" i="3"/>
  <c r="C255" i="3"/>
  <c r="F292" i="2"/>
  <c r="F291" i="2"/>
  <c r="F290" i="2"/>
  <c r="E256" i="1"/>
  <c r="F256" i="1" s="1"/>
  <c r="D256" i="1"/>
  <c r="F255" i="1"/>
  <c r="M256" i="3" l="1"/>
  <c r="K249" i="3" l="1"/>
  <c r="H249" i="3" s="1"/>
  <c r="M249" i="3" s="1"/>
  <c r="F249" i="3"/>
  <c r="C249" i="3" s="1"/>
  <c r="K248" i="3"/>
  <c r="H248" i="3"/>
  <c r="F248" i="3"/>
  <c r="C248" i="3" s="1"/>
  <c r="F284" i="2"/>
  <c r="F283" i="2"/>
  <c r="F282" i="2"/>
  <c r="E249" i="1"/>
  <c r="F249" i="1" s="1"/>
  <c r="D249" i="1"/>
  <c r="F248" i="1"/>
  <c r="M248" i="3" l="1"/>
  <c r="K242" i="3" l="1"/>
  <c r="H242" i="3" s="1"/>
  <c r="M242" i="3" s="1"/>
  <c r="F242" i="3"/>
  <c r="C242" i="3" s="1"/>
  <c r="K241" i="3"/>
  <c r="H241" i="3"/>
  <c r="M241" i="3" s="1"/>
  <c r="F241" i="3"/>
  <c r="C241" i="3"/>
  <c r="F276" i="2"/>
  <c r="F275" i="2"/>
  <c r="F274" i="2"/>
  <c r="E242" i="1"/>
  <c r="F242" i="1" s="1"/>
  <c r="D242" i="1"/>
  <c r="F241" i="1"/>
  <c r="K235" i="3" l="1"/>
  <c r="H235" i="3" s="1"/>
  <c r="M235" i="3" s="1"/>
  <c r="F235" i="3"/>
  <c r="C235" i="3" s="1"/>
  <c r="K234" i="3"/>
  <c r="H234" i="3" s="1"/>
  <c r="M234" i="3" s="1"/>
  <c r="F234" i="3"/>
  <c r="C234" i="3" s="1"/>
  <c r="F268" i="2"/>
  <c r="F267" i="2"/>
  <c r="F266" i="2"/>
  <c r="E235" i="1"/>
  <c r="D235" i="1"/>
  <c r="F235" i="1" s="1"/>
  <c r="F234" i="1"/>
  <c r="K228" i="3" l="1"/>
  <c r="H228" i="3" s="1"/>
  <c r="M228" i="3" s="1"/>
  <c r="F228" i="3"/>
  <c r="C228" i="3" s="1"/>
  <c r="K227" i="3"/>
  <c r="H227" i="3"/>
  <c r="E227" i="3"/>
  <c r="F227" i="3" s="1"/>
  <c r="C227" i="3" s="1"/>
  <c r="F260" i="2"/>
  <c r="F259" i="2"/>
  <c r="F258" i="2"/>
  <c r="E228" i="1"/>
  <c r="F228" i="1" s="1"/>
  <c r="D228" i="1"/>
  <c r="F227" i="1"/>
  <c r="M227" i="3" l="1"/>
  <c r="K221" i="3" l="1"/>
  <c r="H221" i="3" s="1"/>
  <c r="F221" i="3"/>
  <c r="C221" i="3" s="1"/>
  <c r="K220" i="3"/>
  <c r="H220" i="3"/>
  <c r="M220" i="3" s="1"/>
  <c r="F220" i="3"/>
  <c r="C220" i="3"/>
  <c r="F252" i="2"/>
  <c r="F251" i="2"/>
  <c r="F250" i="2"/>
  <c r="E221" i="1"/>
  <c r="F221" i="1" s="1"/>
  <c r="D221" i="1"/>
  <c r="F220" i="1"/>
  <c r="M221" i="3" l="1"/>
  <c r="K214" i="3" l="1"/>
  <c r="H214" i="3" s="1"/>
  <c r="M214" i="3" s="1"/>
  <c r="F214" i="3"/>
  <c r="C214" i="3" s="1"/>
  <c r="K213" i="3"/>
  <c r="H213" i="3" s="1"/>
  <c r="M213" i="3" s="1"/>
  <c r="F213" i="3"/>
  <c r="C213" i="3" s="1"/>
  <c r="F244" i="2"/>
  <c r="F243" i="2"/>
  <c r="F242" i="2"/>
  <c r="E214" i="1"/>
  <c r="F214" i="1" s="1"/>
  <c r="D214" i="1"/>
  <c r="F213" i="1"/>
  <c r="K207" i="3" l="1"/>
  <c r="H207" i="3" s="1"/>
  <c r="M207" i="3" s="1"/>
  <c r="F207" i="3"/>
  <c r="C207" i="3" s="1"/>
  <c r="K206" i="3"/>
  <c r="H206" i="3"/>
  <c r="M206" i="3" s="1"/>
  <c r="F206" i="3"/>
  <c r="C206" i="3"/>
  <c r="F236" i="2"/>
  <c r="F235" i="2"/>
  <c r="F234" i="2"/>
  <c r="E207" i="1"/>
  <c r="F207" i="1" s="1"/>
  <c r="D207" i="1"/>
  <c r="F206" i="1"/>
  <c r="K200" i="3" l="1"/>
  <c r="H200" i="3" s="1"/>
  <c r="M200" i="3" s="1"/>
  <c r="F200" i="3"/>
  <c r="C200" i="3" s="1"/>
  <c r="K199" i="3"/>
  <c r="H199" i="3"/>
  <c r="M199" i="3" s="1"/>
  <c r="F199" i="3"/>
  <c r="C199" i="3"/>
  <c r="F228" i="2"/>
  <c r="F227" i="2"/>
  <c r="F226" i="2"/>
  <c r="E200" i="1"/>
  <c r="F200" i="1" s="1"/>
  <c r="D200" i="1"/>
  <c r="F199" i="1"/>
  <c r="K193" i="3" l="1"/>
  <c r="H193" i="3" s="1"/>
  <c r="M193" i="3" s="1"/>
  <c r="F193" i="3"/>
  <c r="C193" i="3" s="1"/>
  <c r="K192" i="3"/>
  <c r="H192" i="3" s="1"/>
  <c r="M192" i="3" s="1"/>
  <c r="F192" i="3"/>
  <c r="C192" i="3" s="1"/>
  <c r="F220" i="2"/>
  <c r="F219" i="2"/>
  <c r="F218" i="2"/>
  <c r="E193" i="1"/>
  <c r="F193" i="1" s="1"/>
  <c r="D193" i="1"/>
  <c r="F192" i="1"/>
  <c r="K186" i="3" l="1"/>
  <c r="H186" i="3"/>
  <c r="F186" i="3"/>
  <c r="K185" i="3"/>
  <c r="H185" i="3" s="1"/>
  <c r="M185" i="3" s="1"/>
  <c r="I185" i="3"/>
  <c r="G186" i="3"/>
  <c r="F185" i="3"/>
  <c r="C185" i="3" s="1"/>
  <c r="D185" i="3"/>
  <c r="F212" i="2"/>
  <c r="F211" i="2"/>
  <c r="F210" i="2"/>
  <c r="E186" i="1"/>
  <c r="F186" i="1" s="1"/>
  <c r="D186" i="1"/>
  <c r="F185" i="1"/>
  <c r="C186" i="3" l="1"/>
  <c r="M186" i="3" s="1"/>
  <c r="K179" i="3" l="1"/>
  <c r="H179" i="3" s="1"/>
  <c r="M179" i="3" s="1"/>
  <c r="F179" i="3"/>
  <c r="C179" i="3" s="1"/>
  <c r="K178" i="3"/>
  <c r="H178" i="3"/>
  <c r="M178" i="3" s="1"/>
  <c r="F178" i="3"/>
  <c r="C178" i="3"/>
  <c r="F204" i="2"/>
  <c r="F203" i="2"/>
  <c r="F202" i="2"/>
  <c r="E179" i="1"/>
  <c r="F179" i="1" s="1"/>
  <c r="D179" i="1"/>
  <c r="F178" i="1"/>
  <c r="K172" i="3" l="1"/>
  <c r="H172" i="3" s="1"/>
  <c r="F172" i="3"/>
  <c r="C172" i="3" s="1"/>
  <c r="K171" i="3"/>
  <c r="H171" i="3"/>
  <c r="M171" i="3" s="1"/>
  <c r="F171" i="3"/>
  <c r="C171" i="3"/>
  <c r="F196" i="2"/>
  <c r="F195" i="2"/>
  <c r="F194" i="2"/>
  <c r="E172" i="1"/>
  <c r="F172" i="1" s="1"/>
  <c r="D172" i="1"/>
  <c r="F171" i="1"/>
  <c r="M172" i="3" l="1"/>
  <c r="K165" i="3" l="1"/>
  <c r="H165" i="3" s="1"/>
  <c r="F165" i="3"/>
  <c r="C165" i="3" s="1"/>
  <c r="I164" i="3"/>
  <c r="K164" i="3" s="1"/>
  <c r="H164" i="3" s="1"/>
  <c r="M164" i="3" s="1"/>
  <c r="F164" i="3"/>
  <c r="C164" i="3" s="1"/>
  <c r="D164" i="3"/>
  <c r="F188" i="2"/>
  <c r="F187" i="2"/>
  <c r="F186" i="2"/>
  <c r="D165" i="1"/>
  <c r="F165" i="1" s="1"/>
  <c r="F164" i="1"/>
  <c r="K158" i="3" l="1"/>
  <c r="H158" i="3" s="1"/>
  <c r="M158" i="3" s="1"/>
  <c r="F158" i="3"/>
  <c r="C158" i="3" s="1"/>
  <c r="K157" i="3"/>
  <c r="H157" i="3"/>
  <c r="M157" i="3" s="1"/>
  <c r="F157" i="3"/>
  <c r="C157" i="3"/>
  <c r="F180" i="2"/>
  <c r="F179" i="2"/>
  <c r="F178" i="2"/>
  <c r="E158" i="1"/>
  <c r="F158" i="1" s="1"/>
  <c r="D158" i="1"/>
  <c r="F157" i="1"/>
  <c r="K151" i="3" l="1"/>
  <c r="H151" i="3" s="1"/>
  <c r="M151" i="3" s="1"/>
  <c r="F151" i="3"/>
  <c r="C151" i="3" s="1"/>
  <c r="K150" i="3"/>
  <c r="H150" i="3"/>
  <c r="D150" i="3"/>
  <c r="F150" i="3" s="1"/>
  <c r="C150" i="3" s="1"/>
  <c r="F172" i="2"/>
  <c r="F171" i="2"/>
  <c r="F170" i="2"/>
  <c r="E151" i="1"/>
  <c r="F151" i="1" s="1"/>
  <c r="D151" i="1"/>
  <c r="F150" i="1"/>
  <c r="M150" i="3" l="1"/>
  <c r="K144" i="3" l="1"/>
  <c r="H144" i="3" s="1"/>
  <c r="F144" i="3"/>
  <c r="K143" i="3"/>
  <c r="H143" i="3" s="1"/>
  <c r="C143" i="3"/>
  <c r="F143" i="3"/>
  <c r="F164" i="2"/>
  <c r="F163" i="2"/>
  <c r="F162" i="2"/>
  <c r="E144" i="1"/>
  <c r="F144" i="1" s="1"/>
  <c r="D144" i="1"/>
  <c r="F143" i="1"/>
  <c r="M143" i="3" l="1"/>
  <c r="G144" i="3"/>
  <c r="C144" i="3" s="1"/>
  <c r="M144" i="3" s="1"/>
  <c r="K137" i="3" l="1"/>
  <c r="H137" i="3" s="1"/>
  <c r="M137" i="3" s="1"/>
  <c r="F137" i="3"/>
  <c r="C137" i="3" s="1"/>
  <c r="I136" i="3"/>
  <c r="K136" i="3" s="1"/>
  <c r="H136" i="3" s="1"/>
  <c r="M136" i="3" s="1"/>
  <c r="F136" i="3"/>
  <c r="C136" i="3" s="1"/>
  <c r="D136" i="3"/>
  <c r="F156" i="2"/>
  <c r="F155" i="2"/>
  <c r="F154" i="2"/>
  <c r="E137" i="1"/>
  <c r="F136" i="1"/>
  <c r="D136" i="1"/>
  <c r="D137" i="1" s="1"/>
  <c r="F137" i="1" l="1"/>
  <c r="K130" i="3" l="1"/>
  <c r="H130" i="3" s="1"/>
  <c r="F130" i="3"/>
  <c r="C130" i="3" s="1"/>
  <c r="K129" i="3"/>
  <c r="H129" i="3"/>
  <c r="F129" i="3"/>
  <c r="C129" i="3" s="1"/>
  <c r="F148" i="2"/>
  <c r="F147" i="2"/>
  <c r="F146" i="2"/>
  <c r="E130" i="1"/>
  <c r="F130" i="1" s="1"/>
  <c r="D130" i="1"/>
  <c r="F129" i="1"/>
  <c r="M129" i="3" l="1"/>
  <c r="M130" i="3"/>
  <c r="K123" i="3" l="1"/>
  <c r="H123" i="3" s="1"/>
  <c r="M123" i="3" s="1"/>
  <c r="F123" i="3"/>
  <c r="C123" i="3" s="1"/>
  <c r="K122" i="3"/>
  <c r="H122" i="3"/>
  <c r="F122" i="3"/>
  <c r="C122" i="3" s="1"/>
  <c r="F140" i="2"/>
  <c r="F139" i="2"/>
  <c r="F138" i="2"/>
  <c r="E123" i="1"/>
  <c r="F123" i="1" s="1"/>
  <c r="D123" i="1"/>
  <c r="F122" i="1"/>
  <c r="M122" i="3" l="1"/>
  <c r="K116" i="3" l="1"/>
  <c r="H116" i="3"/>
  <c r="F116" i="3"/>
  <c r="K115" i="3"/>
  <c r="H115" i="3" s="1"/>
  <c r="G116" i="3"/>
  <c r="F115" i="3"/>
  <c r="F132" i="2"/>
  <c r="F131" i="2"/>
  <c r="F130" i="2"/>
  <c r="E116" i="1"/>
  <c r="F116" i="1" s="1"/>
  <c r="D116" i="1"/>
  <c r="F115" i="1"/>
  <c r="C116" i="3" l="1"/>
  <c r="M116" i="3" s="1"/>
  <c r="C115" i="3"/>
  <c r="M115" i="3" s="1"/>
  <c r="K109" i="3" l="1"/>
  <c r="H109" i="3"/>
  <c r="F109" i="3"/>
  <c r="K108" i="3"/>
  <c r="H108" i="3" s="1"/>
  <c r="G109" i="3"/>
  <c r="F108" i="3"/>
  <c r="C108" i="3"/>
  <c r="F124" i="2"/>
  <c r="F123" i="2"/>
  <c r="F122" i="2"/>
  <c r="E109" i="1"/>
  <c r="F109" i="1" s="1"/>
  <c r="D109" i="1"/>
  <c r="F108" i="1"/>
  <c r="M108" i="3" l="1"/>
  <c r="C109" i="3"/>
  <c r="M109" i="3"/>
  <c r="K102" i="3" l="1"/>
  <c r="H102" i="3"/>
  <c r="F102" i="3"/>
  <c r="K101" i="3"/>
  <c r="H101" i="3" s="1"/>
  <c r="G102" i="3"/>
  <c r="F101" i="3"/>
  <c r="C101" i="3"/>
  <c r="F116" i="2"/>
  <c r="F115" i="2"/>
  <c r="F114" i="2"/>
  <c r="F102" i="1"/>
  <c r="E102" i="1"/>
  <c r="F101" i="1"/>
  <c r="M101" i="3" l="1"/>
  <c r="C102" i="3"/>
  <c r="M102" i="3" s="1"/>
  <c r="K95" i="3" l="1"/>
  <c r="H95" i="3"/>
  <c r="F95" i="3"/>
  <c r="K94" i="3"/>
  <c r="H94" i="3" s="1"/>
  <c r="G95" i="3"/>
  <c r="F94" i="3"/>
  <c r="C94" i="3"/>
  <c r="F108" i="2"/>
  <c r="F107" i="2"/>
  <c r="F106" i="2"/>
  <c r="E95" i="1"/>
  <c r="D95" i="1"/>
  <c r="F95" i="1" s="1"/>
  <c r="F94" i="1"/>
  <c r="M94" i="3" l="1"/>
  <c r="C95" i="3"/>
  <c r="M95" i="3" s="1"/>
  <c r="K88" i="3" l="1"/>
  <c r="H88" i="3" s="1"/>
  <c r="M88" i="3" s="1"/>
  <c r="F88" i="3"/>
  <c r="C88" i="3" s="1"/>
  <c r="K87" i="3"/>
  <c r="H87" i="3" s="1"/>
  <c r="M87" i="3" s="1"/>
  <c r="F87" i="3"/>
  <c r="C87" i="3" s="1"/>
  <c r="F100" i="2"/>
  <c r="F99" i="2"/>
  <c r="F98" i="2"/>
  <c r="E88" i="1"/>
  <c r="F88" i="1" s="1"/>
  <c r="D88" i="1"/>
  <c r="F87" i="1"/>
  <c r="F84" i="2" l="1"/>
  <c r="F83" i="2"/>
  <c r="F82" i="2"/>
  <c r="K81" i="3" l="1"/>
  <c r="H81" i="3" s="1"/>
  <c r="M81" i="3" s="1"/>
  <c r="F81" i="3"/>
  <c r="C81" i="3" s="1"/>
  <c r="K80" i="3"/>
  <c r="H80" i="3"/>
  <c r="M80" i="3" s="1"/>
  <c r="F80" i="3"/>
  <c r="C80" i="3"/>
  <c r="F92" i="2"/>
  <c r="F91" i="2"/>
  <c r="F90" i="2"/>
  <c r="E81" i="1"/>
  <c r="F81" i="1" s="1"/>
  <c r="D81" i="1"/>
  <c r="F80" i="1"/>
  <c r="K74" i="3" l="1"/>
  <c r="H74" i="3" s="1"/>
  <c r="M74" i="3" s="1"/>
  <c r="F74" i="3"/>
  <c r="C74" i="3" s="1"/>
  <c r="K73" i="3"/>
  <c r="H73" i="3"/>
  <c r="M73" i="3" s="1"/>
  <c r="F73" i="3"/>
  <c r="C73" i="3"/>
  <c r="E74" i="1"/>
  <c r="F74" i="1" s="1"/>
  <c r="D74" i="1"/>
  <c r="F73" i="1"/>
  <c r="K67" i="3" l="1"/>
  <c r="H67" i="3" s="1"/>
  <c r="M67" i="3" s="1"/>
  <c r="F67" i="3"/>
  <c r="C67" i="3" s="1"/>
  <c r="K66" i="3"/>
  <c r="H66" i="3" s="1"/>
  <c r="M66" i="3" s="1"/>
  <c r="F66" i="3"/>
  <c r="C66" i="3" s="1"/>
  <c r="F76" i="2"/>
  <c r="F75" i="2"/>
  <c r="F74" i="2"/>
  <c r="E67" i="1"/>
  <c r="F67" i="1" s="1"/>
  <c r="D67" i="1"/>
  <c r="F66" i="1"/>
  <c r="K60" i="3" l="1"/>
  <c r="H60" i="3" s="1"/>
  <c r="F60" i="3"/>
  <c r="C60" i="3" s="1"/>
  <c r="K59" i="3"/>
  <c r="H59" i="3"/>
  <c r="M59" i="3" s="1"/>
  <c r="F59" i="3"/>
  <c r="C59" i="3"/>
  <c r="F68" i="2"/>
  <c r="F67" i="2"/>
  <c r="F66" i="2"/>
  <c r="E60" i="1"/>
  <c r="F60" i="1" s="1"/>
  <c r="D60" i="1"/>
  <c r="F59" i="1"/>
  <c r="M60" i="3" l="1"/>
  <c r="K53" i="3" l="1"/>
  <c r="H53" i="3" s="1"/>
  <c r="M53" i="3" s="1"/>
  <c r="F53" i="3"/>
  <c r="C53" i="3" s="1"/>
  <c r="K52" i="3"/>
  <c r="H52" i="3"/>
  <c r="M52" i="3" s="1"/>
  <c r="F52" i="3"/>
  <c r="C52" i="3"/>
  <c r="F60" i="2"/>
  <c r="F59" i="2"/>
  <c r="F58" i="2"/>
  <c r="E53" i="1"/>
  <c r="F53" i="1" s="1"/>
  <c r="F52" i="1"/>
  <c r="K46" i="3" l="1"/>
  <c r="H46" i="3"/>
  <c r="F46" i="3"/>
  <c r="K45" i="3"/>
  <c r="H45" i="3" s="1"/>
  <c r="G46" i="3"/>
  <c r="F45" i="3"/>
  <c r="C45" i="3"/>
  <c r="F52" i="2"/>
  <c r="F51" i="2"/>
  <c r="F50" i="2"/>
  <c r="E46" i="1"/>
  <c r="F46" i="1" s="1"/>
  <c r="D46" i="1"/>
  <c r="F45" i="1"/>
  <c r="M45" i="3" l="1"/>
  <c r="C46" i="3"/>
  <c r="M46" i="3" s="1"/>
  <c r="K39" i="3" l="1"/>
  <c r="H39" i="3" s="1"/>
  <c r="F39" i="3"/>
  <c r="C39" i="3" s="1"/>
  <c r="K38" i="3"/>
  <c r="H38" i="3"/>
  <c r="M38" i="3" s="1"/>
  <c r="F38" i="3"/>
  <c r="C38" i="3"/>
  <c r="F44" i="2"/>
  <c r="F43" i="2"/>
  <c r="F42" i="2"/>
  <c r="E39" i="1"/>
  <c r="F39" i="1" s="1"/>
  <c r="D39" i="1"/>
  <c r="F38" i="1"/>
  <c r="M39" i="3" l="1"/>
  <c r="K32" i="3" l="1"/>
  <c r="H32" i="3"/>
  <c r="F32" i="3"/>
  <c r="C32" i="3" s="1"/>
  <c r="K31" i="3"/>
  <c r="I31" i="3"/>
  <c r="H31" i="3"/>
  <c r="F31" i="3"/>
  <c r="C31" i="3" s="1"/>
  <c r="D31" i="3"/>
  <c r="F36" i="2"/>
  <c r="E35" i="2"/>
  <c r="F35" i="2" s="1"/>
  <c r="F34" i="2"/>
  <c r="M31" i="3" l="1"/>
  <c r="M32" i="3"/>
  <c r="E32" i="1" l="1"/>
  <c r="F32" i="1" s="1"/>
  <c r="D32" i="1"/>
  <c r="F31" i="1"/>
  <c r="K25" i="3" l="1"/>
  <c r="H25" i="3" s="1"/>
  <c r="F25" i="3"/>
  <c r="C25" i="3" s="1"/>
  <c r="K24" i="3"/>
  <c r="H24" i="3"/>
  <c r="M24" i="3" s="1"/>
  <c r="F24" i="3"/>
  <c r="C24" i="3"/>
  <c r="F28" i="2"/>
  <c r="F27" i="2"/>
  <c r="F26" i="2"/>
  <c r="E25" i="1"/>
  <c r="F25" i="1" s="1"/>
  <c r="D25" i="1"/>
  <c r="F24" i="1"/>
  <c r="M25" i="3" l="1"/>
  <c r="K18" i="3" l="1"/>
  <c r="H18" i="3"/>
  <c r="F18" i="3"/>
  <c r="K17" i="3"/>
  <c r="H17" i="3" s="1"/>
  <c r="G18" i="3"/>
  <c r="F17" i="3"/>
  <c r="F20" i="2"/>
  <c r="F19" i="2"/>
  <c r="F18" i="2"/>
  <c r="E18" i="1"/>
  <c r="F18" i="1" s="1"/>
  <c r="D18" i="1"/>
  <c r="F17" i="1"/>
  <c r="C18" i="3" l="1"/>
  <c r="M18" i="3" s="1"/>
  <c r="C17" i="3"/>
  <c r="M17" i="3" s="1"/>
  <c r="B11" i="3" l="1"/>
  <c r="B10" i="3"/>
  <c r="B12" i="2"/>
  <c r="B10" i="2"/>
  <c r="A6" i="3" l="1"/>
  <c r="A6" i="2"/>
  <c r="D11" i="1" l="1"/>
  <c r="F12" i="2"/>
  <c r="F11" i="2"/>
  <c r="L10" i="3"/>
  <c r="G10" i="3"/>
  <c r="G11" i="3" s="1"/>
  <c r="K11" i="3"/>
  <c r="F11" i="3"/>
  <c r="E11" i="1" l="1"/>
  <c r="L11" i="3" s="1"/>
  <c r="F11" i="1" l="1"/>
  <c r="H11" i="3"/>
  <c r="C11" i="3"/>
  <c r="K10" i="3"/>
  <c r="H10" i="3" s="1"/>
  <c r="F10" i="3"/>
  <c r="C10" i="3" s="1"/>
  <c r="F10" i="2"/>
  <c r="F10" i="1"/>
  <c r="M10" i="3" l="1"/>
  <c r="M11" i="3"/>
</calcChain>
</file>

<file path=xl/sharedStrings.xml><?xml version="1.0" encoding="utf-8"?>
<sst xmlns="http://schemas.openxmlformats.org/spreadsheetml/2006/main" count="2920" uniqueCount="280">
  <si>
    <t>Форма № 1</t>
  </si>
  <si>
    <t>СООТВЕТСТВИЕ</t>
  </si>
  <si>
    <t xml:space="preserve">объема предоставленных муниципальных услуг </t>
  </si>
  <si>
    <t>параметрам муниципального задания</t>
  </si>
  <si>
    <t>№ п/п</t>
  </si>
  <si>
    <t>Уникальный номер реестровой записи, наименование услуги</t>
  </si>
  <si>
    <t>Единица измерения</t>
  </si>
  <si>
    <t>Объем муниципальной услуги за отчетный период, установленный муниципальным заданием</t>
  </si>
  <si>
    <t>Фактический объем оказанной муниципальной услуги</t>
  </si>
  <si>
    <t>Отклонение</t>
  </si>
  <si>
    <t>6=(5/4)*100%</t>
  </si>
  <si>
    <t>человек</t>
  </si>
  <si>
    <t>Форма № 3</t>
  </si>
  <si>
    <t>Наименование показателя качества муниципальной услуги</t>
  </si>
  <si>
    <t>Значение показателя качества, установленного муниципальным заданием</t>
  </si>
  <si>
    <t>Фактическое значение показателя качества, достигнутого в отчетном периоде</t>
  </si>
  <si>
    <t>Форма № 4</t>
  </si>
  <si>
    <t xml:space="preserve">фактической стоимости </t>
  </si>
  <si>
    <t>оказания единицы муниципальной услуги нормативной</t>
  </si>
  <si>
    <t>Нормативная стоимость, руб.</t>
  </si>
  <si>
    <t>Фактическая стоимость, руб.</t>
  </si>
  <si>
    <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</si>
  <si>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</si>
  <si>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>Итого профинансировано расходов за отчетный период, руб.</t>
  </si>
  <si>
    <t>3а</t>
  </si>
  <si>
    <t>3б</t>
  </si>
  <si>
    <t>3г</t>
  </si>
  <si>
    <t>4а</t>
  </si>
  <si>
    <t>4б</t>
  </si>
  <si>
    <t>4г</t>
  </si>
  <si>
    <t>5=(4/3)*100%</t>
  </si>
  <si>
    <t>качества предоставленных услуг (выполненных работ)</t>
  </si>
  <si>
    <t xml:space="preserve">укомплектованность педагогическими кадрами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</si>
  <si>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</si>
  <si>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3в</t>
  </si>
  <si>
    <t>4в</t>
  </si>
  <si>
    <t>Отчетный период:  5 месяцев 2026 года</t>
  </si>
  <si>
    <t>Отчетный период: 5 месяцев  2026 года</t>
  </si>
  <si>
    <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</si>
  <si>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</si>
  <si>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 xml:space="preserve">Итого плановые ассигнования на 2026 год с учетом изменений на конец отчетного периода, руб. </t>
  </si>
  <si>
    <t>Муниципальное автономное дошкольное образовательное учреждение "Детский сад № 1 "Капитошка"</t>
  </si>
  <si>
    <r>
      <t xml:space="preserve">801011О.99.0.БВ24ДП02000,  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</si>
  <si>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853211О.99.0.БВ19АГ08000,  853211О.99.0.БВ19АА56000,  </t>
    </r>
    <r>
      <rPr>
        <sz val="14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</si>
  <si>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"Детский сад № 2"</t>
  </si>
  <si>
    <r>
      <t xml:space="preserve">801011О.99.0.БВ24ДП02000,  801011О.99.0.БВ24АВ42000,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</si>
  <si>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 853211О.99.0.БВ19АГ08000, 853211О.99.0.БВ19АА56000, 853211О.99.0.БВ19АА26000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</si>
  <si>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801011О.99.0.БВ24АВ42000, 801011О.99.0.БВ24ДН82000  реализация основных общеобразовательных программ дошкольного образования</t>
  </si>
  <si>
    <t>801011О.99.0.БВ24ДП02000,  801011О.99.0.БВ24АВ42000, 801011О.99.0.БВ24ДН82000    реализация основных общеобразовательных программ дошкольного образования</t>
  </si>
  <si>
    <t>МБДОУ д/с №3</t>
  </si>
  <si>
    <r>
      <t xml:space="preserve">801011О.99.0.БВ24ДН82000,     801011О.99.0.БВ24ДП02000,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</si>
  <si>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853211О.99.0.БВ19АГ08000, 853211О.99.0.БВ19АА56000 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</si>
  <si>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t>801011О.99.0.БВ24ДН82000,     801011О.99.0.БВ24ДП02000, 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</si>
  <si>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        присмотр и уход</t>
  </si>
  <si>
    <t>801011О.99.0.БВ24ДН82000,     801011О.99.0.БВ24ДП02000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</si>
  <si>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       присмотр и уход</t>
  </si>
  <si>
    <t>МАДОУ д/с № 4</t>
  </si>
  <si>
    <r>
      <t xml:space="preserve">801011О.99.0.БВ24ДП02000, 801011О.99.0.БВ24АВ42000, 801011О.99.0.БВ24ДН82000,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</si>
  <si>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853211О.99.0.БВ19АА14000, 853211О.99.0.БВ19АГ08000, 853211О.99.0.БВ19АА56000, присмотр и уход</t>
  </si>
  <si>
    <t>МАДОУ "Детский сад №6"</t>
  </si>
  <si>
    <t>801011О.99.0.БВ24ДП02000, 801011О.99.0.БВ24АВ42000, 801011О.99.0.БВ24ДН82000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</si>
  <si>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853211О.99.0.БВ19АА56000,                                                 присмотр и уход</t>
  </si>
  <si>
    <t>801011О.99.0.БВ24ДП02000, 801011О.99.0.БВ24АВ42000, 801011О.99.0.БВ24ДН82000, реализация основных общеобразовательных программ дошкольного образования</t>
  </si>
  <si>
    <t>МБДОУ № 5</t>
  </si>
  <si>
    <t>801011О.99.0.БВ24ДП02000, 801011О.99.0.БВ24ДН82000 реализация основных общеобразовательных программ дошкольного образования</t>
  </si>
  <si>
    <r>
      <t xml:space="preserve">853211О.99.0.БВ19АГ20000, 853211О.99.0.БВ19АА68000, 853211О.99.0.БВ19АГ08000, 853211О.99.0.БВ19АА56000   </t>
    </r>
    <r>
      <rPr>
        <sz val="14"/>
        <rFont val="Times New Roman"/>
        <family val="1"/>
        <charset val="204"/>
      </rPr>
      <t>присмотр и уход</t>
    </r>
  </si>
  <si>
    <t>муниципальное автономное дошкольное образовательное учреждение "Детский сад № 8 "Росинка"</t>
  </si>
  <si>
    <r>
      <t xml:space="preserve">801011О.99.0.БВ24ДП02000,  801011О.99.0.БВ24ДН82000,      801011О.99.0.БВ24АВ42000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</si>
  <si>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 853211О.99.0.БВ19АГ08000, 853211О.99.0.БВ19АА56000,  853211О.99.0.БВ19АА98000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</si>
  <si>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801011О.99.0.БВ24ДН82000,      801011О.99.0.БВ24АВ42000     реализация основных общеобразовательных программ дошкольного образования</t>
  </si>
  <si>
    <t xml:space="preserve">муниципальное бюджетное дошкольное образовательное учреждение «Детский сад  10» </t>
  </si>
  <si>
    <t>801011О.99.0.БВ24ДП02000, 801011О.99.0.БВ24АВ42000, 801011О.99.0.БВ24ДН82000 реализация основных общеобразовательных программ дошкольного образования</t>
  </si>
  <si>
    <t>853211О.99.0.БВ19АГ20000, 853211О.99.0.БВ19АА68000,  853211О.99.0.БВ19АГ08000, 853211О.99.0.БВ19АА56000 присмотр и уход</t>
  </si>
  <si>
    <t>муниципальное бюджетное дошкольное образовательное учреждение "Детский сад № 12 "Зоренька"</t>
  </si>
  <si>
    <r>
      <t xml:space="preserve">801011О.99.0.БВ24ДП02000, 801011О.99.0.БВ24ДН82000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</si>
  <si>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853211О.99.0.БВ19АГ08000, 853211О.99.0.БВ19АГ08000, 853211О.99.0.БВ19АА56000 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</si>
  <si>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801011О.99.0.БВ24ДН82000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</si>
  <si>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13/38"</t>
  </si>
  <si>
    <t>МБДОУ д/с № 15</t>
  </si>
  <si>
    <r>
      <t xml:space="preserve">801011О.99.0.БВ24ДП02000,    801011О.99.0.БВ24АВ42000, 801011О.99.0.БВ24ДН82000,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</si>
  <si>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853211О.99.0.БВ19АГ20000, 853211О.99.0.БВ19АА68000,   853211О.99.0.БВ19АГ08000, 853211О.99.0.БВ19АА56000, 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</si>
  <si>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801011О.99.0.БВ24АВ42000, 801011О.99.0.БВ24ДН82000,    реализация основных общеобразовательных программ дошкольного образования</t>
  </si>
  <si>
    <t xml:space="preserve"> 853211О.99.0.БВ19АГ20000, 853211О.99.0.БВ19АА68000,   853211О.99.0.БВ19АГ08000, 853211О.99.0.БВ19АА56000,  присмотр и уход</t>
  </si>
  <si>
    <t>муниципальное бюджетное дошкольное образовательное учреждение «Детский сад № 17»</t>
  </si>
  <si>
    <t>801011О.99.0.БВ24ДП02000, 801011О.99.0.БВ24ДН82000                      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</si>
  <si>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                присмотр и уход</t>
  </si>
  <si>
    <t>муниципальное бюджетное дошкольное образовательное учреждение "Детский сад № 20 "Красная Шапочка"</t>
  </si>
  <si>
    <r>
      <t xml:space="preserve">801011О.99.0.БВ24АВ42000,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</si>
  <si>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853211О.99.0.БВ19АГ08000, 853211О.99.0.БВ19АА56000,                                            </t>
    </r>
    <r>
      <rPr>
        <sz val="14"/>
        <rFont val="Times New Roman"/>
        <family val="1"/>
        <charset val="204"/>
      </rPr>
      <t>присмотр и уход</t>
    </r>
  </si>
  <si>
    <t>801011О.99.0.БВ24АВ42000, 801011О.99.0.БВ24ДН82000,      реализация основных общеобразовательных программ дошкольного образования</t>
  </si>
  <si>
    <t xml:space="preserve"> 853211О.99.0.БВ19АГ08000, 853211О.99.0.БВ19АА56000,  присмотр и уход</t>
  </si>
  <si>
    <t>853211О.99.0.БВ19АГ08000, 853211О.99.0.БВ19АА56000,  присмотр и уход</t>
  </si>
  <si>
    <t>МБДОУ д/с №24</t>
  </si>
  <si>
    <r>
      <t xml:space="preserve">801011О.99.0.БВ24ДП02000, 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</si>
  <si>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853211О.99.0.БВ19АБ10000, 853211О.99.0.БВ19АГ20000, 853211О.99.0.БВ19АА68000, 853211О.99.0.БВ19АА14000, 853211О.99.0.БВ19АГ08000, 853211О.99.0.БВ19АА56000    </t>
    </r>
    <r>
      <rPr>
        <sz val="14"/>
        <color theme="1" tint="4.9989318521683403E-2"/>
        <rFont val="Times New Roman"/>
        <family val="1"/>
        <charset val="204"/>
      </rPr>
      <t>присмотр и уход</t>
    </r>
  </si>
  <si>
    <t>801011О.99.0.БВ24ДП02000,  801011О.99.0.БВ24ДН82000,  реализация основных общеобразовательных программ дошкольного образования</t>
  </si>
  <si>
    <t>853211О.99.0.БВ19АБ10000, 853211О.99.0.БВ19АГ20000, 853211О.99.0.БВ19АА68000, 853211О.99.0.БВ19АА14000, 853211О.99.0.БВ19АГ08000, 853211О.99.0.БВ19АА56000    присмотр и уход</t>
  </si>
  <si>
    <t>муниципальное бюджетное дошкольное образовательное учреждение «Детский сад № 25»</t>
  </si>
  <si>
    <t>853211О.99.0.БВ19АГ20000, 853211О.99.0.БВ19АА68000, 853211О.99.0.БВ19АА14000, 853211О.99.0.БВ19АГ08000, 853211О.99.0.БВ19АА56000, 853211О.99.0.БВ19АА98000                                              присмотр и уход</t>
  </si>
  <si>
    <t>муниципальное бюджетное дошкольное образовательное учреждение "Детский сад № 29 "Маячок"</t>
  </si>
  <si>
    <r>
      <t xml:space="preserve">853211О.99.0.БВ19АГ20000, 853211О.99.0.БВ19АА68000, 853211О.99.0.БВ19АГ08000, 853211О.99.0.БВ19АА56000  </t>
    </r>
    <r>
      <rPr>
        <sz val="14"/>
        <rFont val="Times New Roman"/>
        <family val="1"/>
        <charset val="204"/>
      </rPr>
      <t>присмотр и уход</t>
    </r>
  </si>
  <si>
    <t>853211О.99.0.БВ19АГ20000, 853211О.99.0.БВ19АА68000, 853211О.99.0.БВ19АГ08000, 853211О.99.0.БВ19АА56000, 853211О.99.0.БВ19АА58000 присмотр и уход</t>
  </si>
  <si>
    <t>муниципальное бюджетное дошкольное общеобразовательное учреждение "Детский сад №31"</t>
  </si>
  <si>
    <r>
      <t xml:space="preserve">801011О.99.0.БВ24ДП02000,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</si>
  <si>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853211О.99.0.БВ19АГ08000, 853211О.99.0.БВ19АА56000,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</si>
  <si>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801011О.99.0.БВ24ДН82000,           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</si>
  <si>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853211О.99.0.БВ19АА56000, присмотр и уход</t>
  </si>
  <si>
    <t>муниципальное бюджетное дошкольное образовательное учреждение "Детский сад №31"</t>
  </si>
  <si>
    <t xml:space="preserve">  801011О.99.0.БВ24ДП02000, 801011О.99.0.БВ24ДН82000,  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</si>
  <si>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853211О.99.0.БВ19АА56000,       присмотр и уход</t>
  </si>
  <si>
    <t xml:space="preserve">муниципальное бюджетное дошкольное образовательное учреждение «Детский сад № 32» </t>
  </si>
  <si>
    <r>
      <t xml:space="preserve">801011О.99.0.БВ24ДП02000, 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</si>
  <si>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853211О.99.0.БВ19АГ08000, 853211О.99.0.БВ19АА56000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</si>
  <si>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801011О.99.0.БВ24ДН82000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</si>
  <si>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 присмотр и уход</t>
  </si>
  <si>
    <t>муниципальное бюджетное дошкольное образовательное учреждение "Детский сад № 36"</t>
  </si>
  <si>
    <r>
      <t xml:space="preserve">801011О.99.0.БВ24ДП02000, 801011О.99.0.БВ24ДН82000,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</si>
  <si>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853211О.99.0.БВ19АА26000, 853211О.99.0.БВ19АГ20000, 853211О.99.0.БВ19АА68000, 853211О.99.0.БВ19АГ08000, 853211О.99.0.БВ19АА56000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</si>
  <si>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801011О.99.0.БВ24ДН82000, реализация основных общеобразовательных программ дошкольного образования</t>
  </si>
  <si>
    <t xml:space="preserve"> 853211О.99.0.БВ19АА26000, 853211О.99.0.БВ19АГ20000, 853211О.99.0.БВ19АА68000, 853211О.99.0.БВ19АГ08000, 853211О.99.0.БВ19АА56000 присмотр и уход</t>
  </si>
  <si>
    <t>муниципальное бюджетное дошкольное образовательное учреждение "Детский сад № 37"</t>
  </si>
  <si>
    <t>801011О.99.0.БВ24АВ42000                                                                    реализация основных общеобразовательных программ дошкольного образования</t>
  </si>
  <si>
    <t>853211О.99.0.БВ19АА14000, 853211О.99.0.БВ19АГ08000                                            присмотр и уход</t>
  </si>
  <si>
    <t>муниципальное бюджетное дошкольное образовательное учреждение "Детский сад №39"</t>
  </si>
  <si>
    <r>
      <t xml:space="preserve">801011О.99.0.БВ24ДП02000,                         801011О.99.0.БВ24АВ42000,     801011О.99.0.БВ24ДН82000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</si>
  <si>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853211О.99.0.БВ19АГ08000, 853211О.99.0.БВ19АА56000, 853211О.99.0.БВ19АА98000                                           </t>
    </r>
    <r>
      <rPr>
        <sz val="14"/>
        <rFont val="Times New Roman"/>
        <family val="1"/>
        <charset val="204"/>
      </rPr>
      <t>присмотр и уход</t>
    </r>
  </si>
  <si>
    <t>801011О.99.0.БВ24ДП02000,                         801011О.99.0.БВ24АВ42000,     801011О.99.0.БВ24ДН82000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</si>
  <si>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853211О.99.0.БВ19АА56000, 853211О.99.0.БВ19АА98000         присмотр и уход</t>
  </si>
  <si>
    <t>801011О.99.0.БВ24ДП02000,                         801011О.99.0.БВ24АВ42000,     801011О.99.0.БВ24ДН82000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</si>
  <si>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853211О.99.0.БВ19АА56000, 853211О.99.0.БВ19АА98000                                              присмотр и уход</t>
  </si>
  <si>
    <t>МБДОУ д/с № 41</t>
  </si>
  <si>
    <t>801011О.99.0.БВ24ДП02000, 801011О.99.0.БВ24ДН82000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</si>
  <si>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853211О.99.0.БВ19АГ08000,  853211О.99.0.БВ19АА56000  присмотр и уход</t>
  </si>
  <si>
    <t>Муниципальное бюджетное дошкольное образовательное учреждение "Детский сад № 43"</t>
  </si>
  <si>
    <r>
      <t xml:space="preserve">853211О.99.0.БВ19АГ20000, 853211О.99.0.БВ19АА68000, 853211О.99.0.БВ19АА14000, 853211О.99.0.БВ19АГ08000, 853211О.99.0.БВ19АА56000 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</si>
  <si>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801011О.99.0.БВ24АВ42000, 801011О.99.0.БВ24ДН82000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</si>
  <si>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44 "Тополек"</t>
  </si>
  <si>
    <t>МБДОУ ЦРР "Ромашка"</t>
  </si>
  <si>
    <r>
      <t xml:space="preserve">801011О.99.0.БВ24ДП02000, 801011О.99.0.БВ24АВ42000,  801011О.99.0.БВ24ДН82000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</si>
  <si>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 853211О.99.0.БВ19АГ08000, 853211О.99.0.БВ19АА56000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</si>
  <si>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801011О.99.0.БВ24АВ42000,  801011О.99.0.БВ24ДН82000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</si>
  <si>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детский сад № 46</t>
  </si>
  <si>
    <r>
      <t xml:space="preserve">801011О.99.0.БВ24ДП02000, 801011О.99.0.БВ24АВ42000, 801011О.99.0.БВ24ДН82000, 801011О.99.0.БВ24ДН84000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</si>
  <si>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853211О.99.0.БВ19АБ40000, 853211О.99.0.БВ19АГ08000, 853211О.99.0.БВ19АА56000, 853211О.99.0.БВ19АА98000, 853211О.99.0.БВ19АГ10000, 853211О.99.0.БВ19АА58000 </t>
    </r>
    <r>
      <rPr>
        <sz val="14"/>
        <color theme="1"/>
        <rFont val="Times New Roman"/>
        <family val="1"/>
        <charset val="204"/>
      </rPr>
      <t>присмотр и уход</t>
    </r>
  </si>
  <si>
    <t>Муниципальное бюджетное  дошкольное образовательное учреждение детский сад № 46</t>
  </si>
  <si>
    <t>801011О.99.0.БВ24ДП02000, 801011О.99.0.БВ24АВ42000, 801011О.99.0.БВ24ДН82000, 801011О.99.0.БВ24ДН84000 реализация основных общеобразовательных программ дошкольного образования</t>
  </si>
  <si>
    <t>Муниципальное бюджетое дошкольное образовательное учреждение детский сад № 46</t>
  </si>
  <si>
    <t>муниципальное бюджетное дошкольное образовательное учреждение  «Детский сад № 48» 
(МБДОУ д/с № 48)</t>
  </si>
  <si>
    <r>
      <t xml:space="preserve">801011О.99.0.БВ24ДП02000, 801011О.99.0.БВ24АВ42000, 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</si>
  <si>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801011О.99.0.БВ24ДП02000, 801011О.99.0.БВ24АВ42000,  801011О.99.0.БВ24ДН82000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</si>
  <si>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 «Детский сад № 48» (МБДОУ д/с № 48)</t>
  </si>
  <si>
    <t>МБДОУ д/с № 51</t>
  </si>
  <si>
    <r>
      <t xml:space="preserve">801011О.99.0.БВ24ДП02000,  801011О.99.0.БВ24АВ42000, 801011О.99.0.БВ24ДН82000,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</si>
  <si>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 853211О.99.0.БВ19АГ08000, 853211О.99.0.БВ19АА56000, 853211О.99.0.БВ19АА98000, 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</si>
  <si>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801011О.99.0.БВ24АВ42000, 801011О.99.0.БВ24ДН82000,                                                       реализация основных общеобразовательных программ дошкольного образования</t>
  </si>
  <si>
    <r>
      <t xml:space="preserve">853211О.99.0.БВ19АГ20000, 853211О.99.0.БВ19АА68000, 853211О.99.0.БВ19АА14000, 853211О.99.0.БВ19АГ08000, 853211О.99.0.БВ19АА56000, 853211О.99.0.БВ19АА98000,   </t>
    </r>
    <r>
      <rPr>
        <sz val="12"/>
        <color rgb="FFFF0000"/>
        <rFont val="Times New Roman"/>
        <family val="1"/>
        <charset val="204"/>
      </rPr>
      <t xml:space="preserve">         </t>
    </r>
    <r>
      <rPr>
        <sz val="12"/>
        <rFont val="Times New Roman"/>
        <family val="1"/>
        <charset val="204"/>
      </rPr>
      <t>присмотр и уход</t>
    </r>
  </si>
  <si>
    <t>801011О.99.0.БВ24ДП02000, 801011О.99.0.БВ24АВ42000, 801011О.99.0.БВ24ДН82000,     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</si>
  <si>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853211О.99.0.БВ19АА56000, 853211О.99.0.БВ19АА98000,                                                 присмотр и уход</t>
  </si>
  <si>
    <t>Муниципальное бюджетное дошкольное образовательное учреждение «Детский сад № 55»</t>
  </si>
  <si>
    <t>Отчетный период: 5 месяцев 2026 года</t>
  </si>
  <si>
    <r>
      <t xml:space="preserve">801011О.99.0.БВ24ДП02000,                           801011О.99.0.БВ24ДН82000                                                 </t>
    </r>
    <r>
      <rPr>
        <sz val="14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</si>
  <si>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853211О.99.0.БВ19АА14000, 853211О.99.0.БВ19АГ08000, 853211О.99.0.БВ19АА56000                                                 присмотр и уход</t>
  </si>
  <si>
    <t>801011О.99.0.БВ24ДП02000, 801011О.99.0.БВ24ДН82000                                                 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</si>
  <si>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 № 59" (МБДОУ д/с № 59)</t>
  </si>
  <si>
    <r>
      <rPr>
        <sz val="12"/>
        <color theme="1"/>
        <rFont val="Times New Roman"/>
        <family val="1"/>
        <charset val="204"/>
      </rPr>
      <t>801011О.99.0.БВ24ДП02000,  801011О.99.0.БВ24АВ42000, 801011О.99.0.БВ24ДН82000</t>
    </r>
    <r>
      <rPr>
        <sz val="12"/>
        <rFont val="Times New Roman"/>
        <family val="1"/>
        <charset val="204"/>
      </rPr>
      <t xml:space="preserve">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</si>
  <si>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color theme="1"/>
        <rFont val="Times New Roman"/>
        <family val="1"/>
        <charset val="204"/>
      </rPr>
      <t>853211О.99.0.БВ19АГ20000, 853211О.99.0.БВ19АА68000, 853211О.99.0.БВ19АА14000,  853211О.99.0.БВ19АГ08000, 853211О.99.0.БВ19АА56000,</t>
    </r>
    <r>
      <rPr>
        <sz val="12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присмотр и уход</t>
    </r>
  </si>
  <si>
    <r>
      <rPr>
        <sz val="12"/>
        <color theme="1"/>
        <rFont val="Times New Roman"/>
        <family val="1"/>
        <charset val="204"/>
      </rPr>
      <t xml:space="preserve">801011О.99.0.БВ24ДП02000, 801011О.99.0.БВ24АВ42000, 801011О.99.0.БВ24ДН82000,   </t>
    </r>
    <r>
      <rPr>
        <sz val="12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</si>
  <si>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color theme="1"/>
        <rFont val="Times New Roman"/>
        <family val="1"/>
        <charset val="204"/>
      </rPr>
      <t>,853211О.99.0.БВ19АГ20000, 853211О.99.0.БВ19АА68000, 853211О.99.0.БВ19АА14000, 853211О.99.0.БВ19АГ08000, 853211О.99.0.БВ19АА56000,</t>
    </r>
    <r>
      <rPr>
        <sz val="12"/>
        <rFont val="Times New Roman"/>
        <family val="1"/>
        <charset val="204"/>
      </rPr>
      <t xml:space="preserve">  присмотр и уход</t>
    </r>
  </si>
  <si>
    <r>
      <rPr>
        <sz val="14"/>
        <color theme="1"/>
        <rFont val="Times New Roman"/>
        <family val="1"/>
        <charset val="204"/>
      </rPr>
      <t>801011О.99.0.БВ24ДП02000,  801011О.99.0.БВ24АВ42000, 801011О.99.0.БВ24ДН82000,</t>
    </r>
    <r>
      <rPr>
        <sz val="14"/>
        <rFont val="Times New Roman"/>
        <family val="1"/>
        <charset val="204"/>
      </rPr>
      <t xml:space="preserve">   реализация основных общеобразовательных программ дошкольного образования</t>
    </r>
  </si>
  <si>
    <r>
      <rPr>
        <sz val="14"/>
        <color theme="1"/>
        <rFont val="Times New Roman"/>
        <family val="1"/>
        <charset val="204"/>
      </rPr>
      <t xml:space="preserve"> 853211О.99.0.БВ19АГ20000, 853211О.99.0.БВ19АА68000, 853211О.99.0.БВ19АА14000, 853211О.99.0.БВ19АГ08000, 853211О.99.0.БВ19АА56000,  </t>
    </r>
    <r>
      <rPr>
        <sz val="14"/>
        <rFont val="Times New Roman"/>
        <family val="1"/>
        <charset val="204"/>
      </rPr>
      <t xml:space="preserve">                                             присмотр и уход</t>
    </r>
  </si>
  <si>
    <t>МБДОУ № 62 "Журавушка"</t>
  </si>
  <si>
    <r>
      <t xml:space="preserve">801011О.99.0.БВ24ДП02000,    801011О.99.0.БВ24АВ42000,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</si>
  <si>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853211О.99.0.БВ19АГ08000, 853211О.99.0.БВ19АА56000, 853211О.99.0.БВ19АА98000,  присмотр и уход</t>
  </si>
  <si>
    <t>801011О.99.0.БВ24ДП02000, 801011О.99.0.БВ24АВ42000, 801011О.99.0.БВ24ДН82000,       реализация основных общеобразовательных программ дошкольного образования</t>
  </si>
  <si>
    <t>801011О.99.0.БВ24ДП02000, 801011О.99.0.БВ24АВ42000, 801011О.99.0.БВ24ДН82000  реализация основных общеобразовательных программ дошкольного образования</t>
  </si>
  <si>
    <t xml:space="preserve"> 853211О.99.0.БВ19АГ20000, 853211О.99.0.БВ19АА68000,  853211О.99.0.БВ19АГ08000, 853211О.99.0.БВ19АА56000, 853211О.99.0.БВ19АА98000,                                             присмотр и уход</t>
  </si>
  <si>
    <t>муниципальное  бюджетное  дошкольное образовательное учреждение "Детский сад № 63"</t>
  </si>
  <si>
    <r>
      <t xml:space="preserve">801011О.99.0.БВ24ДП02000, 801011О.99.0.БВ24АВ42000, 801011О.99.0.БВ24ДН82000 
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</si>
  <si>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853211О.99.0.БВ19АА68000, 853211О.99.0.БВ19АА98000, 853211О.99.0.БВ19АА14000, 853211О.99.0.БВ19АГ08000,  853211О.99.0.БВ19АА56000      
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</si>
  <si>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801011О.99.0.БВ24АВ42000, 801011О.99.0.БВ24ДН82000
реализация основных общеобразовательных программ дошкольного образования</t>
  </si>
  <si>
    <t>853211О.99.0.БВ19АА68000, 853211О.99.0.БВ19АА98000, 853211О.99.0.БВ19АА14000, 853211О.99.0.БВ19АГ08000,  853211О.99.0.БВ19АА56000      
 присмотр и уход</t>
  </si>
  <si>
    <t>853211О.99.0.БВ19АА68000, 853211О.99.0.БВ19АА98000, 853211О.99.0.БВ19АА14000, 853211О.99.0.БВ19АГ08000,  853211О.99.0.БВ19АА56000               
 присмотр и уход</t>
  </si>
  <si>
    <t>МБДОУ д/с № 64</t>
  </si>
  <si>
    <r>
      <t xml:space="preserve">801011О.99.0.БВ24ДП02000, 801011О.99.0.БВ24АВ42000, 801011О.99.0.БВ24ДН82000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</si>
  <si>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853211О.99.0.БВ19АБ10000,  853211О.99.0.БВ19АА26000, 853211О.99.0.БВ19АГ20000, 853211О.99.0.БВ19АА68000, 853211О.99.0.БВ19АА14000,  853211О.99.0.БВ19АГ08000, 853211О.99.0.БВ19АА56000 </t>
    </r>
    <r>
      <rPr>
        <sz val="14"/>
        <rFont val="Times New Roman"/>
        <family val="1"/>
        <charset val="204"/>
      </rPr>
      <t>присмотр и уход</t>
    </r>
  </si>
  <si>
    <t>МБДОУ д/с №65</t>
  </si>
  <si>
    <r>
      <t xml:space="preserve">801011О.99.0.БВ24ДП02000,  801011О.99.0.БВ24АВ42000, 801011О.99.0.БВ24ДН82000,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</si>
  <si>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 853211О.99.0.БВ19АГ08000, 853211О.99.0.БВ19АА56000, 853211О.99.0.БВ19АА14000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</si>
  <si>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801011О.99.0.БВ24АВ42000, 801011О.99.0.БВ24ДН82000, реализация основных общеобразовательных программ дошкольного образования</t>
  </si>
  <si>
    <t>муниципальное автономное дошкольное образовательное учреждение "Центр развития ребенка "Улыбка"</t>
  </si>
  <si>
    <r>
      <t xml:space="preserve">801011О.99.0.БВ24ДП02000, 801011О.99.0.БВ24АВ42000,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</si>
  <si>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853211О.99.0.БВ19АА26000, 853211О.99.0.БВ19АГ20000, 853211О.99.0.БВ19АА68000, 853211О.99.0.БВ19АА14000, 853211О.99.0.БВ19АГ08000, 853211О.99.0.БВ19АА56000,  </t>
    </r>
    <r>
      <rPr>
        <sz val="14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</si>
  <si>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«Детский сад № 67»</t>
  </si>
  <si>
    <r>
      <rPr>
        <sz val="12"/>
        <rFont val="Times New Roman"/>
        <family val="1"/>
        <charset val="204"/>
      </rPr>
      <t xml:space="preserve">801011О.99.0.БВ24ДП02000,  801011О.99.0.БВ24АВ42000, 801011О.99.0.БВ24ДН82000  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</si>
  <si>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rFont val="Times New Roman"/>
        <family val="1"/>
        <charset val="204"/>
      </rPr>
      <t xml:space="preserve">853211О.99.0.БВ19АБ10000, 853211О.99.0.БВ19АГ20000, 853211О.99.0.БВ19АА68000, 853211О.99.0.БВ19АБ08000,  853211О.99.0.БВ19АА98000, 853211О.99.0.БВ19АА14000, 853211О.99.0.БВ19АГ08000, 853211О.99.0.БВ19АА56000, </t>
    </r>
    <r>
      <rPr>
        <sz val="14"/>
        <rFont val="Times New Roman"/>
        <family val="1"/>
        <charset val="204"/>
      </rPr>
      <t>присмотр и уход</t>
    </r>
  </si>
  <si>
    <r>
      <rPr>
        <sz val="12"/>
        <rFont val="Times New Roman"/>
        <family val="1"/>
        <charset val="204"/>
      </rPr>
      <t xml:space="preserve">801011О.99.0.БВ24ДП02000,  801011О.99.0.БВ24АВ42000, 801011О.99.0.БВ24ДН82000,                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</si>
  <si>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4"/>
        <color rgb="FF000000"/>
        <rFont val="Times New Roman"/>
        <family val="1"/>
        <charset val="204"/>
      </rPr>
      <t xml:space="preserve">Плановые ассигнования на 2026 год с учетом изменений на конец отчетного периода, руб.  </t>
    </r>
    <r>
      <rPr>
        <b/>
        <sz val="14"/>
        <color rgb="FF000000"/>
        <rFont val="Times New Roman"/>
        <family val="1"/>
        <charset val="204"/>
      </rPr>
      <t>(местный бюджет)</t>
    </r>
  </si>
  <si>
    <r>
      <rPr>
        <sz val="14"/>
        <color rgb="FF000000"/>
        <rFont val="Times New Roman"/>
        <family val="1"/>
        <charset val="204"/>
      </rPr>
      <t xml:space="preserve">Плановые ассигнования на 2026 год с учетом изменений на конец отчетного периода, руб.  </t>
    </r>
    <r>
      <rPr>
        <b/>
        <sz val="14"/>
        <color rgb="FF000000"/>
        <rFont val="Times New Roman"/>
        <family val="1"/>
        <charset val="204"/>
      </rPr>
      <t>(областной бюджет)</t>
    </r>
  </si>
  <si>
    <r>
      <rPr>
        <sz val="14"/>
        <color rgb="FF000000"/>
        <rFont val="Times New Roman"/>
        <family val="1"/>
        <charset val="204"/>
      </rPr>
      <t xml:space="preserve">Профинансировано расходов за отчетный период, руб. </t>
    </r>
    <r>
      <rPr>
        <b/>
        <sz val="14"/>
        <color rgb="FF000000"/>
        <rFont val="Times New Roman"/>
        <family val="1"/>
        <charset val="204"/>
      </rPr>
      <t>(местный бюджет)</t>
    </r>
  </si>
  <si>
    <r>
      <rPr>
        <sz val="14"/>
        <color rgb="FF000000"/>
        <rFont val="Times New Roman"/>
        <family val="1"/>
        <charset val="204"/>
      </rPr>
      <t xml:space="preserve">Профинансировано расходов за отчетный период, руб. </t>
    </r>
    <r>
      <rPr>
        <b/>
        <sz val="14"/>
        <color rgb="FF000000"/>
        <rFont val="Times New Roman"/>
        <family val="1"/>
        <charset val="204"/>
      </rPr>
      <t>(областной бюджет)</t>
    </r>
  </si>
  <si>
    <r>
      <rPr>
        <sz val="12"/>
        <rFont val="Times New Roman"/>
        <family val="1"/>
        <charset val="204"/>
      </rPr>
      <t xml:space="preserve">801011О.99.0.БВ24ДП02000,  801011О.99.0.БВ24АВ42000, 801011О.99.0.БВ24ДН82000,                          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</si>
  <si>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rFont val="Times New Roman"/>
        <family val="1"/>
        <charset val="204"/>
      </rPr>
      <t xml:space="preserve">853211О.99.0.БВ19АБ10000, 853211О.99.0.БВ19АГ20000, 853211О.99.0.БВ19АА68000, 853211О.99.0.БВ19АБ08000,  853211О.99.0.БВ19АА98000, 853211О.99.0.БВ19АА14000, 853211О.99.0.БВ19АГ08000, 853211О.99.0.БВ19АА56000,                          </t>
    </r>
    <r>
      <rPr>
        <sz val="14"/>
        <rFont val="Times New Roman"/>
        <family val="1"/>
        <charset val="204"/>
      </rPr>
      <t>присмотр и уход</t>
    </r>
  </si>
  <si>
    <t>МАДОУ Детский сад № 68 "Светлячок"</t>
  </si>
  <si>
    <r>
      <t xml:space="preserve">801011О.99.0.БВ24ДП02000,
801011О.99.0.БВ24ДН82000
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</si>
  <si>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>853211О.99.0.БВ19АА68000, 
853211О.99.0.БВ19АГ08000,
853211О.99.0.БВ19АА56000</t>
    </r>
    <r>
      <rPr>
        <sz val="12"/>
        <color rgb="FFFF0000"/>
        <rFont val="Times New Roman"/>
        <family val="1"/>
        <charset val="204"/>
      </rPr>
      <t xml:space="preserve">
</t>
    </r>
    <r>
      <rPr>
        <sz val="14"/>
        <rFont val="Times New Roman"/>
        <family val="1"/>
        <charset val="204"/>
      </rPr>
      <t>присмотр и уход</t>
    </r>
  </si>
  <si>
    <t>801011О.99.0.БВ24ДП02000
реализация основных общеобразовательных программ дошкольного образования</t>
  </si>
  <si>
    <t>801011О.99.0.БВ24ДП02000,
801011О.99.0.БВ24ДН82000, 
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</si>
  <si>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71"</t>
  </si>
  <si>
    <r>
      <t xml:space="preserve">853211О.99.0.БВ19АГ20000,  853211О.99.0.БВ19АА68000, 853211О.99.0.БВ19АА14000, 853211О.99.0.БВ19АГ08000,  853211О.99.0.БВ19АА56000 </t>
    </r>
    <r>
      <rPr>
        <sz val="14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</si>
  <si>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«Детский сад № 73»</t>
  </si>
  <si>
    <r>
      <t xml:space="preserve">853211О.99.0.БВ19АА68000, 853211О.99.0.БВ19АГ08000, 853211О.99.0.БВ19АА56000, </t>
    </r>
    <r>
      <rPr>
        <sz val="14"/>
        <rFont val="Times New Roman"/>
        <family val="1"/>
        <charset val="204"/>
      </rPr>
      <t>присмотр и уход</t>
    </r>
  </si>
  <si>
    <t>801011О.99.0.БВ24ДП02000,801011О.99.0.БВ24ДН82000,           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</si>
  <si>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№76"</t>
  </si>
  <si>
    <r>
      <t xml:space="preserve">853211О.99.0.БВ19АГ20000, 853211О.99.0.БВ19АА68000,  853211О.99.0.БВ19АГ08000, 853211О.99.0.БВ19АА56000, 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</si>
  <si>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801011О.99.0.БВ24ДН82000                                                            реализация основных общеобразовательных программ дошкольного образования</t>
  </si>
  <si>
    <t>801011О.99.0.БВ24ДП02000, 801011О.99.0.БВ24ДН82000                            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</si>
  <si>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78"</t>
  </si>
  <si>
    <r>
      <t xml:space="preserve">801011О.99.0.БВ24ДП02000,  801011О.99.0.БВ24ДН82000 </t>
    </r>
    <r>
      <rPr>
        <sz val="14"/>
        <rFont val="Times New Roman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</si>
  <si>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 853211О.99.0.БВ19АА68000, 853211О.99.0.БВ19АА98000, 853211О.99.0.БВ19АА14000, 853211О.99.0.БВ19АГ08000, 853211О.99.0.БВ19АА56000 </t>
    </r>
    <r>
      <rPr>
        <sz val="14"/>
        <rFont val="Times New Roman"/>
        <charset val="204"/>
      </rPr>
      <t>присмотр и уход</t>
    </r>
  </si>
  <si>
    <r>
      <rPr>
        <sz val="14"/>
        <color theme="1"/>
        <rFont val="Times New Roman"/>
        <charset val="204"/>
      </rP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charset val="204"/>
      </rPr>
      <t>(местный бюджет)</t>
    </r>
  </si>
  <si>
    <r>
      <rPr>
        <sz val="14"/>
        <color theme="1"/>
        <rFont val="Times New Roman"/>
        <charset val="204"/>
      </rPr>
      <t xml:space="preserve">Плановые ассигнования на 2026 год с учетом изменений на конец отчетного периода, руб.  </t>
    </r>
    <r>
      <rPr>
        <b/>
        <sz val="14"/>
        <color theme="1"/>
        <rFont val="Times New Roman"/>
        <charset val="204"/>
      </rPr>
      <t>(областной бюджет)</t>
    </r>
  </si>
  <si>
    <r>
      <rPr>
        <sz val="14"/>
        <color theme="1"/>
        <rFont val="Times New Roman"/>
        <charset val="204"/>
      </rPr>
      <t xml:space="preserve">Профинансировано расходов за отчетный период, руб. </t>
    </r>
    <r>
      <rPr>
        <b/>
        <sz val="14"/>
        <color theme="1"/>
        <rFont val="Times New Roman"/>
        <charset val="204"/>
      </rPr>
      <t>(местный бюджет)</t>
    </r>
  </si>
  <si>
    <r>
      <rPr>
        <sz val="14"/>
        <color theme="1"/>
        <rFont val="Times New Roman"/>
        <charset val="204"/>
      </rPr>
      <t xml:space="preserve">Профинансировано расходов за отчетный период, руб. </t>
    </r>
    <r>
      <rPr>
        <b/>
        <sz val="14"/>
        <color theme="1"/>
        <rFont val="Times New Roman"/>
        <charset val="204"/>
      </rPr>
      <t>(областной бюджет)</t>
    </r>
  </si>
  <si>
    <t>МБДОУ д/с №80</t>
  </si>
  <si>
    <r>
      <t xml:space="preserve">801011О.99.0.БВ24ДП02000, 801011О.99.0.БВ24ДН82000,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</si>
  <si>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853211О.99.0.БВ19АА14000,853211О.99.0.БВ19АГ08000, 853211О.99.0.БВ19АА56000  </t>
    </r>
    <r>
      <rPr>
        <sz val="14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</si>
  <si>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д/с № 80</t>
  </si>
  <si>
    <t>801011О.99.0.БВ24ДП02000, 801011О.99.0.БВ24ДН82000,                                     реализация основных общеобразовательных программ дошкольного образования</t>
  </si>
  <si>
    <t>МБДОУ д/с № 83</t>
  </si>
  <si>
    <r>
      <t xml:space="preserve">853211О.99.0.БВ19АГ20000, 853211О.99.0.БВ19АА68000, 853211О.99.0.БВ19АА14000,  853211О.99.0.БВ19АГ08000, 853211О.99.0.БВ19АА56000 </t>
    </r>
    <r>
      <rPr>
        <sz val="14"/>
        <rFont val="Times New Roman"/>
        <family val="1"/>
        <charset val="204"/>
      </rPr>
      <t>присмотр и уход</t>
    </r>
  </si>
  <si>
    <t>МБДОУ д/с 84</t>
  </si>
  <si>
    <t>муниципальное бюджетное дошкольное образовательное учреждение "Детский сад "Здоровый ребенок"</t>
  </si>
  <si>
    <r>
      <t xml:space="preserve">853211О.99.0.БВ19АА26000, 853211О.99.0.БВ19АГ20000,  853211О.99.0.БВ19АА68000, 853211О.99.0.БВ19АА98000, 853211О.99.0.БВ19АГ08000, 853211О.99.0.БВ19АА56000 </t>
    </r>
    <r>
      <rPr>
        <sz val="14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</si>
  <si>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«Детский сад № 91 «Паровозик»</t>
  </si>
  <si>
    <r>
      <t xml:space="preserve">801011О.99.0.БВ24ДП02000,                            801011О.99.0.БВ24ДН82000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</si>
  <si>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853211О.99.0.БВ19АГ20000,  853211О.99.0.БВ19АГ08000, 853211О.99.0.БВ19АА68000, 853211О.99.0.БВ19АА56000                                          </t>
    </r>
    <r>
      <rPr>
        <sz val="14"/>
        <rFont val="Times New Roman"/>
        <family val="1"/>
        <charset val="204"/>
      </rPr>
      <t>присмотр и уход</t>
    </r>
  </si>
  <si>
    <t>801011О.99.0.БВ24ДП02000,                            801011О.99.0.БВ24ДН82000                                                         реализация основных общеобразовательных программ дошкольного образования</t>
  </si>
  <si>
    <t xml:space="preserve"> 853211О.99.0.БВ19АГ20000,  853211О.99.0.БВ19АГ08000, 853211О.99.0.БВ19АА68000, 853211О.99.0.БВ19АА56000         присмотр и уход</t>
  </si>
  <si>
    <t>801011О.99.0.БВ24ДП02000,                            801011О.99.0.БВ24ДН82000                                         реализация основных общеобразовательных программ дошкольного образования</t>
  </si>
  <si>
    <t>853211О.99.0.БВ19АГ20000,  853211О.99.0.БВ19АГ08000, 853211О.99.0.БВ19АА68000, 853211О.99.0.БВ19АА56000                                             присмотр и уход</t>
  </si>
  <si>
    <t>муниципальное бюджетное дошкольное образовательное учреждение "Детский сад № 92"</t>
  </si>
  <si>
    <r>
      <t xml:space="preserve">801011О.99.0.БВ24ДП02000,   801011О.99.0.БВ24АВ42000,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</si>
  <si>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853211О.99.0.БВ19АА14000,853211О.99.0.БВ19АГ08000, 853211О.99.0.БВ19АА56000,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</si>
  <si>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801011О.99.0.БВ24АВ42000, 801011О.99.0.БВ24ДН82000,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</si>
  <si>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присмотр и уход присмотр и уход</t>
  </si>
  <si>
    <t>801011О.99.0.БВ24ДП02000,, 801011О.99.0.БВ24АВ42000, 801011О.99.0.БВ24ДН82000, реализация основных общеобразовательных программ дошкольного образования</t>
  </si>
  <si>
    <t>853211О.99.0.БВ19АГ20000, 853211О.99.0.БВ19АА68000, 853211О.99.0.БВ19АА14000,853211О.99.0.БВ19АГ08000, 853211О.99.0.БВ19АА56000,                                             присмотр и уход</t>
  </si>
  <si>
    <t xml:space="preserve"> муниципальное бюджетное дошкольное образовательное учреждение "Детский сад №93"</t>
  </si>
  <si>
    <r>
      <rPr>
        <sz val="12"/>
        <rFont val="Times New Roman"/>
        <family val="1"/>
        <charset val="204"/>
      </rPr>
      <t xml:space="preserve">801011О.99.0.БВ24ДП02000,   801011О.99.0.БВ24АВ42000, 801011О.99.0.БВ24ДН82000,        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</si>
  <si>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r>
      <t xml:space="preserve"> </t>
    </r>
    <r>
      <rPr>
        <sz val="12"/>
        <rFont val="Times New Roman"/>
        <family val="1"/>
        <charset val="204"/>
      </rPr>
      <t>801011О.99.0.БВ24ДП02000,   801011О.99.0.БВ24АВ42000, 801011О.99.0.БВ24ДН82000,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   реализация основных общеобразовательных программ дошкольного образования     </t>
    </r>
  </si>
  <si>
    <r>
      <t xml:space="preserve"> 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801011О.99.0.БВ24ДП02000,   801011О.99.0.БВ24АВ42000, 801011О.99.0.БВ24ДН82000,                                                                     п</t>
    </r>
    <r>
      <rPr>
        <sz val="11"/>
        <color theme="1"/>
        <rFont val="Calibri"/>
        <family val="2"/>
        <charset val="204"/>
      </rPr>
      <t>рисмотр и уход</t>
    </r>
  </si>
  <si>
    <r>
      <t xml:space="preserve">  </t>
    </r>
    <r>
      <rPr>
        <sz val="12"/>
        <rFont val="Times New Roman"/>
        <family val="1"/>
        <charset val="204"/>
      </rPr>
      <t>801011О.99.0.БВ24ДП02000,   801011О.99.0.БВ24АВ42000, 801011О.99.0.БВ24ДН82000</t>
    </r>
    <r>
      <rPr>
        <sz val="11"/>
        <color theme="1"/>
        <rFont val="Calibri"/>
        <family val="2"/>
        <charset val="204"/>
      </rPr>
      <t xml:space="preserve">                                                                 реализация основных общеобразовательных программ дошкольного образования</t>
    </r>
  </si>
  <si>
    <r>
      <t xml:space="preserve">  </t>
    </r>
    <r>
      <rPr>
        <sz val="12"/>
        <rFont val="Times New Roman"/>
        <family val="1"/>
        <charset val="204"/>
      </rPr>
      <t xml:space="preserve">801011О.99.0.БВ24ДП02000,   801011О.99.0.БВ24АВ42000, 801011О.99.0.БВ24ДН82000 </t>
    </r>
    <r>
      <rPr>
        <sz val="14"/>
        <rFont val="Times New Roman"/>
        <family val="1"/>
        <charset val="204"/>
      </rPr>
      <t xml:space="preserve">                                                                 присмотр и уход  </t>
    </r>
  </si>
  <si>
    <t>муниципальное бюджетное дошкольное образовательное учреждение "Детский сад № 94"</t>
  </si>
  <si>
    <r>
      <t xml:space="preserve">801011О.99.0.БВ24ДП02000,  801011О.99.0.БВ24ДН82000,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</si>
  <si>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853211О.99.0.БВ19АГ08000, 853211О.99.0.БВ19АА56000,  853211О.99.0.БВ19АА58000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</si>
  <si>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801011О.99.0.БВ24ДН82000,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</si>
  <si>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853211О.99.0.БВ19АА56000,  853211О.99.0.БВ19АА58000 присмотр и уход</t>
  </si>
  <si>
    <t>МБДОУ ДС № 95</t>
  </si>
  <si>
    <t>МБДОУ д/с № 97</t>
  </si>
  <si>
    <r>
      <rPr>
        <sz val="12"/>
        <rFont val="Times New Roman"/>
        <family val="1"/>
        <charset val="204"/>
      </rPr>
      <t xml:space="preserve">801011О.99.0.БВ24ДП02000,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</si>
  <si>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rFont val="Times New Roman"/>
        <family val="1"/>
        <charset val="204"/>
      </rPr>
      <t xml:space="preserve">853211О.99.0.БВ19АГ20000, 853211О.99.0.БВ19АА68000, 853211О.99.0.БВ19АА14000, 853211О.99.0.БВ19АГ08000, 853211О.99.0.БВ19АА56000,  </t>
    </r>
    <r>
      <rPr>
        <sz val="14"/>
        <rFont val="Times New Roman"/>
        <family val="1"/>
        <charset val="204"/>
      </rPr>
      <t>присмотр и уход</t>
    </r>
  </si>
  <si>
    <t>МБДОУ д/с ;№ 97</t>
  </si>
  <si>
    <t>801011О.99.0.БВ24ДП02000,  801011О.99.0.БВ24ДН82000,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</si>
  <si>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853211О.99.0.БВ19АА56000,  присмотр и уход</t>
  </si>
  <si>
    <t>МБДОУ д/с № 99</t>
  </si>
  <si>
    <r>
      <rPr>
        <sz val="12"/>
        <color theme="1"/>
        <rFont val="Times New Roman"/>
        <family val="1"/>
        <charset val="204"/>
      </rPr>
      <t>801011О.99.0.БВ24ДП02000, 801011О.99.0.БВ24АВ42000, 801011О.99.0.БВ24ДН82000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</si>
  <si>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color theme="1"/>
        <rFont val="Times New Roman"/>
        <family val="1"/>
        <charset val="204"/>
      </rPr>
      <t>853211О.99.0.БВ19АГ20000, 853211О.99.0.БВ19АА68000, 853211О.99.0.БВ19АА14000, 853211О.99.0.БВ19АГ08000, 853211О.99.0.БВ19АА56000</t>
    </r>
    <r>
      <rPr>
        <sz val="12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присмотр и уход</t>
    </r>
  </si>
  <si>
    <t>853211О.99.0.БВ19АГ20000, 853211О.99.0.БВ19АА68000, 853211О.99.0.БВ19АА14000, 853211О.99.0.БВ19АГ08000, 853211О.99.0.БВ19АА56000  присмотр и уход</t>
  </si>
  <si>
    <t>МБДОУ д/с № 100</t>
  </si>
  <si>
    <t>801011О.99.0.БВ24ДП02000,    801011О.99.0.БВ24АВ42000, 801011О.99.0.БВ24ДН82000,  реализация основных общеобразовательных программ дошкольного образования</t>
  </si>
  <si>
    <t>853211О.99.0.БВ19АГ20000, 853211О.99.0.БВ19АА68000, 853211О.99.0.БВ19АА98000, 853211О.99.0.БВ19АГ08000, 853211О.99.0.БВ19АА56000,   присмотр и уход</t>
  </si>
  <si>
    <t>МБДОУ Д/С №101</t>
  </si>
  <si>
    <r>
      <t xml:space="preserve"> 801011О.99.0.БВ24ДП02000, 801011О.99.0.БВ24АВ42000, 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</si>
  <si>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853211О.99.0.БВ19АГ20000, 853211О.99.0.БВ19АА68000, 853211О.99.0.БВ19АА14000, 853211О.99.0.БВ19АГ08000, 853211О.99.0.БВ19АА56000 </t>
    </r>
    <r>
      <rPr>
        <sz val="14"/>
        <rFont val="Times New Roman"/>
        <family val="1"/>
        <charset val="204"/>
      </rPr>
      <t>присмотр и уход</t>
    </r>
  </si>
  <si>
    <t xml:space="preserve"> 801011О.99.0.БВ24ДП02000, 801011О.99.0.БВ24АВ42000,  801011О.99.0.БВ24ДН82000 реализация основных общеобразовательных программ дошкольного образования</t>
  </si>
  <si>
    <t xml:space="preserve">муниципальное бюджетное дошкольное образовательное учреждение "Детский сад №102" </t>
  </si>
  <si>
    <r>
      <t xml:space="preserve">853211О.99.0.БВ19АА26000,853211О.99.0.БВ19АГ20000, 853211О.99.0.БВ19АА68000,  853211О.99.0.БВ19АГ08000, 853211О.99.0.БВ19АА56000, </t>
    </r>
    <r>
      <rPr>
        <sz val="14"/>
        <rFont val="Times New Roman"/>
        <family val="1"/>
        <charset val="204"/>
      </rPr>
      <t>присмотр и уход</t>
    </r>
  </si>
  <si>
    <t xml:space="preserve"> муниципальное бюджетное дошкольное образовательное учреждение "Детский сад №102" </t>
  </si>
  <si>
    <t>853211О.99.0.БВ19АА26000, 853211О.99.0.БВ19АГ20000, 853211О.99.0.БВ19АА68000, 853211О.99.0.БВ19АГ08000, 853211О.99.0.БВ19АА56000,                                              присмотр и уход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</si>
</sst>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\ ##0.00"/>
    <numFmt numFmtId="167" formatCode="#\ ##0"/>
    <numFmt numFmtId="168" formatCode="#\ ##0.0"/>
  </numFmts>
  <fonts count="2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 tint="4.9989318521683403E-2"/>
      <name val="Times New Roman"/>
      <family val="1"/>
      <charset val="204"/>
    </font>
    <font>
      <sz val="14"/>
      <color theme="1" tint="4.9989318521683403E-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1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20651875362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2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3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164" fontId="1" fillId="0" borderId="0" xfId="0" applyNumberFormat="1" applyFont="1" applyAlignment="1">
      <alignment horizontal="center" vertical="top"/>
    </xf>
    <xf numFmtId="49" fontId="3" fillId="0" borderId="0" xfId="1" applyNumberFormat="1" applyFont="1" applyAlignment="1">
      <alignment vertical="top" wrapText="1"/>
    </xf>
    <xf numFmtId="2" fontId="1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4" fillId="0" borderId="1" xfId="1" applyNumberFormat="1" applyFont="1" applyBorder="1" applyAlignment="1">
      <alignment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top"/>
    </xf>
    <xf numFmtId="2" fontId="4" fillId="0" borderId="14" xfId="1" applyNumberFormat="1" applyFont="1" applyBorder="1" applyAlignment="1">
      <alignment vertical="top" wrapText="1"/>
    </xf>
    <xf numFmtId="1" fontId="1" fillId="3" borderId="14" xfId="0" applyNumberFormat="1" applyFont="1" applyFill="1" applyBorder="1" applyAlignment="1">
      <alignment horizontal="center" vertical="top"/>
    </xf>
    <xf numFmtId="164" fontId="1" fillId="0" borderId="14" xfId="0" applyNumberFormat="1" applyFont="1" applyBorder="1" applyAlignment="1">
      <alignment horizontal="center" vertical="top"/>
    </xf>
    <xf numFmtId="0" fontId="4" fillId="0" borderId="14" xfId="1" applyFont="1" applyBorder="1" applyAlignment="1">
      <alignment vertical="top" wrapText="1"/>
    </xf>
    <xf numFmtId="1" fontId="1" fillId="0" borderId="14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4" fillId="0" borderId="14" xfId="1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center"/>
    </xf>
    <xf numFmtId="2" fontId="3" fillId="0" borderId="14" xfId="1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1" fontId="1" fillId="3" borderId="0" xfId="0" applyNumberFormat="1" applyFont="1" applyFill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 wrapText="1"/>
    </xf>
    <xf numFmtId="1" fontId="1" fillId="0" borderId="17" xfId="0" applyNumberFormat="1" applyFont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2" fontId="4" fillId="0" borderId="18" xfId="0" applyNumberFormat="1" applyFont="1" applyBorder="1" applyAlignment="1">
      <alignment vertical="top" wrapText="1"/>
    </xf>
    <xf numFmtId="1" fontId="1" fillId="4" borderId="18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vertical="top" wrapText="1"/>
    </xf>
    <xf numFmtId="1" fontId="1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1" fontId="1" fillId="0" borderId="18" xfId="0" applyNumberFormat="1" applyFont="1" applyBorder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" fontId="1" fillId="4" borderId="18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/>
    </xf>
    <xf numFmtId="2" fontId="3" fillId="0" borderId="18" xfId="0" applyNumberFormat="1" applyFont="1" applyBorder="1" applyAlignment="1">
      <alignment vertical="top" wrapText="1"/>
    </xf>
    <xf numFmtId="2" fontId="1" fillId="0" borderId="18" xfId="0" applyNumberFormat="1" applyFont="1" applyBorder="1" applyAlignment="1">
      <alignment horizontal="center" vertical="center" wrapText="1"/>
    </xf>
    <xf numFmtId="4" fontId="1" fillId="5" borderId="18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center" vertical="center" wrapText="1"/>
    </xf>
    <xf numFmtId="4" fontId="1" fillId="5" borderId="0" xfId="0" applyNumberFormat="1" applyFont="1" applyFill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5" fillId="3" borderId="3" xfId="0" applyFont="1" applyFill="1" applyBorder="1"/>
    <xf numFmtId="0" fontId="5" fillId="3" borderId="4" xfId="0" applyFont="1" applyFill="1" applyBorder="1"/>
    <xf numFmtId="4" fontId="11" fillId="0" borderId="1" xfId="0" applyNumberFormat="1" applyFont="1" applyBorder="1" applyAlignment="1">
      <alignment horizontal="center" vertical="center" wrapText="1"/>
    </xf>
    <xf numFmtId="2" fontId="3" fillId="0" borderId="14" xfId="1" applyNumberFormat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2" fontId="4" fillId="0" borderId="8" xfId="1" applyNumberFormat="1" applyFont="1" applyBorder="1" applyAlignment="1">
      <alignment vertical="top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2" fontId="4" fillId="0" borderId="1" xfId="1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1" fontId="14" fillId="7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7" borderId="0" xfId="0" applyNumberFormat="1" applyFont="1" applyFill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" fontId="14" fillId="7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4" fontId="14" fillId="8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4" fontId="14" fillId="8" borderId="0" xfId="0" applyNumberFormat="1" applyFont="1" applyFill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4" fillId="0" borderId="8" xfId="1" applyNumberFormat="1" applyFont="1" applyBorder="1" applyAlignment="1">
      <alignment horizontal="left" vertical="center" wrapText="1"/>
    </xf>
    <xf numFmtId="2" fontId="3" fillId="0" borderId="9" xfId="1" applyNumberFormat="1" applyFont="1" applyBorder="1" applyAlignment="1">
      <alignment horizontal="left" vertical="center" wrapText="1"/>
    </xf>
    <xf numFmtId="2" fontId="4" fillId="0" borderId="8" xfId="1" applyNumberFormat="1" applyFont="1" applyBorder="1" applyAlignment="1">
      <alignment horizontal="left" vertical="top" wrapText="1"/>
    </xf>
    <xf numFmtId="2" fontId="3" fillId="0" borderId="9" xfId="1" applyNumberFormat="1" applyFont="1" applyBorder="1" applyAlignment="1">
      <alignment horizontal="left" vertical="top" wrapText="1"/>
    </xf>
    <xf numFmtId="2" fontId="4" fillId="0" borderId="9" xfId="1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2" fontId="4" fillId="0" borderId="15" xfId="1" applyNumberFormat="1" applyFont="1" applyBorder="1" applyAlignment="1">
      <alignment horizontal="left" vertical="top" wrapText="1"/>
    </xf>
    <xf numFmtId="2" fontId="3" fillId="0" borderId="16" xfId="1" applyNumberFormat="1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left" vertical="top" wrapText="1"/>
    </xf>
    <xf numFmtId="2" fontId="4" fillId="0" borderId="2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15" fillId="9" borderId="2" xfId="0" applyFont="1" applyFill="1" applyBorder="1" applyAlignment="1">
      <alignment horizontal="center"/>
    </xf>
    <xf numFmtId="0" fontId="15" fillId="9" borderId="3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2" fontId="17" fillId="0" borderId="1" xfId="1" applyNumberFormat="1" applyFont="1" applyBorder="1" applyAlignment="1">
      <alignment vertical="top" wrapText="1"/>
    </xf>
    <xf numFmtId="1" fontId="16" fillId="9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7" fillId="0" borderId="1" xfId="1" applyFont="1" applyBorder="1" applyAlignment="1">
      <alignment vertical="top" wrapText="1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2" fontId="17" fillId="0" borderId="8" xfId="1" applyNumberFormat="1" applyFont="1" applyBorder="1" applyAlignment="1">
      <alignment horizontal="left" vertical="top" wrapText="1"/>
    </xf>
    <xf numFmtId="0" fontId="17" fillId="0" borderId="1" xfId="1" applyFont="1" applyBorder="1" applyAlignment="1">
      <alignment vertical="center" wrapText="1"/>
    </xf>
    <xf numFmtId="1" fontId="16" fillId="0" borderId="1" xfId="0" applyNumberFormat="1" applyFont="1" applyBorder="1" applyAlignment="1">
      <alignment horizontal="center" vertical="center"/>
    </xf>
    <xf numFmtId="1" fontId="16" fillId="9" borderId="0" xfId="0" applyNumberFormat="1" applyFont="1" applyFill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2" fontId="18" fillId="0" borderId="9" xfId="1" applyNumberFormat="1" applyFont="1" applyBorder="1" applyAlignment="1">
      <alignment horizontal="left" vertical="top" wrapText="1"/>
    </xf>
    <xf numFmtId="0" fontId="17" fillId="0" borderId="0" xfId="1" applyFont="1" applyAlignment="1">
      <alignment vertical="center" wrapText="1"/>
    </xf>
    <xf numFmtId="1" fontId="16" fillId="9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4" fontId="16" fillId="10" borderId="1" xfId="0" applyNumberFormat="1" applyFont="1" applyFill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4" fontId="16" fillId="10" borderId="0" xfId="0" applyNumberFormat="1" applyFont="1" applyFill="1" applyAlignment="1">
      <alignment horizontal="center" vertical="center" wrapText="1"/>
    </xf>
    <xf numFmtId="168" fontId="16" fillId="0" borderId="1" xfId="0" applyNumberFormat="1" applyFont="1" applyBorder="1" applyAlignment="1">
      <alignment horizontal="center" vertical="center" wrapText="1"/>
    </xf>
    <xf numFmtId="166" fontId="16" fillId="10" borderId="1" xfId="0" applyNumberFormat="1" applyFont="1" applyFill="1" applyBorder="1" applyAlignment="1">
      <alignment horizontal="center" vertical="center" wrapText="1"/>
    </xf>
    <xf numFmtId="2" fontId="4" fillId="0" borderId="15" xfId="1" applyNumberFormat="1" applyFont="1" applyBorder="1" applyAlignment="1">
      <alignment vertical="top" wrapText="1"/>
    </xf>
    <xf numFmtId="4" fontId="0" fillId="0" borderId="0" xfId="0" applyNumberFormat="1"/>
    <xf numFmtId="1" fontId="1" fillId="3" borderId="14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&#1089;&#1076;&#1072;&#1085;/03-06-2026_&#1087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 сады"/>
      <sheetName val="форма 3 сады"/>
      <sheetName val="форма 4 сады"/>
      <sheetName val="ДЕТИ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9"/>
  <sheetViews>
    <sheetView zoomScale="80" zoomScaleNormal="80" zoomScaleSheetLayoutView="100" workbookViewId="0">
      <selection activeCell="I10" sqref="I10"/>
    </sheetView>
  </sheetViews>
  <sheetFormatPr defaultRowHeight="15" x14ac:dyDescent="0.25"/>
  <cols>
    <col min="1" max="1" width="7.7109375" customWidth="1"/>
    <col min="2" max="2" width="58.140625" customWidth="1"/>
    <col min="3" max="3" width="16.5703125" customWidth="1"/>
    <col min="4" max="4" width="20.140625" customWidth="1"/>
    <col min="5" max="5" width="19.85546875" customWidth="1"/>
    <col min="6" max="6" width="18.5703125" customWidth="1"/>
  </cols>
  <sheetData>
    <row r="1" spans="1:6" ht="18.75" x14ac:dyDescent="0.3">
      <c r="A1" s="1"/>
      <c r="B1" s="1"/>
      <c r="C1" s="1"/>
      <c r="D1" s="1"/>
      <c r="E1" s="1"/>
      <c r="F1" s="1" t="s">
        <v>0</v>
      </c>
    </row>
    <row r="2" spans="1:6" ht="18.75" x14ac:dyDescent="0.3">
      <c r="A2" s="155" t="s">
        <v>1</v>
      </c>
      <c r="B2" s="155"/>
      <c r="C2" s="155"/>
      <c r="D2" s="155"/>
      <c r="E2" s="155"/>
      <c r="F2" s="155"/>
    </row>
    <row r="3" spans="1:6" ht="18.75" x14ac:dyDescent="0.3">
      <c r="A3" s="155" t="s">
        <v>2</v>
      </c>
      <c r="B3" s="155"/>
      <c r="C3" s="155"/>
      <c r="D3" s="155"/>
      <c r="E3" s="155"/>
      <c r="F3" s="155"/>
    </row>
    <row r="4" spans="1:6" ht="18.75" x14ac:dyDescent="0.3">
      <c r="A4" s="155" t="s">
        <v>3</v>
      </c>
      <c r="B4" s="155"/>
      <c r="C4" s="155"/>
      <c r="D4" s="155"/>
      <c r="E4" s="155"/>
      <c r="F4" s="155"/>
    </row>
    <row r="5" spans="1:6" ht="19.5" thickBot="1" x14ac:dyDescent="0.35">
      <c r="A5" s="1"/>
      <c r="B5" s="1"/>
      <c r="C5" s="1"/>
      <c r="D5" s="1"/>
      <c r="E5" s="1"/>
      <c r="F5" s="1"/>
    </row>
    <row r="6" spans="1:6" ht="19.5" thickBot="1" x14ac:dyDescent="0.35">
      <c r="A6" s="136" t="s">
        <v>41</v>
      </c>
      <c r="B6" s="137"/>
      <c r="C6" s="137"/>
      <c r="D6" s="137"/>
      <c r="E6" s="137"/>
      <c r="F6" s="138"/>
    </row>
    <row r="7" spans="1:6" ht="19.5" thickBot="1" x14ac:dyDescent="0.35">
      <c r="A7" s="139" t="s">
        <v>36</v>
      </c>
      <c r="B7" s="140"/>
      <c r="C7" s="140"/>
      <c r="D7" s="140"/>
      <c r="E7" s="140"/>
      <c r="F7" s="141"/>
    </row>
    <row r="8" spans="1:6" ht="157.5" customHeight="1" thickBot="1" x14ac:dyDescent="0.3">
      <c r="A8" s="11" t="s">
        <v>4</v>
      </c>
      <c r="B8" s="12" t="s">
        <v>5</v>
      </c>
      <c r="C8" s="12" t="s">
        <v>6</v>
      </c>
      <c r="D8" s="12" t="s">
        <v>7</v>
      </c>
      <c r="E8" s="12" t="s">
        <v>8</v>
      </c>
      <c r="F8" s="12" t="s">
        <v>9</v>
      </c>
    </row>
    <row r="9" spans="1:6" ht="19.5" thickBot="1" x14ac:dyDescent="0.35">
      <c r="A9" s="13">
        <v>1</v>
      </c>
      <c r="B9" s="13">
        <v>2</v>
      </c>
      <c r="C9" s="13">
        <v>3</v>
      </c>
      <c r="D9" s="10">
        <v>4</v>
      </c>
      <c r="E9" s="13">
        <v>5</v>
      </c>
      <c r="F9" s="13" t="s">
        <v>10</v>
      </c>
    </row>
    <row r="10" spans="1:6" ht="90" customHeight="1" thickBot="1" x14ac:dyDescent="0.3">
      <c r="A10" s="11">
        <v>1</v>
      </c>
      <c r="B10" s="14" t="s">
        <v>42</v>
      </c>
      <c r="C10" s="12" t="s">
        <v>11</v>
      </c>
      <c r="D10" s="15">
        <v>230</v>
      </c>
      <c r="E10" s="15">
        <v>248</v>
      </c>
      <c r="F10" s="16">
        <f>E10/D10*100</f>
        <v>107.82608695652173</v>
      </c>
    </row>
    <row r="11" spans="1:6" ht="66.75" thickBot="1" x14ac:dyDescent="0.3">
      <c r="A11" s="11">
        <v>2</v>
      </c>
      <c r="B11" s="17" t="s">
        <v>43</v>
      </c>
      <c r="C11" s="12" t="s">
        <v>11</v>
      </c>
      <c r="D11" s="18">
        <f>D10</f>
        <v>230</v>
      </c>
      <c r="E11" s="18">
        <f>E10</f>
        <v>248</v>
      </c>
      <c r="F11" s="16">
        <f>E11/D11*100</f>
        <v>107.82608695652173</v>
      </c>
    </row>
    <row r="12" spans="1:6" ht="15.75" thickBot="1" x14ac:dyDescent="0.3"/>
    <row r="13" spans="1:6" ht="19.5" thickBot="1" x14ac:dyDescent="0.35">
      <c r="A13" s="136" t="s">
        <v>44</v>
      </c>
      <c r="B13" s="137"/>
      <c r="C13" s="137"/>
      <c r="D13" s="137"/>
      <c r="E13" s="137"/>
      <c r="F13" s="138"/>
    </row>
    <row r="14" spans="1:6" ht="19.5" thickBot="1" x14ac:dyDescent="0.35">
      <c r="A14" s="139" t="s">
        <v>36</v>
      </c>
      <c r="B14" s="140"/>
      <c r="C14" s="140"/>
      <c r="D14" s="140"/>
      <c r="E14" s="140"/>
      <c r="F14" s="141"/>
    </row>
    <row r="15" spans="1:6" ht="157.5" customHeight="1" thickBot="1" x14ac:dyDescent="0.3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2" t="s">
        <v>9</v>
      </c>
    </row>
    <row r="16" spans="1:6" ht="19.5" thickBot="1" x14ac:dyDescent="0.35">
      <c r="A16" s="13">
        <v>1</v>
      </c>
      <c r="B16" s="13">
        <v>2</v>
      </c>
      <c r="C16" s="13">
        <v>3</v>
      </c>
      <c r="D16" s="36">
        <v>4</v>
      </c>
      <c r="E16" s="13">
        <v>5</v>
      </c>
      <c r="F16" s="13" t="s">
        <v>10</v>
      </c>
    </row>
    <row r="17" spans="1:6" ht="90" customHeight="1" thickBot="1" x14ac:dyDescent="0.3">
      <c r="A17" s="11">
        <v>1</v>
      </c>
      <c r="B17" s="14" t="s">
        <v>45</v>
      </c>
      <c r="C17" s="12" t="s">
        <v>11</v>
      </c>
      <c r="D17" s="15">
        <v>268</v>
      </c>
      <c r="E17" s="15">
        <v>304</v>
      </c>
      <c r="F17" s="16">
        <f>E17/D17*100</f>
        <v>113.43283582089552</v>
      </c>
    </row>
    <row r="18" spans="1:6" ht="98.25" thickBot="1" x14ac:dyDescent="0.3">
      <c r="A18" s="11">
        <v>2</v>
      </c>
      <c r="B18" s="17" t="s">
        <v>46</v>
      </c>
      <c r="C18" s="12" t="s">
        <v>11</v>
      </c>
      <c r="D18" s="18">
        <f>D17</f>
        <v>268</v>
      </c>
      <c r="E18" s="18">
        <f>E17</f>
        <v>304</v>
      </c>
      <c r="F18" s="16">
        <f>E18/D18*100</f>
        <v>113.43283582089552</v>
      </c>
    </row>
    <row r="19" spans="1:6" ht="18.75" x14ac:dyDescent="0.3">
      <c r="A19" s="1"/>
    </row>
    <row r="20" spans="1:6" ht="18.75" x14ac:dyDescent="0.3">
      <c r="A20" s="145" t="s">
        <v>49</v>
      </c>
      <c r="B20" s="146"/>
      <c r="C20" s="146"/>
      <c r="D20" s="146"/>
      <c r="E20" s="146"/>
      <c r="F20" s="147"/>
    </row>
    <row r="21" spans="1:6" ht="18.75" x14ac:dyDescent="0.3">
      <c r="A21" s="148" t="s">
        <v>36</v>
      </c>
      <c r="B21" s="148"/>
      <c r="C21" s="148"/>
      <c r="D21" s="148"/>
      <c r="E21" s="148"/>
      <c r="F21" s="148"/>
    </row>
    <row r="22" spans="1:6" ht="157.69999999999999" customHeight="1" x14ac:dyDescent="0.25">
      <c r="A22" s="39" t="s">
        <v>4</v>
      </c>
      <c r="B22" s="40" t="s">
        <v>5</v>
      </c>
      <c r="C22" s="40" t="s">
        <v>6</v>
      </c>
      <c r="D22" s="40" t="s">
        <v>7</v>
      </c>
      <c r="E22" s="40" t="s">
        <v>8</v>
      </c>
      <c r="F22" s="40" t="s">
        <v>9</v>
      </c>
    </row>
    <row r="23" spans="1:6" ht="18.75" x14ac:dyDescent="0.3">
      <c r="A23" s="41">
        <v>1</v>
      </c>
      <c r="B23" s="41">
        <v>2</v>
      </c>
      <c r="C23" s="41">
        <v>3</v>
      </c>
      <c r="D23" s="41">
        <v>4</v>
      </c>
      <c r="E23" s="41">
        <v>5</v>
      </c>
      <c r="F23" s="41" t="s">
        <v>10</v>
      </c>
    </row>
    <row r="24" spans="1:6" ht="73.5" customHeight="1" x14ac:dyDescent="0.25">
      <c r="A24" s="42">
        <v>1</v>
      </c>
      <c r="B24" s="43" t="s">
        <v>50</v>
      </c>
      <c r="C24" s="42" t="s">
        <v>11</v>
      </c>
      <c r="D24" s="44">
        <v>288</v>
      </c>
      <c r="E24" s="44">
        <v>285</v>
      </c>
      <c r="F24" s="45">
        <f>E24/D24*100</f>
        <v>98.958333333333343</v>
      </c>
    </row>
    <row r="25" spans="1:6" ht="97.5" x14ac:dyDescent="0.25">
      <c r="A25" s="42">
        <v>2</v>
      </c>
      <c r="B25" s="46" t="s">
        <v>51</v>
      </c>
      <c r="C25" s="42" t="s">
        <v>11</v>
      </c>
      <c r="D25" s="47">
        <f>D24</f>
        <v>288</v>
      </c>
      <c r="E25" s="47">
        <f>E24</f>
        <v>285</v>
      </c>
      <c r="F25" s="45">
        <f>E25/D25*100</f>
        <v>98.958333333333343</v>
      </c>
    </row>
    <row r="26" spans="1:6" ht="15.75" thickBot="1" x14ac:dyDescent="0.3"/>
    <row r="27" spans="1:6" ht="19.5" thickBot="1" x14ac:dyDescent="0.35">
      <c r="A27" s="136" t="s">
        <v>56</v>
      </c>
      <c r="B27" s="137"/>
      <c r="C27" s="137"/>
      <c r="D27" s="137"/>
      <c r="E27" s="137"/>
      <c r="F27" s="138"/>
    </row>
    <row r="28" spans="1:6" ht="19.5" thickBot="1" x14ac:dyDescent="0.35">
      <c r="A28" s="139" t="s">
        <v>36</v>
      </c>
      <c r="B28" s="140"/>
      <c r="C28" s="140"/>
      <c r="D28" s="140"/>
      <c r="E28" s="140"/>
      <c r="F28" s="141"/>
    </row>
    <row r="29" spans="1:6" ht="157.5" customHeight="1" thickBot="1" x14ac:dyDescent="0.3">
      <c r="A29" s="11" t="s">
        <v>4</v>
      </c>
      <c r="B29" s="12" t="s">
        <v>5</v>
      </c>
      <c r="C29" s="12" t="s">
        <v>6</v>
      </c>
      <c r="D29" s="12" t="s">
        <v>7</v>
      </c>
      <c r="E29" s="12" t="s">
        <v>8</v>
      </c>
      <c r="F29" s="12" t="s">
        <v>9</v>
      </c>
    </row>
    <row r="30" spans="1:6" ht="19.5" thickBot="1" x14ac:dyDescent="0.35">
      <c r="A30" s="13">
        <v>1</v>
      </c>
      <c r="B30" s="13">
        <v>2</v>
      </c>
      <c r="C30" s="13">
        <v>3</v>
      </c>
      <c r="D30" s="36">
        <v>4</v>
      </c>
      <c r="E30" s="13">
        <v>5</v>
      </c>
      <c r="F30" s="13" t="s">
        <v>10</v>
      </c>
    </row>
    <row r="31" spans="1:6" ht="105.75" customHeight="1" thickBot="1" x14ac:dyDescent="0.3">
      <c r="A31" s="11">
        <v>1</v>
      </c>
      <c r="B31" s="14" t="s">
        <v>57</v>
      </c>
      <c r="C31" s="12" t="s">
        <v>11</v>
      </c>
      <c r="D31" s="15">
        <v>230</v>
      </c>
      <c r="E31" s="15">
        <v>239</v>
      </c>
      <c r="F31" s="16">
        <f>E31/D31*100</f>
        <v>103.91304347826087</v>
      </c>
    </row>
    <row r="32" spans="1:6" ht="79.5" thickBot="1" x14ac:dyDescent="0.3">
      <c r="A32" s="11">
        <v>2</v>
      </c>
      <c r="B32" s="17" t="s">
        <v>58</v>
      </c>
      <c r="C32" s="12" t="s">
        <v>11</v>
      </c>
      <c r="D32" s="18">
        <f>D31</f>
        <v>230</v>
      </c>
      <c r="E32" s="18">
        <f>E31</f>
        <v>239</v>
      </c>
      <c r="F32" s="16">
        <f>E32/D32*100</f>
        <v>103.91304347826087</v>
      </c>
    </row>
    <row r="33" spans="1:6" ht="15.75" thickBot="1" x14ac:dyDescent="0.3"/>
    <row r="34" spans="1:6" ht="19.5" thickBot="1" x14ac:dyDescent="0.35">
      <c r="A34" s="136" t="s">
        <v>63</v>
      </c>
      <c r="B34" s="137"/>
      <c r="C34" s="137"/>
      <c r="D34" s="137"/>
      <c r="E34" s="137"/>
      <c r="F34" s="138"/>
    </row>
    <row r="35" spans="1:6" ht="19.5" thickBot="1" x14ac:dyDescent="0.35">
      <c r="A35" s="139" t="s">
        <v>36</v>
      </c>
      <c r="B35" s="140"/>
      <c r="C35" s="140"/>
      <c r="D35" s="140"/>
      <c r="E35" s="140"/>
      <c r="F35" s="141"/>
    </row>
    <row r="36" spans="1:6" ht="157.5" customHeight="1" thickBot="1" x14ac:dyDescent="0.3">
      <c r="A36" s="11" t="s">
        <v>4</v>
      </c>
      <c r="B36" s="12" t="s">
        <v>5</v>
      </c>
      <c r="C36" s="12" t="s">
        <v>6</v>
      </c>
      <c r="D36" s="12" t="s">
        <v>7</v>
      </c>
      <c r="E36" s="12" t="s">
        <v>8</v>
      </c>
      <c r="F36" s="12" t="s">
        <v>9</v>
      </c>
    </row>
    <row r="37" spans="1:6" ht="19.5" thickBot="1" x14ac:dyDescent="0.35">
      <c r="A37" s="13">
        <v>1</v>
      </c>
      <c r="B37" s="13">
        <v>2</v>
      </c>
      <c r="C37" s="13">
        <v>3</v>
      </c>
      <c r="D37" s="37">
        <v>4</v>
      </c>
      <c r="E37" s="13">
        <v>5</v>
      </c>
      <c r="F37" s="13" t="s">
        <v>10</v>
      </c>
    </row>
    <row r="38" spans="1:6" ht="90" customHeight="1" thickBot="1" x14ac:dyDescent="0.3">
      <c r="A38" s="11">
        <v>1</v>
      </c>
      <c r="B38" s="32" t="s">
        <v>64</v>
      </c>
      <c r="C38" s="12" t="s">
        <v>11</v>
      </c>
      <c r="D38" s="15">
        <v>96</v>
      </c>
      <c r="E38" s="15">
        <v>100</v>
      </c>
      <c r="F38" s="16">
        <f>E38/D38*100</f>
        <v>104.16666666666667</v>
      </c>
    </row>
    <row r="39" spans="1:6" ht="66.75" thickBot="1" x14ac:dyDescent="0.3">
      <c r="A39" s="11">
        <v>2</v>
      </c>
      <c r="B39" s="17" t="s">
        <v>65</v>
      </c>
      <c r="C39" s="12" t="s">
        <v>11</v>
      </c>
      <c r="D39" s="18">
        <f>D38</f>
        <v>96</v>
      </c>
      <c r="E39" s="18">
        <f>E38</f>
        <v>100</v>
      </c>
      <c r="F39" s="16">
        <f>E39/D39*100</f>
        <v>104.16666666666667</v>
      </c>
    </row>
    <row r="40" spans="1:6" ht="15.75" thickBot="1" x14ac:dyDescent="0.3"/>
    <row r="41" spans="1:6" ht="19.5" thickBot="1" x14ac:dyDescent="0.35">
      <c r="A41" s="136" t="s">
        <v>59</v>
      </c>
      <c r="B41" s="137"/>
      <c r="C41" s="137"/>
      <c r="D41" s="137"/>
      <c r="E41" s="137"/>
      <c r="F41" s="138"/>
    </row>
    <row r="42" spans="1:6" ht="19.5" thickBot="1" x14ac:dyDescent="0.35">
      <c r="A42" s="139" t="s">
        <v>36</v>
      </c>
      <c r="B42" s="140"/>
      <c r="C42" s="140"/>
      <c r="D42" s="140"/>
      <c r="E42" s="140"/>
      <c r="F42" s="141"/>
    </row>
    <row r="43" spans="1:6" ht="157.5" customHeight="1" thickBot="1" x14ac:dyDescent="0.3">
      <c r="A43" s="11" t="s">
        <v>4</v>
      </c>
      <c r="B43" s="12" t="s">
        <v>5</v>
      </c>
      <c r="C43" s="12" t="s">
        <v>6</v>
      </c>
      <c r="D43" s="12" t="s">
        <v>7</v>
      </c>
      <c r="E43" s="12" t="s">
        <v>8</v>
      </c>
      <c r="F43" s="12" t="s">
        <v>9</v>
      </c>
    </row>
    <row r="44" spans="1:6" ht="19.5" thickBot="1" x14ac:dyDescent="0.35">
      <c r="A44" s="13">
        <v>1</v>
      </c>
      <c r="B44" s="13">
        <v>2</v>
      </c>
      <c r="C44" s="13">
        <v>3</v>
      </c>
      <c r="D44" s="37">
        <v>4</v>
      </c>
      <c r="E44" s="13">
        <v>5</v>
      </c>
      <c r="F44" s="13" t="s">
        <v>10</v>
      </c>
    </row>
    <row r="45" spans="1:6" ht="94.5" customHeight="1" thickBot="1" x14ac:dyDescent="0.3">
      <c r="A45" s="11">
        <v>1</v>
      </c>
      <c r="B45" s="32" t="s">
        <v>60</v>
      </c>
      <c r="C45" s="12" t="s">
        <v>11</v>
      </c>
      <c r="D45" s="15">
        <v>246</v>
      </c>
      <c r="E45" s="15">
        <v>256</v>
      </c>
      <c r="F45" s="16">
        <f>E45/D45*100</f>
        <v>104.06504065040652</v>
      </c>
    </row>
    <row r="46" spans="1:6" ht="113.25" thickBot="1" x14ac:dyDescent="0.3">
      <c r="A46" s="11">
        <v>2</v>
      </c>
      <c r="B46" s="26" t="s">
        <v>61</v>
      </c>
      <c r="C46" s="12" t="s">
        <v>11</v>
      </c>
      <c r="D46" s="18">
        <f>D45</f>
        <v>246</v>
      </c>
      <c r="E46" s="18">
        <f>E45</f>
        <v>256</v>
      </c>
      <c r="F46" s="16">
        <f>E46/D46*100</f>
        <v>104.06504065040652</v>
      </c>
    </row>
    <row r="47" spans="1:6" ht="15.75" thickBot="1" x14ac:dyDescent="0.3"/>
    <row r="48" spans="1:6" ht="19.5" thickBot="1" x14ac:dyDescent="0.35">
      <c r="A48" s="156" t="s">
        <v>66</v>
      </c>
      <c r="B48" s="157"/>
      <c r="C48" s="157"/>
      <c r="D48" s="157"/>
      <c r="E48" s="157"/>
      <c r="F48" s="158"/>
    </row>
    <row r="49" spans="1:6" ht="19.5" thickBot="1" x14ac:dyDescent="0.35">
      <c r="A49" s="159" t="s">
        <v>36</v>
      </c>
      <c r="B49" s="160"/>
      <c r="C49" s="160"/>
      <c r="D49" s="160"/>
      <c r="E49" s="160"/>
      <c r="F49" s="161"/>
    </row>
    <row r="50" spans="1:6" ht="157.5" customHeight="1" thickBot="1" x14ac:dyDescent="0.3">
      <c r="A50" s="11" t="s">
        <v>4</v>
      </c>
      <c r="B50" s="12" t="s">
        <v>5</v>
      </c>
      <c r="C50" s="12" t="s">
        <v>6</v>
      </c>
      <c r="D50" s="12" t="s">
        <v>7</v>
      </c>
      <c r="E50" s="12" t="s">
        <v>8</v>
      </c>
      <c r="F50" s="12" t="s">
        <v>9</v>
      </c>
    </row>
    <row r="51" spans="1:6" ht="19.5" thickBot="1" x14ac:dyDescent="0.3">
      <c r="A51" s="35">
        <v>1</v>
      </c>
      <c r="B51" s="11">
        <v>2</v>
      </c>
      <c r="C51" s="62">
        <v>3</v>
      </c>
      <c r="D51" s="11">
        <v>4</v>
      </c>
      <c r="E51" s="11">
        <v>5</v>
      </c>
      <c r="F51" s="11" t="s">
        <v>10</v>
      </c>
    </row>
    <row r="52" spans="1:6" ht="88.5" thickBot="1" x14ac:dyDescent="0.3">
      <c r="A52" s="63">
        <v>1</v>
      </c>
      <c r="B52" s="14" t="s">
        <v>67</v>
      </c>
      <c r="C52" s="12" t="s">
        <v>11</v>
      </c>
      <c r="D52" s="64">
        <v>215</v>
      </c>
      <c r="E52" s="15">
        <v>222</v>
      </c>
      <c r="F52" s="16">
        <f>E52/D52*100</f>
        <v>103.25581395348837</v>
      </c>
    </row>
    <row r="53" spans="1:6" ht="82.5" thickBot="1" x14ac:dyDescent="0.3">
      <c r="A53" s="63">
        <v>2</v>
      </c>
      <c r="B53" s="17" t="s">
        <v>68</v>
      </c>
      <c r="C53" s="12" t="s">
        <v>11</v>
      </c>
      <c r="D53" s="18">
        <v>215</v>
      </c>
      <c r="E53" s="18">
        <f>E52</f>
        <v>222</v>
      </c>
      <c r="F53" s="16">
        <f>E53/D53*100</f>
        <v>103.25581395348837</v>
      </c>
    </row>
    <row r="54" spans="1:6" ht="15.75" thickBot="1" x14ac:dyDescent="0.3"/>
    <row r="55" spans="1:6" ht="19.5" thickBot="1" x14ac:dyDescent="0.35">
      <c r="A55" s="136" t="s">
        <v>70</v>
      </c>
      <c r="B55" s="137"/>
      <c r="C55" s="137"/>
      <c r="D55" s="137"/>
      <c r="E55" s="137"/>
      <c r="F55" s="138"/>
    </row>
    <row r="56" spans="1:6" ht="19.5" thickBot="1" x14ac:dyDescent="0.35">
      <c r="A56" s="139" t="s">
        <v>36</v>
      </c>
      <c r="B56" s="140"/>
      <c r="C56" s="140"/>
      <c r="D56" s="140"/>
      <c r="E56" s="140"/>
      <c r="F56" s="141"/>
    </row>
    <row r="57" spans="1:6" ht="157.5" customHeight="1" thickBot="1" x14ac:dyDescent="0.3">
      <c r="A57" s="11" t="s">
        <v>4</v>
      </c>
      <c r="B57" s="12" t="s">
        <v>5</v>
      </c>
      <c r="C57" s="12" t="s">
        <v>6</v>
      </c>
      <c r="D57" s="12" t="s">
        <v>7</v>
      </c>
      <c r="E57" s="12" t="s">
        <v>8</v>
      </c>
      <c r="F57" s="12" t="s">
        <v>9</v>
      </c>
    </row>
    <row r="58" spans="1:6" ht="19.5" thickBot="1" x14ac:dyDescent="0.35">
      <c r="A58" s="13">
        <v>1</v>
      </c>
      <c r="B58" s="13">
        <v>2</v>
      </c>
      <c r="C58" s="13">
        <v>3</v>
      </c>
      <c r="D58" s="37">
        <v>4</v>
      </c>
      <c r="E58" s="13">
        <v>5</v>
      </c>
      <c r="F58" s="13" t="s">
        <v>10</v>
      </c>
    </row>
    <row r="59" spans="1:6" ht="58.15" customHeight="1" thickBot="1" x14ac:dyDescent="0.3">
      <c r="A59" s="11">
        <v>1</v>
      </c>
      <c r="B59" s="14" t="s">
        <v>71</v>
      </c>
      <c r="C59" s="12" t="s">
        <v>11</v>
      </c>
      <c r="D59" s="15">
        <v>92</v>
      </c>
      <c r="E59" s="15">
        <v>73</v>
      </c>
      <c r="F59" s="16">
        <f>E59/D59*100</f>
        <v>79.347826086956516</v>
      </c>
    </row>
    <row r="60" spans="1:6" ht="63.6" customHeight="1" thickBot="1" x14ac:dyDescent="0.3">
      <c r="A60" s="11">
        <v>2</v>
      </c>
      <c r="B60" s="17" t="s">
        <v>72</v>
      </c>
      <c r="C60" s="12" t="s">
        <v>11</v>
      </c>
      <c r="D60" s="18">
        <f>D59</f>
        <v>92</v>
      </c>
      <c r="E60" s="18">
        <f>E59</f>
        <v>73</v>
      </c>
      <c r="F60" s="16">
        <f>E60/D60*100</f>
        <v>79.347826086956516</v>
      </c>
    </row>
    <row r="61" spans="1:6" ht="15.75" thickBot="1" x14ac:dyDescent="0.3"/>
    <row r="62" spans="1:6" ht="19.5" thickBot="1" x14ac:dyDescent="0.35">
      <c r="A62" s="136" t="s">
        <v>73</v>
      </c>
      <c r="B62" s="137"/>
      <c r="C62" s="137"/>
      <c r="D62" s="137"/>
      <c r="E62" s="137"/>
      <c r="F62" s="138"/>
    </row>
    <row r="63" spans="1:6" ht="19.5" thickBot="1" x14ac:dyDescent="0.35">
      <c r="A63" s="139" t="s">
        <v>36</v>
      </c>
      <c r="B63" s="140"/>
      <c r="C63" s="140"/>
      <c r="D63" s="140"/>
      <c r="E63" s="140"/>
      <c r="F63" s="141"/>
    </row>
    <row r="64" spans="1:6" ht="157.5" customHeight="1" thickBot="1" x14ac:dyDescent="0.3">
      <c r="A64" s="11" t="s">
        <v>4</v>
      </c>
      <c r="B64" s="12" t="s">
        <v>5</v>
      </c>
      <c r="C64" s="12" t="s">
        <v>6</v>
      </c>
      <c r="D64" s="12" t="s">
        <v>7</v>
      </c>
      <c r="E64" s="12" t="s">
        <v>8</v>
      </c>
      <c r="F64" s="12" t="s">
        <v>9</v>
      </c>
    </row>
    <row r="65" spans="1:6" ht="19.5" thickBot="1" x14ac:dyDescent="0.35">
      <c r="A65" s="13">
        <v>1</v>
      </c>
      <c r="B65" s="13">
        <v>2</v>
      </c>
      <c r="C65" s="13">
        <v>3</v>
      </c>
      <c r="D65" s="37">
        <v>4</v>
      </c>
      <c r="E65" s="13">
        <v>5</v>
      </c>
      <c r="F65" s="13" t="s">
        <v>10</v>
      </c>
    </row>
    <row r="66" spans="1:6" ht="72.75" thickBot="1" x14ac:dyDescent="0.3">
      <c r="A66" s="11">
        <v>1</v>
      </c>
      <c r="B66" s="14" t="s">
        <v>74</v>
      </c>
      <c r="C66" s="12" t="s">
        <v>11</v>
      </c>
      <c r="D66" s="15">
        <v>103</v>
      </c>
      <c r="E66" s="15">
        <v>110</v>
      </c>
      <c r="F66" s="16">
        <f>E66/D66*100</f>
        <v>106.79611650485437</v>
      </c>
    </row>
    <row r="67" spans="1:6" ht="82.5" thickBot="1" x14ac:dyDescent="0.3">
      <c r="A67" s="11">
        <v>2</v>
      </c>
      <c r="B67" s="17" t="s">
        <v>75</v>
      </c>
      <c r="C67" s="12" t="s">
        <v>11</v>
      </c>
      <c r="D67" s="18">
        <f>D66</f>
        <v>103</v>
      </c>
      <c r="E67" s="18">
        <f>E66</f>
        <v>110</v>
      </c>
      <c r="F67" s="16">
        <f>E67/D67*100</f>
        <v>106.79611650485437</v>
      </c>
    </row>
    <row r="68" spans="1:6" ht="15.75" thickBot="1" x14ac:dyDescent="0.3"/>
    <row r="69" spans="1:6" ht="19.5" thickBot="1" x14ac:dyDescent="0.35">
      <c r="A69" s="136" t="s">
        <v>77</v>
      </c>
      <c r="B69" s="137"/>
      <c r="C69" s="137"/>
      <c r="D69" s="137"/>
      <c r="E69" s="137"/>
      <c r="F69" s="138"/>
    </row>
    <row r="70" spans="1:6" ht="19.5" thickBot="1" x14ac:dyDescent="0.35">
      <c r="A70" s="139" t="s">
        <v>36</v>
      </c>
      <c r="B70" s="140"/>
      <c r="C70" s="140"/>
      <c r="D70" s="140"/>
      <c r="E70" s="140"/>
      <c r="F70" s="141"/>
    </row>
    <row r="71" spans="1:6" ht="157.5" customHeight="1" thickBot="1" x14ac:dyDescent="0.3">
      <c r="A71" s="11" t="s">
        <v>4</v>
      </c>
      <c r="B71" s="12" t="s">
        <v>5</v>
      </c>
      <c r="C71" s="12" t="s">
        <v>6</v>
      </c>
      <c r="D71" s="12" t="s">
        <v>7</v>
      </c>
      <c r="E71" s="12" t="s">
        <v>8</v>
      </c>
      <c r="F71" s="12" t="s">
        <v>9</v>
      </c>
    </row>
    <row r="72" spans="1:6" ht="19.5" thickBot="1" x14ac:dyDescent="0.35">
      <c r="A72" s="13">
        <v>1</v>
      </c>
      <c r="B72" s="13">
        <v>2</v>
      </c>
      <c r="C72" s="13">
        <v>3</v>
      </c>
      <c r="D72" s="61">
        <v>4</v>
      </c>
      <c r="E72" s="13">
        <v>5</v>
      </c>
      <c r="F72" s="13" t="s">
        <v>10</v>
      </c>
    </row>
    <row r="73" spans="1:6" ht="75.75" thickBot="1" x14ac:dyDescent="0.3">
      <c r="A73" s="11">
        <v>1</v>
      </c>
      <c r="B73" s="32" t="s">
        <v>64</v>
      </c>
      <c r="C73" s="12" t="s">
        <v>11</v>
      </c>
      <c r="D73" s="15">
        <v>93</v>
      </c>
      <c r="E73" s="15">
        <v>90</v>
      </c>
      <c r="F73" s="16">
        <f>E73/D73*100</f>
        <v>96.774193548387103</v>
      </c>
    </row>
    <row r="74" spans="1:6" ht="66.75" thickBot="1" x14ac:dyDescent="0.3">
      <c r="A74" s="11">
        <v>2</v>
      </c>
      <c r="B74" s="17" t="s">
        <v>65</v>
      </c>
      <c r="C74" s="12" t="s">
        <v>11</v>
      </c>
      <c r="D74" s="18">
        <f>D73</f>
        <v>93</v>
      </c>
      <c r="E74" s="18">
        <f>E73</f>
        <v>90</v>
      </c>
      <c r="F74" s="16">
        <f>E74/D74*100</f>
        <v>96.774193548387103</v>
      </c>
    </row>
    <row r="75" spans="1:6" ht="15.75" thickBot="1" x14ac:dyDescent="0.3"/>
    <row r="76" spans="1:6" ht="19.5" thickBot="1" x14ac:dyDescent="0.35">
      <c r="A76" s="136" t="s">
        <v>78</v>
      </c>
      <c r="B76" s="137"/>
      <c r="C76" s="137"/>
      <c r="D76" s="137"/>
      <c r="E76" s="137"/>
      <c r="F76" s="138"/>
    </row>
    <row r="77" spans="1:6" ht="19.5" thickBot="1" x14ac:dyDescent="0.35">
      <c r="A77" s="139" t="s">
        <v>36</v>
      </c>
      <c r="B77" s="140"/>
      <c r="C77" s="140"/>
      <c r="D77" s="140"/>
      <c r="E77" s="140"/>
      <c r="F77" s="141"/>
    </row>
    <row r="78" spans="1:6" ht="157.5" customHeight="1" thickBot="1" x14ac:dyDescent="0.3">
      <c r="A78" s="11" t="s">
        <v>4</v>
      </c>
      <c r="B78" s="12" t="s">
        <v>5</v>
      </c>
      <c r="C78" s="12" t="s">
        <v>6</v>
      </c>
      <c r="D78" s="12" t="s">
        <v>7</v>
      </c>
      <c r="E78" s="12" t="s">
        <v>8</v>
      </c>
      <c r="F78" s="12" t="s">
        <v>9</v>
      </c>
    </row>
    <row r="79" spans="1:6" ht="19.5" thickBot="1" x14ac:dyDescent="0.35">
      <c r="A79" s="13">
        <v>1</v>
      </c>
      <c r="B79" s="13">
        <v>2</v>
      </c>
      <c r="C79" s="13">
        <v>3</v>
      </c>
      <c r="D79" s="61">
        <v>4</v>
      </c>
      <c r="E79" s="13">
        <v>5</v>
      </c>
      <c r="F79" s="13" t="s">
        <v>10</v>
      </c>
    </row>
    <row r="80" spans="1:6" ht="90" customHeight="1" thickBot="1" x14ac:dyDescent="0.3">
      <c r="A80" s="11">
        <v>1</v>
      </c>
      <c r="B80" s="14" t="s">
        <v>79</v>
      </c>
      <c r="C80" s="12" t="s">
        <v>11</v>
      </c>
      <c r="D80" s="15">
        <v>165</v>
      </c>
      <c r="E80" s="15">
        <v>164</v>
      </c>
      <c r="F80" s="16">
        <f>E80/D80*100</f>
        <v>99.393939393939391</v>
      </c>
    </row>
    <row r="81" spans="1:6" ht="66.75" thickBot="1" x14ac:dyDescent="0.3">
      <c r="A81" s="11">
        <v>2</v>
      </c>
      <c r="B81" s="17" t="s">
        <v>80</v>
      </c>
      <c r="C81" s="12" t="s">
        <v>11</v>
      </c>
      <c r="D81" s="18">
        <f>D80</f>
        <v>165</v>
      </c>
      <c r="E81" s="18">
        <f>E80</f>
        <v>164</v>
      </c>
      <c r="F81" s="16">
        <f>E81/D81*100</f>
        <v>99.393939393939391</v>
      </c>
    </row>
    <row r="82" spans="1:6" ht="15.75" thickBot="1" x14ac:dyDescent="0.3"/>
    <row r="83" spans="1:6" ht="19.5" thickBot="1" x14ac:dyDescent="0.35">
      <c r="A83" s="136" t="s">
        <v>83</v>
      </c>
      <c r="B83" s="137"/>
      <c r="C83" s="137"/>
      <c r="D83" s="137"/>
      <c r="E83" s="137"/>
      <c r="F83" s="138"/>
    </row>
    <row r="84" spans="1:6" ht="19.5" thickBot="1" x14ac:dyDescent="0.35">
      <c r="A84" s="139" t="s">
        <v>36</v>
      </c>
      <c r="B84" s="140"/>
      <c r="C84" s="140"/>
      <c r="D84" s="140"/>
      <c r="E84" s="140"/>
      <c r="F84" s="141"/>
    </row>
    <row r="85" spans="1:6" ht="157.5" customHeight="1" thickBot="1" x14ac:dyDescent="0.3">
      <c r="A85" s="11" t="s">
        <v>4</v>
      </c>
      <c r="B85" s="12" t="s">
        <v>5</v>
      </c>
      <c r="C85" s="12" t="s">
        <v>6</v>
      </c>
      <c r="D85" s="12" t="s">
        <v>7</v>
      </c>
      <c r="E85" s="12" t="s">
        <v>8</v>
      </c>
      <c r="F85" s="12" t="s">
        <v>9</v>
      </c>
    </row>
    <row r="86" spans="1:6" ht="19.5" thickBot="1" x14ac:dyDescent="0.35">
      <c r="A86" s="13">
        <v>1</v>
      </c>
      <c r="B86" s="13">
        <v>2</v>
      </c>
      <c r="C86" s="13">
        <v>3</v>
      </c>
      <c r="D86" s="61">
        <v>4</v>
      </c>
      <c r="E86" s="13">
        <v>5</v>
      </c>
      <c r="F86" s="13" t="s">
        <v>10</v>
      </c>
    </row>
    <row r="87" spans="1:6" ht="90" customHeight="1" thickBot="1" x14ac:dyDescent="0.3">
      <c r="A87" s="11">
        <v>1</v>
      </c>
      <c r="B87" s="14" t="s">
        <v>84</v>
      </c>
      <c r="C87" s="12" t="s">
        <v>11</v>
      </c>
      <c r="D87" s="15">
        <v>112</v>
      </c>
      <c r="E87" s="15">
        <v>87</v>
      </c>
      <c r="F87" s="16">
        <f>E87/D87*100</f>
        <v>77.678571428571431</v>
      </c>
    </row>
    <row r="88" spans="1:6" ht="95.25" thickBot="1" x14ac:dyDescent="0.3">
      <c r="A88" s="11">
        <v>2</v>
      </c>
      <c r="B88" s="17" t="s">
        <v>85</v>
      </c>
      <c r="C88" s="12" t="s">
        <v>11</v>
      </c>
      <c r="D88" s="18">
        <f>D87</f>
        <v>112</v>
      </c>
      <c r="E88" s="18">
        <f>E87</f>
        <v>87</v>
      </c>
      <c r="F88" s="16">
        <f>E88/D88*100</f>
        <v>77.678571428571431</v>
      </c>
    </row>
    <row r="89" spans="1:6" ht="15.75" thickBot="1" x14ac:dyDescent="0.3"/>
    <row r="90" spans="1:6" s="78" customFormat="1" ht="19.5" thickBot="1" x14ac:dyDescent="0.35">
      <c r="A90" s="149" t="s">
        <v>86</v>
      </c>
      <c r="B90" s="150"/>
      <c r="C90" s="150"/>
      <c r="D90" s="150"/>
      <c r="E90" s="150"/>
      <c r="F90" s="151"/>
    </row>
    <row r="91" spans="1:6" s="78" customFormat="1" ht="19.5" thickBot="1" x14ac:dyDescent="0.35">
      <c r="A91" s="152" t="s">
        <v>36</v>
      </c>
      <c r="B91" s="153"/>
      <c r="C91" s="153"/>
      <c r="D91" s="153"/>
      <c r="E91" s="153"/>
      <c r="F91" s="154"/>
    </row>
    <row r="92" spans="1:6" s="78" customFormat="1" ht="157.5" customHeight="1" thickBot="1" x14ac:dyDescent="0.3">
      <c r="A92" s="79" t="s">
        <v>4</v>
      </c>
      <c r="B92" s="80" t="s">
        <v>5</v>
      </c>
      <c r="C92" s="80" t="s">
        <v>6</v>
      </c>
      <c r="D92" s="80" t="s">
        <v>7</v>
      </c>
      <c r="E92" s="80" t="s">
        <v>8</v>
      </c>
      <c r="F92" s="80" t="s">
        <v>9</v>
      </c>
    </row>
    <row r="93" spans="1:6" s="78" customFormat="1" ht="19.5" thickBot="1" x14ac:dyDescent="0.35">
      <c r="A93" s="81">
        <v>1</v>
      </c>
      <c r="B93" s="81">
        <v>2</v>
      </c>
      <c r="C93" s="81">
        <v>3</v>
      </c>
      <c r="D93" s="61">
        <v>4</v>
      </c>
      <c r="E93" s="81">
        <v>5</v>
      </c>
      <c r="F93" s="81" t="s">
        <v>10</v>
      </c>
    </row>
    <row r="94" spans="1:6" s="78" customFormat="1" ht="72.75" thickBot="1" x14ac:dyDescent="0.3">
      <c r="A94" s="79">
        <v>1</v>
      </c>
      <c r="B94" s="82" t="s">
        <v>87</v>
      </c>
      <c r="C94" s="80" t="s">
        <v>11</v>
      </c>
      <c r="D94" s="83">
        <v>43</v>
      </c>
      <c r="E94" s="83">
        <v>51</v>
      </c>
      <c r="F94" s="84">
        <f>E94/D94*100</f>
        <v>118.6046511627907</v>
      </c>
    </row>
    <row r="95" spans="1:6" s="78" customFormat="1" ht="51" thickBot="1" x14ac:dyDescent="0.3">
      <c r="A95" s="79">
        <v>2</v>
      </c>
      <c r="B95" s="85" t="s">
        <v>88</v>
      </c>
      <c r="C95" s="80" t="s">
        <v>11</v>
      </c>
      <c r="D95" s="86">
        <f>D94</f>
        <v>43</v>
      </c>
      <c r="E95" s="86">
        <f>E94</f>
        <v>51</v>
      </c>
      <c r="F95" s="84">
        <f>E95/D95*100</f>
        <v>118.6046511627907</v>
      </c>
    </row>
    <row r="96" spans="1:6" ht="15.75" thickBot="1" x14ac:dyDescent="0.3"/>
    <row r="97" spans="1:6" ht="19.5" thickBot="1" x14ac:dyDescent="0.35">
      <c r="A97" s="136" t="s">
        <v>92</v>
      </c>
      <c r="B97" s="137"/>
      <c r="C97" s="137"/>
      <c r="D97" s="137"/>
      <c r="E97" s="137"/>
      <c r="F97" s="138"/>
    </row>
    <row r="98" spans="1:6" ht="19.5" thickBot="1" x14ac:dyDescent="0.35">
      <c r="A98" s="139" t="s">
        <v>36</v>
      </c>
      <c r="B98" s="140"/>
      <c r="C98" s="140"/>
      <c r="D98" s="140"/>
      <c r="E98" s="140"/>
      <c r="F98" s="141"/>
    </row>
    <row r="99" spans="1:6" ht="157.5" customHeight="1" thickBot="1" x14ac:dyDescent="0.3">
      <c r="A99" s="11" t="s">
        <v>4</v>
      </c>
      <c r="B99" s="12" t="s">
        <v>5</v>
      </c>
      <c r="C99" s="12" t="s">
        <v>6</v>
      </c>
      <c r="D99" s="12" t="s">
        <v>7</v>
      </c>
      <c r="E99" s="12" t="s">
        <v>8</v>
      </c>
      <c r="F99" s="12" t="s">
        <v>9</v>
      </c>
    </row>
    <row r="100" spans="1:6" ht="19.5" thickBot="1" x14ac:dyDescent="0.35">
      <c r="A100" s="13">
        <v>1</v>
      </c>
      <c r="B100" s="13">
        <v>2</v>
      </c>
      <c r="C100" s="13">
        <v>3</v>
      </c>
      <c r="D100" s="61">
        <v>4</v>
      </c>
      <c r="E100" s="13">
        <v>5</v>
      </c>
      <c r="F100" s="13" t="s">
        <v>10</v>
      </c>
    </row>
    <row r="101" spans="1:6" ht="72.75" thickBot="1" x14ac:dyDescent="0.3">
      <c r="A101" s="11">
        <v>1</v>
      </c>
      <c r="B101" s="14" t="s">
        <v>93</v>
      </c>
      <c r="C101" s="12" t="s">
        <v>11</v>
      </c>
      <c r="D101" s="15">
        <v>132</v>
      </c>
      <c r="E101" s="15">
        <v>108</v>
      </c>
      <c r="F101" s="16">
        <f>E101/D101*100</f>
        <v>81.818181818181827</v>
      </c>
    </row>
    <row r="102" spans="1:6" ht="69" customHeight="1" thickBot="1" x14ac:dyDescent="0.3">
      <c r="A102" s="11">
        <v>2</v>
      </c>
      <c r="B102" s="104" t="s">
        <v>94</v>
      </c>
      <c r="C102" s="12" t="s">
        <v>11</v>
      </c>
      <c r="D102" s="18">
        <v>132</v>
      </c>
      <c r="E102" s="18">
        <f>E101</f>
        <v>108</v>
      </c>
      <c r="F102" s="16">
        <f>E102/D102*100</f>
        <v>81.818181818181827</v>
      </c>
    </row>
    <row r="103" spans="1:6" ht="15.75" thickBot="1" x14ac:dyDescent="0.3"/>
    <row r="104" spans="1:6" ht="19.5" thickBot="1" x14ac:dyDescent="0.35">
      <c r="A104" s="136" t="s">
        <v>97</v>
      </c>
      <c r="B104" s="137"/>
      <c r="C104" s="137"/>
      <c r="D104" s="137"/>
      <c r="E104" s="137"/>
      <c r="F104" s="138"/>
    </row>
    <row r="105" spans="1:6" ht="19.5" thickBot="1" x14ac:dyDescent="0.35">
      <c r="A105" s="139" t="s">
        <v>36</v>
      </c>
      <c r="B105" s="140"/>
      <c r="C105" s="140"/>
      <c r="D105" s="140"/>
      <c r="E105" s="140"/>
      <c r="F105" s="141"/>
    </row>
    <row r="106" spans="1:6" ht="157.5" customHeight="1" thickBot="1" x14ac:dyDescent="0.3">
      <c r="A106" s="11" t="s">
        <v>4</v>
      </c>
      <c r="B106" s="12" t="s">
        <v>5</v>
      </c>
      <c r="C106" s="12" t="s">
        <v>6</v>
      </c>
      <c r="D106" s="12" t="s">
        <v>7</v>
      </c>
      <c r="E106" s="12" t="s">
        <v>8</v>
      </c>
      <c r="F106" s="12" t="s">
        <v>9</v>
      </c>
    </row>
    <row r="107" spans="1:6" ht="19.5" thickBot="1" x14ac:dyDescent="0.35">
      <c r="A107" s="13">
        <v>1</v>
      </c>
      <c r="B107" s="13">
        <v>2</v>
      </c>
      <c r="C107" s="13">
        <v>3</v>
      </c>
      <c r="D107" s="61">
        <v>4</v>
      </c>
      <c r="E107" s="13">
        <v>5</v>
      </c>
      <c r="F107" s="13" t="s">
        <v>10</v>
      </c>
    </row>
    <row r="108" spans="1:6" ht="63.75" thickBot="1" x14ac:dyDescent="0.3">
      <c r="A108" s="11">
        <v>1</v>
      </c>
      <c r="B108" s="14" t="s">
        <v>84</v>
      </c>
      <c r="C108" s="12" t="s">
        <v>11</v>
      </c>
      <c r="D108" s="15">
        <v>165</v>
      </c>
      <c r="E108" s="15">
        <v>167</v>
      </c>
      <c r="F108" s="16">
        <f>E108/D108*100</f>
        <v>101.21212121212122</v>
      </c>
    </row>
    <row r="109" spans="1:6" ht="85.5" customHeight="1" thickBot="1" x14ac:dyDescent="0.3">
      <c r="A109" s="11">
        <v>2</v>
      </c>
      <c r="B109" s="17" t="s">
        <v>98</v>
      </c>
      <c r="C109" s="12" t="s">
        <v>11</v>
      </c>
      <c r="D109" s="18">
        <f>D108</f>
        <v>165</v>
      </c>
      <c r="E109" s="18">
        <f>E108</f>
        <v>167</v>
      </c>
      <c r="F109" s="16">
        <f>E109/D109*100</f>
        <v>101.21212121212122</v>
      </c>
    </row>
    <row r="110" spans="1:6" ht="15.75" thickBot="1" x14ac:dyDescent="0.3"/>
    <row r="111" spans="1:6" s="78" customFormat="1" ht="19.5" thickBot="1" x14ac:dyDescent="0.35">
      <c r="A111" s="149" t="s">
        <v>99</v>
      </c>
      <c r="B111" s="150"/>
      <c r="C111" s="150"/>
      <c r="D111" s="150"/>
      <c r="E111" s="150"/>
      <c r="F111" s="151"/>
    </row>
    <row r="112" spans="1:6" s="78" customFormat="1" ht="19.5" thickBot="1" x14ac:dyDescent="0.35">
      <c r="A112" s="152" t="s">
        <v>36</v>
      </c>
      <c r="B112" s="153"/>
      <c r="C112" s="153"/>
      <c r="D112" s="153"/>
      <c r="E112" s="153"/>
      <c r="F112" s="154"/>
    </row>
    <row r="113" spans="1:6" s="78" customFormat="1" ht="157.5" customHeight="1" thickBot="1" x14ac:dyDescent="0.3">
      <c r="A113" s="79" t="s">
        <v>4</v>
      </c>
      <c r="B113" s="80" t="s">
        <v>5</v>
      </c>
      <c r="C113" s="80" t="s">
        <v>6</v>
      </c>
      <c r="D113" s="80" t="s">
        <v>7</v>
      </c>
      <c r="E113" s="80" t="s">
        <v>8</v>
      </c>
      <c r="F113" s="80" t="s">
        <v>9</v>
      </c>
    </row>
    <row r="114" spans="1:6" s="78" customFormat="1" ht="19.5" thickBot="1" x14ac:dyDescent="0.35">
      <c r="A114" s="81">
        <v>1</v>
      </c>
      <c r="B114" s="81">
        <v>2</v>
      </c>
      <c r="C114" s="81">
        <v>3</v>
      </c>
      <c r="D114" s="61">
        <v>4</v>
      </c>
      <c r="E114" s="81">
        <v>5</v>
      </c>
      <c r="F114" s="81" t="s">
        <v>10</v>
      </c>
    </row>
    <row r="115" spans="1:6" s="78" customFormat="1" ht="90" customHeight="1" thickBot="1" x14ac:dyDescent="0.3">
      <c r="A115" s="79">
        <v>1</v>
      </c>
      <c r="B115" s="82" t="s">
        <v>93</v>
      </c>
      <c r="C115" s="80" t="s">
        <v>11</v>
      </c>
      <c r="D115" s="83">
        <v>95</v>
      </c>
      <c r="E115" s="83">
        <v>89</v>
      </c>
      <c r="F115" s="84">
        <f>E115/D115*100</f>
        <v>93.684210526315795</v>
      </c>
    </row>
    <row r="116" spans="1:6" s="78" customFormat="1" ht="66.75" thickBot="1" x14ac:dyDescent="0.3">
      <c r="A116" s="79">
        <v>2</v>
      </c>
      <c r="B116" s="85" t="s">
        <v>100</v>
      </c>
      <c r="C116" s="80" t="s">
        <v>11</v>
      </c>
      <c r="D116" s="86">
        <f>D115</f>
        <v>95</v>
      </c>
      <c r="E116" s="86">
        <f>E115</f>
        <v>89</v>
      </c>
      <c r="F116" s="84">
        <f>E116/D116*100</f>
        <v>93.684210526315795</v>
      </c>
    </row>
    <row r="117" spans="1:6" ht="15.75" thickBot="1" x14ac:dyDescent="0.3"/>
    <row r="118" spans="1:6" ht="19.5" thickBot="1" x14ac:dyDescent="0.35">
      <c r="A118" s="136" t="s">
        <v>102</v>
      </c>
      <c r="B118" s="137"/>
      <c r="C118" s="137"/>
      <c r="D118" s="137"/>
      <c r="E118" s="137"/>
      <c r="F118" s="138"/>
    </row>
    <row r="119" spans="1:6" ht="19.5" thickBot="1" x14ac:dyDescent="0.35">
      <c r="A119" s="139" t="s">
        <v>36</v>
      </c>
      <c r="B119" s="140"/>
      <c r="C119" s="140"/>
      <c r="D119" s="140"/>
      <c r="E119" s="140"/>
      <c r="F119" s="141"/>
    </row>
    <row r="120" spans="1:6" ht="123.95" customHeight="1" thickBot="1" x14ac:dyDescent="0.3">
      <c r="A120" s="11" t="s">
        <v>4</v>
      </c>
      <c r="B120" s="12" t="s">
        <v>5</v>
      </c>
      <c r="C120" s="12" t="s">
        <v>6</v>
      </c>
      <c r="D120" s="12" t="s">
        <v>7</v>
      </c>
      <c r="E120" s="12" t="s">
        <v>8</v>
      </c>
      <c r="F120" s="12" t="s">
        <v>9</v>
      </c>
    </row>
    <row r="121" spans="1:6" ht="19.5" thickBot="1" x14ac:dyDescent="0.35">
      <c r="A121" s="13">
        <v>1</v>
      </c>
      <c r="B121" s="13">
        <v>2</v>
      </c>
      <c r="C121" s="13">
        <v>3</v>
      </c>
      <c r="D121" s="61">
        <v>4</v>
      </c>
      <c r="E121" s="13">
        <v>5</v>
      </c>
      <c r="F121" s="13" t="s">
        <v>10</v>
      </c>
    </row>
    <row r="122" spans="1:6" ht="61.5" customHeight="1" thickBot="1" x14ac:dyDescent="0.3">
      <c r="A122" s="11">
        <v>1</v>
      </c>
      <c r="B122" s="14" t="s">
        <v>103</v>
      </c>
      <c r="C122" s="12" t="s">
        <v>11</v>
      </c>
      <c r="D122" s="15">
        <v>148</v>
      </c>
      <c r="E122" s="15">
        <v>146</v>
      </c>
      <c r="F122" s="16">
        <f>E122/D122*100</f>
        <v>98.648648648648646</v>
      </c>
    </row>
    <row r="123" spans="1:6" ht="75" customHeight="1" thickBot="1" x14ac:dyDescent="0.3">
      <c r="A123" s="11">
        <v>2</v>
      </c>
      <c r="B123" s="17" t="s">
        <v>104</v>
      </c>
      <c r="C123" s="12" t="s">
        <v>11</v>
      </c>
      <c r="D123" s="18">
        <f>D122</f>
        <v>148</v>
      </c>
      <c r="E123" s="18">
        <f>E122</f>
        <v>146</v>
      </c>
      <c r="F123" s="16">
        <f>E123/D123*100</f>
        <v>98.648648648648646</v>
      </c>
    </row>
    <row r="124" spans="1:6" ht="15.75" thickBot="1" x14ac:dyDescent="0.3"/>
    <row r="125" spans="1:6" ht="19.5" thickBot="1" x14ac:dyDescent="0.35">
      <c r="A125" s="136" t="s">
        <v>110</v>
      </c>
      <c r="B125" s="137"/>
      <c r="C125" s="137"/>
      <c r="D125" s="137"/>
      <c r="E125" s="137"/>
      <c r="F125" s="138"/>
    </row>
    <row r="126" spans="1:6" ht="19.5" thickBot="1" x14ac:dyDescent="0.35">
      <c r="A126" s="139" t="s">
        <v>36</v>
      </c>
      <c r="B126" s="140"/>
      <c r="C126" s="140"/>
      <c r="D126" s="140"/>
      <c r="E126" s="140"/>
      <c r="F126" s="141"/>
    </row>
    <row r="127" spans="1:6" ht="157.5" customHeight="1" thickBot="1" x14ac:dyDescent="0.3">
      <c r="A127" s="11" t="s">
        <v>4</v>
      </c>
      <c r="B127" s="12" t="s">
        <v>5</v>
      </c>
      <c r="C127" s="12" t="s">
        <v>6</v>
      </c>
      <c r="D127" s="12" t="s">
        <v>7</v>
      </c>
      <c r="E127" s="12" t="s">
        <v>8</v>
      </c>
      <c r="F127" s="12" t="s">
        <v>9</v>
      </c>
    </row>
    <row r="128" spans="1:6" ht="19.5" thickBot="1" x14ac:dyDescent="0.35">
      <c r="A128" s="13">
        <v>1</v>
      </c>
      <c r="B128" s="13">
        <v>2</v>
      </c>
      <c r="C128" s="13">
        <v>3</v>
      </c>
      <c r="D128" s="61">
        <v>4</v>
      </c>
      <c r="E128" s="13">
        <v>5</v>
      </c>
      <c r="F128" s="13" t="s">
        <v>10</v>
      </c>
    </row>
    <row r="129" spans="1:6" ht="78.75" customHeight="1" thickBot="1" x14ac:dyDescent="0.3">
      <c r="A129" s="11">
        <v>1</v>
      </c>
      <c r="B129" s="14" t="s">
        <v>111</v>
      </c>
      <c r="C129" s="12" t="s">
        <v>11</v>
      </c>
      <c r="D129" s="15">
        <v>226</v>
      </c>
      <c r="E129" s="15">
        <v>240</v>
      </c>
      <c r="F129" s="16">
        <f>E129/D129*100</f>
        <v>106.19469026548674</v>
      </c>
    </row>
    <row r="130" spans="1:6" ht="78.75" customHeight="1" thickBot="1" x14ac:dyDescent="0.3">
      <c r="A130" s="11">
        <v>2</v>
      </c>
      <c r="B130" s="17" t="s">
        <v>112</v>
      </c>
      <c r="C130" s="12" t="s">
        <v>11</v>
      </c>
      <c r="D130" s="18">
        <f>D129</f>
        <v>226</v>
      </c>
      <c r="E130" s="18">
        <f>E129</f>
        <v>240</v>
      </c>
      <c r="F130" s="16">
        <f>E130/D130*100</f>
        <v>106.19469026548674</v>
      </c>
    </row>
    <row r="131" spans="1:6" ht="15.75" thickBot="1" x14ac:dyDescent="0.3"/>
    <row r="132" spans="1:6" ht="19.5" thickBot="1" x14ac:dyDescent="0.35">
      <c r="A132" s="136" t="s">
        <v>115</v>
      </c>
      <c r="B132" s="137"/>
      <c r="C132" s="137"/>
      <c r="D132" s="137"/>
      <c r="E132" s="137"/>
      <c r="F132" s="138"/>
    </row>
    <row r="133" spans="1:6" ht="19.5" thickBot="1" x14ac:dyDescent="0.35">
      <c r="A133" s="139" t="s">
        <v>36</v>
      </c>
      <c r="B133" s="140"/>
      <c r="C133" s="140"/>
      <c r="D133" s="140"/>
      <c r="E133" s="140"/>
      <c r="F133" s="141"/>
    </row>
    <row r="134" spans="1:6" ht="157.5" customHeight="1" thickBot="1" x14ac:dyDescent="0.3">
      <c r="A134" s="11" t="s">
        <v>4</v>
      </c>
      <c r="B134" s="12" t="s">
        <v>5</v>
      </c>
      <c r="C134" s="12" t="s">
        <v>6</v>
      </c>
      <c r="D134" s="12" t="s">
        <v>7</v>
      </c>
      <c r="E134" s="12" t="s">
        <v>8</v>
      </c>
      <c r="F134" s="12" t="s">
        <v>9</v>
      </c>
    </row>
    <row r="135" spans="1:6" ht="19.5" thickBot="1" x14ac:dyDescent="0.35">
      <c r="A135" s="13">
        <v>1</v>
      </c>
      <c r="B135" s="13">
        <v>2</v>
      </c>
      <c r="C135" s="13">
        <v>3</v>
      </c>
      <c r="D135" s="61">
        <v>4</v>
      </c>
      <c r="E135" s="13">
        <v>5</v>
      </c>
      <c r="F135" s="13" t="s">
        <v>10</v>
      </c>
    </row>
    <row r="136" spans="1:6" ht="90" customHeight="1" thickBot="1" x14ac:dyDescent="0.3">
      <c r="A136" s="11">
        <v>1</v>
      </c>
      <c r="B136" s="14" t="s">
        <v>116</v>
      </c>
      <c r="C136" s="12" t="s">
        <v>11</v>
      </c>
      <c r="D136" s="15">
        <f>29+92</f>
        <v>121</v>
      </c>
      <c r="E136" s="15">
        <v>129</v>
      </c>
      <c r="F136" s="16">
        <f>E136/D136*100</f>
        <v>106.61157024793388</v>
      </c>
    </row>
    <row r="137" spans="1:6" ht="82.5" thickBot="1" x14ac:dyDescent="0.3">
      <c r="A137" s="11">
        <v>2</v>
      </c>
      <c r="B137" s="17" t="s">
        <v>117</v>
      </c>
      <c r="C137" s="12" t="s">
        <v>11</v>
      </c>
      <c r="D137" s="18">
        <f>D136</f>
        <v>121</v>
      </c>
      <c r="E137" s="18">
        <f>E136</f>
        <v>129</v>
      </c>
      <c r="F137" s="16">
        <f>E137/D137*100</f>
        <v>106.61157024793388</v>
      </c>
    </row>
    <row r="138" spans="1:6" ht="15.75" thickBot="1" x14ac:dyDescent="0.3"/>
    <row r="139" spans="1:6" ht="19.5" thickBot="1" x14ac:dyDescent="0.35">
      <c r="A139" s="136" t="s">
        <v>120</v>
      </c>
      <c r="B139" s="137"/>
      <c r="C139" s="137"/>
      <c r="D139" s="137"/>
      <c r="E139" s="137"/>
      <c r="F139" s="138"/>
    </row>
    <row r="140" spans="1:6" ht="19.5" thickBot="1" x14ac:dyDescent="0.35">
      <c r="A140" s="139" t="s">
        <v>36</v>
      </c>
      <c r="B140" s="140"/>
      <c r="C140" s="140"/>
      <c r="D140" s="140"/>
      <c r="E140" s="140"/>
      <c r="F140" s="141"/>
    </row>
    <row r="141" spans="1:6" ht="157.5" customHeight="1" thickBot="1" x14ac:dyDescent="0.3">
      <c r="A141" s="11" t="s">
        <v>4</v>
      </c>
      <c r="B141" s="12" t="s">
        <v>5</v>
      </c>
      <c r="C141" s="12" t="s">
        <v>6</v>
      </c>
      <c r="D141" s="12" t="s">
        <v>7</v>
      </c>
      <c r="E141" s="12" t="s">
        <v>8</v>
      </c>
      <c r="F141" s="12" t="s">
        <v>9</v>
      </c>
    </row>
    <row r="142" spans="1:6" ht="19.5" thickBot="1" x14ac:dyDescent="0.35">
      <c r="A142" s="13">
        <v>1</v>
      </c>
      <c r="B142" s="13">
        <v>2</v>
      </c>
      <c r="C142" s="13">
        <v>3</v>
      </c>
      <c r="D142" s="61">
        <v>4</v>
      </c>
      <c r="E142" s="13">
        <v>5</v>
      </c>
      <c r="F142" s="13" t="s">
        <v>10</v>
      </c>
    </row>
    <row r="143" spans="1:6" ht="48" thickBot="1" x14ac:dyDescent="0.3">
      <c r="A143" s="11">
        <v>1</v>
      </c>
      <c r="B143" s="14" t="s">
        <v>121</v>
      </c>
      <c r="C143" s="12" t="s">
        <v>11</v>
      </c>
      <c r="D143" s="15">
        <v>55</v>
      </c>
      <c r="E143" s="15">
        <v>69</v>
      </c>
      <c r="F143" s="16">
        <f>E143/D143*100</f>
        <v>125.45454545454547</v>
      </c>
    </row>
    <row r="144" spans="1:6" ht="48" thickBot="1" x14ac:dyDescent="0.3">
      <c r="A144" s="11">
        <v>2</v>
      </c>
      <c r="B144" s="17" t="s">
        <v>122</v>
      </c>
      <c r="C144" s="12" t="s">
        <v>11</v>
      </c>
      <c r="D144" s="18">
        <f>D143</f>
        <v>55</v>
      </c>
      <c r="E144" s="18">
        <f>E143</f>
        <v>69</v>
      </c>
      <c r="F144" s="16">
        <f>E144/D144*100</f>
        <v>125.45454545454547</v>
      </c>
    </row>
    <row r="146" spans="1:6" ht="18.75" x14ac:dyDescent="0.3">
      <c r="A146" s="145" t="s">
        <v>123</v>
      </c>
      <c r="B146" s="146"/>
      <c r="C146" s="146"/>
      <c r="D146" s="146"/>
      <c r="E146" s="146"/>
      <c r="F146" s="147"/>
    </row>
    <row r="147" spans="1:6" ht="18.75" x14ac:dyDescent="0.3">
      <c r="A147" s="148" t="s">
        <v>36</v>
      </c>
      <c r="B147" s="148"/>
      <c r="C147" s="148"/>
      <c r="D147" s="148"/>
      <c r="E147" s="148"/>
      <c r="F147" s="148"/>
    </row>
    <row r="148" spans="1:6" ht="157.5" customHeight="1" x14ac:dyDescent="0.25">
      <c r="A148" s="39" t="s">
        <v>4</v>
      </c>
      <c r="B148" s="40" t="s">
        <v>5</v>
      </c>
      <c r="C148" s="40" t="s">
        <v>6</v>
      </c>
      <c r="D148" s="40" t="s">
        <v>7</v>
      </c>
      <c r="E148" s="40" t="s">
        <v>8</v>
      </c>
      <c r="F148" s="40" t="s">
        <v>9</v>
      </c>
    </row>
    <row r="149" spans="1:6" ht="18.75" x14ac:dyDescent="0.3">
      <c r="A149" s="60">
        <v>1</v>
      </c>
      <c r="B149" s="60">
        <v>2</v>
      </c>
      <c r="C149" s="60">
        <v>3</v>
      </c>
      <c r="D149" s="60">
        <v>4</v>
      </c>
      <c r="E149" s="60">
        <v>5</v>
      </c>
      <c r="F149" s="60" t="s">
        <v>10</v>
      </c>
    </row>
    <row r="150" spans="1:6" ht="84.75" x14ac:dyDescent="0.25">
      <c r="A150" s="42">
        <v>1</v>
      </c>
      <c r="B150" s="43" t="s">
        <v>124</v>
      </c>
      <c r="C150" s="42" t="s">
        <v>11</v>
      </c>
      <c r="D150" s="44">
        <v>263</v>
      </c>
      <c r="E150" s="44">
        <v>244</v>
      </c>
      <c r="F150" s="45">
        <f>E150/D150*100</f>
        <v>92.775665399239543</v>
      </c>
    </row>
    <row r="151" spans="1:6" ht="97.5" x14ac:dyDescent="0.25">
      <c r="A151" s="42">
        <v>2</v>
      </c>
      <c r="B151" s="46" t="s">
        <v>125</v>
      </c>
      <c r="C151" s="42" t="s">
        <v>11</v>
      </c>
      <c r="D151" s="47">
        <f>D150</f>
        <v>263</v>
      </c>
      <c r="E151" s="47">
        <f>E150</f>
        <v>244</v>
      </c>
      <c r="F151" s="45">
        <f>E151/D151*100</f>
        <v>92.775665399239543</v>
      </c>
    </row>
    <row r="152" spans="1:6" ht="15.75" thickBot="1" x14ac:dyDescent="0.3"/>
    <row r="153" spans="1:6" ht="19.5" thickBot="1" x14ac:dyDescent="0.35">
      <c r="A153" s="136" t="s">
        <v>130</v>
      </c>
      <c r="B153" s="137"/>
      <c r="C153" s="137"/>
      <c r="D153" s="137"/>
      <c r="E153" s="137"/>
      <c r="F153" s="138"/>
    </row>
    <row r="154" spans="1:6" ht="19.5" thickBot="1" x14ac:dyDescent="0.35">
      <c r="A154" s="139" t="s">
        <v>36</v>
      </c>
      <c r="B154" s="140"/>
      <c r="C154" s="140"/>
      <c r="D154" s="140"/>
      <c r="E154" s="140"/>
      <c r="F154" s="141"/>
    </row>
    <row r="155" spans="1:6" ht="157.5" customHeight="1" thickBot="1" x14ac:dyDescent="0.3">
      <c r="A155" s="11" t="s">
        <v>4</v>
      </c>
      <c r="B155" s="12" t="s">
        <v>5</v>
      </c>
      <c r="C155" s="12" t="s">
        <v>6</v>
      </c>
      <c r="D155" s="12" t="s">
        <v>7</v>
      </c>
      <c r="E155" s="12" t="s">
        <v>8</v>
      </c>
      <c r="F155" s="12" t="s">
        <v>9</v>
      </c>
    </row>
    <row r="156" spans="1:6" ht="19.5" thickBot="1" x14ac:dyDescent="0.35">
      <c r="A156" s="13">
        <v>1</v>
      </c>
      <c r="B156" s="13">
        <v>2</v>
      </c>
      <c r="C156" s="13">
        <v>3</v>
      </c>
      <c r="D156" s="61">
        <v>4</v>
      </c>
      <c r="E156" s="13">
        <v>5</v>
      </c>
      <c r="F156" s="13" t="s">
        <v>10</v>
      </c>
    </row>
    <row r="157" spans="1:6" ht="63.75" thickBot="1" x14ac:dyDescent="0.3">
      <c r="A157" s="11">
        <v>1</v>
      </c>
      <c r="B157" s="111" t="s">
        <v>131</v>
      </c>
      <c r="C157" s="12" t="s">
        <v>11</v>
      </c>
      <c r="D157" s="15">
        <v>351</v>
      </c>
      <c r="E157" s="15">
        <v>359</v>
      </c>
      <c r="F157" s="16">
        <f>E157/D157*100</f>
        <v>102.27920227920228</v>
      </c>
    </row>
    <row r="158" spans="1:6" ht="75.75" thickBot="1" x14ac:dyDescent="0.3">
      <c r="A158" s="11">
        <v>2</v>
      </c>
      <c r="B158" s="26" t="s">
        <v>132</v>
      </c>
      <c r="C158" s="12" t="s">
        <v>11</v>
      </c>
      <c r="D158" s="18">
        <f>D157</f>
        <v>351</v>
      </c>
      <c r="E158" s="18">
        <f>E157</f>
        <v>359</v>
      </c>
      <c r="F158" s="16">
        <f>E158/D158*100</f>
        <v>102.27920227920228</v>
      </c>
    </row>
    <row r="159" spans="1:6" ht="15.75" thickBot="1" x14ac:dyDescent="0.3"/>
    <row r="160" spans="1:6" ht="19.5" thickBot="1" x14ac:dyDescent="0.35">
      <c r="A160" s="136" t="s">
        <v>133</v>
      </c>
      <c r="B160" s="137"/>
      <c r="C160" s="137"/>
      <c r="D160" s="137"/>
      <c r="E160" s="137"/>
      <c r="F160" s="138"/>
    </row>
    <row r="161" spans="1:6" ht="19.5" thickBot="1" x14ac:dyDescent="0.35">
      <c r="A161" s="139" t="s">
        <v>36</v>
      </c>
      <c r="B161" s="140"/>
      <c r="C161" s="140"/>
      <c r="D161" s="140"/>
      <c r="E161" s="140"/>
      <c r="F161" s="141"/>
    </row>
    <row r="162" spans="1:6" ht="157.5" customHeight="1" thickBot="1" x14ac:dyDescent="0.3">
      <c r="A162" s="11" t="s">
        <v>4</v>
      </c>
      <c r="B162" s="12" t="s">
        <v>5</v>
      </c>
      <c r="C162" s="12" t="s">
        <v>6</v>
      </c>
      <c r="D162" s="12" t="s">
        <v>7</v>
      </c>
      <c r="E162" s="12" t="s">
        <v>8</v>
      </c>
      <c r="F162" s="12" t="s">
        <v>9</v>
      </c>
    </row>
    <row r="163" spans="1:6" ht="19.5" thickBot="1" x14ac:dyDescent="0.35">
      <c r="A163" s="13">
        <v>1</v>
      </c>
      <c r="B163" s="13">
        <v>2</v>
      </c>
      <c r="C163" s="13">
        <v>3</v>
      </c>
      <c r="D163" s="61">
        <v>4</v>
      </c>
      <c r="E163" s="13">
        <v>5</v>
      </c>
      <c r="F163" s="13" t="s">
        <v>10</v>
      </c>
    </row>
    <row r="164" spans="1:6" ht="90" customHeight="1" thickBot="1" x14ac:dyDescent="0.3">
      <c r="A164" s="11">
        <v>1</v>
      </c>
      <c r="B164" s="14" t="s">
        <v>45</v>
      </c>
      <c r="C164" s="12" t="s">
        <v>11</v>
      </c>
      <c r="D164" s="15">
        <v>99</v>
      </c>
      <c r="E164" s="15">
        <v>108</v>
      </c>
      <c r="F164" s="16">
        <f>E164/D164*100</f>
        <v>109.09090909090908</v>
      </c>
    </row>
    <row r="165" spans="1:6" ht="82.5" thickBot="1" x14ac:dyDescent="0.3">
      <c r="A165" s="11">
        <v>2</v>
      </c>
      <c r="B165" s="17" t="s">
        <v>134</v>
      </c>
      <c r="C165" s="12" t="s">
        <v>11</v>
      </c>
      <c r="D165" s="18">
        <f>D164</f>
        <v>99</v>
      </c>
      <c r="E165" s="18">
        <v>108</v>
      </c>
      <c r="F165" s="16">
        <f>E165/D165*100</f>
        <v>109.09090909090908</v>
      </c>
    </row>
    <row r="166" spans="1:6" ht="15.75" thickBot="1" x14ac:dyDescent="0.3"/>
    <row r="167" spans="1:6" ht="19.5" thickBot="1" x14ac:dyDescent="0.35">
      <c r="A167" s="136" t="s">
        <v>136</v>
      </c>
      <c r="B167" s="137"/>
      <c r="C167" s="137"/>
      <c r="D167" s="137"/>
      <c r="E167" s="137"/>
      <c r="F167" s="138"/>
    </row>
    <row r="168" spans="1:6" ht="19.5" thickBot="1" x14ac:dyDescent="0.35">
      <c r="A168" s="139" t="s">
        <v>36</v>
      </c>
      <c r="B168" s="140"/>
      <c r="C168" s="140"/>
      <c r="D168" s="140"/>
      <c r="E168" s="140"/>
      <c r="F168" s="141"/>
    </row>
    <row r="169" spans="1:6" ht="157.5" customHeight="1" thickBot="1" x14ac:dyDescent="0.3">
      <c r="A169" s="11" t="s">
        <v>4</v>
      </c>
      <c r="B169" s="12" t="s">
        <v>5</v>
      </c>
      <c r="C169" s="12" t="s">
        <v>6</v>
      </c>
      <c r="D169" s="12" t="s">
        <v>7</v>
      </c>
      <c r="E169" s="12" t="s">
        <v>8</v>
      </c>
      <c r="F169" s="12" t="s">
        <v>9</v>
      </c>
    </row>
    <row r="170" spans="1:6" ht="19.5" thickBot="1" x14ac:dyDescent="0.35">
      <c r="A170" s="13">
        <v>1</v>
      </c>
      <c r="B170" s="13">
        <v>2</v>
      </c>
      <c r="C170" s="13">
        <v>3</v>
      </c>
      <c r="D170" s="61">
        <v>4</v>
      </c>
      <c r="E170" s="13">
        <v>5</v>
      </c>
      <c r="F170" s="13" t="s">
        <v>10</v>
      </c>
    </row>
    <row r="171" spans="1:6" ht="72.75" thickBot="1" x14ac:dyDescent="0.3">
      <c r="A171" s="11">
        <v>1</v>
      </c>
      <c r="B171" s="14" t="s">
        <v>111</v>
      </c>
      <c r="C171" s="12" t="s">
        <v>11</v>
      </c>
      <c r="D171" s="15">
        <v>49</v>
      </c>
      <c r="E171" s="15">
        <v>75</v>
      </c>
      <c r="F171" s="16">
        <f>E171/D171*100</f>
        <v>153.0612244897959</v>
      </c>
    </row>
    <row r="172" spans="1:6" ht="75.75" thickBot="1" x14ac:dyDescent="0.3">
      <c r="A172" s="11">
        <v>2</v>
      </c>
      <c r="B172" s="26" t="s">
        <v>114</v>
      </c>
      <c r="C172" s="12" t="s">
        <v>11</v>
      </c>
      <c r="D172" s="18">
        <f>D171</f>
        <v>49</v>
      </c>
      <c r="E172" s="18">
        <f>E171</f>
        <v>75</v>
      </c>
      <c r="F172" s="16">
        <f>E172/D172*100</f>
        <v>153.0612244897959</v>
      </c>
    </row>
    <row r="173" spans="1:6" ht="15.75" thickBot="1" x14ac:dyDescent="0.3"/>
    <row r="174" spans="1:6" ht="19.5" thickBot="1" x14ac:dyDescent="0.35">
      <c r="A174" s="136" t="s">
        <v>137</v>
      </c>
      <c r="B174" s="137"/>
      <c r="C174" s="137"/>
      <c r="D174" s="137"/>
      <c r="E174" s="137"/>
      <c r="F174" s="138"/>
    </row>
    <row r="175" spans="1:6" ht="19.5" thickBot="1" x14ac:dyDescent="0.35">
      <c r="A175" s="139" t="s">
        <v>36</v>
      </c>
      <c r="B175" s="140"/>
      <c r="C175" s="140"/>
      <c r="D175" s="140"/>
      <c r="E175" s="140"/>
      <c r="F175" s="141"/>
    </row>
    <row r="176" spans="1:6" ht="157.5" customHeight="1" thickBot="1" x14ac:dyDescent="0.3">
      <c r="A176" s="11" t="s">
        <v>4</v>
      </c>
      <c r="B176" s="12" t="s">
        <v>5</v>
      </c>
      <c r="C176" s="12" t="s">
        <v>6</v>
      </c>
      <c r="D176" s="12" t="s">
        <v>7</v>
      </c>
      <c r="E176" s="12" t="s">
        <v>8</v>
      </c>
      <c r="F176" s="12" t="s">
        <v>9</v>
      </c>
    </row>
    <row r="177" spans="1:6" ht="19.5" thickBot="1" x14ac:dyDescent="0.35">
      <c r="A177" s="13">
        <v>1</v>
      </c>
      <c r="B177" s="13">
        <v>2</v>
      </c>
      <c r="C177" s="13">
        <v>3</v>
      </c>
      <c r="D177" s="61">
        <v>4</v>
      </c>
      <c r="E177" s="13">
        <v>5</v>
      </c>
      <c r="F177" s="13" t="s">
        <v>10</v>
      </c>
    </row>
    <row r="178" spans="1:6" ht="88.5" thickBot="1" x14ac:dyDescent="0.3">
      <c r="A178" s="11">
        <v>1</v>
      </c>
      <c r="B178" s="14" t="s">
        <v>138</v>
      </c>
      <c r="C178" s="12" t="s">
        <v>11</v>
      </c>
      <c r="D178" s="15">
        <v>211</v>
      </c>
      <c r="E178" s="15">
        <v>220</v>
      </c>
      <c r="F178" s="16">
        <f>E178/D178*100</f>
        <v>104.2654028436019</v>
      </c>
    </row>
    <row r="179" spans="1:6" ht="66.75" thickBot="1" x14ac:dyDescent="0.3">
      <c r="A179" s="11">
        <v>2</v>
      </c>
      <c r="B179" s="17" t="s">
        <v>139</v>
      </c>
      <c r="C179" s="12" t="s">
        <v>11</v>
      </c>
      <c r="D179" s="18">
        <f>D178</f>
        <v>211</v>
      </c>
      <c r="E179" s="18">
        <f>E178</f>
        <v>220</v>
      </c>
      <c r="F179" s="16">
        <f>E179/D179*100</f>
        <v>104.2654028436019</v>
      </c>
    </row>
    <row r="180" spans="1:6" ht="15.75" thickBot="1" x14ac:dyDescent="0.3"/>
    <row r="181" spans="1:6" ht="19.5" thickBot="1" x14ac:dyDescent="0.35">
      <c r="A181" s="136" t="s">
        <v>141</v>
      </c>
      <c r="B181" s="137"/>
      <c r="C181" s="137"/>
      <c r="D181" s="137"/>
      <c r="E181" s="137"/>
      <c r="F181" s="138"/>
    </row>
    <row r="182" spans="1:6" ht="19.5" thickBot="1" x14ac:dyDescent="0.35">
      <c r="A182" s="139" t="s">
        <v>36</v>
      </c>
      <c r="B182" s="140"/>
      <c r="C182" s="140"/>
      <c r="D182" s="140"/>
      <c r="E182" s="140"/>
      <c r="F182" s="141"/>
    </row>
    <row r="183" spans="1:6" ht="157.5" customHeight="1" thickBot="1" x14ac:dyDescent="0.3">
      <c r="A183" s="11" t="s">
        <v>4</v>
      </c>
      <c r="B183" s="12" t="s">
        <v>5</v>
      </c>
      <c r="C183" s="12" t="s">
        <v>6</v>
      </c>
      <c r="D183" s="12" t="s">
        <v>7</v>
      </c>
      <c r="E183" s="12" t="s">
        <v>8</v>
      </c>
      <c r="F183" s="12" t="s">
        <v>9</v>
      </c>
    </row>
    <row r="184" spans="1:6" ht="19.5" thickBot="1" x14ac:dyDescent="0.35">
      <c r="A184" s="13">
        <v>1</v>
      </c>
      <c r="B184" s="13">
        <v>2</v>
      </c>
      <c r="C184" s="13">
        <v>3</v>
      </c>
      <c r="D184" s="61">
        <v>4</v>
      </c>
      <c r="E184" s="13">
        <v>5</v>
      </c>
      <c r="F184" s="13" t="s">
        <v>10</v>
      </c>
    </row>
    <row r="185" spans="1:6" ht="69.599999999999994" customHeight="1" thickBot="1" x14ac:dyDescent="0.3">
      <c r="A185" s="11">
        <v>1</v>
      </c>
      <c r="B185" s="14" t="s">
        <v>142</v>
      </c>
      <c r="C185" s="12" t="s">
        <v>11</v>
      </c>
      <c r="D185" s="15">
        <v>178</v>
      </c>
      <c r="E185" s="15">
        <v>203</v>
      </c>
      <c r="F185" s="16">
        <f>E185/D185*100</f>
        <v>114.04494382022472</v>
      </c>
    </row>
    <row r="186" spans="1:6" ht="91.9" customHeight="1" thickBot="1" x14ac:dyDescent="0.3">
      <c r="A186" s="11">
        <v>2</v>
      </c>
      <c r="B186" s="114" t="s">
        <v>143</v>
      </c>
      <c r="C186" s="12" t="s">
        <v>11</v>
      </c>
      <c r="D186" s="18">
        <f>D185</f>
        <v>178</v>
      </c>
      <c r="E186" s="18">
        <f>E185</f>
        <v>203</v>
      </c>
      <c r="F186" s="16">
        <f>E186/D186*100</f>
        <v>114.04494382022472</v>
      </c>
    </row>
    <row r="187" spans="1:6" ht="15.75" thickBot="1" x14ac:dyDescent="0.3"/>
    <row r="188" spans="1:6" ht="37.5" customHeight="1" thickBot="1" x14ac:dyDescent="0.35">
      <c r="A188" s="144" t="s">
        <v>147</v>
      </c>
      <c r="B188" s="137"/>
      <c r="C188" s="137"/>
      <c r="D188" s="137"/>
      <c r="E188" s="137"/>
      <c r="F188" s="138"/>
    </row>
    <row r="189" spans="1:6" ht="19.5" thickBot="1" x14ac:dyDescent="0.35">
      <c r="A189" s="139" t="s">
        <v>36</v>
      </c>
      <c r="B189" s="140"/>
      <c r="C189" s="140"/>
      <c r="D189" s="140"/>
      <c r="E189" s="140"/>
      <c r="F189" s="141"/>
    </row>
    <row r="190" spans="1:6" ht="157.5" customHeight="1" thickBot="1" x14ac:dyDescent="0.3">
      <c r="A190" s="11" t="s">
        <v>4</v>
      </c>
      <c r="B190" s="12" t="s">
        <v>5</v>
      </c>
      <c r="C190" s="12" t="s">
        <v>6</v>
      </c>
      <c r="D190" s="12" t="s">
        <v>7</v>
      </c>
      <c r="E190" s="12" t="s">
        <v>8</v>
      </c>
      <c r="F190" s="12" t="s">
        <v>9</v>
      </c>
    </row>
    <row r="191" spans="1:6" ht="19.5" thickBot="1" x14ac:dyDescent="0.35">
      <c r="A191" s="13">
        <v>1</v>
      </c>
      <c r="B191" s="13">
        <v>2</v>
      </c>
      <c r="C191" s="13">
        <v>3</v>
      </c>
      <c r="D191" s="61">
        <v>4</v>
      </c>
      <c r="E191" s="13">
        <v>5</v>
      </c>
      <c r="F191" s="13" t="s">
        <v>10</v>
      </c>
    </row>
    <row r="192" spans="1:6" ht="88.5" thickBot="1" x14ac:dyDescent="0.3">
      <c r="A192" s="11">
        <v>1</v>
      </c>
      <c r="B192" s="14" t="s">
        <v>148</v>
      </c>
      <c r="C192" s="12" t="s">
        <v>11</v>
      </c>
      <c r="D192" s="15">
        <v>123</v>
      </c>
      <c r="E192" s="15">
        <v>119</v>
      </c>
      <c r="F192" s="16">
        <f>E192/D192*100</f>
        <v>96.747967479674799</v>
      </c>
    </row>
    <row r="193" spans="1:6" ht="66.75" thickBot="1" x14ac:dyDescent="0.3">
      <c r="A193" s="11">
        <v>2</v>
      </c>
      <c r="B193" s="17" t="s">
        <v>112</v>
      </c>
      <c r="C193" s="12" t="s">
        <v>11</v>
      </c>
      <c r="D193" s="18">
        <f>D192</f>
        <v>123</v>
      </c>
      <c r="E193" s="18">
        <f>E192</f>
        <v>119</v>
      </c>
      <c r="F193" s="16">
        <f>E193/D193*100</f>
        <v>96.747967479674799</v>
      </c>
    </row>
    <row r="194" spans="1:6" ht="15.75" thickBot="1" x14ac:dyDescent="0.3"/>
    <row r="195" spans="1:6" ht="19.5" thickBot="1" x14ac:dyDescent="0.35">
      <c r="A195" s="136" t="s">
        <v>151</v>
      </c>
      <c r="B195" s="137"/>
      <c r="C195" s="137"/>
      <c r="D195" s="137"/>
      <c r="E195" s="137"/>
      <c r="F195" s="138"/>
    </row>
    <row r="196" spans="1:6" ht="19.5" thickBot="1" x14ac:dyDescent="0.35">
      <c r="A196" s="139" t="s">
        <v>36</v>
      </c>
      <c r="B196" s="140"/>
      <c r="C196" s="140"/>
      <c r="D196" s="140"/>
      <c r="E196" s="140"/>
      <c r="F196" s="141"/>
    </row>
    <row r="197" spans="1:6" ht="157.5" customHeight="1" thickBot="1" x14ac:dyDescent="0.3">
      <c r="A197" s="11" t="s">
        <v>4</v>
      </c>
      <c r="B197" s="12" t="s">
        <v>5</v>
      </c>
      <c r="C197" s="12" t="s">
        <v>6</v>
      </c>
      <c r="D197" s="12" t="s">
        <v>7</v>
      </c>
      <c r="E197" s="12" t="s">
        <v>8</v>
      </c>
      <c r="F197" s="12" t="s">
        <v>9</v>
      </c>
    </row>
    <row r="198" spans="1:6" ht="19.5" thickBot="1" x14ac:dyDescent="0.35">
      <c r="A198" s="13">
        <v>1</v>
      </c>
      <c r="B198" s="13">
        <v>2</v>
      </c>
      <c r="C198" s="13">
        <v>3</v>
      </c>
      <c r="D198" s="61">
        <v>4</v>
      </c>
      <c r="E198" s="13">
        <v>5</v>
      </c>
      <c r="F198" s="13" t="s">
        <v>10</v>
      </c>
    </row>
    <row r="199" spans="1:6" ht="90" customHeight="1" thickBot="1" x14ac:dyDescent="0.3">
      <c r="A199" s="11">
        <v>1</v>
      </c>
      <c r="B199" s="14" t="s">
        <v>152</v>
      </c>
      <c r="C199" s="12" t="s">
        <v>11</v>
      </c>
      <c r="D199" s="15">
        <v>266</v>
      </c>
      <c r="E199" s="15">
        <v>235</v>
      </c>
      <c r="F199" s="16">
        <f>E199/D199*100</f>
        <v>88.345864661654133</v>
      </c>
    </row>
    <row r="200" spans="1:6" ht="75" customHeight="1" thickBot="1" x14ac:dyDescent="0.3">
      <c r="A200" s="11">
        <v>2</v>
      </c>
      <c r="B200" s="17" t="s">
        <v>153</v>
      </c>
      <c r="C200" s="12" t="s">
        <v>11</v>
      </c>
      <c r="D200" s="18">
        <f>D199</f>
        <v>266</v>
      </c>
      <c r="E200" s="18">
        <f>E199</f>
        <v>235</v>
      </c>
      <c r="F200" s="16">
        <f>E200/D200*100</f>
        <v>88.345864661654133</v>
      </c>
    </row>
    <row r="201" spans="1:6" ht="15.75" thickBot="1" x14ac:dyDescent="0.3"/>
    <row r="202" spans="1:6" ht="19.5" thickBot="1" x14ac:dyDescent="0.35">
      <c r="A202" s="136" t="s">
        <v>158</v>
      </c>
      <c r="B202" s="137"/>
      <c r="C202" s="137"/>
      <c r="D202" s="137"/>
      <c r="E202" s="137"/>
      <c r="F202" s="138"/>
    </row>
    <row r="203" spans="1:6" ht="19.5" thickBot="1" x14ac:dyDescent="0.35">
      <c r="A203" s="139" t="s">
        <v>159</v>
      </c>
      <c r="B203" s="140"/>
      <c r="C203" s="140"/>
      <c r="D203" s="140"/>
      <c r="E203" s="140"/>
      <c r="F203" s="141"/>
    </row>
    <row r="204" spans="1:6" ht="157.5" customHeight="1" thickBot="1" x14ac:dyDescent="0.3">
      <c r="A204" s="11" t="s">
        <v>4</v>
      </c>
      <c r="B204" s="12" t="s">
        <v>5</v>
      </c>
      <c r="C204" s="12" t="s">
        <v>6</v>
      </c>
      <c r="D204" s="12" t="s">
        <v>7</v>
      </c>
      <c r="E204" s="12" t="s">
        <v>8</v>
      </c>
      <c r="F204" s="12" t="s">
        <v>9</v>
      </c>
    </row>
    <row r="205" spans="1:6" ht="19.5" thickBot="1" x14ac:dyDescent="0.35">
      <c r="A205" s="13">
        <v>1</v>
      </c>
      <c r="B205" s="13">
        <v>2</v>
      </c>
      <c r="C205" s="13">
        <v>3</v>
      </c>
      <c r="D205" s="61">
        <v>4</v>
      </c>
      <c r="E205" s="13">
        <v>5</v>
      </c>
      <c r="F205" s="13" t="s">
        <v>10</v>
      </c>
    </row>
    <row r="206" spans="1:6" ht="90" customHeight="1" thickBot="1" x14ac:dyDescent="0.3">
      <c r="A206" s="11">
        <v>1</v>
      </c>
      <c r="B206" s="14" t="s">
        <v>160</v>
      </c>
      <c r="C206" s="12" t="s">
        <v>11</v>
      </c>
      <c r="D206" s="15">
        <v>216</v>
      </c>
      <c r="E206" s="15">
        <v>233</v>
      </c>
      <c r="F206" s="16">
        <f>E206/D206*100</f>
        <v>107.87037037037037</v>
      </c>
    </row>
    <row r="207" spans="1:6" ht="95.25" thickBot="1" x14ac:dyDescent="0.3">
      <c r="A207" s="11">
        <v>2</v>
      </c>
      <c r="B207" s="17" t="s">
        <v>161</v>
      </c>
      <c r="C207" s="12" t="s">
        <v>11</v>
      </c>
      <c r="D207" s="18">
        <f>D206</f>
        <v>216</v>
      </c>
      <c r="E207" s="18">
        <f>E206</f>
        <v>233</v>
      </c>
      <c r="F207" s="16">
        <f>E207/D207*100</f>
        <v>107.87037037037037</v>
      </c>
    </row>
    <row r="208" spans="1:6" ht="15.75" thickBot="1" x14ac:dyDescent="0.3"/>
    <row r="209" spans="1:6" ht="19.5" thickBot="1" x14ac:dyDescent="0.35">
      <c r="A209" s="136" t="s">
        <v>163</v>
      </c>
      <c r="B209" s="137"/>
      <c r="C209" s="137"/>
      <c r="D209" s="137"/>
      <c r="E209" s="137"/>
      <c r="F209" s="138"/>
    </row>
    <row r="210" spans="1:6" ht="19.5" thickBot="1" x14ac:dyDescent="0.35">
      <c r="A210" s="139" t="s">
        <v>36</v>
      </c>
      <c r="B210" s="140"/>
      <c r="C210" s="140"/>
      <c r="D210" s="140"/>
      <c r="E210" s="140"/>
      <c r="F210" s="141"/>
    </row>
    <row r="211" spans="1:6" ht="157.5" customHeight="1" thickBot="1" x14ac:dyDescent="0.3">
      <c r="A211" s="11" t="s">
        <v>4</v>
      </c>
      <c r="B211" s="12" t="s">
        <v>5</v>
      </c>
      <c r="C211" s="12" t="s">
        <v>6</v>
      </c>
      <c r="D211" s="12" t="s">
        <v>7</v>
      </c>
      <c r="E211" s="12" t="s">
        <v>8</v>
      </c>
      <c r="F211" s="12" t="s">
        <v>9</v>
      </c>
    </row>
    <row r="212" spans="1:6" ht="19.5" thickBot="1" x14ac:dyDescent="0.35">
      <c r="A212" s="13">
        <v>1</v>
      </c>
      <c r="B212" s="13">
        <v>2</v>
      </c>
      <c r="C212" s="13">
        <v>3</v>
      </c>
      <c r="D212" s="61">
        <v>4</v>
      </c>
      <c r="E212" s="13">
        <v>5</v>
      </c>
      <c r="F212" s="13" t="s">
        <v>10</v>
      </c>
    </row>
    <row r="213" spans="1:6" ht="90" customHeight="1" thickBot="1" x14ac:dyDescent="0.3">
      <c r="A213" s="11">
        <v>1</v>
      </c>
      <c r="B213" s="14" t="s">
        <v>164</v>
      </c>
      <c r="C213" s="12" t="s">
        <v>11</v>
      </c>
      <c r="D213" s="15">
        <v>69</v>
      </c>
      <c r="E213" s="15">
        <v>75</v>
      </c>
      <c r="F213" s="16">
        <f>E213/D213*100</f>
        <v>108.69565217391303</v>
      </c>
    </row>
    <row r="214" spans="1:6" ht="82.5" thickBot="1" x14ac:dyDescent="0.3">
      <c r="A214" s="11">
        <v>2</v>
      </c>
      <c r="B214" s="17" t="s">
        <v>165</v>
      </c>
      <c r="C214" s="12" t="s">
        <v>11</v>
      </c>
      <c r="D214" s="18">
        <f>D213</f>
        <v>69</v>
      </c>
      <c r="E214" s="18">
        <f>E213</f>
        <v>75</v>
      </c>
      <c r="F214" s="16">
        <f>E214/D214*100</f>
        <v>108.69565217391303</v>
      </c>
    </row>
    <row r="215" spans="1:6" ht="15.75" thickBot="1" x14ac:dyDescent="0.3"/>
    <row r="216" spans="1:6" ht="19.5" thickBot="1" x14ac:dyDescent="0.35">
      <c r="A216" s="136" t="s">
        <v>170</v>
      </c>
      <c r="B216" s="137"/>
      <c r="C216" s="137"/>
      <c r="D216" s="137"/>
      <c r="E216" s="137"/>
      <c r="F216" s="138"/>
    </row>
    <row r="217" spans="1:6" ht="19.5" thickBot="1" x14ac:dyDescent="0.35">
      <c r="A217" s="139" t="s">
        <v>36</v>
      </c>
      <c r="B217" s="140"/>
      <c r="C217" s="140"/>
      <c r="D217" s="140"/>
      <c r="E217" s="140"/>
      <c r="F217" s="141"/>
    </row>
    <row r="218" spans="1:6" ht="157.5" customHeight="1" thickBot="1" x14ac:dyDescent="0.3">
      <c r="A218" s="11" t="s">
        <v>4</v>
      </c>
      <c r="B218" s="12" t="s">
        <v>5</v>
      </c>
      <c r="C218" s="12" t="s">
        <v>6</v>
      </c>
      <c r="D218" s="12" t="s">
        <v>7</v>
      </c>
      <c r="E218" s="12" t="s">
        <v>8</v>
      </c>
      <c r="F218" s="12" t="s">
        <v>9</v>
      </c>
    </row>
    <row r="219" spans="1:6" ht="19.5" thickBot="1" x14ac:dyDescent="0.35">
      <c r="A219" s="13">
        <v>1</v>
      </c>
      <c r="B219" s="13">
        <v>2</v>
      </c>
      <c r="C219" s="13">
        <v>3</v>
      </c>
      <c r="D219" s="61">
        <v>4</v>
      </c>
      <c r="E219" s="13">
        <v>5</v>
      </c>
      <c r="F219" s="13" t="s">
        <v>10</v>
      </c>
    </row>
    <row r="220" spans="1:6" ht="90" customHeight="1" thickBot="1" x14ac:dyDescent="0.3">
      <c r="A220" s="11">
        <v>1</v>
      </c>
      <c r="B220" s="14" t="s">
        <v>171</v>
      </c>
      <c r="C220" s="12" t="s">
        <v>11</v>
      </c>
      <c r="D220" s="15">
        <v>83</v>
      </c>
      <c r="E220" s="15">
        <v>80</v>
      </c>
      <c r="F220" s="16">
        <f>E220/D220*100</f>
        <v>96.385542168674704</v>
      </c>
    </row>
    <row r="221" spans="1:6" ht="79.5" thickBot="1" x14ac:dyDescent="0.3">
      <c r="A221" s="11">
        <v>2</v>
      </c>
      <c r="B221" s="17" t="s">
        <v>172</v>
      </c>
      <c r="C221" s="12" t="s">
        <v>11</v>
      </c>
      <c r="D221" s="18">
        <f>D220</f>
        <v>83</v>
      </c>
      <c r="E221" s="18">
        <f>E220</f>
        <v>80</v>
      </c>
      <c r="F221" s="16">
        <f>E221/D221*100</f>
        <v>96.385542168674704</v>
      </c>
    </row>
    <row r="222" spans="1:6" ht="15.75" thickBot="1" x14ac:dyDescent="0.3"/>
    <row r="223" spans="1:6" ht="19.5" thickBot="1" x14ac:dyDescent="0.35">
      <c r="A223" s="136" t="s">
        <v>176</v>
      </c>
      <c r="B223" s="137"/>
      <c r="C223" s="137"/>
      <c r="D223" s="137"/>
      <c r="E223" s="137"/>
      <c r="F223" s="138"/>
    </row>
    <row r="224" spans="1:6" ht="19.5" thickBot="1" x14ac:dyDescent="0.35">
      <c r="A224" s="139" t="s">
        <v>36</v>
      </c>
      <c r="B224" s="140"/>
      <c r="C224" s="140"/>
      <c r="D224" s="140"/>
      <c r="E224" s="140"/>
      <c r="F224" s="141"/>
    </row>
    <row r="225" spans="1:6" ht="157.5" customHeight="1" thickBot="1" x14ac:dyDescent="0.3">
      <c r="A225" s="11" t="s">
        <v>4</v>
      </c>
      <c r="B225" s="12" t="s">
        <v>5</v>
      </c>
      <c r="C225" s="12" t="s">
        <v>6</v>
      </c>
      <c r="D225" s="12" t="s">
        <v>7</v>
      </c>
      <c r="E225" s="12" t="s">
        <v>8</v>
      </c>
      <c r="F225" s="12" t="s">
        <v>9</v>
      </c>
    </row>
    <row r="226" spans="1:6" ht="19.5" thickBot="1" x14ac:dyDescent="0.35">
      <c r="A226" s="13">
        <v>1</v>
      </c>
      <c r="B226" s="13">
        <v>2</v>
      </c>
      <c r="C226" s="13">
        <v>3</v>
      </c>
      <c r="D226" s="61">
        <v>4</v>
      </c>
      <c r="E226" s="13">
        <v>5</v>
      </c>
      <c r="F226" s="13" t="s">
        <v>10</v>
      </c>
    </row>
    <row r="227" spans="1:6" ht="90" customHeight="1" thickBot="1" x14ac:dyDescent="0.3">
      <c r="A227" s="11">
        <v>1</v>
      </c>
      <c r="B227" s="14" t="s">
        <v>177</v>
      </c>
      <c r="C227" s="12" t="s">
        <v>11</v>
      </c>
      <c r="D227" s="15">
        <v>280</v>
      </c>
      <c r="E227" s="15">
        <v>269</v>
      </c>
      <c r="F227" s="16">
        <f>E227/D227*100</f>
        <v>96.071428571428569</v>
      </c>
    </row>
    <row r="228" spans="1:6" ht="98.25" thickBot="1" x14ac:dyDescent="0.3">
      <c r="A228" s="11">
        <v>2</v>
      </c>
      <c r="B228" s="17" t="s">
        <v>178</v>
      </c>
      <c r="C228" s="12" t="s">
        <v>11</v>
      </c>
      <c r="D228" s="18">
        <f>D227</f>
        <v>280</v>
      </c>
      <c r="E228" s="18">
        <f>E227</f>
        <v>269</v>
      </c>
      <c r="F228" s="16">
        <f>E228/D228*100</f>
        <v>96.071428571428569</v>
      </c>
    </row>
    <row r="229" spans="1:6" ht="15.75" thickBot="1" x14ac:dyDescent="0.3"/>
    <row r="230" spans="1:6" ht="19.5" thickBot="1" x14ac:dyDescent="0.35">
      <c r="A230" s="136" t="s">
        <v>182</v>
      </c>
      <c r="B230" s="137"/>
      <c r="C230" s="137"/>
      <c r="D230" s="137"/>
      <c r="E230" s="137"/>
      <c r="F230" s="138"/>
    </row>
    <row r="231" spans="1:6" ht="19.5" thickBot="1" x14ac:dyDescent="0.35">
      <c r="A231" s="139" t="s">
        <v>36</v>
      </c>
      <c r="B231" s="140"/>
      <c r="C231" s="140"/>
      <c r="D231" s="140"/>
      <c r="E231" s="140"/>
      <c r="F231" s="141"/>
    </row>
    <row r="232" spans="1:6" ht="157.5" customHeight="1" thickBot="1" x14ac:dyDescent="0.3">
      <c r="A232" s="11" t="s">
        <v>4</v>
      </c>
      <c r="B232" s="12" t="s">
        <v>5</v>
      </c>
      <c r="C232" s="12" t="s">
        <v>6</v>
      </c>
      <c r="D232" s="12" t="s">
        <v>7</v>
      </c>
      <c r="E232" s="12" t="s">
        <v>8</v>
      </c>
      <c r="F232" s="12" t="s">
        <v>9</v>
      </c>
    </row>
    <row r="233" spans="1:6" ht="19.5" thickBot="1" x14ac:dyDescent="0.35">
      <c r="A233" s="13">
        <v>1</v>
      </c>
      <c r="B233" s="13">
        <v>2</v>
      </c>
      <c r="C233" s="13">
        <v>3</v>
      </c>
      <c r="D233" s="61">
        <v>4</v>
      </c>
      <c r="E233" s="13">
        <v>5</v>
      </c>
      <c r="F233" s="13" t="s">
        <v>10</v>
      </c>
    </row>
    <row r="234" spans="1:6" ht="90" customHeight="1" thickBot="1" x14ac:dyDescent="0.3">
      <c r="A234" s="11">
        <v>1</v>
      </c>
      <c r="B234" s="14" t="s">
        <v>183</v>
      </c>
      <c r="C234" s="12" t="s">
        <v>11</v>
      </c>
      <c r="D234" s="15">
        <v>90</v>
      </c>
      <c r="E234" s="15">
        <v>95</v>
      </c>
      <c r="F234" s="16">
        <f>E234/D234*100</f>
        <v>105.55555555555556</v>
      </c>
    </row>
    <row r="235" spans="1:6" ht="114" thickBot="1" x14ac:dyDescent="0.3">
      <c r="A235" s="11">
        <v>2</v>
      </c>
      <c r="B235" s="17" t="s">
        <v>184</v>
      </c>
      <c r="C235" s="12" t="s">
        <v>11</v>
      </c>
      <c r="D235" s="18">
        <f>D234</f>
        <v>90</v>
      </c>
      <c r="E235" s="18">
        <f>E234</f>
        <v>95</v>
      </c>
      <c r="F235" s="16">
        <f>E235/D235*100</f>
        <v>105.55555555555556</v>
      </c>
    </row>
    <row r="236" spans="1:6" ht="15.75" thickBot="1" x14ac:dyDescent="0.3"/>
    <row r="237" spans="1:6" ht="19.5" thickBot="1" x14ac:dyDescent="0.35">
      <c r="A237" s="136" t="s">
        <v>185</v>
      </c>
      <c r="B237" s="137"/>
      <c r="C237" s="137"/>
      <c r="D237" s="137"/>
      <c r="E237" s="137"/>
      <c r="F237" s="138"/>
    </row>
    <row r="238" spans="1:6" ht="19.5" thickBot="1" x14ac:dyDescent="0.35">
      <c r="A238" s="139" t="s">
        <v>36</v>
      </c>
      <c r="B238" s="140"/>
      <c r="C238" s="140"/>
      <c r="D238" s="140"/>
      <c r="E238" s="140"/>
      <c r="F238" s="141"/>
    </row>
    <row r="239" spans="1:6" ht="157.5" customHeight="1" thickBot="1" x14ac:dyDescent="0.3">
      <c r="A239" s="11" t="s">
        <v>4</v>
      </c>
      <c r="B239" s="12" t="s">
        <v>5</v>
      </c>
      <c r="C239" s="12" t="s">
        <v>6</v>
      </c>
      <c r="D239" s="12" t="s">
        <v>7</v>
      </c>
      <c r="E239" s="12" t="s">
        <v>8</v>
      </c>
      <c r="F239" s="12" t="s">
        <v>9</v>
      </c>
    </row>
    <row r="240" spans="1:6" ht="19.5" thickBot="1" x14ac:dyDescent="0.35">
      <c r="A240" s="13">
        <v>1</v>
      </c>
      <c r="B240" s="13">
        <v>2</v>
      </c>
      <c r="C240" s="13">
        <v>3</v>
      </c>
      <c r="D240" s="61">
        <v>4</v>
      </c>
      <c r="E240" s="13">
        <v>5</v>
      </c>
      <c r="F240" s="13" t="s">
        <v>10</v>
      </c>
    </row>
    <row r="241" spans="1:6" ht="80.25" customHeight="1" thickBot="1" x14ac:dyDescent="0.3">
      <c r="A241" s="11">
        <v>1</v>
      </c>
      <c r="B241" s="14" t="s">
        <v>186</v>
      </c>
      <c r="C241" s="12" t="s">
        <v>11</v>
      </c>
      <c r="D241" s="15">
        <v>121</v>
      </c>
      <c r="E241" s="15">
        <v>97</v>
      </c>
      <c r="F241" s="16">
        <f>E241/D241*100</f>
        <v>80.165289256198349</v>
      </c>
    </row>
    <row r="242" spans="1:6" ht="82.5" thickBot="1" x14ac:dyDescent="0.3">
      <c r="A242" s="11"/>
      <c r="B242" s="17" t="s">
        <v>187</v>
      </c>
      <c r="C242" s="12" t="s">
        <v>11</v>
      </c>
      <c r="D242" s="18">
        <f>D241</f>
        <v>121</v>
      </c>
      <c r="E242" s="18">
        <f>E241</f>
        <v>97</v>
      </c>
      <c r="F242" s="16">
        <f>E242/D242*100</f>
        <v>80.165289256198349</v>
      </c>
    </row>
    <row r="243" spans="1:6" ht="15.75" thickBot="1" x14ac:dyDescent="0.3"/>
    <row r="244" spans="1:6" ht="19.5" thickBot="1" x14ac:dyDescent="0.35">
      <c r="A244" s="136" t="s">
        <v>189</v>
      </c>
      <c r="B244" s="137"/>
      <c r="C244" s="137"/>
      <c r="D244" s="137"/>
      <c r="E244" s="137"/>
      <c r="F244" s="138"/>
    </row>
    <row r="245" spans="1:6" ht="19.5" thickBot="1" x14ac:dyDescent="0.35">
      <c r="A245" s="139" t="s">
        <v>36</v>
      </c>
      <c r="B245" s="140"/>
      <c r="C245" s="140"/>
      <c r="D245" s="140"/>
      <c r="E245" s="140"/>
      <c r="F245" s="141"/>
    </row>
    <row r="246" spans="1:6" ht="157.5" customHeight="1" thickBot="1" x14ac:dyDescent="0.3">
      <c r="A246" s="11" t="s">
        <v>4</v>
      </c>
      <c r="B246" s="12" t="s">
        <v>5</v>
      </c>
      <c r="C246" s="12" t="s">
        <v>6</v>
      </c>
      <c r="D246" s="12" t="s">
        <v>7</v>
      </c>
      <c r="E246" s="12" t="s">
        <v>8</v>
      </c>
      <c r="F246" s="12" t="s">
        <v>9</v>
      </c>
    </row>
    <row r="247" spans="1:6" ht="19.5" thickBot="1" x14ac:dyDescent="0.35">
      <c r="A247" s="13">
        <v>1</v>
      </c>
      <c r="B247" s="13">
        <v>2</v>
      </c>
      <c r="C247" s="13">
        <v>3</v>
      </c>
      <c r="D247" s="61">
        <v>4</v>
      </c>
      <c r="E247" s="13">
        <v>5</v>
      </c>
      <c r="F247" s="13" t="s">
        <v>10</v>
      </c>
    </row>
    <row r="248" spans="1:6" ht="90" customHeight="1" thickBot="1" x14ac:dyDescent="0.3">
      <c r="A248" s="11">
        <v>1</v>
      </c>
      <c r="B248" s="115" t="s">
        <v>190</v>
      </c>
      <c r="C248" s="12" t="s">
        <v>11</v>
      </c>
      <c r="D248" s="15">
        <v>307</v>
      </c>
      <c r="E248" s="15">
        <v>299</v>
      </c>
      <c r="F248" s="16">
        <f>E248/D248*100</f>
        <v>97.394136807817588</v>
      </c>
    </row>
    <row r="249" spans="1:6" ht="98.25" thickBot="1" x14ac:dyDescent="0.3">
      <c r="A249" s="11">
        <v>2</v>
      </c>
      <c r="B249" s="66" t="s">
        <v>191</v>
      </c>
      <c r="C249" s="12" t="s">
        <v>11</v>
      </c>
      <c r="D249" s="18">
        <f>D248</f>
        <v>307</v>
      </c>
      <c r="E249" s="18">
        <f>E248</f>
        <v>299</v>
      </c>
      <c r="F249" s="16">
        <f>E249/D249*100</f>
        <v>97.394136807817588</v>
      </c>
    </row>
    <row r="250" spans="1:6" ht="15.75" thickBot="1" x14ac:dyDescent="0.3"/>
    <row r="251" spans="1:6" ht="19.5" thickBot="1" x14ac:dyDescent="0.35">
      <c r="A251" s="142" t="s">
        <v>192</v>
      </c>
      <c r="B251" s="142"/>
      <c r="C251" s="142"/>
      <c r="D251" s="142"/>
      <c r="E251" s="142"/>
      <c r="F251" s="142"/>
    </row>
    <row r="252" spans="1:6" ht="19.5" thickBot="1" x14ac:dyDescent="0.35">
      <c r="A252" s="143" t="s">
        <v>36</v>
      </c>
      <c r="B252" s="143"/>
      <c r="C252" s="143"/>
      <c r="D252" s="143"/>
      <c r="E252" s="143"/>
      <c r="F252" s="143"/>
    </row>
    <row r="253" spans="1:6" ht="157.5" customHeight="1" thickBot="1" x14ac:dyDescent="0.3">
      <c r="A253" s="116" t="s">
        <v>4</v>
      </c>
      <c r="B253" s="117" t="s">
        <v>5</v>
      </c>
      <c r="C253" s="117" t="s">
        <v>6</v>
      </c>
      <c r="D253" s="117" t="s">
        <v>7</v>
      </c>
      <c r="E253" s="117" t="s">
        <v>8</v>
      </c>
      <c r="F253" s="117" t="s">
        <v>9</v>
      </c>
    </row>
    <row r="254" spans="1:6" ht="19.5" thickBot="1" x14ac:dyDescent="0.35">
      <c r="A254" s="118">
        <v>1</v>
      </c>
      <c r="B254" s="118">
        <v>2</v>
      </c>
      <c r="C254" s="118">
        <v>3</v>
      </c>
      <c r="D254" s="119">
        <v>4</v>
      </c>
      <c r="E254" s="118">
        <v>5</v>
      </c>
      <c r="F254" s="118" t="s">
        <v>10</v>
      </c>
    </row>
    <row r="255" spans="1:6" ht="90" customHeight="1" thickBot="1" x14ac:dyDescent="0.3">
      <c r="A255" s="116">
        <v>1</v>
      </c>
      <c r="B255" s="14" t="s">
        <v>193</v>
      </c>
      <c r="C255" s="117" t="s">
        <v>11</v>
      </c>
      <c r="D255" s="120">
        <v>123</v>
      </c>
      <c r="E255" s="120">
        <v>127</v>
      </c>
      <c r="F255" s="121">
        <f>E255/D255*100</f>
        <v>103.2520325203252</v>
      </c>
    </row>
    <row r="256" spans="1:6" ht="84.75" customHeight="1" thickBot="1" x14ac:dyDescent="0.3">
      <c r="A256" s="116">
        <v>2</v>
      </c>
      <c r="B256" s="17" t="s">
        <v>194</v>
      </c>
      <c r="C256" s="117" t="s">
        <v>11</v>
      </c>
      <c r="D256" s="122">
        <f>D255</f>
        <v>123</v>
      </c>
      <c r="E256" s="122">
        <f>E255</f>
        <v>127</v>
      </c>
      <c r="F256" s="121">
        <f>E256/D256*100</f>
        <v>103.2520325203252</v>
      </c>
    </row>
    <row r="257" spans="1:6" ht="15.75" thickBot="1" x14ac:dyDescent="0.3"/>
    <row r="258" spans="1:6" ht="19.5" thickBot="1" x14ac:dyDescent="0.35">
      <c r="A258" s="136" t="s">
        <v>202</v>
      </c>
      <c r="B258" s="137"/>
      <c r="C258" s="137"/>
      <c r="D258" s="137"/>
      <c r="E258" s="137"/>
      <c r="F258" s="138"/>
    </row>
    <row r="259" spans="1:6" ht="19.5" thickBot="1" x14ac:dyDescent="0.35">
      <c r="A259" s="139" t="s">
        <v>36</v>
      </c>
      <c r="B259" s="140"/>
      <c r="C259" s="140"/>
      <c r="D259" s="140"/>
      <c r="E259" s="140"/>
      <c r="F259" s="141"/>
    </row>
    <row r="260" spans="1:6" ht="157.5" customHeight="1" thickBot="1" x14ac:dyDescent="0.3">
      <c r="A260" s="11" t="s">
        <v>4</v>
      </c>
      <c r="B260" s="12" t="s">
        <v>5</v>
      </c>
      <c r="C260" s="12" t="s">
        <v>6</v>
      </c>
      <c r="D260" s="12" t="s">
        <v>7</v>
      </c>
      <c r="E260" s="12" t="s">
        <v>8</v>
      </c>
      <c r="F260" s="12" t="s">
        <v>9</v>
      </c>
    </row>
    <row r="261" spans="1:6" ht="19.5" thickBot="1" x14ac:dyDescent="0.35">
      <c r="A261" s="13">
        <v>1</v>
      </c>
      <c r="B261" s="13">
        <v>2</v>
      </c>
      <c r="C261" s="13">
        <v>3</v>
      </c>
      <c r="D261" s="77">
        <v>4</v>
      </c>
      <c r="E261" s="13">
        <v>5</v>
      </c>
      <c r="F261" s="13" t="s">
        <v>10</v>
      </c>
    </row>
    <row r="262" spans="1:6" ht="90" customHeight="1" thickBot="1" x14ac:dyDescent="0.3">
      <c r="A262" s="11">
        <v>1</v>
      </c>
      <c r="B262" s="14" t="s">
        <v>203</v>
      </c>
      <c r="C262" s="12" t="s">
        <v>11</v>
      </c>
      <c r="D262" s="15">
        <v>122</v>
      </c>
      <c r="E262" s="15">
        <v>127</v>
      </c>
      <c r="F262" s="16">
        <f>E262/D262*100</f>
        <v>104.09836065573769</v>
      </c>
    </row>
    <row r="263" spans="1:6" ht="66.75" thickBot="1" x14ac:dyDescent="0.3">
      <c r="A263" s="11">
        <v>2</v>
      </c>
      <c r="B263" s="17" t="s">
        <v>204</v>
      </c>
      <c r="C263" s="12" t="s">
        <v>11</v>
      </c>
      <c r="D263" s="18">
        <f>D262</f>
        <v>122</v>
      </c>
      <c r="E263" s="18">
        <f>E262</f>
        <v>127</v>
      </c>
      <c r="F263" s="16">
        <f>E263/D263*100</f>
        <v>104.09836065573769</v>
      </c>
    </row>
    <row r="264" spans="1:6" ht="15.75" thickBot="1" x14ac:dyDescent="0.3"/>
    <row r="265" spans="1:6" ht="19.5" thickBot="1" x14ac:dyDescent="0.35">
      <c r="A265" s="136" t="s">
        <v>207</v>
      </c>
      <c r="B265" s="137"/>
      <c r="C265" s="137"/>
      <c r="D265" s="137"/>
      <c r="E265" s="137"/>
      <c r="F265" s="138"/>
    </row>
    <row r="266" spans="1:6" ht="19.5" thickBot="1" x14ac:dyDescent="0.35">
      <c r="A266" s="139" t="s">
        <v>36</v>
      </c>
      <c r="B266" s="140"/>
      <c r="C266" s="140"/>
      <c r="D266" s="140"/>
      <c r="E266" s="140"/>
      <c r="F266" s="141"/>
    </row>
    <row r="267" spans="1:6" ht="157.5" customHeight="1" thickBot="1" x14ac:dyDescent="0.3">
      <c r="A267" s="11" t="s">
        <v>4</v>
      </c>
      <c r="B267" s="12" t="s">
        <v>5</v>
      </c>
      <c r="C267" s="12" t="s">
        <v>6</v>
      </c>
      <c r="D267" s="12" t="s">
        <v>7</v>
      </c>
      <c r="E267" s="12" t="s">
        <v>8</v>
      </c>
      <c r="F267" s="12" t="s">
        <v>9</v>
      </c>
    </row>
    <row r="268" spans="1:6" ht="19.5" thickBot="1" x14ac:dyDescent="0.35">
      <c r="A268" s="13">
        <v>1</v>
      </c>
      <c r="B268" s="13">
        <v>2</v>
      </c>
      <c r="C268" s="13">
        <v>3</v>
      </c>
      <c r="D268" s="77">
        <v>4</v>
      </c>
      <c r="E268" s="13">
        <v>5</v>
      </c>
      <c r="F268" s="13" t="s">
        <v>10</v>
      </c>
    </row>
    <row r="269" spans="1:6" ht="75.75" thickBot="1" x14ac:dyDescent="0.3">
      <c r="A269" s="11">
        <v>1</v>
      </c>
      <c r="B269" s="32" t="s">
        <v>64</v>
      </c>
      <c r="C269" s="12" t="s">
        <v>11</v>
      </c>
      <c r="D269" s="15">
        <v>215</v>
      </c>
      <c r="E269" s="15">
        <v>199</v>
      </c>
      <c r="F269" s="16">
        <f>E269/D269*100</f>
        <v>92.558139534883722</v>
      </c>
    </row>
    <row r="270" spans="1:6" ht="82.5" thickBot="1" x14ac:dyDescent="0.3">
      <c r="A270" s="11">
        <v>2</v>
      </c>
      <c r="B270" s="17" t="s">
        <v>208</v>
      </c>
      <c r="C270" s="12" t="s">
        <v>11</v>
      </c>
      <c r="D270" s="18">
        <f>D269</f>
        <v>215</v>
      </c>
      <c r="E270" s="18">
        <f>E269</f>
        <v>199</v>
      </c>
      <c r="F270" s="16">
        <f>E270/D270*100</f>
        <v>92.558139534883722</v>
      </c>
    </row>
    <row r="271" spans="1:6" ht="15.75" thickBot="1" x14ac:dyDescent="0.3"/>
    <row r="272" spans="1:6" ht="19.5" thickBot="1" x14ac:dyDescent="0.35">
      <c r="A272" s="136" t="s">
        <v>209</v>
      </c>
      <c r="B272" s="137"/>
      <c r="C272" s="137"/>
      <c r="D272" s="137"/>
      <c r="E272" s="137"/>
      <c r="F272" s="138"/>
    </row>
    <row r="273" spans="1:6" ht="19.5" thickBot="1" x14ac:dyDescent="0.35">
      <c r="A273" s="139" t="s">
        <v>36</v>
      </c>
      <c r="B273" s="140"/>
      <c r="C273" s="140"/>
      <c r="D273" s="140"/>
      <c r="E273" s="140"/>
      <c r="F273" s="141"/>
    </row>
    <row r="274" spans="1:6" ht="157.5" customHeight="1" thickBot="1" x14ac:dyDescent="0.3">
      <c r="A274" s="11" t="s">
        <v>4</v>
      </c>
      <c r="B274" s="12" t="s">
        <v>5</v>
      </c>
      <c r="C274" s="12" t="s">
        <v>6</v>
      </c>
      <c r="D274" s="12" t="s">
        <v>7</v>
      </c>
      <c r="E274" s="12" t="s">
        <v>8</v>
      </c>
      <c r="F274" s="12" t="s">
        <v>9</v>
      </c>
    </row>
    <row r="275" spans="1:6" ht="19.5" thickBot="1" x14ac:dyDescent="0.35">
      <c r="A275" s="13">
        <v>1</v>
      </c>
      <c r="B275" s="13">
        <v>2</v>
      </c>
      <c r="C275" s="13">
        <v>3</v>
      </c>
      <c r="D275" s="77">
        <v>4</v>
      </c>
      <c r="E275" s="13">
        <v>5</v>
      </c>
      <c r="F275" s="13" t="s">
        <v>10</v>
      </c>
    </row>
    <row r="276" spans="1:6" ht="72.75" thickBot="1" x14ac:dyDescent="0.3">
      <c r="A276" s="11">
        <v>1</v>
      </c>
      <c r="B276" s="14" t="s">
        <v>93</v>
      </c>
      <c r="C276" s="12" t="s">
        <v>11</v>
      </c>
      <c r="D276" s="15">
        <v>28</v>
      </c>
      <c r="E276" s="15">
        <v>19</v>
      </c>
      <c r="F276" s="16">
        <f>E276/D276*100</f>
        <v>67.857142857142861</v>
      </c>
    </row>
    <row r="277" spans="1:6" ht="51" thickBot="1" x14ac:dyDescent="0.3">
      <c r="A277" s="11">
        <v>2</v>
      </c>
      <c r="B277" s="17" t="s">
        <v>210</v>
      </c>
      <c r="C277" s="12" t="s">
        <v>11</v>
      </c>
      <c r="D277" s="18">
        <f>D276</f>
        <v>28</v>
      </c>
      <c r="E277" s="18">
        <f>E276</f>
        <v>19</v>
      </c>
      <c r="F277" s="16">
        <f>E277/D277*100</f>
        <v>67.857142857142861</v>
      </c>
    </row>
    <row r="278" spans="1:6" ht="15.75" thickBot="1" x14ac:dyDescent="0.3"/>
    <row r="279" spans="1:6" ht="19.5" thickBot="1" x14ac:dyDescent="0.35">
      <c r="A279" s="136" t="s">
        <v>212</v>
      </c>
      <c r="B279" s="137"/>
      <c r="C279" s="137"/>
      <c r="D279" s="137"/>
      <c r="E279" s="137"/>
      <c r="F279" s="138"/>
    </row>
    <row r="280" spans="1:6" ht="19.5" thickBot="1" x14ac:dyDescent="0.35">
      <c r="A280" s="139" t="s">
        <v>36</v>
      </c>
      <c r="B280" s="140"/>
      <c r="C280" s="140"/>
      <c r="D280" s="140"/>
      <c r="E280" s="140"/>
      <c r="F280" s="141"/>
    </row>
    <row r="281" spans="1:6" ht="157.5" customHeight="1" thickBot="1" x14ac:dyDescent="0.3">
      <c r="A281" s="11" t="s">
        <v>4</v>
      </c>
      <c r="B281" s="12" t="s">
        <v>5</v>
      </c>
      <c r="C281" s="12" t="s">
        <v>6</v>
      </c>
      <c r="D281" s="12" t="s">
        <v>7</v>
      </c>
      <c r="E281" s="12" t="s">
        <v>8</v>
      </c>
      <c r="F281" s="12" t="s">
        <v>9</v>
      </c>
    </row>
    <row r="282" spans="1:6" ht="19.5" thickBot="1" x14ac:dyDescent="0.35">
      <c r="A282" s="13">
        <v>1</v>
      </c>
      <c r="B282" s="13">
        <v>2</v>
      </c>
      <c r="C282" s="13">
        <v>3</v>
      </c>
      <c r="D282" s="77">
        <v>4</v>
      </c>
      <c r="E282" s="13">
        <v>5</v>
      </c>
      <c r="F282" s="13" t="s">
        <v>10</v>
      </c>
    </row>
    <row r="283" spans="1:6" ht="72.75" thickBot="1" x14ac:dyDescent="0.3">
      <c r="A283" s="11">
        <v>1</v>
      </c>
      <c r="B283" s="14" t="s">
        <v>87</v>
      </c>
      <c r="C283" s="12" t="s">
        <v>11</v>
      </c>
      <c r="D283" s="15">
        <v>97</v>
      </c>
      <c r="E283" s="15">
        <v>101</v>
      </c>
      <c r="F283" s="16">
        <f>E283/D283*100</f>
        <v>104.1237113402062</v>
      </c>
    </row>
    <row r="284" spans="1:6" ht="66.75" thickBot="1" x14ac:dyDescent="0.3">
      <c r="A284" s="11">
        <v>2</v>
      </c>
      <c r="B284" s="17" t="s">
        <v>213</v>
      </c>
      <c r="C284" s="12" t="s">
        <v>11</v>
      </c>
      <c r="D284" s="18">
        <f>D283</f>
        <v>97</v>
      </c>
      <c r="E284" s="18">
        <f>E283</f>
        <v>101</v>
      </c>
      <c r="F284" s="16">
        <f>E284/D284*100</f>
        <v>104.1237113402062</v>
      </c>
    </row>
    <row r="285" spans="1:6" ht="15.75" thickBot="1" x14ac:dyDescent="0.3"/>
    <row r="286" spans="1:6" ht="19.5" thickBot="1" x14ac:dyDescent="0.35">
      <c r="A286" s="185" t="s">
        <v>216</v>
      </c>
      <c r="B286" s="186"/>
      <c r="C286" s="186"/>
      <c r="D286" s="186"/>
      <c r="E286" s="186"/>
      <c r="F286" s="187"/>
    </row>
    <row r="287" spans="1:6" ht="19.5" thickBot="1" x14ac:dyDescent="0.35">
      <c r="A287" s="188" t="s">
        <v>36</v>
      </c>
      <c r="B287" s="189"/>
      <c r="C287" s="189"/>
      <c r="D287" s="189"/>
      <c r="E287" s="189"/>
      <c r="F287" s="190"/>
    </row>
    <row r="288" spans="1:6" ht="157.5" customHeight="1" thickBot="1" x14ac:dyDescent="0.3">
      <c r="A288" s="191" t="s">
        <v>4</v>
      </c>
      <c r="B288" s="192" t="s">
        <v>5</v>
      </c>
      <c r="C288" s="192" t="s">
        <v>6</v>
      </c>
      <c r="D288" s="192" t="s">
        <v>7</v>
      </c>
      <c r="E288" s="192" t="s">
        <v>8</v>
      </c>
      <c r="F288" s="192" t="s">
        <v>9</v>
      </c>
    </row>
    <row r="289" spans="1:6" ht="19.5" thickBot="1" x14ac:dyDescent="0.35">
      <c r="A289" s="193">
        <v>1</v>
      </c>
      <c r="B289" s="193">
        <v>2</v>
      </c>
      <c r="C289" s="193">
        <v>3</v>
      </c>
      <c r="D289" s="194">
        <v>4</v>
      </c>
      <c r="E289" s="193">
        <v>5</v>
      </c>
      <c r="F289" s="193" t="s">
        <v>10</v>
      </c>
    </row>
    <row r="290" spans="1:6" ht="90" customHeight="1" thickBot="1" x14ac:dyDescent="0.3">
      <c r="A290" s="191">
        <v>1</v>
      </c>
      <c r="B290" s="195" t="s">
        <v>217</v>
      </c>
      <c r="C290" s="192" t="s">
        <v>11</v>
      </c>
      <c r="D290" s="196">
        <v>194</v>
      </c>
      <c r="E290" s="196">
        <v>187</v>
      </c>
      <c r="F290" s="197">
        <f>E290/D290*100</f>
        <v>96.391752577319593</v>
      </c>
    </row>
    <row r="291" spans="1:6" ht="98.25" thickBot="1" x14ac:dyDescent="0.3">
      <c r="A291" s="191">
        <v>2</v>
      </c>
      <c r="B291" s="198" t="s">
        <v>218</v>
      </c>
      <c r="C291" s="192" t="s">
        <v>11</v>
      </c>
      <c r="D291" s="199">
        <f>D290</f>
        <v>194</v>
      </c>
      <c r="E291" s="199">
        <f>E290</f>
        <v>187</v>
      </c>
      <c r="F291" s="197">
        <f>E291/D291*100</f>
        <v>96.391752577319593</v>
      </c>
    </row>
    <row r="292" spans="1:6" ht="15.75" thickBot="1" x14ac:dyDescent="0.3"/>
    <row r="293" spans="1:6" ht="19.5" thickBot="1" x14ac:dyDescent="0.35">
      <c r="A293" s="136" t="s">
        <v>223</v>
      </c>
      <c r="B293" s="137"/>
      <c r="C293" s="137"/>
      <c r="D293" s="137"/>
      <c r="E293" s="137"/>
      <c r="F293" s="138"/>
    </row>
    <row r="294" spans="1:6" ht="19.5" thickBot="1" x14ac:dyDescent="0.35">
      <c r="A294" s="139" t="s">
        <v>36</v>
      </c>
      <c r="B294" s="140"/>
      <c r="C294" s="140"/>
      <c r="D294" s="140"/>
      <c r="E294" s="140"/>
      <c r="F294" s="141"/>
    </row>
    <row r="295" spans="1:6" ht="157.5" customHeight="1" thickBot="1" x14ac:dyDescent="0.3">
      <c r="A295" s="11" t="s">
        <v>4</v>
      </c>
      <c r="B295" s="12" t="s">
        <v>5</v>
      </c>
      <c r="C295" s="12" t="s">
        <v>6</v>
      </c>
      <c r="D295" s="12" t="s">
        <v>7</v>
      </c>
      <c r="E295" s="12" t="s">
        <v>8</v>
      </c>
      <c r="F295" s="12" t="s">
        <v>9</v>
      </c>
    </row>
    <row r="296" spans="1:6" ht="19.5" thickBot="1" x14ac:dyDescent="0.35">
      <c r="A296" s="13">
        <v>1</v>
      </c>
      <c r="B296" s="13">
        <v>2</v>
      </c>
      <c r="C296" s="13">
        <v>3</v>
      </c>
      <c r="D296" s="77">
        <v>4</v>
      </c>
      <c r="E296" s="13">
        <v>5</v>
      </c>
      <c r="F296" s="13" t="s">
        <v>10</v>
      </c>
    </row>
    <row r="297" spans="1:6" ht="56.45" customHeight="1" thickBot="1" x14ac:dyDescent="0.3">
      <c r="A297" s="11">
        <v>1</v>
      </c>
      <c r="B297" s="219" t="s">
        <v>224</v>
      </c>
      <c r="C297" s="12" t="s">
        <v>11</v>
      </c>
      <c r="D297" s="15">
        <v>135</v>
      </c>
      <c r="E297" s="15">
        <v>135</v>
      </c>
      <c r="F297" s="16">
        <f>E297/D297*100</f>
        <v>100</v>
      </c>
    </row>
    <row r="298" spans="1:6" ht="77.45" customHeight="1" thickBot="1" x14ac:dyDescent="0.3">
      <c r="A298" s="11">
        <v>2</v>
      </c>
      <c r="B298" s="17" t="s">
        <v>225</v>
      </c>
      <c r="C298" s="12" t="s">
        <v>11</v>
      </c>
      <c r="D298" s="18">
        <f>D297</f>
        <v>135</v>
      </c>
      <c r="E298" s="18">
        <f>E297</f>
        <v>135</v>
      </c>
      <c r="F298" s="16">
        <f>E298/D298*100</f>
        <v>100</v>
      </c>
    </row>
    <row r="299" spans="1:6" ht="15.75" thickBot="1" x14ac:dyDescent="0.3"/>
    <row r="300" spans="1:6" ht="19.5" thickBot="1" x14ac:dyDescent="0.35">
      <c r="A300" s="136" t="s">
        <v>228</v>
      </c>
      <c r="B300" s="137"/>
      <c r="C300" s="137"/>
      <c r="D300" s="137"/>
      <c r="E300" s="137"/>
      <c r="F300" s="138"/>
    </row>
    <row r="301" spans="1:6" ht="19.5" thickBot="1" x14ac:dyDescent="0.35">
      <c r="A301" s="139" t="s">
        <v>36</v>
      </c>
      <c r="B301" s="140"/>
      <c r="C301" s="140"/>
      <c r="D301" s="140"/>
      <c r="E301" s="140"/>
      <c r="F301" s="141"/>
    </row>
    <row r="302" spans="1:6" ht="157.5" customHeight="1" thickBot="1" x14ac:dyDescent="0.3">
      <c r="A302" s="11" t="s">
        <v>4</v>
      </c>
      <c r="B302" s="12" t="s">
        <v>5</v>
      </c>
      <c r="C302" s="12" t="s">
        <v>6</v>
      </c>
      <c r="D302" s="12" t="s">
        <v>7</v>
      </c>
      <c r="E302" s="12" t="s">
        <v>8</v>
      </c>
      <c r="F302" s="12" t="s">
        <v>9</v>
      </c>
    </row>
    <row r="303" spans="1:6" ht="19.5" thickBot="1" x14ac:dyDescent="0.35">
      <c r="A303" s="13">
        <v>1</v>
      </c>
      <c r="B303" s="13">
        <v>2</v>
      </c>
      <c r="C303" s="13">
        <v>3</v>
      </c>
      <c r="D303" s="77">
        <v>4</v>
      </c>
      <c r="E303" s="13">
        <v>5</v>
      </c>
      <c r="F303" s="13" t="s">
        <v>10</v>
      </c>
    </row>
    <row r="304" spans="1:6" ht="90" customHeight="1" thickBot="1" x14ac:dyDescent="0.3">
      <c r="A304" s="11">
        <v>1</v>
      </c>
      <c r="B304" s="14" t="s">
        <v>190</v>
      </c>
      <c r="C304" s="12" t="s">
        <v>11</v>
      </c>
      <c r="D304" s="15">
        <v>139</v>
      </c>
      <c r="E304" s="15">
        <v>145</v>
      </c>
      <c r="F304" s="16">
        <f>E304/D304*100</f>
        <v>104.31654676258992</v>
      </c>
    </row>
    <row r="305" spans="1:6" ht="82.5" thickBot="1" x14ac:dyDescent="0.3">
      <c r="A305" s="11">
        <v>2</v>
      </c>
      <c r="B305" s="17" t="s">
        <v>229</v>
      </c>
      <c r="C305" s="12" t="s">
        <v>11</v>
      </c>
      <c r="D305" s="18">
        <f>D304</f>
        <v>139</v>
      </c>
      <c r="E305" s="18">
        <f>E304</f>
        <v>145</v>
      </c>
      <c r="F305" s="16">
        <f>E305/D305*100</f>
        <v>104.31654676258992</v>
      </c>
    </row>
    <row r="306" spans="1:6" ht="15.75" thickBot="1" x14ac:dyDescent="0.3"/>
    <row r="307" spans="1:6" ht="19.5" thickBot="1" x14ac:dyDescent="0.35">
      <c r="A307" s="136" t="s">
        <v>230</v>
      </c>
      <c r="B307" s="137"/>
      <c r="C307" s="137"/>
      <c r="D307" s="137"/>
      <c r="E307" s="137"/>
      <c r="F307" s="138"/>
    </row>
    <row r="308" spans="1:6" ht="19.5" thickBot="1" x14ac:dyDescent="0.35">
      <c r="A308" s="139" t="s">
        <v>36</v>
      </c>
      <c r="B308" s="140"/>
      <c r="C308" s="140"/>
      <c r="D308" s="140"/>
      <c r="E308" s="140"/>
      <c r="F308" s="141"/>
    </row>
    <row r="309" spans="1:6" ht="157.5" customHeight="1" thickBot="1" x14ac:dyDescent="0.3">
      <c r="A309" s="11" t="s">
        <v>4</v>
      </c>
      <c r="B309" s="12" t="s">
        <v>5</v>
      </c>
      <c r="C309" s="12" t="s">
        <v>6</v>
      </c>
      <c r="D309" s="12" t="s">
        <v>7</v>
      </c>
      <c r="E309" s="12" t="s">
        <v>8</v>
      </c>
      <c r="F309" s="12" t="s">
        <v>9</v>
      </c>
    </row>
    <row r="310" spans="1:6" ht="19.5" thickBot="1" x14ac:dyDescent="0.35">
      <c r="A310" s="13">
        <v>1</v>
      </c>
      <c r="B310" s="13">
        <v>2</v>
      </c>
      <c r="C310" s="13">
        <v>3</v>
      </c>
      <c r="D310" s="77">
        <v>4</v>
      </c>
      <c r="E310" s="13">
        <v>5</v>
      </c>
      <c r="F310" s="13" t="s">
        <v>10</v>
      </c>
    </row>
    <row r="311" spans="1:6" ht="90" customHeight="1" thickBot="1" x14ac:dyDescent="0.3">
      <c r="A311" s="11">
        <v>1</v>
      </c>
      <c r="B311" s="14" t="s">
        <v>183</v>
      </c>
      <c r="C311" s="12" t="s">
        <v>11</v>
      </c>
      <c r="D311" s="15">
        <v>73</v>
      </c>
      <c r="E311" s="15">
        <v>79</v>
      </c>
      <c r="F311" s="16">
        <f>E311/D311*100</f>
        <v>108.21917808219179</v>
      </c>
    </row>
    <row r="312" spans="1:6" ht="82.5" thickBot="1" x14ac:dyDescent="0.3">
      <c r="A312" s="11">
        <v>2</v>
      </c>
      <c r="B312" s="17" t="s">
        <v>208</v>
      </c>
      <c r="C312" s="12" t="s">
        <v>11</v>
      </c>
      <c r="D312" s="18">
        <f>D311</f>
        <v>73</v>
      </c>
      <c r="E312" s="18">
        <f>E311</f>
        <v>79</v>
      </c>
      <c r="F312" s="16">
        <f>E312/D312*100</f>
        <v>108.21917808219179</v>
      </c>
    </row>
    <row r="313" spans="1:6" ht="15.75" thickBot="1" x14ac:dyDescent="0.3"/>
    <row r="314" spans="1:6" ht="19.5" thickBot="1" x14ac:dyDescent="0.35">
      <c r="A314" s="136" t="s">
        <v>231</v>
      </c>
      <c r="B314" s="137"/>
      <c r="C314" s="137"/>
      <c r="D314" s="137"/>
      <c r="E314" s="137"/>
      <c r="F314" s="138"/>
    </row>
    <row r="315" spans="1:6" ht="19.5" thickBot="1" x14ac:dyDescent="0.35">
      <c r="A315" s="139" t="s">
        <v>36</v>
      </c>
      <c r="B315" s="140"/>
      <c r="C315" s="140"/>
      <c r="D315" s="140"/>
      <c r="E315" s="140"/>
      <c r="F315" s="141"/>
    </row>
    <row r="316" spans="1:6" ht="157.5" customHeight="1" thickBot="1" x14ac:dyDescent="0.3">
      <c r="A316" s="11" t="s">
        <v>4</v>
      </c>
      <c r="B316" s="12" t="s">
        <v>5</v>
      </c>
      <c r="C316" s="12" t="s">
        <v>6</v>
      </c>
      <c r="D316" s="12" t="s">
        <v>7</v>
      </c>
      <c r="E316" s="12" t="s">
        <v>8</v>
      </c>
      <c r="F316" s="12" t="s">
        <v>9</v>
      </c>
    </row>
    <row r="317" spans="1:6" ht="19.5" thickBot="1" x14ac:dyDescent="0.35">
      <c r="A317" s="13">
        <v>1</v>
      </c>
      <c r="B317" s="13">
        <v>2</v>
      </c>
      <c r="C317" s="13">
        <v>3</v>
      </c>
      <c r="D317" s="77">
        <v>4</v>
      </c>
      <c r="E317" s="13">
        <v>5</v>
      </c>
      <c r="F317" s="13" t="s">
        <v>10</v>
      </c>
    </row>
    <row r="318" spans="1:6" ht="99" customHeight="1" thickBot="1" x14ac:dyDescent="0.3">
      <c r="A318" s="11">
        <v>1</v>
      </c>
      <c r="B318" s="32" t="s">
        <v>71</v>
      </c>
      <c r="C318" s="12" t="s">
        <v>11</v>
      </c>
      <c r="D318" s="15">
        <v>342</v>
      </c>
      <c r="E318" s="15">
        <v>356</v>
      </c>
      <c r="F318" s="16">
        <f>E318/D318*100</f>
        <v>104.09356725146199</v>
      </c>
    </row>
    <row r="319" spans="1:6" ht="98.25" thickBot="1" x14ac:dyDescent="0.3">
      <c r="A319" s="11">
        <v>2</v>
      </c>
      <c r="B319" s="17" t="s">
        <v>232</v>
      </c>
      <c r="C319" s="12" t="s">
        <v>11</v>
      </c>
      <c r="D319" s="18">
        <f>D318</f>
        <v>342</v>
      </c>
      <c r="E319" s="18">
        <f>E318</f>
        <v>356</v>
      </c>
      <c r="F319" s="16">
        <f>E319/D319*100</f>
        <v>104.09356725146199</v>
      </c>
    </row>
    <row r="321" spans="1:6" ht="18.75" x14ac:dyDescent="0.3">
      <c r="A321" s="224" t="s">
        <v>233</v>
      </c>
      <c r="B321" s="225"/>
      <c r="C321" s="225"/>
      <c r="D321" s="225"/>
      <c r="E321" s="225"/>
      <c r="F321" s="226"/>
    </row>
    <row r="322" spans="1:6" ht="18.75" x14ac:dyDescent="0.3">
      <c r="A322" s="148" t="s">
        <v>36</v>
      </c>
      <c r="B322" s="148"/>
      <c r="C322" s="148"/>
      <c r="D322" s="148"/>
      <c r="E322" s="148"/>
      <c r="F322" s="148"/>
    </row>
    <row r="323" spans="1:6" ht="157.5" customHeight="1" x14ac:dyDescent="0.25">
      <c r="A323" s="39" t="s">
        <v>4</v>
      </c>
      <c r="B323" s="40" t="s">
        <v>5</v>
      </c>
      <c r="C323" s="40" t="s">
        <v>6</v>
      </c>
      <c r="D323" s="40" t="s">
        <v>7</v>
      </c>
      <c r="E323" s="40" t="s">
        <v>8</v>
      </c>
      <c r="F323" s="40" t="s">
        <v>9</v>
      </c>
    </row>
    <row r="324" spans="1:6" ht="18.75" x14ac:dyDescent="0.3">
      <c r="A324" s="76">
        <v>1</v>
      </c>
      <c r="B324" s="76">
        <v>2</v>
      </c>
      <c r="C324" s="76">
        <v>3</v>
      </c>
      <c r="D324" s="76">
        <v>4</v>
      </c>
      <c r="E324" s="76">
        <v>5</v>
      </c>
      <c r="F324" s="76" t="s">
        <v>10</v>
      </c>
    </row>
    <row r="325" spans="1:6" ht="69" x14ac:dyDescent="0.25">
      <c r="A325" s="42">
        <v>1</v>
      </c>
      <c r="B325" s="43" t="s">
        <v>234</v>
      </c>
      <c r="C325" s="39" t="s">
        <v>11</v>
      </c>
      <c r="D325" s="221">
        <v>119</v>
      </c>
      <c r="E325" s="221">
        <v>116</v>
      </c>
      <c r="F325" s="222">
        <f>E325/D325*100</f>
        <v>97.47899159663865</v>
      </c>
    </row>
    <row r="326" spans="1:6" ht="81.75" x14ac:dyDescent="0.25">
      <c r="A326" s="42">
        <v>2</v>
      </c>
      <c r="B326" s="46" t="s">
        <v>235</v>
      </c>
      <c r="C326" s="39" t="s">
        <v>11</v>
      </c>
      <c r="D326" s="223">
        <f>D325</f>
        <v>119</v>
      </c>
      <c r="E326" s="223">
        <f>E325</f>
        <v>116</v>
      </c>
      <c r="F326" s="222">
        <f>E326/D326*100</f>
        <v>97.47899159663865</v>
      </c>
    </row>
    <row r="327" spans="1:6" ht="15.75" thickBot="1" x14ac:dyDescent="0.3"/>
    <row r="328" spans="1:6" ht="19.5" thickBot="1" x14ac:dyDescent="0.35">
      <c r="A328" s="136" t="s">
        <v>240</v>
      </c>
      <c r="B328" s="137"/>
      <c r="C328" s="137"/>
      <c r="D328" s="137"/>
      <c r="E328" s="137"/>
      <c r="F328" s="138"/>
    </row>
    <row r="329" spans="1:6" ht="19.5" thickBot="1" x14ac:dyDescent="0.35">
      <c r="A329" s="139" t="s">
        <v>36</v>
      </c>
      <c r="B329" s="140"/>
      <c r="C329" s="140"/>
      <c r="D329" s="140"/>
      <c r="E329" s="140"/>
      <c r="F329" s="141"/>
    </row>
    <row r="330" spans="1:6" ht="157.5" customHeight="1" thickBot="1" x14ac:dyDescent="0.3">
      <c r="A330" s="11" t="s">
        <v>4</v>
      </c>
      <c r="B330" s="12" t="s">
        <v>5</v>
      </c>
      <c r="C330" s="12" t="s">
        <v>6</v>
      </c>
      <c r="D330" s="12" t="s">
        <v>7</v>
      </c>
      <c r="E330" s="12" t="s">
        <v>8</v>
      </c>
      <c r="F330" s="12" t="s">
        <v>9</v>
      </c>
    </row>
    <row r="331" spans="1:6" ht="19.5" thickBot="1" x14ac:dyDescent="0.35">
      <c r="A331" s="13">
        <v>1</v>
      </c>
      <c r="B331" s="13">
        <v>2</v>
      </c>
      <c r="C331" s="13">
        <v>3</v>
      </c>
      <c r="D331" s="77">
        <v>4</v>
      </c>
      <c r="E331" s="13">
        <v>5</v>
      </c>
      <c r="F331" s="13" t="s">
        <v>10</v>
      </c>
    </row>
    <row r="332" spans="1:6" ht="90" customHeight="1" thickBot="1" x14ac:dyDescent="0.3">
      <c r="A332" s="11">
        <v>1</v>
      </c>
      <c r="B332" s="14" t="s">
        <v>241</v>
      </c>
      <c r="C332" s="12" t="s">
        <v>11</v>
      </c>
      <c r="D332" s="15">
        <v>206</v>
      </c>
      <c r="E332" s="15">
        <v>253</v>
      </c>
      <c r="F332" s="16">
        <f>E332/D332*100</f>
        <v>122.81553398058252</v>
      </c>
    </row>
    <row r="333" spans="1:6" ht="66.75" thickBot="1" x14ac:dyDescent="0.3">
      <c r="A333" s="11">
        <v>2</v>
      </c>
      <c r="B333" s="17" t="s">
        <v>242</v>
      </c>
      <c r="C333" s="12" t="s">
        <v>11</v>
      </c>
      <c r="D333" s="18">
        <f>D332</f>
        <v>206</v>
      </c>
      <c r="E333" s="18">
        <f>E332</f>
        <v>253</v>
      </c>
      <c r="F333" s="16">
        <f>E333/D333*100</f>
        <v>122.81553398058252</v>
      </c>
    </row>
    <row r="334" spans="1:6" ht="15.75" thickBot="1" x14ac:dyDescent="0.3"/>
    <row r="335" spans="1:6" s="78" customFormat="1" ht="19.5" thickBot="1" x14ac:dyDescent="0.35">
      <c r="A335" s="149" t="s">
        <v>247</v>
      </c>
      <c r="B335" s="150"/>
      <c r="C335" s="150"/>
      <c r="D335" s="150"/>
      <c r="E335" s="150"/>
      <c r="F335" s="151"/>
    </row>
    <row r="336" spans="1:6" s="78" customFormat="1" ht="19.5" thickBot="1" x14ac:dyDescent="0.35">
      <c r="A336" s="152" t="s">
        <v>36</v>
      </c>
      <c r="B336" s="153"/>
      <c r="C336" s="153"/>
      <c r="D336" s="153"/>
      <c r="E336" s="153"/>
      <c r="F336" s="154"/>
    </row>
    <row r="337" spans="1:6" s="78" customFormat="1" ht="157.5" customHeight="1" thickBot="1" x14ac:dyDescent="0.3">
      <c r="A337" s="87" t="s">
        <v>4</v>
      </c>
      <c r="B337" s="80" t="s">
        <v>5</v>
      </c>
      <c r="C337" s="80" t="s">
        <v>6</v>
      </c>
      <c r="D337" s="80" t="s">
        <v>7</v>
      </c>
      <c r="E337" s="80" t="s">
        <v>8</v>
      </c>
      <c r="F337" s="80" t="s">
        <v>9</v>
      </c>
    </row>
    <row r="338" spans="1:6" s="78" customFormat="1" ht="19.5" thickBot="1" x14ac:dyDescent="0.35">
      <c r="A338" s="81">
        <v>1</v>
      </c>
      <c r="B338" s="81">
        <v>2</v>
      </c>
      <c r="C338" s="81">
        <v>3</v>
      </c>
      <c r="D338" s="77">
        <v>4</v>
      </c>
      <c r="E338" s="81">
        <v>5</v>
      </c>
      <c r="F338" s="81" t="s">
        <v>10</v>
      </c>
    </row>
    <row r="339" spans="1:6" s="78" customFormat="1" ht="90" customHeight="1" thickBot="1" x14ac:dyDescent="0.3">
      <c r="A339" s="87">
        <v>1</v>
      </c>
      <c r="B339" s="82" t="s">
        <v>241</v>
      </c>
      <c r="C339" s="80" t="s">
        <v>11</v>
      </c>
      <c r="D339" s="83">
        <v>206</v>
      </c>
      <c r="E339" s="83">
        <v>231</v>
      </c>
      <c r="F339" s="84">
        <f>E339/D339*100</f>
        <v>112.13592233009709</v>
      </c>
    </row>
    <row r="340" spans="1:6" s="78" customFormat="1" ht="66.75" thickBot="1" x14ac:dyDescent="0.3">
      <c r="A340" s="87">
        <v>2</v>
      </c>
      <c r="B340" s="85" t="s">
        <v>248</v>
      </c>
      <c r="C340" s="80" t="s">
        <v>11</v>
      </c>
      <c r="D340" s="86">
        <f>D339</f>
        <v>206</v>
      </c>
      <c r="E340" s="86">
        <f>E339</f>
        <v>231</v>
      </c>
      <c r="F340" s="84">
        <f>E340/D340*100</f>
        <v>112.13592233009709</v>
      </c>
    </row>
    <row r="341" spans="1:6" ht="15.75" thickBot="1" x14ac:dyDescent="0.3"/>
    <row r="342" spans="1:6" s="78" customFormat="1" ht="19.5" thickBot="1" x14ac:dyDescent="0.35">
      <c r="A342" s="149" t="s">
        <v>253</v>
      </c>
      <c r="B342" s="150"/>
      <c r="C342" s="150"/>
      <c r="D342" s="150"/>
      <c r="E342" s="150"/>
      <c r="F342" s="151"/>
    </row>
    <row r="343" spans="1:6" s="78" customFormat="1" ht="19.5" thickBot="1" x14ac:dyDescent="0.35">
      <c r="A343" s="152" t="s">
        <v>36</v>
      </c>
      <c r="B343" s="153"/>
      <c r="C343" s="153"/>
      <c r="D343" s="153"/>
      <c r="E343" s="153"/>
      <c r="F343" s="154"/>
    </row>
    <row r="344" spans="1:6" s="78" customFormat="1" ht="157.5" customHeight="1" thickBot="1" x14ac:dyDescent="0.3">
      <c r="A344" s="87" t="s">
        <v>4</v>
      </c>
      <c r="B344" s="80" t="s">
        <v>5</v>
      </c>
      <c r="C344" s="80" t="s">
        <v>6</v>
      </c>
      <c r="D344" s="80" t="s">
        <v>7</v>
      </c>
      <c r="E344" s="80" t="s">
        <v>8</v>
      </c>
      <c r="F344" s="80" t="s">
        <v>9</v>
      </c>
    </row>
    <row r="345" spans="1:6" s="78" customFormat="1" ht="19.5" thickBot="1" x14ac:dyDescent="0.35">
      <c r="A345" s="81">
        <v>1</v>
      </c>
      <c r="B345" s="81">
        <v>2</v>
      </c>
      <c r="C345" s="81">
        <v>3</v>
      </c>
      <c r="D345" s="77">
        <v>4</v>
      </c>
      <c r="E345" s="81">
        <v>5</v>
      </c>
      <c r="F345" s="81" t="s">
        <v>10</v>
      </c>
    </row>
    <row r="346" spans="1:6" s="78" customFormat="1" ht="72.75" thickBot="1" x14ac:dyDescent="0.3">
      <c r="A346" s="87">
        <v>1</v>
      </c>
      <c r="B346" s="82" t="s">
        <v>254</v>
      </c>
      <c r="C346" s="80" t="s">
        <v>11</v>
      </c>
      <c r="D346" s="83">
        <v>106</v>
      </c>
      <c r="E346" s="83">
        <v>110</v>
      </c>
      <c r="F346" s="84">
        <f>E346/D346*100</f>
        <v>103.77358490566037</v>
      </c>
    </row>
    <row r="347" spans="1:6" s="78" customFormat="1" ht="82.5" thickBot="1" x14ac:dyDescent="0.3">
      <c r="A347" s="87">
        <v>2</v>
      </c>
      <c r="B347" s="85" t="s">
        <v>255</v>
      </c>
      <c r="C347" s="80" t="s">
        <v>11</v>
      </c>
      <c r="D347" s="86">
        <f>D346</f>
        <v>106</v>
      </c>
      <c r="E347" s="86">
        <f>E346</f>
        <v>110</v>
      </c>
      <c r="F347" s="84">
        <f>E347/D347*100</f>
        <v>103.77358490566037</v>
      </c>
    </row>
    <row r="348" spans="1:6" ht="15.75" thickBot="1" x14ac:dyDescent="0.3"/>
    <row r="349" spans="1:6" ht="19.5" thickBot="1" x14ac:dyDescent="0.35">
      <c r="A349" s="136" t="s">
        <v>258</v>
      </c>
      <c r="B349" s="137"/>
      <c r="C349" s="137"/>
      <c r="D349" s="137"/>
      <c r="E349" s="137"/>
      <c r="F349" s="138"/>
    </row>
    <row r="350" spans="1:6" ht="19.5" thickBot="1" x14ac:dyDescent="0.35">
      <c r="A350" s="139" t="s">
        <v>36</v>
      </c>
      <c r="B350" s="140"/>
      <c r="C350" s="140"/>
      <c r="D350" s="140"/>
      <c r="E350" s="140"/>
      <c r="F350" s="141"/>
    </row>
    <row r="351" spans="1:6" ht="157.5" customHeight="1" thickBot="1" x14ac:dyDescent="0.3">
      <c r="A351" s="11" t="s">
        <v>4</v>
      </c>
      <c r="B351" s="12" t="s">
        <v>5</v>
      </c>
      <c r="C351" s="12" t="s">
        <v>6</v>
      </c>
      <c r="D351" s="12" t="s">
        <v>7</v>
      </c>
      <c r="E351" s="12" t="s">
        <v>8</v>
      </c>
      <c r="F351" s="12" t="s">
        <v>9</v>
      </c>
    </row>
    <row r="352" spans="1:6" ht="19.5" thickBot="1" x14ac:dyDescent="0.35">
      <c r="A352" s="13">
        <v>1</v>
      </c>
      <c r="B352" s="13">
        <v>2</v>
      </c>
      <c r="C352" s="13">
        <v>3</v>
      </c>
      <c r="D352" s="77">
        <v>4</v>
      </c>
      <c r="E352" s="13">
        <v>5</v>
      </c>
      <c r="F352" s="13" t="s">
        <v>10</v>
      </c>
    </row>
    <row r="353" spans="1:6" ht="90" customHeight="1" thickBot="1" x14ac:dyDescent="0.3">
      <c r="A353" s="11">
        <v>1</v>
      </c>
      <c r="B353" s="14" t="s">
        <v>45</v>
      </c>
      <c r="C353" s="12" t="s">
        <v>11</v>
      </c>
      <c r="D353" s="15">
        <v>152</v>
      </c>
      <c r="E353" s="15">
        <v>167</v>
      </c>
      <c r="F353" s="16">
        <f>E353/D353*100</f>
        <v>109.86842105263158</v>
      </c>
    </row>
    <row r="354" spans="1:6" ht="82.5" thickBot="1" x14ac:dyDescent="0.3">
      <c r="A354" s="11">
        <v>2</v>
      </c>
      <c r="B354" s="17" t="s">
        <v>134</v>
      </c>
      <c r="C354" s="12" t="s">
        <v>11</v>
      </c>
      <c r="D354" s="18">
        <f>D353</f>
        <v>152</v>
      </c>
      <c r="E354" s="18">
        <f>E353</f>
        <v>167</v>
      </c>
      <c r="F354" s="16">
        <f>E354/D354*100</f>
        <v>109.86842105263158</v>
      </c>
    </row>
    <row r="355" spans="1:6" ht="15.75" thickBot="1" x14ac:dyDescent="0.3"/>
    <row r="356" spans="1:6" ht="19.5" thickBot="1" x14ac:dyDescent="0.35">
      <c r="A356" s="142" t="s">
        <v>259</v>
      </c>
      <c r="B356" s="142"/>
      <c r="C356" s="142"/>
      <c r="D356" s="142"/>
      <c r="E356" s="142"/>
      <c r="F356" s="142"/>
    </row>
    <row r="357" spans="1:6" ht="19.5" thickBot="1" x14ac:dyDescent="0.35">
      <c r="A357" s="143" t="s">
        <v>36</v>
      </c>
      <c r="B357" s="143"/>
      <c r="C357" s="143"/>
      <c r="D357" s="143"/>
      <c r="E357" s="143"/>
      <c r="F357" s="143"/>
    </row>
    <row r="358" spans="1:6" ht="157.5" customHeight="1" thickBot="1" x14ac:dyDescent="0.3">
      <c r="A358" s="123" t="s">
        <v>4</v>
      </c>
      <c r="B358" s="117" t="s">
        <v>5</v>
      </c>
      <c r="C358" s="117" t="s">
        <v>6</v>
      </c>
      <c r="D358" s="117" t="s">
        <v>7</v>
      </c>
      <c r="E358" s="117" t="s">
        <v>8</v>
      </c>
      <c r="F358" s="117" t="s">
        <v>9</v>
      </c>
    </row>
    <row r="359" spans="1:6" ht="19.5" thickBot="1" x14ac:dyDescent="0.35">
      <c r="A359" s="118">
        <v>1</v>
      </c>
      <c r="B359" s="118">
        <v>2</v>
      </c>
      <c r="C359" s="118">
        <v>3</v>
      </c>
      <c r="D359" s="119">
        <v>4</v>
      </c>
      <c r="E359" s="118">
        <v>5</v>
      </c>
      <c r="F359" s="118" t="s">
        <v>10</v>
      </c>
    </row>
    <row r="360" spans="1:6" ht="90" customHeight="1" thickBot="1" x14ac:dyDescent="0.3">
      <c r="A360" s="123">
        <v>1</v>
      </c>
      <c r="B360" s="14" t="s">
        <v>260</v>
      </c>
      <c r="C360" s="117" t="s">
        <v>11</v>
      </c>
      <c r="D360" s="120">
        <v>163</v>
      </c>
      <c r="E360" s="120">
        <v>172</v>
      </c>
      <c r="F360" s="121">
        <f>E360/D360*100</f>
        <v>105.52147239263803</v>
      </c>
    </row>
    <row r="361" spans="1:6" ht="82.5" thickBot="1" x14ac:dyDescent="0.3">
      <c r="A361" s="233">
        <v>2</v>
      </c>
      <c r="B361" s="17" t="s">
        <v>261</v>
      </c>
      <c r="C361" s="117" t="s">
        <v>11</v>
      </c>
      <c r="D361" s="122">
        <f>D360</f>
        <v>163</v>
      </c>
      <c r="E361" s="122">
        <f>E360</f>
        <v>172</v>
      </c>
      <c r="F361" s="121">
        <f>E361/D361*100</f>
        <v>105.52147239263803</v>
      </c>
    </row>
    <row r="362" spans="1:6" ht="15.75" thickBot="1" x14ac:dyDescent="0.3"/>
    <row r="363" spans="1:6" ht="19.5" thickBot="1" x14ac:dyDescent="0.35">
      <c r="A363" s="136" t="s">
        <v>265</v>
      </c>
      <c r="B363" s="137"/>
      <c r="C363" s="137"/>
      <c r="D363" s="137"/>
      <c r="E363" s="137"/>
      <c r="F363" s="138"/>
    </row>
    <row r="364" spans="1:6" ht="19.5" thickBot="1" x14ac:dyDescent="0.35">
      <c r="A364" s="139" t="s">
        <v>36</v>
      </c>
      <c r="B364" s="140"/>
      <c r="C364" s="140"/>
      <c r="D364" s="140"/>
      <c r="E364" s="140"/>
      <c r="F364" s="141"/>
    </row>
    <row r="365" spans="1:6" ht="157.5" customHeight="1" thickBot="1" x14ac:dyDescent="0.3">
      <c r="A365" s="11" t="s">
        <v>4</v>
      </c>
      <c r="B365" s="12" t="s">
        <v>5</v>
      </c>
      <c r="C365" s="12" t="s">
        <v>6</v>
      </c>
      <c r="D365" s="12" t="s">
        <v>7</v>
      </c>
      <c r="E365" s="12" t="s">
        <v>8</v>
      </c>
      <c r="F365" s="12" t="s">
        <v>9</v>
      </c>
    </row>
    <row r="366" spans="1:6" ht="19.5" thickBot="1" x14ac:dyDescent="0.35">
      <c r="A366" s="13">
        <v>1</v>
      </c>
      <c r="B366" s="13">
        <v>2</v>
      </c>
      <c r="C366" s="13">
        <v>3</v>
      </c>
      <c r="D366" s="77">
        <v>4</v>
      </c>
      <c r="E366" s="13">
        <v>5</v>
      </c>
      <c r="F366" s="13" t="s">
        <v>10</v>
      </c>
    </row>
    <row r="367" spans="1:6" ht="90" customHeight="1" thickBot="1" x14ac:dyDescent="0.3">
      <c r="A367" s="11">
        <v>1</v>
      </c>
      <c r="B367" s="14" t="s">
        <v>266</v>
      </c>
      <c r="C367" s="12" t="s">
        <v>11</v>
      </c>
      <c r="D367" s="15">
        <v>176</v>
      </c>
      <c r="E367" s="15">
        <v>180</v>
      </c>
      <c r="F367" s="16">
        <f>E367/D367*100</f>
        <v>102.27272727272727</v>
      </c>
    </row>
    <row r="368" spans="1:6" ht="82.5" thickBot="1" x14ac:dyDescent="0.3">
      <c r="A368" s="11">
        <v>2</v>
      </c>
      <c r="B368" s="17" t="s">
        <v>267</v>
      </c>
      <c r="C368" s="12" t="s">
        <v>11</v>
      </c>
      <c r="D368" s="18">
        <f>D367</f>
        <v>176</v>
      </c>
      <c r="E368" s="18">
        <f>E367</f>
        <v>180</v>
      </c>
      <c r="F368" s="16">
        <f>E368/D368*100</f>
        <v>102.27272727272727</v>
      </c>
    </row>
    <row r="369" spans="1:6" ht="15.75" thickBot="1" x14ac:dyDescent="0.3"/>
    <row r="370" spans="1:6" ht="19.5" thickBot="1" x14ac:dyDescent="0.35">
      <c r="A370" s="136" t="s">
        <v>269</v>
      </c>
      <c r="B370" s="137"/>
      <c r="C370" s="137"/>
      <c r="D370" s="137"/>
      <c r="E370" s="137"/>
      <c r="F370" s="138"/>
    </row>
    <row r="371" spans="1:6" ht="19.5" thickBot="1" x14ac:dyDescent="0.35">
      <c r="A371" s="139" t="s">
        <v>36</v>
      </c>
      <c r="B371" s="140"/>
      <c r="C371" s="140"/>
      <c r="D371" s="140"/>
      <c r="E371" s="140"/>
      <c r="F371" s="141"/>
    </row>
    <row r="372" spans="1:6" ht="157.5" customHeight="1" thickBot="1" x14ac:dyDescent="0.3">
      <c r="A372" s="11" t="s">
        <v>4</v>
      </c>
      <c r="B372" s="12" t="s">
        <v>5</v>
      </c>
      <c r="C372" s="12" t="s">
        <v>6</v>
      </c>
      <c r="D372" s="12" t="s">
        <v>7</v>
      </c>
      <c r="E372" s="12" t="s">
        <v>8</v>
      </c>
      <c r="F372" s="12" t="s">
        <v>9</v>
      </c>
    </row>
    <row r="373" spans="1:6" ht="19.5" thickBot="1" x14ac:dyDescent="0.35">
      <c r="A373" s="13">
        <v>1</v>
      </c>
      <c r="B373" s="13">
        <v>2</v>
      </c>
      <c r="C373" s="13">
        <v>3</v>
      </c>
      <c r="D373" s="77">
        <v>4</v>
      </c>
      <c r="E373" s="13">
        <v>5</v>
      </c>
      <c r="F373" s="13" t="s">
        <v>10</v>
      </c>
    </row>
    <row r="374" spans="1:6" ht="79.5" thickBot="1" x14ac:dyDescent="0.3">
      <c r="A374" s="11">
        <v>1</v>
      </c>
      <c r="B374" s="115" t="s">
        <v>270</v>
      </c>
      <c r="C374" s="12" t="s">
        <v>11</v>
      </c>
      <c r="D374" s="15">
        <v>286</v>
      </c>
      <c r="E374" s="15">
        <v>298</v>
      </c>
      <c r="F374" s="16">
        <f>E374/D374*100</f>
        <v>104.19580419580419</v>
      </c>
    </row>
    <row r="375" spans="1:6" ht="79.5" thickBot="1" x14ac:dyDescent="0.3">
      <c r="A375" s="11">
        <v>2</v>
      </c>
      <c r="B375" s="66" t="s">
        <v>271</v>
      </c>
      <c r="C375" s="12" t="s">
        <v>11</v>
      </c>
      <c r="D375" s="18">
        <f>D374</f>
        <v>286</v>
      </c>
      <c r="E375" s="18">
        <f>E374</f>
        <v>298</v>
      </c>
      <c r="F375" s="16">
        <f>E375/D375*100</f>
        <v>104.19580419580419</v>
      </c>
    </row>
    <row r="376" spans="1:6" ht="15.75" thickBot="1" x14ac:dyDescent="0.3"/>
    <row r="377" spans="1:6" ht="19.5" thickBot="1" x14ac:dyDescent="0.35">
      <c r="A377" s="136" t="s">
        <v>272</v>
      </c>
      <c r="B377" s="137"/>
      <c r="C377" s="137"/>
      <c r="D377" s="137"/>
      <c r="E377" s="137"/>
      <c r="F377" s="138"/>
    </row>
    <row r="378" spans="1:6" ht="19.5" thickBot="1" x14ac:dyDescent="0.35">
      <c r="A378" s="139" t="s">
        <v>36</v>
      </c>
      <c r="B378" s="140"/>
      <c r="C378" s="140"/>
      <c r="D378" s="140"/>
      <c r="E378" s="140"/>
      <c r="F378" s="141"/>
    </row>
    <row r="379" spans="1:6" ht="157.5" customHeight="1" thickBot="1" x14ac:dyDescent="0.3">
      <c r="A379" s="11" t="s">
        <v>4</v>
      </c>
      <c r="B379" s="12" t="s">
        <v>5</v>
      </c>
      <c r="C379" s="12" t="s">
        <v>6</v>
      </c>
      <c r="D379" s="12" t="s">
        <v>7</v>
      </c>
      <c r="E379" s="12" t="s">
        <v>8</v>
      </c>
      <c r="F379" s="12" t="s">
        <v>9</v>
      </c>
    </row>
    <row r="380" spans="1:6" ht="19.5" thickBot="1" x14ac:dyDescent="0.35">
      <c r="A380" s="13">
        <v>1</v>
      </c>
      <c r="B380" s="13">
        <v>2</v>
      </c>
      <c r="C380" s="13">
        <v>3</v>
      </c>
      <c r="D380" s="77">
        <v>4</v>
      </c>
      <c r="E380" s="13">
        <v>5</v>
      </c>
      <c r="F380" s="13" t="s">
        <v>10</v>
      </c>
    </row>
    <row r="381" spans="1:6" ht="90" customHeight="1" thickBot="1" x14ac:dyDescent="0.3">
      <c r="A381" s="11">
        <v>1</v>
      </c>
      <c r="B381" s="14" t="s">
        <v>273</v>
      </c>
      <c r="C381" s="12" t="s">
        <v>11</v>
      </c>
      <c r="D381" s="15">
        <v>541</v>
      </c>
      <c r="E381" s="15">
        <v>519</v>
      </c>
      <c r="F381" s="16">
        <f>E381/D381*100</f>
        <v>95.93345656192237</v>
      </c>
    </row>
    <row r="382" spans="1:6" ht="82.5" thickBot="1" x14ac:dyDescent="0.3">
      <c r="A382" s="11">
        <v>2</v>
      </c>
      <c r="B382" s="17" t="s">
        <v>274</v>
      </c>
      <c r="C382" s="12" t="s">
        <v>11</v>
      </c>
      <c r="D382" s="18">
        <f>D381</f>
        <v>541</v>
      </c>
      <c r="E382" s="18">
        <f>E381</f>
        <v>519</v>
      </c>
      <c r="F382" s="16">
        <f>E382/D382*100</f>
        <v>95.93345656192237</v>
      </c>
    </row>
    <row r="383" spans="1:6" ht="15.75" thickBot="1" x14ac:dyDescent="0.3"/>
    <row r="384" spans="1:6" ht="19.5" thickBot="1" x14ac:dyDescent="0.35">
      <c r="A384" s="136" t="s">
        <v>276</v>
      </c>
      <c r="B384" s="137"/>
      <c r="C384" s="137"/>
      <c r="D384" s="137"/>
      <c r="E384" s="137"/>
      <c r="F384" s="138"/>
    </row>
    <row r="385" spans="1:6" ht="19.5" thickBot="1" x14ac:dyDescent="0.35">
      <c r="A385" s="139" t="s">
        <v>36</v>
      </c>
      <c r="B385" s="140"/>
      <c r="C385" s="140"/>
      <c r="D385" s="140"/>
      <c r="E385" s="140"/>
      <c r="F385" s="141"/>
    </row>
    <row r="386" spans="1:6" ht="157.5" customHeight="1" thickBot="1" x14ac:dyDescent="0.3">
      <c r="A386" s="11" t="s">
        <v>4</v>
      </c>
      <c r="B386" s="12" t="s">
        <v>5</v>
      </c>
      <c r="C386" s="12" t="s">
        <v>6</v>
      </c>
      <c r="D386" s="12" t="s">
        <v>7</v>
      </c>
      <c r="E386" s="12" t="s">
        <v>8</v>
      </c>
      <c r="F386" s="12" t="s">
        <v>9</v>
      </c>
    </row>
    <row r="387" spans="1:6" ht="19.5" thickBot="1" x14ac:dyDescent="0.35">
      <c r="A387" s="13">
        <v>1</v>
      </c>
      <c r="B387" s="13">
        <v>2</v>
      </c>
      <c r="C387" s="13">
        <v>3</v>
      </c>
      <c r="D387" s="77">
        <v>4</v>
      </c>
      <c r="E387" s="13">
        <v>5</v>
      </c>
      <c r="F387" s="13" t="s">
        <v>10</v>
      </c>
    </row>
    <row r="388" spans="1:6" ht="90" customHeight="1" thickBot="1" x14ac:dyDescent="0.3">
      <c r="A388" s="11">
        <v>1</v>
      </c>
      <c r="B388" s="14" t="s">
        <v>254</v>
      </c>
      <c r="C388" s="12" t="s">
        <v>11</v>
      </c>
      <c r="D388" s="15">
        <v>73</v>
      </c>
      <c r="E388" s="15">
        <v>211</v>
      </c>
      <c r="F388" s="16">
        <f>E388/D388*100</f>
        <v>289.04109589041099</v>
      </c>
    </row>
    <row r="389" spans="1:6" ht="66.75" thickBot="1" x14ac:dyDescent="0.3">
      <c r="A389" s="11">
        <v>2</v>
      </c>
      <c r="B389" s="17" t="s">
        <v>277</v>
      </c>
      <c r="C389" s="12" t="s">
        <v>11</v>
      </c>
      <c r="D389" s="18">
        <f>D388</f>
        <v>73</v>
      </c>
      <c r="E389" s="18">
        <f>E388</f>
        <v>211</v>
      </c>
      <c r="F389" s="16">
        <f>E389/D389*100</f>
        <v>289.04109589041099</v>
      </c>
    </row>
  </sheetData>
  <mergeCells count="113">
    <mergeCell ref="A378:F378"/>
    <mergeCell ref="A384:F384"/>
    <mergeCell ref="A385:F385"/>
    <mergeCell ref="A363:F363"/>
    <mergeCell ref="A364:F364"/>
    <mergeCell ref="A370:F370"/>
    <mergeCell ref="A371:F371"/>
    <mergeCell ref="A377:F377"/>
    <mergeCell ref="A343:F343"/>
    <mergeCell ref="A349:F349"/>
    <mergeCell ref="A350:F350"/>
    <mergeCell ref="A356:F356"/>
    <mergeCell ref="A357:F357"/>
    <mergeCell ref="A328:F328"/>
    <mergeCell ref="A329:F329"/>
    <mergeCell ref="A335:F335"/>
    <mergeCell ref="A336:F336"/>
    <mergeCell ref="A342:F342"/>
    <mergeCell ref="A308:F308"/>
    <mergeCell ref="A314:F314"/>
    <mergeCell ref="A315:F315"/>
    <mergeCell ref="A321:F321"/>
    <mergeCell ref="A322:F322"/>
    <mergeCell ref="A293:F293"/>
    <mergeCell ref="A294:F294"/>
    <mergeCell ref="A300:F300"/>
    <mergeCell ref="A301:F301"/>
    <mergeCell ref="A307:F307"/>
    <mergeCell ref="A273:F273"/>
    <mergeCell ref="A279:F279"/>
    <mergeCell ref="A280:F280"/>
    <mergeCell ref="A286:F286"/>
    <mergeCell ref="A287:F287"/>
    <mergeCell ref="A258:F258"/>
    <mergeCell ref="A259:F259"/>
    <mergeCell ref="A265:F265"/>
    <mergeCell ref="A266:F266"/>
    <mergeCell ref="A272:F272"/>
    <mergeCell ref="A49:F49"/>
    <mergeCell ref="A55:F55"/>
    <mergeCell ref="A56:F56"/>
    <mergeCell ref="A62:F62"/>
    <mergeCell ref="A63:F63"/>
    <mergeCell ref="A34:F34"/>
    <mergeCell ref="A35:F35"/>
    <mergeCell ref="A41:F41"/>
    <mergeCell ref="A42:F42"/>
    <mergeCell ref="A48:F48"/>
    <mergeCell ref="A20:F20"/>
    <mergeCell ref="A21:F21"/>
    <mergeCell ref="A27:F27"/>
    <mergeCell ref="A28:F28"/>
    <mergeCell ref="A2:F2"/>
    <mergeCell ref="A3:F3"/>
    <mergeCell ref="A4:F4"/>
    <mergeCell ref="A6:F6"/>
    <mergeCell ref="A7:F7"/>
    <mergeCell ref="A13:F13"/>
    <mergeCell ref="A14:F14"/>
    <mergeCell ref="A69:F69"/>
    <mergeCell ref="A70:F70"/>
    <mergeCell ref="A76:F76"/>
    <mergeCell ref="A77:F77"/>
    <mergeCell ref="A83:F83"/>
    <mergeCell ref="A84:F84"/>
    <mergeCell ref="A90:F90"/>
    <mergeCell ref="A91:F91"/>
    <mergeCell ref="A97:F97"/>
    <mergeCell ref="A98:F98"/>
    <mergeCell ref="A104:F104"/>
    <mergeCell ref="A105:F105"/>
    <mergeCell ref="A111:F111"/>
    <mergeCell ref="A112:F112"/>
    <mergeCell ref="A118:F118"/>
    <mergeCell ref="A119:F119"/>
    <mergeCell ref="A125:F125"/>
    <mergeCell ref="A126:F126"/>
    <mergeCell ref="A132:F132"/>
    <mergeCell ref="A133:F133"/>
    <mergeCell ref="A139:F139"/>
    <mergeCell ref="A140:F140"/>
    <mergeCell ref="A146:F146"/>
    <mergeCell ref="A147:F147"/>
    <mergeCell ref="A153:F153"/>
    <mergeCell ref="A154:F154"/>
    <mergeCell ref="A160:F160"/>
    <mergeCell ref="A161:F161"/>
    <mergeCell ref="A167:F167"/>
    <mergeCell ref="A168:F168"/>
    <mergeCell ref="A174:F174"/>
    <mergeCell ref="A175:F175"/>
    <mergeCell ref="A181:F181"/>
    <mergeCell ref="A182:F182"/>
    <mergeCell ref="A188:F188"/>
    <mergeCell ref="A189:F189"/>
    <mergeCell ref="A195:F195"/>
    <mergeCell ref="A196:F196"/>
    <mergeCell ref="A202:F202"/>
    <mergeCell ref="A203:F203"/>
    <mergeCell ref="A209:F209"/>
    <mergeCell ref="A210:F210"/>
    <mergeCell ref="A216:F216"/>
    <mergeCell ref="A217:F217"/>
    <mergeCell ref="A223:F223"/>
    <mergeCell ref="A244:F244"/>
    <mergeCell ref="A245:F245"/>
    <mergeCell ref="A251:F251"/>
    <mergeCell ref="A252:F252"/>
    <mergeCell ref="A224:F224"/>
    <mergeCell ref="A230:F230"/>
    <mergeCell ref="A231:F231"/>
    <mergeCell ref="A237:F237"/>
    <mergeCell ref="A238:F238"/>
  </mergeCells>
  <pageMargins left="0.39370078740157483" right="0.39370078740157483" top="0.35433070866141736" bottom="0.35433070866141736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3"/>
  <sheetViews>
    <sheetView zoomScale="80" zoomScaleNormal="80" zoomScaleSheetLayoutView="100" workbookViewId="0">
      <selection activeCell="V439" sqref="V439"/>
    </sheetView>
  </sheetViews>
  <sheetFormatPr defaultRowHeight="18.75" x14ac:dyDescent="0.3"/>
  <cols>
    <col min="1" max="1" width="7.7109375" style="1" customWidth="1"/>
    <col min="2" max="2" width="66.5703125" style="1" customWidth="1"/>
    <col min="3" max="3" width="32.7109375" style="1" customWidth="1"/>
    <col min="4" max="4" width="20.7109375" style="1" customWidth="1"/>
    <col min="5" max="5" width="18.140625" style="1" customWidth="1"/>
    <col min="6" max="6" width="18" style="1" customWidth="1"/>
  </cols>
  <sheetData>
    <row r="1" spans="1:6" x14ac:dyDescent="0.3">
      <c r="F1" s="1" t="s">
        <v>12</v>
      </c>
    </row>
    <row r="2" spans="1:6" x14ac:dyDescent="0.3">
      <c r="A2" s="155" t="s">
        <v>1</v>
      </c>
      <c r="B2" s="155"/>
      <c r="C2" s="155"/>
      <c r="D2" s="155"/>
      <c r="E2" s="155"/>
      <c r="F2" s="155"/>
    </row>
    <row r="3" spans="1:6" x14ac:dyDescent="0.3">
      <c r="A3" s="155" t="s">
        <v>31</v>
      </c>
      <c r="B3" s="155"/>
      <c r="C3" s="155"/>
      <c r="D3" s="155"/>
      <c r="E3" s="155"/>
      <c r="F3" s="155"/>
    </row>
    <row r="4" spans="1:6" x14ac:dyDescent="0.3">
      <c r="A4" s="155" t="s">
        <v>3</v>
      </c>
      <c r="B4" s="155"/>
      <c r="C4" s="155"/>
      <c r="D4" s="155"/>
      <c r="E4" s="155"/>
      <c r="F4" s="155"/>
    </row>
    <row r="5" spans="1:6" ht="19.5" thickBot="1" x14ac:dyDescent="0.35"/>
    <row r="6" spans="1:6" ht="19.5" thickBot="1" x14ac:dyDescent="0.35">
      <c r="A6" s="136" t="str">
        <f>'форма 1 сады'!A6:F6</f>
        <v>Муниципальное автономное дошкольное образовательное учреждение "Детский сад № 1 "Капитошка"</v>
      </c>
      <c r="B6" s="137"/>
      <c r="C6" s="137"/>
      <c r="D6" s="137"/>
      <c r="E6" s="137"/>
      <c r="F6" s="138"/>
    </row>
    <row r="7" spans="1:6" ht="19.5" thickBot="1" x14ac:dyDescent="0.35">
      <c r="A7" s="139" t="s">
        <v>36</v>
      </c>
      <c r="B7" s="140"/>
      <c r="C7" s="140"/>
      <c r="D7" s="140"/>
      <c r="E7" s="140"/>
      <c r="F7" s="141"/>
    </row>
    <row r="8" spans="1:6" ht="132" thickBot="1" x14ac:dyDescent="0.3">
      <c r="A8" s="11" t="s">
        <v>4</v>
      </c>
      <c r="B8" s="12" t="s">
        <v>5</v>
      </c>
      <c r="C8" s="12" t="s">
        <v>13</v>
      </c>
      <c r="D8" s="12" t="s">
        <v>14</v>
      </c>
      <c r="E8" s="12" t="s">
        <v>15</v>
      </c>
      <c r="F8" s="12" t="s">
        <v>9</v>
      </c>
    </row>
    <row r="9" spans="1:6" ht="19.5" thickBot="1" x14ac:dyDescent="0.3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 t="s">
        <v>10</v>
      </c>
    </row>
    <row r="10" spans="1:6" ht="65.25" customHeight="1" thickBot="1" x14ac:dyDescent="0.3">
      <c r="A10" s="164">
        <v>1</v>
      </c>
      <c r="B10" s="168" t="str">
        <f>'форма 1 сады'!B10</f>
        <v>801011О.99.0.БВ24ДП02000,   801011О.99.0.БВ24ДН82000 реализация основных общеобразовательных программ дошкольного образования</v>
      </c>
      <c r="C10" s="21" t="s">
        <v>32</v>
      </c>
      <c r="D10" s="19">
        <v>100</v>
      </c>
      <c r="E10" s="23">
        <v>92</v>
      </c>
      <c r="F10" s="20">
        <f>E10/D10*100</f>
        <v>92</v>
      </c>
    </row>
    <row r="11" spans="1:6" ht="96.75" customHeight="1" thickBot="1" x14ac:dyDescent="0.3">
      <c r="A11" s="165"/>
      <c r="B11" s="169"/>
      <c r="C11" s="24" t="s">
        <v>33</v>
      </c>
      <c r="D11" s="19">
        <v>0</v>
      </c>
      <c r="E11" s="22">
        <v>0</v>
      </c>
      <c r="F11" s="20">
        <f>IF(E11=0,100,0)</f>
        <v>100</v>
      </c>
    </row>
    <row r="12" spans="1:6" ht="95.25" thickBot="1" x14ac:dyDescent="0.3">
      <c r="A12" s="11">
        <v>2</v>
      </c>
      <c r="B12" s="25" t="str">
        <f>'форма 1 сады'!B11</f>
        <v>853211О.99.0.БВ19АГ20000, 853211О.99.0.БВ19АА68000, 853211О.99.0.БВ19АГ08000,  853211О.99.0.БВ19АА56000,  присмотр и уход</v>
      </c>
      <c r="C12" s="21" t="s">
        <v>33</v>
      </c>
      <c r="D12" s="19">
        <v>0</v>
      </c>
      <c r="E12" s="22">
        <v>0</v>
      </c>
      <c r="F12" s="20">
        <f>IF(E12=0,100,0)</f>
        <v>100</v>
      </c>
    </row>
    <row r="13" spans="1:6" ht="30.75" customHeight="1" thickBot="1" x14ac:dyDescent="0.35">
      <c r="A13" s="2"/>
      <c r="B13" s="3"/>
      <c r="C13" s="4"/>
      <c r="D13" s="2"/>
      <c r="F13" s="5"/>
    </row>
    <row r="14" spans="1:6" ht="19.5" thickBot="1" x14ac:dyDescent="0.35">
      <c r="A14" s="136" t="s">
        <v>44</v>
      </c>
      <c r="B14" s="137"/>
      <c r="C14" s="137"/>
      <c r="D14" s="137"/>
      <c r="E14" s="137"/>
      <c r="F14" s="138"/>
    </row>
    <row r="15" spans="1:6" ht="19.5" thickBot="1" x14ac:dyDescent="0.35">
      <c r="A15" s="139" t="s">
        <v>36</v>
      </c>
      <c r="B15" s="140"/>
      <c r="C15" s="140"/>
      <c r="D15" s="140"/>
      <c r="E15" s="140"/>
      <c r="F15" s="141"/>
    </row>
    <row r="16" spans="1:6" ht="132" thickBot="1" x14ac:dyDescent="0.3">
      <c r="A16" s="11" t="s">
        <v>4</v>
      </c>
      <c r="B16" s="12" t="s">
        <v>5</v>
      </c>
      <c r="C16" s="12" t="s">
        <v>13</v>
      </c>
      <c r="D16" s="12" t="s">
        <v>14</v>
      </c>
      <c r="E16" s="12" t="s">
        <v>15</v>
      </c>
      <c r="F16" s="12" t="s">
        <v>9</v>
      </c>
    </row>
    <row r="17" spans="1:6" ht="19.5" thickBot="1" x14ac:dyDescent="0.35">
      <c r="A17" s="13">
        <v>1</v>
      </c>
      <c r="B17" s="13">
        <v>2</v>
      </c>
      <c r="C17" s="13">
        <v>3</v>
      </c>
      <c r="D17" s="13">
        <v>4</v>
      </c>
      <c r="E17" s="13">
        <v>5</v>
      </c>
      <c r="F17" s="13" t="s">
        <v>10</v>
      </c>
    </row>
    <row r="18" spans="1:6" ht="65.25" customHeight="1" thickBot="1" x14ac:dyDescent="0.3">
      <c r="A18" s="164">
        <v>1</v>
      </c>
      <c r="B18" s="168" t="s">
        <v>47</v>
      </c>
      <c r="C18" s="21" t="s">
        <v>32</v>
      </c>
      <c r="D18" s="19">
        <v>100</v>
      </c>
      <c r="E18" s="23">
        <v>65</v>
      </c>
      <c r="F18" s="20">
        <f>E18/D18*100</f>
        <v>65</v>
      </c>
    </row>
    <row r="19" spans="1:6" ht="96.75" customHeight="1" thickBot="1" x14ac:dyDescent="0.3">
      <c r="A19" s="165"/>
      <c r="B19" s="169"/>
      <c r="C19" s="24" t="s">
        <v>33</v>
      </c>
      <c r="D19" s="19">
        <v>0</v>
      </c>
      <c r="E19" s="22">
        <v>0</v>
      </c>
      <c r="F19" s="20">
        <f>IF(E19=0,100,0)</f>
        <v>100</v>
      </c>
    </row>
    <row r="20" spans="1:6" ht="95.25" thickBot="1" x14ac:dyDescent="0.3">
      <c r="A20" s="11">
        <v>2</v>
      </c>
      <c r="B20" s="17" t="s">
        <v>46</v>
      </c>
      <c r="C20" s="21" t="s">
        <v>33</v>
      </c>
      <c r="D20" s="19">
        <v>0</v>
      </c>
      <c r="E20" s="22">
        <v>0</v>
      </c>
      <c r="F20" s="20">
        <f>IF(E20=0,100,0)</f>
        <v>100</v>
      </c>
    </row>
    <row r="22" spans="1:6" x14ac:dyDescent="0.3">
      <c r="A22" s="145" t="s">
        <v>49</v>
      </c>
      <c r="B22" s="146"/>
      <c r="C22" s="146"/>
      <c r="D22" s="146"/>
      <c r="E22" s="146"/>
      <c r="F22" s="147"/>
    </row>
    <row r="23" spans="1:6" x14ac:dyDescent="0.3">
      <c r="A23" s="148" t="s">
        <v>36</v>
      </c>
      <c r="B23" s="148"/>
      <c r="C23" s="148"/>
      <c r="D23" s="148"/>
      <c r="E23" s="148"/>
      <c r="F23" s="148"/>
    </row>
    <row r="24" spans="1:6" ht="131.25" x14ac:dyDescent="0.25">
      <c r="A24" s="48" t="s">
        <v>4</v>
      </c>
      <c r="B24" s="49" t="s">
        <v>5</v>
      </c>
      <c r="C24" s="49" t="s">
        <v>13</v>
      </c>
      <c r="D24" s="49" t="s">
        <v>14</v>
      </c>
      <c r="E24" s="49" t="s">
        <v>15</v>
      </c>
      <c r="F24" s="49" t="s">
        <v>9</v>
      </c>
    </row>
    <row r="25" spans="1:6" x14ac:dyDescent="0.3">
      <c r="A25" s="41">
        <v>1</v>
      </c>
      <c r="B25" s="41">
        <v>2</v>
      </c>
      <c r="C25" s="41">
        <v>3</v>
      </c>
      <c r="D25" s="41">
        <v>4</v>
      </c>
      <c r="E25" s="41">
        <v>5</v>
      </c>
      <c r="F25" s="41" t="s">
        <v>10</v>
      </c>
    </row>
    <row r="26" spans="1:6" ht="31.5" x14ac:dyDescent="0.25">
      <c r="A26" s="171">
        <v>1</v>
      </c>
      <c r="B26" s="173" t="s">
        <v>52</v>
      </c>
      <c r="C26" s="46" t="s">
        <v>32</v>
      </c>
      <c r="D26" s="47">
        <v>100</v>
      </c>
      <c r="E26" s="44">
        <v>100</v>
      </c>
      <c r="F26" s="45">
        <f>E26/D26*100</f>
        <v>100</v>
      </c>
    </row>
    <row r="27" spans="1:6" ht="94.5" x14ac:dyDescent="0.25">
      <c r="A27" s="172"/>
      <c r="B27" s="174"/>
      <c r="C27" s="46" t="s">
        <v>33</v>
      </c>
      <c r="D27" s="47">
        <v>0</v>
      </c>
      <c r="E27" s="44">
        <v>0</v>
      </c>
      <c r="F27" s="45">
        <f>IF(E27=0,100,0)</f>
        <v>100</v>
      </c>
    </row>
    <row r="28" spans="1:6" ht="94.5" x14ac:dyDescent="0.25">
      <c r="A28" s="42">
        <v>2</v>
      </c>
      <c r="B28" s="50" t="s">
        <v>53</v>
      </c>
      <c r="C28" s="46" t="s">
        <v>33</v>
      </c>
      <c r="D28" s="47">
        <v>0</v>
      </c>
      <c r="E28" s="44">
        <v>0</v>
      </c>
      <c r="F28" s="45">
        <f>IF(E28=0,100,0)</f>
        <v>100</v>
      </c>
    </row>
    <row r="29" spans="1:6" ht="19.5" thickBot="1" x14ac:dyDescent="0.35"/>
    <row r="30" spans="1:6" ht="19.5" thickBot="1" x14ac:dyDescent="0.35">
      <c r="A30" s="136" t="s">
        <v>56</v>
      </c>
      <c r="B30" s="137"/>
      <c r="C30" s="137"/>
      <c r="D30" s="137"/>
      <c r="E30" s="137"/>
      <c r="F30" s="138"/>
    </row>
    <row r="31" spans="1:6" ht="19.5" thickBot="1" x14ac:dyDescent="0.35">
      <c r="A31" s="179" t="s">
        <v>36</v>
      </c>
      <c r="B31" s="180"/>
      <c r="C31" s="180"/>
      <c r="D31" s="180"/>
      <c r="E31" s="180"/>
      <c r="F31" s="181"/>
    </row>
    <row r="32" spans="1:6" ht="132" thickBot="1" x14ac:dyDescent="0.3">
      <c r="A32" s="11" t="s">
        <v>4</v>
      </c>
      <c r="B32" s="12" t="s">
        <v>5</v>
      </c>
      <c r="C32" s="12" t="s">
        <v>13</v>
      </c>
      <c r="D32" s="12" t="s">
        <v>14</v>
      </c>
      <c r="E32" s="12" t="s">
        <v>15</v>
      </c>
      <c r="F32" s="12" t="s">
        <v>9</v>
      </c>
    </row>
    <row r="33" spans="1:6" ht="19.5" thickBot="1" x14ac:dyDescent="0.35">
      <c r="A33" s="13">
        <v>1</v>
      </c>
      <c r="B33" s="13">
        <v>2</v>
      </c>
      <c r="C33" s="13">
        <v>3</v>
      </c>
      <c r="D33" s="13">
        <v>4</v>
      </c>
      <c r="E33" s="13">
        <v>5</v>
      </c>
      <c r="F33" s="13" t="s">
        <v>10</v>
      </c>
    </row>
    <row r="34" spans="1:6" ht="65.25" customHeight="1" thickBot="1" x14ac:dyDescent="0.3">
      <c r="A34" s="164">
        <v>1</v>
      </c>
      <c r="B34" s="168" t="s">
        <v>62</v>
      </c>
      <c r="C34" s="21" t="s">
        <v>32</v>
      </c>
      <c r="D34" s="19">
        <v>100</v>
      </c>
      <c r="E34" s="23">
        <v>100</v>
      </c>
      <c r="F34" s="20">
        <f>E34/D34*100</f>
        <v>100</v>
      </c>
    </row>
    <row r="35" spans="1:6" ht="96.75" customHeight="1" thickBot="1" x14ac:dyDescent="0.3">
      <c r="A35" s="165"/>
      <c r="B35" s="170"/>
      <c r="C35" s="24" t="s">
        <v>33</v>
      </c>
      <c r="D35" s="19">
        <v>0</v>
      </c>
      <c r="E35" s="22">
        <f>'[1]форма 1 сады'!A30:F30</f>
        <v>0</v>
      </c>
      <c r="F35" s="20">
        <f>IF(E35=0,100,0)</f>
        <v>100</v>
      </c>
    </row>
    <row r="36" spans="1:6" ht="123" customHeight="1" thickBot="1" x14ac:dyDescent="0.3">
      <c r="A36" s="11">
        <v>2</v>
      </c>
      <c r="B36" s="17" t="s">
        <v>58</v>
      </c>
      <c r="C36" s="21" t="s">
        <v>33</v>
      </c>
      <c r="D36" s="19">
        <v>0</v>
      </c>
      <c r="E36" s="22">
        <v>0</v>
      </c>
      <c r="F36" s="20">
        <f>IF(E36=0,100,0)</f>
        <v>100</v>
      </c>
    </row>
    <row r="37" spans="1:6" ht="19.5" thickBot="1" x14ac:dyDescent="0.35"/>
    <row r="38" spans="1:6" ht="19.5" thickBot="1" x14ac:dyDescent="0.35">
      <c r="A38" s="136" t="s">
        <v>63</v>
      </c>
      <c r="B38" s="137"/>
      <c r="C38" s="137"/>
      <c r="D38" s="137"/>
      <c r="E38" s="137"/>
      <c r="F38" s="138"/>
    </row>
    <row r="39" spans="1:6" ht="19.5" thickBot="1" x14ac:dyDescent="0.35">
      <c r="A39" s="139" t="s">
        <v>36</v>
      </c>
      <c r="B39" s="140"/>
      <c r="C39" s="140"/>
      <c r="D39" s="140"/>
      <c r="E39" s="140"/>
      <c r="F39" s="141"/>
    </row>
    <row r="40" spans="1:6" ht="132" thickBot="1" x14ac:dyDescent="0.3">
      <c r="A40" s="11" t="s">
        <v>4</v>
      </c>
      <c r="B40" s="12" t="s">
        <v>5</v>
      </c>
      <c r="C40" s="12" t="s">
        <v>13</v>
      </c>
      <c r="D40" s="12" t="s">
        <v>14</v>
      </c>
      <c r="E40" s="12" t="s">
        <v>15</v>
      </c>
      <c r="F40" s="12" t="s">
        <v>9</v>
      </c>
    </row>
    <row r="41" spans="1:6" ht="19.5" thickBot="1" x14ac:dyDescent="0.35">
      <c r="A41" s="13">
        <v>1</v>
      </c>
      <c r="B41" s="13">
        <v>2</v>
      </c>
      <c r="C41" s="13">
        <v>3</v>
      </c>
      <c r="D41" s="13">
        <v>4</v>
      </c>
      <c r="E41" s="13">
        <v>5</v>
      </c>
      <c r="F41" s="13" t="s">
        <v>10</v>
      </c>
    </row>
    <row r="42" spans="1:6" ht="65.25" customHeight="1" thickBot="1" x14ac:dyDescent="0.3">
      <c r="A42" s="164">
        <v>1</v>
      </c>
      <c r="B42" s="168" t="s">
        <v>64</v>
      </c>
      <c r="C42" s="21" t="s">
        <v>32</v>
      </c>
      <c r="D42" s="19">
        <v>100</v>
      </c>
      <c r="E42" s="23">
        <v>100</v>
      </c>
      <c r="F42" s="20">
        <f>E42/D42*100</f>
        <v>100</v>
      </c>
    </row>
    <row r="43" spans="1:6" ht="95.25" thickBot="1" x14ac:dyDescent="0.3">
      <c r="A43" s="165"/>
      <c r="B43" s="169"/>
      <c r="C43" s="24" t="s">
        <v>33</v>
      </c>
      <c r="D43" s="19">
        <v>0</v>
      </c>
      <c r="E43" s="22">
        <v>0</v>
      </c>
      <c r="F43" s="20">
        <f>IF(E43=0,100,0)</f>
        <v>100</v>
      </c>
    </row>
    <row r="44" spans="1:6" ht="95.25" thickBot="1" x14ac:dyDescent="0.3">
      <c r="A44" s="11">
        <v>2</v>
      </c>
      <c r="B44" s="17" t="s">
        <v>65</v>
      </c>
      <c r="C44" s="21" t="s">
        <v>33</v>
      </c>
      <c r="D44" s="19">
        <v>0</v>
      </c>
      <c r="E44" s="22">
        <v>0</v>
      </c>
      <c r="F44" s="20">
        <f>IF(E44=0,100,0)</f>
        <v>100</v>
      </c>
    </row>
    <row r="45" spans="1:6" ht="19.5" thickBot="1" x14ac:dyDescent="0.35"/>
    <row r="46" spans="1:6" ht="19.5" thickBot="1" x14ac:dyDescent="0.35">
      <c r="A46" s="136" t="s">
        <v>59</v>
      </c>
      <c r="B46" s="137"/>
      <c r="C46" s="137"/>
      <c r="D46" s="137"/>
      <c r="E46" s="137"/>
      <c r="F46" s="138"/>
    </row>
    <row r="47" spans="1:6" ht="19.5" thickBot="1" x14ac:dyDescent="0.35">
      <c r="A47" s="139" t="s">
        <v>36</v>
      </c>
      <c r="B47" s="140"/>
      <c r="C47" s="140"/>
      <c r="D47" s="140"/>
      <c r="E47" s="140"/>
      <c r="F47" s="141"/>
    </row>
    <row r="48" spans="1:6" ht="132" thickBot="1" x14ac:dyDescent="0.3">
      <c r="A48" s="11" t="s">
        <v>4</v>
      </c>
      <c r="B48" s="12" t="s">
        <v>5</v>
      </c>
      <c r="C48" s="12" t="s">
        <v>13</v>
      </c>
      <c r="D48" s="12" t="s">
        <v>14</v>
      </c>
      <c r="E48" s="12" t="s">
        <v>15</v>
      </c>
      <c r="F48" s="12" t="s">
        <v>9</v>
      </c>
    </row>
    <row r="49" spans="1:6" ht="19.5" thickBot="1" x14ac:dyDescent="0.35">
      <c r="A49" s="13">
        <v>1</v>
      </c>
      <c r="B49" s="13">
        <v>2</v>
      </c>
      <c r="C49" s="13">
        <v>3</v>
      </c>
      <c r="D49" s="13">
        <v>4</v>
      </c>
      <c r="E49" s="13">
        <v>5</v>
      </c>
      <c r="F49" s="13" t="s">
        <v>10</v>
      </c>
    </row>
    <row r="50" spans="1:6" ht="65.25" customHeight="1" thickBot="1" x14ac:dyDescent="0.3">
      <c r="A50" s="164">
        <v>1</v>
      </c>
      <c r="B50" s="168" t="s">
        <v>60</v>
      </c>
      <c r="C50" s="21" t="s">
        <v>32</v>
      </c>
      <c r="D50" s="19">
        <v>100</v>
      </c>
      <c r="E50" s="23">
        <v>100</v>
      </c>
      <c r="F50" s="20">
        <f>E50/D50*100</f>
        <v>100</v>
      </c>
    </row>
    <row r="51" spans="1:6" ht="96.75" customHeight="1" thickBot="1" x14ac:dyDescent="0.3">
      <c r="A51" s="165"/>
      <c r="B51" s="169"/>
      <c r="C51" s="24" t="s">
        <v>33</v>
      </c>
      <c r="D51" s="19">
        <v>0</v>
      </c>
      <c r="E51" s="22">
        <v>0</v>
      </c>
      <c r="F51" s="20">
        <f>IF(E51=0,100,0)</f>
        <v>100</v>
      </c>
    </row>
    <row r="52" spans="1:6" ht="113.25" thickBot="1" x14ac:dyDescent="0.3">
      <c r="A52" s="11">
        <v>2</v>
      </c>
      <c r="B52" s="26" t="s">
        <v>61</v>
      </c>
      <c r="C52" s="21" t="s">
        <v>33</v>
      </c>
      <c r="D52" s="19">
        <v>0</v>
      </c>
      <c r="E52" s="22">
        <v>0</v>
      </c>
      <c r="F52" s="20">
        <f>IF(E52=0,100,0)</f>
        <v>100</v>
      </c>
    </row>
    <row r="53" spans="1:6" ht="19.5" thickBot="1" x14ac:dyDescent="0.35"/>
    <row r="54" spans="1:6" ht="19.5" thickBot="1" x14ac:dyDescent="0.35">
      <c r="A54" s="156" t="s">
        <v>66</v>
      </c>
      <c r="B54" s="157"/>
      <c r="C54" s="157"/>
      <c r="D54" s="157"/>
      <c r="E54" s="157"/>
      <c r="F54" s="158"/>
    </row>
    <row r="55" spans="1:6" ht="19.5" thickBot="1" x14ac:dyDescent="0.35">
      <c r="A55" s="159" t="s">
        <v>36</v>
      </c>
      <c r="B55" s="160"/>
      <c r="C55" s="160"/>
      <c r="D55" s="160"/>
      <c r="E55" s="160"/>
      <c r="F55" s="161"/>
    </row>
    <row r="56" spans="1:6" ht="132" thickBot="1" x14ac:dyDescent="0.3">
      <c r="A56" s="35" t="s">
        <v>4</v>
      </c>
      <c r="B56" s="12" t="s">
        <v>5</v>
      </c>
      <c r="C56" s="12" t="s">
        <v>13</v>
      </c>
      <c r="D56" s="12" t="s">
        <v>14</v>
      </c>
      <c r="E56" s="12" t="s">
        <v>15</v>
      </c>
      <c r="F56" s="12" t="s">
        <v>9</v>
      </c>
    </row>
    <row r="57" spans="1:6" ht="19.5" thickBot="1" x14ac:dyDescent="0.35">
      <c r="A57" s="13">
        <v>1</v>
      </c>
      <c r="B57" s="13">
        <v>2</v>
      </c>
      <c r="C57" s="13">
        <v>3</v>
      </c>
      <c r="D57" s="13">
        <v>4</v>
      </c>
      <c r="E57" s="13">
        <v>5</v>
      </c>
      <c r="F57" s="13" t="s">
        <v>10</v>
      </c>
    </row>
    <row r="58" spans="1:6" ht="44.25" customHeight="1" thickBot="1" x14ac:dyDescent="0.3">
      <c r="A58" s="182">
        <v>1</v>
      </c>
      <c r="B58" s="166" t="s">
        <v>69</v>
      </c>
      <c r="C58" s="65" t="s">
        <v>32</v>
      </c>
      <c r="D58" s="19">
        <v>100</v>
      </c>
      <c r="E58" s="22">
        <v>50</v>
      </c>
      <c r="F58" s="20">
        <f>E58/D58*100</f>
        <v>50</v>
      </c>
    </row>
    <row r="59" spans="1:6" ht="96.75" customHeight="1" thickBot="1" x14ac:dyDescent="0.3">
      <c r="A59" s="183"/>
      <c r="B59" s="167"/>
      <c r="C59" s="66" t="s">
        <v>33</v>
      </c>
      <c r="D59" s="67">
        <v>0</v>
      </c>
      <c r="E59" s="22">
        <v>0</v>
      </c>
      <c r="F59" s="20">
        <f>IF(E59=0,100,0)</f>
        <v>100</v>
      </c>
    </row>
    <row r="60" spans="1:6" ht="95.25" thickBot="1" x14ac:dyDescent="0.3">
      <c r="A60" s="63">
        <v>2</v>
      </c>
      <c r="B60" s="17" t="s">
        <v>68</v>
      </c>
      <c r="C60" s="68" t="s">
        <v>33</v>
      </c>
      <c r="D60" s="69">
        <v>0</v>
      </c>
      <c r="E60" s="70">
        <v>0</v>
      </c>
      <c r="F60" s="71">
        <f>IF(E60=0,100,0)</f>
        <v>100</v>
      </c>
    </row>
    <row r="61" spans="1:6" ht="19.5" thickBot="1" x14ac:dyDescent="0.35"/>
    <row r="62" spans="1:6" ht="19.5" thickBot="1" x14ac:dyDescent="0.35">
      <c r="A62" s="136" t="s">
        <v>70</v>
      </c>
      <c r="B62" s="137"/>
      <c r="C62" s="137"/>
      <c r="D62" s="137"/>
      <c r="E62" s="137"/>
      <c r="F62" s="138"/>
    </row>
    <row r="63" spans="1:6" ht="19.5" thickBot="1" x14ac:dyDescent="0.35">
      <c r="A63" s="139" t="s">
        <v>36</v>
      </c>
      <c r="B63" s="140"/>
      <c r="C63" s="140"/>
      <c r="D63" s="140"/>
      <c r="E63" s="140"/>
      <c r="F63" s="141"/>
    </row>
    <row r="64" spans="1:6" ht="132" thickBot="1" x14ac:dyDescent="0.3">
      <c r="A64" s="11" t="s">
        <v>4</v>
      </c>
      <c r="B64" s="12" t="s">
        <v>5</v>
      </c>
      <c r="C64" s="12" t="s">
        <v>13</v>
      </c>
      <c r="D64" s="12" t="s">
        <v>14</v>
      </c>
      <c r="E64" s="12" t="s">
        <v>15</v>
      </c>
      <c r="F64" s="12" t="s">
        <v>9</v>
      </c>
    </row>
    <row r="65" spans="1:6" ht="19.5" thickBot="1" x14ac:dyDescent="0.35">
      <c r="A65" s="13">
        <v>1</v>
      </c>
      <c r="B65" s="13">
        <v>2</v>
      </c>
      <c r="C65" s="13">
        <v>3</v>
      </c>
      <c r="D65" s="13">
        <v>4</v>
      </c>
      <c r="E65" s="13">
        <v>5</v>
      </c>
      <c r="F65" s="13" t="s">
        <v>10</v>
      </c>
    </row>
    <row r="66" spans="1:6" ht="50.45" customHeight="1" thickBot="1" x14ac:dyDescent="0.3">
      <c r="A66" s="164">
        <v>1</v>
      </c>
      <c r="B66" s="168" t="s">
        <v>71</v>
      </c>
      <c r="C66" s="21" t="s">
        <v>32</v>
      </c>
      <c r="D66" s="19">
        <v>100</v>
      </c>
      <c r="E66" s="23">
        <v>100</v>
      </c>
      <c r="F66" s="20">
        <f>E66/D66*100</f>
        <v>100</v>
      </c>
    </row>
    <row r="67" spans="1:6" ht="82.15" customHeight="1" thickBot="1" x14ac:dyDescent="0.3">
      <c r="A67" s="165"/>
      <c r="B67" s="169"/>
      <c r="C67" s="24" t="s">
        <v>33</v>
      </c>
      <c r="D67" s="19">
        <v>0</v>
      </c>
      <c r="E67" s="22">
        <v>0</v>
      </c>
      <c r="F67" s="20">
        <f>IF(E67=0,100,0)</f>
        <v>100</v>
      </c>
    </row>
    <row r="68" spans="1:6" ht="90.6" customHeight="1" thickBot="1" x14ac:dyDescent="0.3">
      <c r="A68" s="11">
        <v>2</v>
      </c>
      <c r="B68" s="17" t="s">
        <v>72</v>
      </c>
      <c r="C68" s="21" t="s">
        <v>33</v>
      </c>
      <c r="D68" s="19">
        <v>0</v>
      </c>
      <c r="E68" s="22">
        <v>0</v>
      </c>
      <c r="F68" s="20">
        <f>IF(E68=0,100,0)</f>
        <v>100</v>
      </c>
    </row>
    <row r="69" spans="1:6" ht="19.5" thickBot="1" x14ac:dyDescent="0.35"/>
    <row r="70" spans="1:6" ht="19.5" thickBot="1" x14ac:dyDescent="0.35">
      <c r="A70" s="136" t="s">
        <v>73</v>
      </c>
      <c r="B70" s="137"/>
      <c r="C70" s="137"/>
      <c r="D70" s="137"/>
      <c r="E70" s="137"/>
      <c r="F70" s="138"/>
    </row>
    <row r="71" spans="1:6" ht="19.5" thickBot="1" x14ac:dyDescent="0.35">
      <c r="A71" s="139" t="s">
        <v>36</v>
      </c>
      <c r="B71" s="140"/>
      <c r="C71" s="140"/>
      <c r="D71" s="140"/>
      <c r="E71" s="140"/>
      <c r="F71" s="141"/>
    </row>
    <row r="72" spans="1:6" ht="132" thickBot="1" x14ac:dyDescent="0.3">
      <c r="A72" s="11" t="s">
        <v>4</v>
      </c>
      <c r="B72" s="12" t="s">
        <v>5</v>
      </c>
      <c r="C72" s="12" t="s">
        <v>13</v>
      </c>
      <c r="D72" s="12" t="s">
        <v>14</v>
      </c>
      <c r="E72" s="12" t="s">
        <v>15</v>
      </c>
      <c r="F72" s="12" t="s">
        <v>9</v>
      </c>
    </row>
    <row r="73" spans="1:6" ht="19.5" thickBot="1" x14ac:dyDescent="0.35">
      <c r="A73" s="13">
        <v>1</v>
      </c>
      <c r="B73" s="13">
        <v>2</v>
      </c>
      <c r="C73" s="13">
        <v>3</v>
      </c>
      <c r="D73" s="13">
        <v>4</v>
      </c>
      <c r="E73" s="13">
        <v>5</v>
      </c>
      <c r="F73" s="13" t="s">
        <v>10</v>
      </c>
    </row>
    <row r="74" spans="1:6" ht="65.25" customHeight="1" thickBot="1" x14ac:dyDescent="0.3">
      <c r="A74" s="164">
        <v>1</v>
      </c>
      <c r="B74" s="168" t="s">
        <v>76</v>
      </c>
      <c r="C74" s="21" t="s">
        <v>32</v>
      </c>
      <c r="D74" s="19">
        <v>100</v>
      </c>
      <c r="E74" s="23">
        <v>100</v>
      </c>
      <c r="F74" s="20">
        <f>E74/D74*100</f>
        <v>100</v>
      </c>
    </row>
    <row r="75" spans="1:6" ht="96.75" customHeight="1" thickBot="1" x14ac:dyDescent="0.3">
      <c r="A75" s="165"/>
      <c r="B75" s="169"/>
      <c r="C75" s="24" t="s">
        <v>33</v>
      </c>
      <c r="D75" s="19">
        <v>0</v>
      </c>
      <c r="E75" s="22">
        <v>0</v>
      </c>
      <c r="F75" s="20">
        <f>IF(E75=0,100,0)</f>
        <v>100</v>
      </c>
    </row>
    <row r="76" spans="1:6" ht="95.25" thickBot="1" x14ac:dyDescent="0.3">
      <c r="A76" s="11">
        <v>2</v>
      </c>
      <c r="B76" s="17" t="s">
        <v>75</v>
      </c>
      <c r="C76" s="21" t="s">
        <v>33</v>
      </c>
      <c r="D76" s="19">
        <v>0</v>
      </c>
      <c r="E76" s="22">
        <v>0</v>
      </c>
      <c r="F76" s="20">
        <f>IF(E76=0,100,0)</f>
        <v>100</v>
      </c>
    </row>
    <row r="77" spans="1:6" ht="19.5" thickBot="1" x14ac:dyDescent="0.35"/>
    <row r="78" spans="1:6" ht="19.5" thickBot="1" x14ac:dyDescent="0.35">
      <c r="A78" s="136" t="s">
        <v>77</v>
      </c>
      <c r="B78" s="137"/>
      <c r="C78" s="137"/>
      <c r="D78" s="137"/>
      <c r="E78" s="137"/>
      <c r="F78" s="138"/>
    </row>
    <row r="79" spans="1:6" ht="19.5" thickBot="1" x14ac:dyDescent="0.35">
      <c r="A79" s="139" t="s">
        <v>36</v>
      </c>
      <c r="B79" s="140"/>
      <c r="C79" s="140"/>
      <c r="D79" s="140"/>
      <c r="E79" s="140"/>
      <c r="F79" s="141"/>
    </row>
    <row r="80" spans="1:6" ht="132" thickBot="1" x14ac:dyDescent="0.3">
      <c r="A80" s="11" t="s">
        <v>4</v>
      </c>
      <c r="B80" s="12" t="s">
        <v>5</v>
      </c>
      <c r="C80" s="12" t="s">
        <v>13</v>
      </c>
      <c r="D80" s="12" t="s">
        <v>14</v>
      </c>
      <c r="E80" s="12" t="s">
        <v>15</v>
      </c>
      <c r="F80" s="12" t="s">
        <v>9</v>
      </c>
    </row>
    <row r="81" spans="1:6" ht="19.5" thickBot="1" x14ac:dyDescent="0.35">
      <c r="A81" s="13">
        <v>1</v>
      </c>
      <c r="B81" s="13">
        <v>2</v>
      </c>
      <c r="C81" s="13">
        <v>3</v>
      </c>
      <c r="D81" s="13">
        <v>4</v>
      </c>
      <c r="E81" s="13">
        <v>5</v>
      </c>
      <c r="F81" s="13" t="s">
        <v>10</v>
      </c>
    </row>
    <row r="82" spans="1:6" ht="65.25" customHeight="1" thickBot="1" x14ac:dyDescent="0.3">
      <c r="A82" s="164">
        <v>1</v>
      </c>
      <c r="B82" s="168" t="s">
        <v>64</v>
      </c>
      <c r="C82" s="21" t="s">
        <v>32</v>
      </c>
      <c r="D82" s="19">
        <v>100</v>
      </c>
      <c r="E82" s="23">
        <v>100</v>
      </c>
      <c r="F82" s="20">
        <f>E82/D82*100</f>
        <v>100</v>
      </c>
    </row>
    <row r="83" spans="1:6" ht="95.25" thickBot="1" x14ac:dyDescent="0.3">
      <c r="A83" s="165"/>
      <c r="B83" s="169"/>
      <c r="C83" s="24" t="s">
        <v>33</v>
      </c>
      <c r="D83" s="19">
        <v>0</v>
      </c>
      <c r="E83" s="22">
        <v>0</v>
      </c>
      <c r="F83" s="20">
        <f>IF(E83=0,100,0)</f>
        <v>100</v>
      </c>
    </row>
    <row r="84" spans="1:6" ht="95.25" thickBot="1" x14ac:dyDescent="0.3">
      <c r="A84" s="11">
        <v>2</v>
      </c>
      <c r="B84" s="17" t="s">
        <v>65</v>
      </c>
      <c r="C84" s="21" t="s">
        <v>33</v>
      </c>
      <c r="D84" s="19">
        <v>0</v>
      </c>
      <c r="E84" s="22">
        <v>0</v>
      </c>
      <c r="F84" s="20">
        <f>IF(E84=0,100,0)</f>
        <v>100</v>
      </c>
    </row>
    <row r="85" spans="1:6" ht="19.5" thickBot="1" x14ac:dyDescent="0.35"/>
    <row r="86" spans="1:6" ht="19.5" thickBot="1" x14ac:dyDescent="0.35">
      <c r="A86" s="136" t="s">
        <v>78</v>
      </c>
      <c r="B86" s="137"/>
      <c r="C86" s="137"/>
      <c r="D86" s="137"/>
      <c r="E86" s="137"/>
      <c r="F86" s="138"/>
    </row>
    <row r="87" spans="1:6" ht="19.5" thickBot="1" x14ac:dyDescent="0.35">
      <c r="A87" s="139" t="s">
        <v>36</v>
      </c>
      <c r="B87" s="140"/>
      <c r="C87" s="140"/>
      <c r="D87" s="140"/>
      <c r="E87" s="140"/>
      <c r="F87" s="141"/>
    </row>
    <row r="88" spans="1:6" ht="132" thickBot="1" x14ac:dyDescent="0.3">
      <c r="A88" s="11" t="s">
        <v>4</v>
      </c>
      <c r="B88" s="12" t="s">
        <v>5</v>
      </c>
      <c r="C88" s="12" t="s">
        <v>13</v>
      </c>
      <c r="D88" s="12" t="s">
        <v>14</v>
      </c>
      <c r="E88" s="12" t="s">
        <v>15</v>
      </c>
      <c r="F88" s="12" t="s">
        <v>9</v>
      </c>
    </row>
    <row r="89" spans="1:6" ht="19.5" thickBot="1" x14ac:dyDescent="0.35">
      <c r="A89" s="13">
        <v>1</v>
      </c>
      <c r="B89" s="13">
        <v>2</v>
      </c>
      <c r="C89" s="13">
        <v>3</v>
      </c>
      <c r="D89" s="13">
        <v>4</v>
      </c>
      <c r="E89" s="13">
        <v>5</v>
      </c>
      <c r="F89" s="13" t="s">
        <v>10</v>
      </c>
    </row>
    <row r="90" spans="1:6" ht="32.25" thickBot="1" x14ac:dyDescent="0.3">
      <c r="A90" s="164">
        <v>1</v>
      </c>
      <c r="B90" s="168" t="s">
        <v>81</v>
      </c>
      <c r="C90" s="21" t="s">
        <v>32</v>
      </c>
      <c r="D90" s="19">
        <v>100</v>
      </c>
      <c r="E90" s="23">
        <v>100</v>
      </c>
      <c r="F90" s="20">
        <f>E90/D90*100</f>
        <v>100</v>
      </c>
    </row>
    <row r="91" spans="1:6" ht="95.25" thickBot="1" x14ac:dyDescent="0.3">
      <c r="A91" s="165"/>
      <c r="B91" s="169"/>
      <c r="C91" s="24" t="s">
        <v>33</v>
      </c>
      <c r="D91" s="19">
        <v>0</v>
      </c>
      <c r="E91" s="22">
        <v>0</v>
      </c>
      <c r="F91" s="20">
        <f>IF(E91=0,100,0)</f>
        <v>100</v>
      </c>
    </row>
    <row r="92" spans="1:6" ht="95.25" thickBot="1" x14ac:dyDescent="0.3">
      <c r="A92" s="11">
        <v>2</v>
      </c>
      <c r="B92" s="17" t="s">
        <v>80</v>
      </c>
      <c r="C92" s="21" t="s">
        <v>33</v>
      </c>
      <c r="D92" s="19">
        <v>0</v>
      </c>
      <c r="E92" s="22">
        <v>0</v>
      </c>
      <c r="F92" s="20">
        <f>IF(E92=0,100,0)</f>
        <v>100</v>
      </c>
    </row>
    <row r="93" spans="1:6" ht="19.5" thickBot="1" x14ac:dyDescent="0.35"/>
    <row r="94" spans="1:6" ht="19.5" thickBot="1" x14ac:dyDescent="0.35">
      <c r="A94" s="136" t="s">
        <v>83</v>
      </c>
      <c r="B94" s="137"/>
      <c r="C94" s="137"/>
      <c r="D94" s="137"/>
      <c r="E94" s="137"/>
      <c r="F94" s="138"/>
    </row>
    <row r="95" spans="1:6" ht="19.5" thickBot="1" x14ac:dyDescent="0.35">
      <c r="A95" s="139" t="s">
        <v>36</v>
      </c>
      <c r="B95" s="140"/>
      <c r="C95" s="140"/>
      <c r="D95" s="140"/>
      <c r="E95" s="140"/>
      <c r="F95" s="141"/>
    </row>
    <row r="96" spans="1:6" ht="132" thickBot="1" x14ac:dyDescent="0.3">
      <c r="A96" s="11" t="s">
        <v>4</v>
      </c>
      <c r="B96" s="12" t="s">
        <v>5</v>
      </c>
      <c r="C96" s="12" t="s">
        <v>13</v>
      </c>
      <c r="D96" s="12" t="s">
        <v>14</v>
      </c>
      <c r="E96" s="12" t="s">
        <v>15</v>
      </c>
      <c r="F96" s="12" t="s">
        <v>9</v>
      </c>
    </row>
    <row r="97" spans="1:6" ht="19.5" thickBot="1" x14ac:dyDescent="0.35">
      <c r="A97" s="13">
        <v>1</v>
      </c>
      <c r="B97" s="13">
        <v>2</v>
      </c>
      <c r="C97" s="13">
        <v>3</v>
      </c>
      <c r="D97" s="13">
        <v>4</v>
      </c>
      <c r="E97" s="13">
        <v>5</v>
      </c>
      <c r="F97" s="13" t="s">
        <v>10</v>
      </c>
    </row>
    <row r="98" spans="1:6" ht="65.25" customHeight="1" thickBot="1" x14ac:dyDescent="0.3">
      <c r="A98" s="164">
        <v>1</v>
      </c>
      <c r="B98" s="168" t="s">
        <v>84</v>
      </c>
      <c r="C98" s="21" t="s">
        <v>32</v>
      </c>
      <c r="D98" s="19">
        <v>100</v>
      </c>
      <c r="E98" s="23">
        <v>60</v>
      </c>
      <c r="F98" s="20">
        <f>E98/D98*100</f>
        <v>60</v>
      </c>
    </row>
    <row r="99" spans="1:6" ht="96.75" customHeight="1" thickBot="1" x14ac:dyDescent="0.3">
      <c r="A99" s="165"/>
      <c r="B99" s="169"/>
      <c r="C99" s="24" t="s">
        <v>33</v>
      </c>
      <c r="D99" s="19">
        <v>0</v>
      </c>
      <c r="E99" s="22">
        <v>0</v>
      </c>
      <c r="F99" s="20">
        <f>IF(E99=0,100,0)</f>
        <v>100</v>
      </c>
    </row>
    <row r="100" spans="1:6" ht="113.25" thickBot="1" x14ac:dyDescent="0.3">
      <c r="A100" s="11">
        <v>2</v>
      </c>
      <c r="B100" s="26" t="s">
        <v>85</v>
      </c>
      <c r="C100" s="21" t="s">
        <v>33</v>
      </c>
      <c r="D100" s="19">
        <v>0</v>
      </c>
      <c r="E100" s="22">
        <v>0</v>
      </c>
      <c r="F100" s="20">
        <f>IF(E100=0,100,0)</f>
        <v>100</v>
      </c>
    </row>
    <row r="101" spans="1:6" ht="19.5" thickBot="1" x14ac:dyDescent="0.35"/>
    <row r="102" spans="1:6" s="78" customFormat="1" ht="19.5" thickBot="1" x14ac:dyDescent="0.35">
      <c r="A102" s="149" t="s">
        <v>86</v>
      </c>
      <c r="B102" s="150"/>
      <c r="C102" s="150"/>
      <c r="D102" s="150"/>
      <c r="E102" s="150"/>
      <c r="F102" s="151"/>
    </row>
    <row r="103" spans="1:6" s="78" customFormat="1" ht="19.5" thickBot="1" x14ac:dyDescent="0.35">
      <c r="A103" s="152" t="s">
        <v>36</v>
      </c>
      <c r="B103" s="153"/>
      <c r="C103" s="153"/>
      <c r="D103" s="153"/>
      <c r="E103" s="153"/>
      <c r="F103" s="154"/>
    </row>
    <row r="104" spans="1:6" s="78" customFormat="1" ht="132" thickBot="1" x14ac:dyDescent="0.3">
      <c r="A104" s="79" t="s">
        <v>4</v>
      </c>
      <c r="B104" s="80" t="s">
        <v>5</v>
      </c>
      <c r="C104" s="80" t="s">
        <v>13</v>
      </c>
      <c r="D104" s="80" t="s">
        <v>14</v>
      </c>
      <c r="E104" s="80" t="s">
        <v>15</v>
      </c>
      <c r="F104" s="80" t="s">
        <v>9</v>
      </c>
    </row>
    <row r="105" spans="1:6" s="78" customFormat="1" ht="19.5" thickBot="1" x14ac:dyDescent="0.35">
      <c r="A105" s="81">
        <v>1</v>
      </c>
      <c r="B105" s="81">
        <v>2</v>
      </c>
      <c r="C105" s="81">
        <v>3</v>
      </c>
      <c r="D105" s="81">
        <v>4</v>
      </c>
      <c r="E105" s="81">
        <v>5</v>
      </c>
      <c r="F105" s="81" t="s">
        <v>10</v>
      </c>
    </row>
    <row r="106" spans="1:6" s="78" customFormat="1" ht="65.25" customHeight="1" thickBot="1" x14ac:dyDescent="0.3">
      <c r="A106" s="175">
        <v>1</v>
      </c>
      <c r="B106" s="177" t="s">
        <v>89</v>
      </c>
      <c r="C106" s="88" t="s">
        <v>32</v>
      </c>
      <c r="D106" s="89">
        <v>100</v>
      </c>
      <c r="E106" s="90">
        <v>100</v>
      </c>
      <c r="F106" s="91">
        <f>E106/D106*100</f>
        <v>100</v>
      </c>
    </row>
    <row r="107" spans="1:6" s="78" customFormat="1" ht="96.75" customHeight="1" thickBot="1" x14ac:dyDescent="0.3">
      <c r="A107" s="176"/>
      <c r="B107" s="178"/>
      <c r="C107" s="92" t="s">
        <v>33</v>
      </c>
      <c r="D107" s="89">
        <v>0</v>
      </c>
      <c r="E107" s="93">
        <v>0</v>
      </c>
      <c r="F107" s="91">
        <f>IF(E107=0, 100, 0)</f>
        <v>100</v>
      </c>
    </row>
    <row r="108" spans="1:6" s="78" customFormat="1" ht="95.25" thickBot="1" x14ac:dyDescent="0.3">
      <c r="A108" s="79">
        <v>2</v>
      </c>
      <c r="B108" s="94" t="s">
        <v>90</v>
      </c>
      <c r="C108" s="88" t="s">
        <v>33</v>
      </c>
      <c r="D108" s="89">
        <v>0</v>
      </c>
      <c r="E108" s="93">
        <v>0</v>
      </c>
      <c r="F108" s="91">
        <f>IF(E108=0, 100, 0)</f>
        <v>100</v>
      </c>
    </row>
    <row r="109" spans="1:6" ht="19.5" thickBot="1" x14ac:dyDescent="0.35"/>
    <row r="110" spans="1:6" ht="19.5" thickBot="1" x14ac:dyDescent="0.35">
      <c r="A110" s="136" t="s">
        <v>92</v>
      </c>
      <c r="B110" s="137"/>
      <c r="C110" s="137"/>
      <c r="D110" s="137"/>
      <c r="E110" s="137"/>
      <c r="F110" s="138"/>
    </row>
    <row r="111" spans="1:6" ht="19.5" thickBot="1" x14ac:dyDescent="0.35">
      <c r="A111" s="139" t="s">
        <v>36</v>
      </c>
      <c r="B111" s="140"/>
      <c r="C111" s="140"/>
      <c r="D111" s="140"/>
      <c r="E111" s="140"/>
      <c r="F111" s="141"/>
    </row>
    <row r="112" spans="1:6" ht="132" thickBot="1" x14ac:dyDescent="0.3">
      <c r="A112" s="11" t="s">
        <v>4</v>
      </c>
      <c r="B112" s="12" t="s">
        <v>5</v>
      </c>
      <c r="C112" s="12" t="s">
        <v>13</v>
      </c>
      <c r="D112" s="12" t="s">
        <v>14</v>
      </c>
      <c r="E112" s="12" t="s">
        <v>15</v>
      </c>
      <c r="F112" s="12" t="s">
        <v>9</v>
      </c>
    </row>
    <row r="113" spans="1:6" ht="19.5" thickBot="1" x14ac:dyDescent="0.35">
      <c r="A113" s="13">
        <v>1</v>
      </c>
      <c r="B113" s="13">
        <v>2</v>
      </c>
      <c r="C113" s="13">
        <v>3</v>
      </c>
      <c r="D113" s="13">
        <v>4</v>
      </c>
      <c r="E113" s="13">
        <v>5</v>
      </c>
      <c r="F113" s="13" t="s">
        <v>10</v>
      </c>
    </row>
    <row r="114" spans="1:6" ht="65.25" customHeight="1" thickBot="1" x14ac:dyDescent="0.3">
      <c r="A114" s="164">
        <v>1</v>
      </c>
      <c r="B114" s="168" t="s">
        <v>95</v>
      </c>
      <c r="C114" s="21" t="s">
        <v>32</v>
      </c>
      <c r="D114" s="19">
        <v>100</v>
      </c>
      <c r="E114" s="23">
        <v>100</v>
      </c>
      <c r="F114" s="20">
        <f>E114/D114*100</f>
        <v>100</v>
      </c>
    </row>
    <row r="115" spans="1:6" ht="96.75" customHeight="1" thickBot="1" x14ac:dyDescent="0.3">
      <c r="A115" s="165"/>
      <c r="B115" s="169"/>
      <c r="C115" s="24" t="s">
        <v>33</v>
      </c>
      <c r="D115" s="19">
        <v>0</v>
      </c>
      <c r="E115" s="22"/>
      <c r="F115" s="20">
        <f>IF(E115=0,100,0)</f>
        <v>100</v>
      </c>
    </row>
    <row r="116" spans="1:6" ht="95.25" thickBot="1" x14ac:dyDescent="0.3">
      <c r="A116" s="11">
        <v>2</v>
      </c>
      <c r="B116" s="104" t="s">
        <v>94</v>
      </c>
      <c r="C116" s="21" t="s">
        <v>33</v>
      </c>
      <c r="D116" s="19">
        <v>0</v>
      </c>
      <c r="E116" s="22"/>
      <c r="F116" s="20">
        <f>IF(E116=0,100,0)</f>
        <v>100</v>
      </c>
    </row>
    <row r="117" spans="1:6" ht="19.5" thickBot="1" x14ac:dyDescent="0.35"/>
    <row r="118" spans="1:6" ht="19.5" thickBot="1" x14ac:dyDescent="0.35">
      <c r="A118" s="136" t="s">
        <v>97</v>
      </c>
      <c r="B118" s="137"/>
      <c r="C118" s="137"/>
      <c r="D118" s="137"/>
      <c r="E118" s="137"/>
      <c r="F118" s="138"/>
    </row>
    <row r="119" spans="1:6" ht="19.5" thickBot="1" x14ac:dyDescent="0.35">
      <c r="A119" s="139" t="s">
        <v>36</v>
      </c>
      <c r="B119" s="140"/>
      <c r="C119" s="140"/>
      <c r="D119" s="140"/>
      <c r="E119" s="140"/>
      <c r="F119" s="141"/>
    </row>
    <row r="120" spans="1:6" ht="132" thickBot="1" x14ac:dyDescent="0.3">
      <c r="A120" s="11" t="s">
        <v>4</v>
      </c>
      <c r="B120" s="12" t="s">
        <v>5</v>
      </c>
      <c r="C120" s="12" t="s">
        <v>13</v>
      </c>
      <c r="D120" s="12" t="s">
        <v>14</v>
      </c>
      <c r="E120" s="12" t="s">
        <v>15</v>
      </c>
      <c r="F120" s="12" t="s">
        <v>9</v>
      </c>
    </row>
    <row r="121" spans="1:6" ht="19.5" thickBot="1" x14ac:dyDescent="0.35">
      <c r="A121" s="13">
        <v>1</v>
      </c>
      <c r="B121" s="13">
        <v>2</v>
      </c>
      <c r="C121" s="13">
        <v>3</v>
      </c>
      <c r="D121" s="13">
        <v>4</v>
      </c>
      <c r="E121" s="13">
        <v>5</v>
      </c>
      <c r="F121" s="13" t="s">
        <v>10</v>
      </c>
    </row>
    <row r="122" spans="1:6" ht="65.25" customHeight="1" thickBot="1" x14ac:dyDescent="0.3">
      <c r="A122" s="164">
        <v>1</v>
      </c>
      <c r="B122" s="168" t="s">
        <v>84</v>
      </c>
      <c r="C122" s="21" t="s">
        <v>32</v>
      </c>
      <c r="D122" s="19">
        <v>100</v>
      </c>
      <c r="E122" s="23">
        <v>100</v>
      </c>
      <c r="F122" s="20">
        <f>E122/D122*100</f>
        <v>100</v>
      </c>
    </row>
    <row r="123" spans="1:6" ht="96.75" customHeight="1" thickBot="1" x14ac:dyDescent="0.3">
      <c r="A123" s="165"/>
      <c r="B123" s="169"/>
      <c r="C123" s="24" t="s">
        <v>33</v>
      </c>
      <c r="D123" s="19">
        <v>0</v>
      </c>
      <c r="E123" s="22">
        <v>0</v>
      </c>
      <c r="F123" s="20">
        <f>IF(E123=0,100,0)</f>
        <v>100</v>
      </c>
    </row>
    <row r="124" spans="1:6" ht="132" thickBot="1" x14ac:dyDescent="0.3">
      <c r="A124" s="11">
        <v>2</v>
      </c>
      <c r="B124" s="26" t="s">
        <v>98</v>
      </c>
      <c r="C124" s="21" t="s">
        <v>33</v>
      </c>
      <c r="D124" s="19">
        <v>0</v>
      </c>
      <c r="E124" s="22">
        <v>0</v>
      </c>
      <c r="F124" s="20">
        <f>IF(E124=0,100,0)</f>
        <v>100</v>
      </c>
    </row>
    <row r="125" spans="1:6" ht="19.5" thickBot="1" x14ac:dyDescent="0.35"/>
    <row r="126" spans="1:6" s="78" customFormat="1" ht="19.5" thickBot="1" x14ac:dyDescent="0.35">
      <c r="A126" s="149" t="s">
        <v>99</v>
      </c>
      <c r="B126" s="150"/>
      <c r="C126" s="150"/>
      <c r="D126" s="150"/>
      <c r="E126" s="150"/>
      <c r="F126" s="151"/>
    </row>
    <row r="127" spans="1:6" s="78" customFormat="1" ht="19.5" thickBot="1" x14ac:dyDescent="0.35">
      <c r="A127" s="152" t="s">
        <v>36</v>
      </c>
      <c r="B127" s="153"/>
      <c r="C127" s="153"/>
      <c r="D127" s="153"/>
      <c r="E127" s="153"/>
      <c r="F127" s="154"/>
    </row>
    <row r="128" spans="1:6" s="78" customFormat="1" ht="132" thickBot="1" x14ac:dyDescent="0.3">
      <c r="A128" s="79" t="s">
        <v>4</v>
      </c>
      <c r="B128" s="80" t="s">
        <v>5</v>
      </c>
      <c r="C128" s="80" t="s">
        <v>13</v>
      </c>
      <c r="D128" s="80" t="s">
        <v>14</v>
      </c>
      <c r="E128" s="80" t="s">
        <v>15</v>
      </c>
      <c r="F128" s="80" t="s">
        <v>9</v>
      </c>
    </row>
    <row r="129" spans="1:13" s="78" customFormat="1" ht="19.5" thickBot="1" x14ac:dyDescent="0.35">
      <c r="A129" s="81">
        <v>1</v>
      </c>
      <c r="B129" s="81">
        <v>2</v>
      </c>
      <c r="C129" s="81">
        <v>3</v>
      </c>
      <c r="D129" s="81">
        <v>4</v>
      </c>
      <c r="E129" s="81">
        <v>5</v>
      </c>
      <c r="F129" s="81" t="s">
        <v>10</v>
      </c>
    </row>
    <row r="130" spans="1:13" s="78" customFormat="1" ht="65.25" customHeight="1" thickBot="1" x14ac:dyDescent="0.3">
      <c r="A130" s="175">
        <v>1</v>
      </c>
      <c r="B130" s="177" t="s">
        <v>95</v>
      </c>
      <c r="C130" s="88" t="s">
        <v>32</v>
      </c>
      <c r="D130" s="89">
        <v>100</v>
      </c>
      <c r="E130" s="90">
        <v>100</v>
      </c>
      <c r="F130" s="91">
        <f>E130/D130*100</f>
        <v>100</v>
      </c>
    </row>
    <row r="131" spans="1:13" s="78" customFormat="1" ht="96.75" customHeight="1" thickBot="1" x14ac:dyDescent="0.3">
      <c r="A131" s="176"/>
      <c r="B131" s="178"/>
      <c r="C131" s="92" t="s">
        <v>33</v>
      </c>
      <c r="D131" s="89">
        <v>0</v>
      </c>
      <c r="E131" s="93"/>
      <c r="F131" s="91">
        <f>IF(E131=0, 100, 0)</f>
        <v>100</v>
      </c>
    </row>
    <row r="132" spans="1:13" s="78" customFormat="1" ht="95.25" thickBot="1" x14ac:dyDescent="0.3">
      <c r="A132" s="79">
        <v>2</v>
      </c>
      <c r="B132" s="94" t="s">
        <v>101</v>
      </c>
      <c r="C132" s="88" t="s">
        <v>33</v>
      </c>
      <c r="D132" s="89">
        <v>0</v>
      </c>
      <c r="E132" s="93"/>
      <c r="F132" s="91">
        <f>IF(E132=0, 100, 0)</f>
        <v>100</v>
      </c>
    </row>
    <row r="133" spans="1:13" ht="19.5" thickBot="1" x14ac:dyDescent="0.35"/>
    <row r="134" spans="1:13" ht="19.5" thickBot="1" x14ac:dyDescent="0.35">
      <c r="A134" s="136" t="s">
        <v>102</v>
      </c>
      <c r="B134" s="137"/>
      <c r="C134" s="137"/>
      <c r="D134" s="137"/>
      <c r="E134" s="137"/>
      <c r="F134" s="137"/>
      <c r="G134" s="106"/>
      <c r="H134" s="106"/>
      <c r="I134" s="106"/>
      <c r="J134" s="106"/>
      <c r="K134" s="106"/>
      <c r="L134" s="106"/>
      <c r="M134" s="107"/>
    </row>
    <row r="135" spans="1:13" ht="19.5" thickBot="1" x14ac:dyDescent="0.35">
      <c r="A135" s="139" t="s">
        <v>36</v>
      </c>
      <c r="B135" s="140"/>
      <c r="C135" s="140"/>
      <c r="D135" s="140"/>
      <c r="E135" s="140"/>
      <c r="F135" s="141"/>
    </row>
    <row r="136" spans="1:13" ht="132" thickBot="1" x14ac:dyDescent="0.3">
      <c r="A136" s="11" t="s">
        <v>4</v>
      </c>
      <c r="B136" s="12" t="s">
        <v>5</v>
      </c>
      <c r="C136" s="12" t="s">
        <v>13</v>
      </c>
      <c r="D136" s="12" t="s">
        <v>14</v>
      </c>
      <c r="E136" s="12" t="s">
        <v>15</v>
      </c>
      <c r="F136" s="12" t="s">
        <v>9</v>
      </c>
    </row>
    <row r="137" spans="1:13" ht="19.5" thickBot="1" x14ac:dyDescent="0.35">
      <c r="A137" s="13">
        <v>1</v>
      </c>
      <c r="B137" s="13">
        <v>2</v>
      </c>
      <c r="C137" s="13">
        <v>3</v>
      </c>
      <c r="D137" s="13">
        <v>4</v>
      </c>
      <c r="E137" s="13">
        <v>5</v>
      </c>
      <c r="F137" s="13" t="s">
        <v>10</v>
      </c>
    </row>
    <row r="138" spans="1:13" ht="31.35" customHeight="1" thickBot="1" x14ac:dyDescent="0.3">
      <c r="A138" s="164">
        <v>1</v>
      </c>
      <c r="B138" s="168" t="s">
        <v>105</v>
      </c>
      <c r="C138" s="21" t="s">
        <v>32</v>
      </c>
      <c r="D138" s="19">
        <v>100</v>
      </c>
      <c r="E138" s="23">
        <v>100</v>
      </c>
      <c r="F138" s="20">
        <f>E138/D138*100</f>
        <v>100</v>
      </c>
    </row>
    <row r="139" spans="1:13" ht="77.650000000000006" customHeight="1" thickBot="1" x14ac:dyDescent="0.3">
      <c r="A139" s="165"/>
      <c r="B139" s="169"/>
      <c r="C139" s="24" t="s">
        <v>33</v>
      </c>
      <c r="D139" s="19">
        <v>0</v>
      </c>
      <c r="E139" s="22">
        <v>0</v>
      </c>
      <c r="F139" s="20">
        <f>IF(E139=0,100,0)</f>
        <v>100</v>
      </c>
    </row>
    <row r="140" spans="1:13" ht="81.400000000000006" customHeight="1" thickBot="1" x14ac:dyDescent="0.3">
      <c r="A140" s="11">
        <v>2</v>
      </c>
      <c r="B140" s="25" t="s">
        <v>106</v>
      </c>
      <c r="C140" s="17" t="s">
        <v>33</v>
      </c>
      <c r="D140" s="19">
        <v>0</v>
      </c>
      <c r="E140" s="22">
        <v>0</v>
      </c>
      <c r="F140" s="20">
        <f>IF(E140=0,100,0)</f>
        <v>100</v>
      </c>
    </row>
    <row r="141" spans="1:13" ht="19.5" thickBot="1" x14ac:dyDescent="0.35"/>
    <row r="142" spans="1:13" ht="19.5" thickBot="1" x14ac:dyDescent="0.35">
      <c r="A142" s="136" t="s">
        <v>110</v>
      </c>
      <c r="B142" s="137"/>
      <c r="C142" s="137"/>
      <c r="D142" s="137"/>
      <c r="E142" s="137"/>
      <c r="F142" s="138"/>
    </row>
    <row r="143" spans="1:13" ht="19.5" thickBot="1" x14ac:dyDescent="0.35">
      <c r="A143" s="139" t="s">
        <v>36</v>
      </c>
      <c r="B143" s="140"/>
      <c r="C143" s="140"/>
      <c r="D143" s="140"/>
      <c r="E143" s="140"/>
      <c r="F143" s="141"/>
    </row>
    <row r="144" spans="1:13" ht="132" thickBot="1" x14ac:dyDescent="0.3">
      <c r="A144" s="11" t="s">
        <v>4</v>
      </c>
      <c r="B144" s="12" t="s">
        <v>5</v>
      </c>
      <c r="C144" s="12" t="s">
        <v>13</v>
      </c>
      <c r="D144" s="12" t="s">
        <v>14</v>
      </c>
      <c r="E144" s="12" t="s">
        <v>15</v>
      </c>
      <c r="F144" s="12" t="s">
        <v>9</v>
      </c>
    </row>
    <row r="145" spans="1:6" ht="19.5" thickBot="1" x14ac:dyDescent="0.35">
      <c r="A145" s="13">
        <v>1</v>
      </c>
      <c r="B145" s="13">
        <v>2</v>
      </c>
      <c r="C145" s="13">
        <v>3</v>
      </c>
      <c r="D145" s="13">
        <v>4</v>
      </c>
      <c r="E145" s="13">
        <v>5</v>
      </c>
      <c r="F145" s="13" t="s">
        <v>10</v>
      </c>
    </row>
    <row r="146" spans="1:6" ht="48.75" customHeight="1" thickBot="1" x14ac:dyDescent="0.3">
      <c r="A146" s="164">
        <v>1</v>
      </c>
      <c r="B146" s="168" t="s">
        <v>113</v>
      </c>
      <c r="C146" s="21" t="s">
        <v>32</v>
      </c>
      <c r="D146" s="19">
        <v>100</v>
      </c>
      <c r="E146" s="23">
        <v>100</v>
      </c>
      <c r="F146" s="20">
        <f>E146/D146*100</f>
        <v>100</v>
      </c>
    </row>
    <row r="147" spans="1:6" ht="99.75" customHeight="1" thickBot="1" x14ac:dyDescent="0.3">
      <c r="A147" s="165"/>
      <c r="B147" s="169"/>
      <c r="C147" s="24" t="s">
        <v>33</v>
      </c>
      <c r="D147" s="19">
        <v>0</v>
      </c>
      <c r="E147" s="22">
        <v>0</v>
      </c>
      <c r="F147" s="20">
        <f>IF(E147=0,100,0)</f>
        <v>100</v>
      </c>
    </row>
    <row r="148" spans="1:6" ht="104.25" customHeight="1" thickBot="1" x14ac:dyDescent="0.3">
      <c r="A148" s="11">
        <v>2</v>
      </c>
      <c r="B148" s="25" t="s">
        <v>114</v>
      </c>
      <c r="C148" s="21" t="s">
        <v>33</v>
      </c>
      <c r="D148" s="19">
        <v>0</v>
      </c>
      <c r="E148" s="22">
        <v>0</v>
      </c>
      <c r="F148" s="20">
        <f>IF(E148=0,100,0)</f>
        <v>100</v>
      </c>
    </row>
    <row r="149" spans="1:6" ht="19.5" thickBot="1" x14ac:dyDescent="0.35"/>
    <row r="150" spans="1:6" ht="19.5" thickBot="1" x14ac:dyDescent="0.35">
      <c r="A150" s="136" t="s">
        <v>115</v>
      </c>
      <c r="B150" s="137"/>
      <c r="C150" s="137"/>
      <c r="D150" s="137"/>
      <c r="E150" s="137"/>
      <c r="F150" s="138"/>
    </row>
    <row r="151" spans="1:6" ht="19.5" thickBot="1" x14ac:dyDescent="0.35">
      <c r="A151" s="139" t="s">
        <v>36</v>
      </c>
      <c r="B151" s="140"/>
      <c r="C151" s="140"/>
      <c r="D151" s="140"/>
      <c r="E151" s="140"/>
      <c r="F151" s="141"/>
    </row>
    <row r="152" spans="1:6" ht="132" thickBot="1" x14ac:dyDescent="0.3">
      <c r="A152" s="11" t="s">
        <v>4</v>
      </c>
      <c r="B152" s="12" t="s">
        <v>5</v>
      </c>
      <c r="C152" s="12" t="s">
        <v>13</v>
      </c>
      <c r="D152" s="12" t="s">
        <v>14</v>
      </c>
      <c r="E152" s="12" t="s">
        <v>15</v>
      </c>
      <c r="F152" s="12" t="s">
        <v>9</v>
      </c>
    </row>
    <row r="153" spans="1:6" ht="19.5" thickBot="1" x14ac:dyDescent="0.35">
      <c r="A153" s="13">
        <v>1</v>
      </c>
      <c r="B153" s="13">
        <v>2</v>
      </c>
      <c r="C153" s="13">
        <v>3</v>
      </c>
      <c r="D153" s="13">
        <v>4</v>
      </c>
      <c r="E153" s="13">
        <v>5</v>
      </c>
      <c r="F153" s="13" t="s">
        <v>10</v>
      </c>
    </row>
    <row r="154" spans="1:6" ht="65.25" customHeight="1" thickBot="1" x14ac:dyDescent="0.3">
      <c r="A154" s="164">
        <v>1</v>
      </c>
      <c r="B154" s="168" t="s">
        <v>118</v>
      </c>
      <c r="C154" s="21" t="s">
        <v>32</v>
      </c>
      <c r="D154" s="19">
        <v>100</v>
      </c>
      <c r="E154" s="23">
        <v>100</v>
      </c>
      <c r="F154" s="20">
        <f>E154/D154*100</f>
        <v>100</v>
      </c>
    </row>
    <row r="155" spans="1:6" ht="96.75" customHeight="1" thickBot="1" x14ac:dyDescent="0.3">
      <c r="A155" s="165"/>
      <c r="B155" s="169"/>
      <c r="C155" s="24" t="s">
        <v>33</v>
      </c>
      <c r="D155" s="19">
        <v>0</v>
      </c>
      <c r="E155" s="22">
        <v>0</v>
      </c>
      <c r="F155" s="20">
        <f>IF(E155=0,100,0)</f>
        <v>100</v>
      </c>
    </row>
    <row r="156" spans="1:6" ht="95.25" thickBot="1" x14ac:dyDescent="0.3">
      <c r="A156" s="11">
        <v>2</v>
      </c>
      <c r="B156" s="25" t="s">
        <v>119</v>
      </c>
      <c r="C156" s="21" t="s">
        <v>33</v>
      </c>
      <c r="D156" s="19">
        <v>0</v>
      </c>
      <c r="E156" s="22">
        <v>0</v>
      </c>
      <c r="F156" s="20">
        <f>IF(E156=0,100,0)</f>
        <v>100</v>
      </c>
    </row>
    <row r="157" spans="1:6" ht="19.5" thickBot="1" x14ac:dyDescent="0.35"/>
    <row r="158" spans="1:6" ht="19.5" thickBot="1" x14ac:dyDescent="0.35">
      <c r="A158" s="136" t="s">
        <v>120</v>
      </c>
      <c r="B158" s="137"/>
      <c r="C158" s="137"/>
      <c r="D158" s="137"/>
      <c r="E158" s="137"/>
      <c r="F158" s="138"/>
    </row>
    <row r="159" spans="1:6" ht="19.5" thickBot="1" x14ac:dyDescent="0.35">
      <c r="A159" s="139" t="s">
        <v>36</v>
      </c>
      <c r="B159" s="140"/>
      <c r="C159" s="140"/>
      <c r="D159" s="140"/>
      <c r="E159" s="140"/>
      <c r="F159" s="141"/>
    </row>
    <row r="160" spans="1:6" ht="132" thickBot="1" x14ac:dyDescent="0.3">
      <c r="A160" s="11" t="s">
        <v>4</v>
      </c>
      <c r="B160" s="12" t="s">
        <v>5</v>
      </c>
      <c r="C160" s="12" t="s">
        <v>13</v>
      </c>
      <c r="D160" s="12" t="s">
        <v>14</v>
      </c>
      <c r="E160" s="12" t="s">
        <v>15</v>
      </c>
      <c r="F160" s="12" t="s">
        <v>9</v>
      </c>
    </row>
    <row r="161" spans="1:6" ht="19.5" thickBot="1" x14ac:dyDescent="0.35">
      <c r="A161" s="13">
        <v>1</v>
      </c>
      <c r="B161" s="13">
        <v>2</v>
      </c>
      <c r="C161" s="13">
        <v>3</v>
      </c>
      <c r="D161" s="13">
        <v>4</v>
      </c>
      <c r="E161" s="13">
        <v>5</v>
      </c>
      <c r="F161" s="13" t="s">
        <v>10</v>
      </c>
    </row>
    <row r="162" spans="1:6" ht="65.25" customHeight="1" thickBot="1" x14ac:dyDescent="0.3">
      <c r="A162" s="164">
        <v>1</v>
      </c>
      <c r="B162" s="168" t="s">
        <v>121</v>
      </c>
      <c r="C162" s="21" t="s">
        <v>32</v>
      </c>
      <c r="D162" s="19">
        <v>100</v>
      </c>
      <c r="E162" s="23">
        <v>100</v>
      </c>
      <c r="F162" s="20">
        <f>E162/D162*100</f>
        <v>100</v>
      </c>
    </row>
    <row r="163" spans="1:6" ht="96.75" customHeight="1" thickBot="1" x14ac:dyDescent="0.3">
      <c r="A163" s="165"/>
      <c r="B163" s="169"/>
      <c r="C163" s="24" t="s">
        <v>33</v>
      </c>
      <c r="D163" s="19">
        <v>0</v>
      </c>
      <c r="E163" s="22"/>
      <c r="F163" s="20">
        <f>IF(E163=0,100,0)</f>
        <v>100</v>
      </c>
    </row>
    <row r="164" spans="1:6" ht="95.25" thickBot="1" x14ac:dyDescent="0.3">
      <c r="A164" s="11">
        <v>2</v>
      </c>
      <c r="B164" s="26" t="s">
        <v>122</v>
      </c>
      <c r="C164" s="21" t="s">
        <v>33</v>
      </c>
      <c r="D164" s="19">
        <v>0</v>
      </c>
      <c r="E164" s="22"/>
      <c r="F164" s="20">
        <f>IF(E164=0,100,0)</f>
        <v>100</v>
      </c>
    </row>
    <row r="166" spans="1:6" x14ac:dyDescent="0.3">
      <c r="A166" s="145" t="s">
        <v>123</v>
      </c>
      <c r="B166" s="146"/>
      <c r="C166" s="146"/>
      <c r="D166" s="146"/>
      <c r="E166" s="146"/>
      <c r="F166" s="147"/>
    </row>
    <row r="167" spans="1:6" x14ac:dyDescent="0.3">
      <c r="A167" s="148" t="s">
        <v>36</v>
      </c>
      <c r="B167" s="148"/>
      <c r="C167" s="148"/>
      <c r="D167" s="148"/>
      <c r="E167" s="148"/>
      <c r="F167" s="148"/>
    </row>
    <row r="168" spans="1:6" ht="131.25" x14ac:dyDescent="0.25">
      <c r="A168" s="39" t="s">
        <v>4</v>
      </c>
      <c r="B168" s="40" t="s">
        <v>5</v>
      </c>
      <c r="C168" s="40" t="s">
        <v>13</v>
      </c>
      <c r="D168" s="40" t="s">
        <v>14</v>
      </c>
      <c r="E168" s="40" t="s">
        <v>15</v>
      </c>
      <c r="F168" s="40" t="s">
        <v>9</v>
      </c>
    </row>
    <row r="169" spans="1:6" x14ac:dyDescent="0.3">
      <c r="A169" s="60">
        <v>1</v>
      </c>
      <c r="B169" s="60">
        <v>2</v>
      </c>
      <c r="C169" s="60">
        <v>3</v>
      </c>
      <c r="D169" s="60">
        <v>4</v>
      </c>
      <c r="E169" s="60">
        <v>5</v>
      </c>
      <c r="F169" s="60" t="s">
        <v>10</v>
      </c>
    </row>
    <row r="170" spans="1:6" ht="65.25" customHeight="1" x14ac:dyDescent="0.25">
      <c r="A170" s="171">
        <v>1</v>
      </c>
      <c r="B170" s="173" t="s">
        <v>126</v>
      </c>
      <c r="C170" s="46" t="s">
        <v>32</v>
      </c>
      <c r="D170" s="47">
        <v>100</v>
      </c>
      <c r="E170" s="44">
        <v>100</v>
      </c>
      <c r="F170" s="45">
        <f>E170/D170*100</f>
        <v>100</v>
      </c>
    </row>
    <row r="171" spans="1:6" ht="96.75" customHeight="1" x14ac:dyDescent="0.25">
      <c r="A171" s="172"/>
      <c r="B171" s="174"/>
      <c r="C171" s="46" t="s">
        <v>33</v>
      </c>
      <c r="D171" s="47">
        <v>0</v>
      </c>
      <c r="E171" s="44">
        <v>0</v>
      </c>
      <c r="F171" s="45">
        <f>IF(E171=0,100,0)</f>
        <v>100</v>
      </c>
    </row>
    <row r="172" spans="1:6" ht="94.5" x14ac:dyDescent="0.25">
      <c r="A172" s="42">
        <v>2</v>
      </c>
      <c r="B172" s="50" t="s">
        <v>127</v>
      </c>
      <c r="C172" s="46" t="s">
        <v>33</v>
      </c>
      <c r="D172" s="47">
        <v>0</v>
      </c>
      <c r="E172" s="44">
        <v>0</v>
      </c>
      <c r="F172" s="45">
        <f>IF(E172=0,100,0)</f>
        <v>100</v>
      </c>
    </row>
    <row r="173" spans="1:6" ht="19.5" thickBot="1" x14ac:dyDescent="0.35"/>
    <row r="174" spans="1:6" ht="19.5" thickBot="1" x14ac:dyDescent="0.35">
      <c r="A174" s="136" t="s">
        <v>130</v>
      </c>
      <c r="B174" s="137"/>
      <c r="C174" s="137"/>
      <c r="D174" s="137"/>
      <c r="E174" s="137"/>
      <c r="F174" s="138"/>
    </row>
    <row r="175" spans="1:6" ht="19.5" thickBot="1" x14ac:dyDescent="0.35">
      <c r="A175" s="139" t="s">
        <v>36</v>
      </c>
      <c r="B175" s="140"/>
      <c r="C175" s="140"/>
      <c r="D175" s="140"/>
      <c r="E175" s="140"/>
      <c r="F175" s="141"/>
    </row>
    <row r="176" spans="1:6" ht="132" thickBot="1" x14ac:dyDescent="0.3">
      <c r="A176" s="11" t="s">
        <v>4</v>
      </c>
      <c r="B176" s="12" t="s">
        <v>5</v>
      </c>
      <c r="C176" s="12" t="s">
        <v>13</v>
      </c>
      <c r="D176" s="12" t="s">
        <v>14</v>
      </c>
      <c r="E176" s="12" t="s">
        <v>15</v>
      </c>
      <c r="F176" s="12" t="s">
        <v>9</v>
      </c>
    </row>
    <row r="177" spans="1:6" ht="19.5" thickBot="1" x14ac:dyDescent="0.35">
      <c r="A177" s="13">
        <v>1</v>
      </c>
      <c r="B177" s="13">
        <v>2</v>
      </c>
      <c r="C177" s="13">
        <v>3</v>
      </c>
      <c r="D177" s="13">
        <v>4</v>
      </c>
      <c r="E177" s="13">
        <v>5</v>
      </c>
      <c r="F177" s="13" t="s">
        <v>10</v>
      </c>
    </row>
    <row r="178" spans="1:6" ht="65.25" customHeight="1" thickBot="1" x14ac:dyDescent="0.3">
      <c r="A178" s="164">
        <v>1</v>
      </c>
      <c r="B178" s="168" t="s">
        <v>131</v>
      </c>
      <c r="C178" s="21" t="s">
        <v>32</v>
      </c>
      <c r="D178" s="19">
        <v>100</v>
      </c>
      <c r="E178" s="23">
        <v>100</v>
      </c>
      <c r="F178" s="20">
        <f>E178/D178*100</f>
        <v>100</v>
      </c>
    </row>
    <row r="179" spans="1:6" ht="96.75" customHeight="1" thickBot="1" x14ac:dyDescent="0.3">
      <c r="A179" s="165"/>
      <c r="B179" s="169"/>
      <c r="C179" s="24" t="s">
        <v>33</v>
      </c>
      <c r="D179" s="19">
        <v>0</v>
      </c>
      <c r="E179" s="22">
        <v>0</v>
      </c>
      <c r="F179" s="20">
        <f>IF(E179=0,100,0)</f>
        <v>100</v>
      </c>
    </row>
    <row r="180" spans="1:6" ht="105" customHeight="1" thickBot="1" x14ac:dyDescent="0.3">
      <c r="A180" s="11">
        <v>2</v>
      </c>
      <c r="B180" s="26" t="s">
        <v>132</v>
      </c>
      <c r="C180" s="21" t="s">
        <v>33</v>
      </c>
      <c r="D180" s="19">
        <v>0</v>
      </c>
      <c r="E180" s="22">
        <v>0</v>
      </c>
      <c r="F180" s="20">
        <f>IF(E180=0,100,0)</f>
        <v>100</v>
      </c>
    </row>
    <row r="181" spans="1:6" ht="19.5" thickBot="1" x14ac:dyDescent="0.35"/>
    <row r="182" spans="1:6" ht="19.5" thickBot="1" x14ac:dyDescent="0.35">
      <c r="A182" s="136" t="s">
        <v>133</v>
      </c>
      <c r="B182" s="137"/>
      <c r="C182" s="137"/>
      <c r="D182" s="137"/>
      <c r="E182" s="137"/>
      <c r="F182" s="138"/>
    </row>
    <row r="183" spans="1:6" ht="19.5" thickBot="1" x14ac:dyDescent="0.35">
      <c r="A183" s="139" t="s">
        <v>36</v>
      </c>
      <c r="B183" s="140"/>
      <c r="C183" s="140"/>
      <c r="D183" s="140"/>
      <c r="E183" s="140"/>
      <c r="F183" s="141"/>
    </row>
    <row r="184" spans="1:6" ht="132" thickBot="1" x14ac:dyDescent="0.3">
      <c r="A184" s="11" t="s">
        <v>4</v>
      </c>
      <c r="B184" s="12" t="s">
        <v>5</v>
      </c>
      <c r="C184" s="12" t="s">
        <v>13</v>
      </c>
      <c r="D184" s="12" t="s">
        <v>14</v>
      </c>
      <c r="E184" s="12" t="s">
        <v>15</v>
      </c>
      <c r="F184" s="12" t="s">
        <v>9</v>
      </c>
    </row>
    <row r="185" spans="1:6" ht="19.5" thickBot="1" x14ac:dyDescent="0.35">
      <c r="A185" s="13">
        <v>1</v>
      </c>
      <c r="B185" s="13">
        <v>2</v>
      </c>
      <c r="C185" s="13">
        <v>3</v>
      </c>
      <c r="D185" s="13">
        <v>4</v>
      </c>
      <c r="E185" s="13">
        <v>5</v>
      </c>
      <c r="F185" s="13" t="s">
        <v>10</v>
      </c>
    </row>
    <row r="186" spans="1:6" ht="65.25" customHeight="1" thickBot="1" x14ac:dyDescent="0.3">
      <c r="A186" s="164">
        <v>1</v>
      </c>
      <c r="B186" s="168" t="s">
        <v>135</v>
      </c>
      <c r="C186" s="21" t="s">
        <v>32</v>
      </c>
      <c r="D186" s="19">
        <v>100</v>
      </c>
      <c r="E186" s="23">
        <v>85</v>
      </c>
      <c r="F186" s="20">
        <f>E186/D186*100</f>
        <v>85</v>
      </c>
    </row>
    <row r="187" spans="1:6" ht="96.75" customHeight="1" thickBot="1" x14ac:dyDescent="0.3">
      <c r="A187" s="165"/>
      <c r="B187" s="169"/>
      <c r="C187" s="24" t="s">
        <v>33</v>
      </c>
      <c r="D187" s="19">
        <v>0</v>
      </c>
      <c r="E187" s="22">
        <v>0</v>
      </c>
      <c r="F187" s="20">
        <f>IF(E187=0,100,0)</f>
        <v>100</v>
      </c>
    </row>
    <row r="188" spans="1:6" ht="95.25" thickBot="1" x14ac:dyDescent="0.3">
      <c r="A188" s="11">
        <v>2</v>
      </c>
      <c r="B188" s="17" t="s">
        <v>134</v>
      </c>
      <c r="C188" s="21" t="s">
        <v>33</v>
      </c>
      <c r="D188" s="19">
        <v>0</v>
      </c>
      <c r="E188" s="22">
        <v>0</v>
      </c>
      <c r="F188" s="20">
        <f>IF(E188=0,100,0)</f>
        <v>100</v>
      </c>
    </row>
    <row r="189" spans="1:6" ht="19.5" thickBot="1" x14ac:dyDescent="0.35"/>
    <row r="190" spans="1:6" ht="19.5" thickBot="1" x14ac:dyDescent="0.35">
      <c r="A190" s="136" t="s">
        <v>136</v>
      </c>
      <c r="B190" s="137"/>
      <c r="C190" s="137"/>
      <c r="D190" s="137"/>
      <c r="E190" s="137"/>
      <c r="F190" s="138"/>
    </row>
    <row r="191" spans="1:6" ht="19.5" thickBot="1" x14ac:dyDescent="0.35">
      <c r="A191" s="139" t="s">
        <v>36</v>
      </c>
      <c r="B191" s="140"/>
      <c r="C191" s="140"/>
      <c r="D191" s="140"/>
      <c r="E191" s="140"/>
      <c r="F191" s="141"/>
    </row>
    <row r="192" spans="1:6" ht="132" thickBot="1" x14ac:dyDescent="0.3">
      <c r="A192" s="11" t="s">
        <v>4</v>
      </c>
      <c r="B192" s="12" t="s">
        <v>5</v>
      </c>
      <c r="C192" s="12" t="s">
        <v>13</v>
      </c>
      <c r="D192" s="12" t="s">
        <v>14</v>
      </c>
      <c r="E192" s="12" t="s">
        <v>15</v>
      </c>
      <c r="F192" s="12" t="s">
        <v>9</v>
      </c>
    </row>
    <row r="193" spans="1:6" ht="19.5" thickBot="1" x14ac:dyDescent="0.35">
      <c r="A193" s="13">
        <v>1</v>
      </c>
      <c r="B193" s="13">
        <v>2</v>
      </c>
      <c r="C193" s="13">
        <v>3</v>
      </c>
      <c r="D193" s="13">
        <v>4</v>
      </c>
      <c r="E193" s="13">
        <v>5</v>
      </c>
      <c r="F193" s="13" t="s">
        <v>10</v>
      </c>
    </row>
    <row r="194" spans="1:6" ht="65.25" customHeight="1" thickBot="1" x14ac:dyDescent="0.3">
      <c r="A194" s="164">
        <v>1</v>
      </c>
      <c r="B194" s="168" t="s">
        <v>113</v>
      </c>
      <c r="C194" s="21" t="s">
        <v>32</v>
      </c>
      <c r="D194" s="19">
        <v>100</v>
      </c>
      <c r="E194" s="23">
        <v>100</v>
      </c>
      <c r="F194" s="20">
        <f>E194/D194*100</f>
        <v>100</v>
      </c>
    </row>
    <row r="195" spans="1:6" ht="96.75" customHeight="1" thickBot="1" x14ac:dyDescent="0.3">
      <c r="A195" s="165"/>
      <c r="B195" s="169"/>
      <c r="C195" s="24" t="s">
        <v>33</v>
      </c>
      <c r="D195" s="19">
        <v>0</v>
      </c>
      <c r="E195" s="22">
        <v>0</v>
      </c>
      <c r="F195" s="20">
        <f>IF(E195=0,100,0)</f>
        <v>100</v>
      </c>
    </row>
    <row r="196" spans="1:6" ht="95.25" thickBot="1" x14ac:dyDescent="0.3">
      <c r="A196" s="11">
        <v>2</v>
      </c>
      <c r="B196" s="26" t="s">
        <v>114</v>
      </c>
      <c r="C196" s="21" t="s">
        <v>33</v>
      </c>
      <c r="D196" s="19">
        <v>0</v>
      </c>
      <c r="E196" s="22">
        <v>0</v>
      </c>
      <c r="F196" s="20">
        <f>IF(E196=0,100,0)</f>
        <v>100</v>
      </c>
    </row>
    <row r="197" spans="1:6" ht="19.5" thickBot="1" x14ac:dyDescent="0.35"/>
    <row r="198" spans="1:6" ht="19.5" thickBot="1" x14ac:dyDescent="0.35">
      <c r="A198" s="136" t="s">
        <v>137</v>
      </c>
      <c r="B198" s="137"/>
      <c r="C198" s="137"/>
      <c r="D198" s="137"/>
      <c r="E198" s="137"/>
      <c r="F198" s="138"/>
    </row>
    <row r="199" spans="1:6" ht="19.5" thickBot="1" x14ac:dyDescent="0.35">
      <c r="A199" s="139" t="s">
        <v>36</v>
      </c>
      <c r="B199" s="140"/>
      <c r="C199" s="140"/>
      <c r="D199" s="140"/>
      <c r="E199" s="140"/>
      <c r="F199" s="141"/>
    </row>
    <row r="200" spans="1:6" ht="132" thickBot="1" x14ac:dyDescent="0.3">
      <c r="A200" s="11" t="s">
        <v>4</v>
      </c>
      <c r="B200" s="12" t="s">
        <v>5</v>
      </c>
      <c r="C200" s="12" t="s">
        <v>13</v>
      </c>
      <c r="D200" s="12" t="s">
        <v>14</v>
      </c>
      <c r="E200" s="12" t="s">
        <v>15</v>
      </c>
      <c r="F200" s="12" t="s">
        <v>9</v>
      </c>
    </row>
    <row r="201" spans="1:6" ht="19.5" thickBot="1" x14ac:dyDescent="0.35">
      <c r="A201" s="13">
        <v>1</v>
      </c>
      <c r="B201" s="13">
        <v>2</v>
      </c>
      <c r="C201" s="13">
        <v>3</v>
      </c>
      <c r="D201" s="13">
        <v>4</v>
      </c>
      <c r="E201" s="13">
        <v>5</v>
      </c>
      <c r="F201" s="13" t="s">
        <v>10</v>
      </c>
    </row>
    <row r="202" spans="1:6" ht="65.25" customHeight="1" thickBot="1" x14ac:dyDescent="0.3">
      <c r="A202" s="164">
        <v>1</v>
      </c>
      <c r="B202" s="168" t="s">
        <v>140</v>
      </c>
      <c r="C202" s="21" t="s">
        <v>32</v>
      </c>
      <c r="D202" s="19">
        <v>100</v>
      </c>
      <c r="E202" s="23">
        <v>100</v>
      </c>
      <c r="F202" s="20">
        <f>E202/D202*100</f>
        <v>100</v>
      </c>
    </row>
    <row r="203" spans="1:6" ht="96.75" customHeight="1" thickBot="1" x14ac:dyDescent="0.3">
      <c r="A203" s="165"/>
      <c r="B203" s="169"/>
      <c r="C203" s="24" t="s">
        <v>33</v>
      </c>
      <c r="D203" s="19">
        <v>0</v>
      </c>
      <c r="E203" s="22"/>
      <c r="F203" s="20">
        <f>IF(E203=0,100,0)</f>
        <v>100</v>
      </c>
    </row>
    <row r="204" spans="1:6" ht="95.25" thickBot="1" x14ac:dyDescent="0.3">
      <c r="A204" s="11">
        <v>2</v>
      </c>
      <c r="B204" s="17" t="s">
        <v>139</v>
      </c>
      <c r="C204" s="21" t="s">
        <v>33</v>
      </c>
      <c r="D204" s="19">
        <v>0</v>
      </c>
      <c r="E204" s="22"/>
      <c r="F204" s="20">
        <f>IF(E204=0,100,0)</f>
        <v>100</v>
      </c>
    </row>
    <row r="205" spans="1:6" ht="19.5" thickBot="1" x14ac:dyDescent="0.35"/>
    <row r="206" spans="1:6" ht="19.5" thickBot="1" x14ac:dyDescent="0.35">
      <c r="A206" s="136" t="s">
        <v>144</v>
      </c>
      <c r="B206" s="137"/>
      <c r="C206" s="137"/>
      <c r="D206" s="137"/>
      <c r="E206" s="137"/>
      <c r="F206" s="138"/>
    </row>
    <row r="207" spans="1:6" ht="19.5" thickBot="1" x14ac:dyDescent="0.35">
      <c r="A207" s="139" t="s">
        <v>36</v>
      </c>
      <c r="B207" s="140"/>
      <c r="C207" s="140"/>
      <c r="D207" s="140"/>
      <c r="E207" s="140"/>
      <c r="F207" s="141"/>
    </row>
    <row r="208" spans="1:6" ht="132" thickBot="1" x14ac:dyDescent="0.3">
      <c r="A208" s="11" t="s">
        <v>4</v>
      </c>
      <c r="B208" s="12" t="s">
        <v>5</v>
      </c>
      <c r="C208" s="12" t="s">
        <v>13</v>
      </c>
      <c r="D208" s="12" t="s">
        <v>14</v>
      </c>
      <c r="E208" s="12" t="s">
        <v>15</v>
      </c>
      <c r="F208" s="12" t="s">
        <v>9</v>
      </c>
    </row>
    <row r="209" spans="1:6" ht="19.5" thickBot="1" x14ac:dyDescent="0.35">
      <c r="A209" s="13">
        <v>1</v>
      </c>
      <c r="B209" s="13">
        <v>2</v>
      </c>
      <c r="C209" s="13">
        <v>3</v>
      </c>
      <c r="D209" s="13">
        <v>4</v>
      </c>
      <c r="E209" s="13">
        <v>5</v>
      </c>
      <c r="F209" s="13" t="s">
        <v>10</v>
      </c>
    </row>
    <row r="210" spans="1:6" ht="35.450000000000003" customHeight="1" thickBot="1" x14ac:dyDescent="0.3">
      <c r="A210" s="164">
        <v>1</v>
      </c>
      <c r="B210" s="168" t="s">
        <v>145</v>
      </c>
      <c r="C210" s="21" t="s">
        <v>32</v>
      </c>
      <c r="D210" s="19">
        <v>100</v>
      </c>
      <c r="E210" s="23">
        <v>100</v>
      </c>
      <c r="F210" s="20">
        <f>E210/D210*100</f>
        <v>100</v>
      </c>
    </row>
    <row r="211" spans="1:6" ht="78" customHeight="1" thickBot="1" x14ac:dyDescent="0.3">
      <c r="A211" s="165"/>
      <c r="B211" s="169"/>
      <c r="C211" s="24" t="s">
        <v>33</v>
      </c>
      <c r="D211" s="19">
        <v>0</v>
      </c>
      <c r="E211" s="22">
        <v>0</v>
      </c>
      <c r="F211" s="20">
        <f>IF(E211=0,100,0)</f>
        <v>100</v>
      </c>
    </row>
    <row r="212" spans="1:6" ht="96.6" customHeight="1" thickBot="1" x14ac:dyDescent="0.3">
      <c r="A212" s="11">
        <v>2</v>
      </c>
      <c r="B212" s="114" t="s">
        <v>143</v>
      </c>
      <c r="C212" s="21" t="s">
        <v>33</v>
      </c>
      <c r="D212" s="19">
        <v>0</v>
      </c>
      <c r="E212" s="22">
        <v>0</v>
      </c>
      <c r="F212" s="20">
        <f>IF(E212=0,100,0)</f>
        <v>100</v>
      </c>
    </row>
    <row r="213" spans="1:6" ht="19.5" thickBot="1" x14ac:dyDescent="0.35"/>
    <row r="214" spans="1:6" ht="39.75" customHeight="1" thickBot="1" x14ac:dyDescent="0.35">
      <c r="A214" s="144" t="s">
        <v>147</v>
      </c>
      <c r="B214" s="137"/>
      <c r="C214" s="137"/>
      <c r="D214" s="137"/>
      <c r="E214" s="137"/>
      <c r="F214" s="138"/>
    </row>
    <row r="215" spans="1:6" ht="19.5" thickBot="1" x14ac:dyDescent="0.35">
      <c r="A215" s="139" t="s">
        <v>36</v>
      </c>
      <c r="B215" s="140"/>
      <c r="C215" s="140"/>
      <c r="D215" s="140"/>
      <c r="E215" s="140"/>
      <c r="F215" s="141"/>
    </row>
    <row r="216" spans="1:6" ht="132" thickBot="1" x14ac:dyDescent="0.3">
      <c r="A216" s="11" t="s">
        <v>4</v>
      </c>
      <c r="B216" s="12" t="s">
        <v>5</v>
      </c>
      <c r="C216" s="12" t="s">
        <v>13</v>
      </c>
      <c r="D216" s="12" t="s">
        <v>14</v>
      </c>
      <c r="E216" s="12" t="s">
        <v>15</v>
      </c>
      <c r="F216" s="12" t="s">
        <v>9</v>
      </c>
    </row>
    <row r="217" spans="1:6" ht="19.5" thickBot="1" x14ac:dyDescent="0.35">
      <c r="A217" s="13">
        <v>1</v>
      </c>
      <c r="B217" s="13">
        <v>2</v>
      </c>
      <c r="C217" s="13">
        <v>3</v>
      </c>
      <c r="D217" s="13">
        <v>4</v>
      </c>
      <c r="E217" s="13">
        <v>5</v>
      </c>
      <c r="F217" s="13" t="s">
        <v>10</v>
      </c>
    </row>
    <row r="218" spans="1:6" ht="65.25" customHeight="1" thickBot="1" x14ac:dyDescent="0.3">
      <c r="A218" s="164">
        <v>1</v>
      </c>
      <c r="B218" s="168" t="s">
        <v>149</v>
      </c>
      <c r="C218" s="21" t="s">
        <v>32</v>
      </c>
      <c r="D218" s="19">
        <v>100</v>
      </c>
      <c r="E218" s="23">
        <v>100</v>
      </c>
      <c r="F218" s="20">
        <f>E218/D218*100</f>
        <v>100</v>
      </c>
    </row>
    <row r="219" spans="1:6" ht="96.75" customHeight="1" thickBot="1" x14ac:dyDescent="0.3">
      <c r="A219" s="165"/>
      <c r="B219" s="169"/>
      <c r="C219" s="24" t="s">
        <v>33</v>
      </c>
      <c r="D219" s="19">
        <v>0</v>
      </c>
      <c r="E219" s="22">
        <v>0</v>
      </c>
      <c r="F219" s="20">
        <f>IF(E219=0,100,0)</f>
        <v>100</v>
      </c>
    </row>
    <row r="220" spans="1:6" ht="95.25" thickBot="1" x14ac:dyDescent="0.3">
      <c r="A220" s="11">
        <v>2</v>
      </c>
      <c r="B220" s="17" t="s">
        <v>112</v>
      </c>
      <c r="C220" s="21" t="s">
        <v>33</v>
      </c>
      <c r="D220" s="19">
        <v>0</v>
      </c>
      <c r="E220" s="22">
        <v>0</v>
      </c>
      <c r="F220" s="20">
        <f>IF(E220=0,100,0)</f>
        <v>100</v>
      </c>
    </row>
    <row r="221" spans="1:6" ht="19.5" thickBot="1" x14ac:dyDescent="0.35"/>
    <row r="222" spans="1:6" ht="19.5" thickBot="1" x14ac:dyDescent="0.35">
      <c r="A222" s="136" t="s">
        <v>151</v>
      </c>
      <c r="B222" s="137"/>
      <c r="C222" s="137"/>
      <c r="D222" s="137"/>
      <c r="E222" s="137"/>
      <c r="F222" s="138"/>
    </row>
    <row r="223" spans="1:6" ht="19.5" thickBot="1" x14ac:dyDescent="0.35">
      <c r="A223" s="139" t="s">
        <v>36</v>
      </c>
      <c r="B223" s="140"/>
      <c r="C223" s="140"/>
      <c r="D223" s="140"/>
      <c r="E223" s="140"/>
      <c r="F223" s="141"/>
    </row>
    <row r="224" spans="1:6" ht="132" thickBot="1" x14ac:dyDescent="0.3">
      <c r="A224" s="11" t="s">
        <v>4</v>
      </c>
      <c r="B224" s="12" t="s">
        <v>5</v>
      </c>
      <c r="C224" s="12" t="s">
        <v>13</v>
      </c>
      <c r="D224" s="12" t="s">
        <v>14</v>
      </c>
      <c r="E224" s="12" t="s">
        <v>15</v>
      </c>
      <c r="F224" s="12" t="s">
        <v>9</v>
      </c>
    </row>
    <row r="225" spans="1:6" ht="19.5" thickBot="1" x14ac:dyDescent="0.35">
      <c r="A225" s="13">
        <v>1</v>
      </c>
      <c r="B225" s="13">
        <v>2</v>
      </c>
      <c r="C225" s="13">
        <v>3</v>
      </c>
      <c r="D225" s="13">
        <v>4</v>
      </c>
      <c r="E225" s="13">
        <v>5</v>
      </c>
      <c r="F225" s="13" t="s">
        <v>10</v>
      </c>
    </row>
    <row r="226" spans="1:6" ht="65.25" customHeight="1" thickBot="1" x14ac:dyDescent="0.3">
      <c r="A226" s="164">
        <v>1</v>
      </c>
      <c r="B226" s="168" t="s">
        <v>154</v>
      </c>
      <c r="C226" s="21" t="s">
        <v>32</v>
      </c>
      <c r="D226" s="19">
        <v>100</v>
      </c>
      <c r="E226" s="23">
        <v>100</v>
      </c>
      <c r="F226" s="20">
        <f>E226/D226*100</f>
        <v>100</v>
      </c>
    </row>
    <row r="227" spans="1:6" ht="96.75" customHeight="1" thickBot="1" x14ac:dyDescent="0.3">
      <c r="A227" s="165"/>
      <c r="B227" s="169"/>
      <c r="C227" s="24" t="s">
        <v>33</v>
      </c>
      <c r="D227" s="19">
        <v>0</v>
      </c>
      <c r="E227" s="22">
        <v>0</v>
      </c>
      <c r="F227" s="20">
        <f>IF(E227=0,100,0)</f>
        <v>100</v>
      </c>
    </row>
    <row r="228" spans="1:6" ht="95.25" thickBot="1" x14ac:dyDescent="0.3">
      <c r="A228" s="11">
        <v>2</v>
      </c>
      <c r="B228" s="25" t="s">
        <v>155</v>
      </c>
      <c r="C228" s="21" t="s">
        <v>33</v>
      </c>
      <c r="D228" s="19">
        <v>0</v>
      </c>
      <c r="E228" s="22">
        <v>0</v>
      </c>
      <c r="F228" s="20">
        <f>IF(E228=0,100,0)</f>
        <v>100</v>
      </c>
    </row>
    <row r="229" spans="1:6" ht="19.5" thickBot="1" x14ac:dyDescent="0.35"/>
    <row r="230" spans="1:6" ht="19.5" thickBot="1" x14ac:dyDescent="0.35">
      <c r="A230" s="136" t="s">
        <v>158</v>
      </c>
      <c r="B230" s="137"/>
      <c r="C230" s="137"/>
      <c r="D230" s="137"/>
      <c r="E230" s="137"/>
      <c r="F230" s="138"/>
    </row>
    <row r="231" spans="1:6" ht="19.5" thickBot="1" x14ac:dyDescent="0.35">
      <c r="A231" s="139" t="s">
        <v>159</v>
      </c>
      <c r="B231" s="140"/>
      <c r="C231" s="140"/>
      <c r="D231" s="140"/>
      <c r="E231" s="140"/>
      <c r="F231" s="141"/>
    </row>
    <row r="232" spans="1:6" ht="132" thickBot="1" x14ac:dyDescent="0.3">
      <c r="A232" s="11" t="s">
        <v>4</v>
      </c>
      <c r="B232" s="12" t="s">
        <v>5</v>
      </c>
      <c r="C232" s="12" t="s">
        <v>13</v>
      </c>
      <c r="D232" s="12" t="s">
        <v>14</v>
      </c>
      <c r="E232" s="12" t="s">
        <v>15</v>
      </c>
      <c r="F232" s="12" t="s">
        <v>9</v>
      </c>
    </row>
    <row r="233" spans="1:6" ht="19.5" thickBot="1" x14ac:dyDescent="0.35">
      <c r="A233" s="13">
        <v>1</v>
      </c>
      <c r="B233" s="13">
        <v>2</v>
      </c>
      <c r="C233" s="13">
        <v>3</v>
      </c>
      <c r="D233" s="13">
        <v>4</v>
      </c>
      <c r="E233" s="13">
        <v>5</v>
      </c>
      <c r="F233" s="13" t="s">
        <v>10</v>
      </c>
    </row>
    <row r="234" spans="1:6" ht="65.25" customHeight="1" thickBot="1" x14ac:dyDescent="0.3">
      <c r="A234" s="164">
        <v>1</v>
      </c>
      <c r="B234" s="168" t="s">
        <v>162</v>
      </c>
      <c r="C234" s="21" t="s">
        <v>32</v>
      </c>
      <c r="D234" s="19">
        <v>100</v>
      </c>
      <c r="E234" s="23">
        <v>100</v>
      </c>
      <c r="F234" s="20">
        <f>E234/D234*100</f>
        <v>100</v>
      </c>
    </row>
    <row r="235" spans="1:6" ht="96.75" customHeight="1" thickBot="1" x14ac:dyDescent="0.3">
      <c r="A235" s="165"/>
      <c r="B235" s="170"/>
      <c r="C235" s="24" t="s">
        <v>33</v>
      </c>
      <c r="D235" s="19">
        <v>0</v>
      </c>
      <c r="E235" s="22">
        <v>0</v>
      </c>
      <c r="F235" s="20">
        <f>IF(E235=0,100,0)</f>
        <v>100</v>
      </c>
    </row>
    <row r="236" spans="1:6" ht="95.25" thickBot="1" x14ac:dyDescent="0.3">
      <c r="A236" s="11">
        <v>2</v>
      </c>
      <c r="B236" s="17" t="s">
        <v>161</v>
      </c>
      <c r="C236" s="21" t="s">
        <v>33</v>
      </c>
      <c r="D236" s="19">
        <v>0</v>
      </c>
      <c r="E236" s="22">
        <v>0</v>
      </c>
      <c r="F236" s="20">
        <f>IF(E236=0,100,0)</f>
        <v>100</v>
      </c>
    </row>
    <row r="237" spans="1:6" ht="19.5" thickBot="1" x14ac:dyDescent="0.35"/>
    <row r="238" spans="1:6" ht="19.5" thickBot="1" x14ac:dyDescent="0.35">
      <c r="A238" s="136" t="s">
        <v>163</v>
      </c>
      <c r="B238" s="137"/>
      <c r="C238" s="137"/>
      <c r="D238" s="137"/>
      <c r="E238" s="137"/>
      <c r="F238" s="138"/>
    </row>
    <row r="239" spans="1:6" ht="19.5" thickBot="1" x14ac:dyDescent="0.35">
      <c r="A239" s="139" t="s">
        <v>36</v>
      </c>
      <c r="B239" s="140"/>
      <c r="C239" s="140"/>
      <c r="D239" s="140"/>
      <c r="E239" s="140"/>
      <c r="F239" s="141"/>
    </row>
    <row r="240" spans="1:6" ht="132" thickBot="1" x14ac:dyDescent="0.3">
      <c r="A240" s="11" t="s">
        <v>4</v>
      </c>
      <c r="B240" s="12" t="s">
        <v>5</v>
      </c>
      <c r="C240" s="12" t="s">
        <v>13</v>
      </c>
      <c r="D240" s="12" t="s">
        <v>14</v>
      </c>
      <c r="E240" s="12" t="s">
        <v>15</v>
      </c>
      <c r="F240" s="12" t="s">
        <v>9</v>
      </c>
    </row>
    <row r="241" spans="1:6" ht="19.5" thickBot="1" x14ac:dyDescent="0.35">
      <c r="A241" s="13">
        <v>1</v>
      </c>
      <c r="B241" s="13">
        <v>2</v>
      </c>
      <c r="C241" s="13">
        <v>3</v>
      </c>
      <c r="D241" s="13">
        <v>4</v>
      </c>
      <c r="E241" s="13">
        <v>5</v>
      </c>
      <c r="F241" s="13" t="s">
        <v>10</v>
      </c>
    </row>
    <row r="242" spans="1:6" ht="65.25" customHeight="1" thickBot="1" x14ac:dyDescent="0.3">
      <c r="A242" s="164">
        <v>1</v>
      </c>
      <c r="B242" s="168" t="s">
        <v>166</v>
      </c>
      <c r="C242" s="21" t="s">
        <v>32</v>
      </c>
      <c r="D242" s="19">
        <v>100</v>
      </c>
      <c r="E242" s="23">
        <v>100</v>
      </c>
      <c r="F242" s="20">
        <f>E242/D242*100</f>
        <v>100</v>
      </c>
    </row>
    <row r="243" spans="1:6" ht="96.75" customHeight="1" thickBot="1" x14ac:dyDescent="0.3">
      <c r="A243" s="165"/>
      <c r="B243" s="169"/>
      <c r="C243" s="24" t="s">
        <v>33</v>
      </c>
      <c r="D243" s="19">
        <v>0</v>
      </c>
      <c r="E243" s="22">
        <v>0</v>
      </c>
      <c r="F243" s="20">
        <f>IF(E243=0,100,0)</f>
        <v>100</v>
      </c>
    </row>
    <row r="244" spans="1:6" ht="95.25" thickBot="1" x14ac:dyDescent="0.3">
      <c r="A244" s="11">
        <v>2</v>
      </c>
      <c r="B244" s="25" t="s">
        <v>167</v>
      </c>
      <c r="C244" s="21" t="s">
        <v>33</v>
      </c>
      <c r="D244" s="19">
        <v>0</v>
      </c>
      <c r="E244" s="22">
        <v>0</v>
      </c>
      <c r="F244" s="20">
        <f>IF(E244=0,100,0)</f>
        <v>100</v>
      </c>
    </row>
    <row r="245" spans="1:6" ht="19.5" thickBot="1" x14ac:dyDescent="0.35"/>
    <row r="246" spans="1:6" ht="19.5" thickBot="1" x14ac:dyDescent="0.35">
      <c r="A246" s="136" t="s">
        <v>170</v>
      </c>
      <c r="B246" s="137"/>
      <c r="C246" s="137"/>
      <c r="D246" s="137"/>
      <c r="E246" s="137"/>
      <c r="F246" s="138"/>
    </row>
    <row r="247" spans="1:6" ht="19.5" thickBot="1" x14ac:dyDescent="0.35">
      <c r="A247" s="139" t="s">
        <v>36</v>
      </c>
      <c r="B247" s="140"/>
      <c r="C247" s="140"/>
      <c r="D247" s="140"/>
      <c r="E247" s="140"/>
      <c r="F247" s="141"/>
    </row>
    <row r="248" spans="1:6" ht="132" thickBot="1" x14ac:dyDescent="0.3">
      <c r="A248" s="11" t="s">
        <v>4</v>
      </c>
      <c r="B248" s="12" t="s">
        <v>5</v>
      </c>
      <c r="C248" s="12" t="s">
        <v>13</v>
      </c>
      <c r="D248" s="12" t="s">
        <v>14</v>
      </c>
      <c r="E248" s="12" t="s">
        <v>15</v>
      </c>
      <c r="F248" s="12" t="s">
        <v>9</v>
      </c>
    </row>
    <row r="249" spans="1:6" ht="19.5" thickBot="1" x14ac:dyDescent="0.35">
      <c r="A249" s="13">
        <v>1</v>
      </c>
      <c r="B249" s="13">
        <v>2</v>
      </c>
      <c r="C249" s="13">
        <v>3</v>
      </c>
      <c r="D249" s="13">
        <v>4</v>
      </c>
      <c r="E249" s="13">
        <v>5</v>
      </c>
      <c r="F249" s="13" t="s">
        <v>10</v>
      </c>
    </row>
    <row r="250" spans="1:6" ht="65.25" customHeight="1" thickBot="1" x14ac:dyDescent="0.3">
      <c r="A250" s="164">
        <v>1</v>
      </c>
      <c r="B250" s="168" t="s">
        <v>173</v>
      </c>
      <c r="C250" s="21" t="s">
        <v>32</v>
      </c>
      <c r="D250" s="19">
        <v>100</v>
      </c>
      <c r="E250" s="23">
        <v>69</v>
      </c>
      <c r="F250" s="20">
        <f>E250/D250*100</f>
        <v>69</v>
      </c>
    </row>
    <row r="251" spans="1:6" ht="96.75" customHeight="1" thickBot="1" x14ac:dyDescent="0.3">
      <c r="A251" s="165"/>
      <c r="B251" s="169"/>
      <c r="C251" s="24" t="s">
        <v>33</v>
      </c>
      <c r="D251" s="19">
        <v>0</v>
      </c>
      <c r="E251" s="22">
        <v>0</v>
      </c>
      <c r="F251" s="20">
        <f>IF(E251=0,100,0)</f>
        <v>100</v>
      </c>
    </row>
    <row r="252" spans="1:6" ht="95.25" thickBot="1" x14ac:dyDescent="0.3">
      <c r="A252" s="11">
        <v>2</v>
      </c>
      <c r="B252" s="25" t="s">
        <v>172</v>
      </c>
      <c r="C252" s="21" t="s">
        <v>33</v>
      </c>
      <c r="D252" s="19">
        <v>0</v>
      </c>
      <c r="E252" s="22">
        <v>0</v>
      </c>
      <c r="F252" s="20">
        <f>IF(E252=0,100,0)</f>
        <v>100</v>
      </c>
    </row>
    <row r="253" spans="1:6" ht="19.5" thickBot="1" x14ac:dyDescent="0.35"/>
    <row r="254" spans="1:6" ht="19.5" thickBot="1" x14ac:dyDescent="0.35">
      <c r="A254" s="136" t="s">
        <v>176</v>
      </c>
      <c r="B254" s="137"/>
      <c r="C254" s="137"/>
      <c r="D254" s="137"/>
      <c r="E254" s="137"/>
      <c r="F254" s="138"/>
    </row>
    <row r="255" spans="1:6" ht="19.5" thickBot="1" x14ac:dyDescent="0.35">
      <c r="A255" s="139" t="s">
        <v>36</v>
      </c>
      <c r="B255" s="140"/>
      <c r="C255" s="140"/>
      <c r="D255" s="140"/>
      <c r="E255" s="140"/>
      <c r="F255" s="141"/>
    </row>
    <row r="256" spans="1:6" ht="132" thickBot="1" x14ac:dyDescent="0.3">
      <c r="A256" s="11" t="s">
        <v>4</v>
      </c>
      <c r="B256" s="12" t="s">
        <v>5</v>
      </c>
      <c r="C256" s="12" t="s">
        <v>13</v>
      </c>
      <c r="D256" s="12" t="s">
        <v>14</v>
      </c>
      <c r="E256" s="12" t="s">
        <v>15</v>
      </c>
      <c r="F256" s="12" t="s">
        <v>9</v>
      </c>
    </row>
    <row r="257" spans="1:6" ht="19.5" thickBot="1" x14ac:dyDescent="0.35">
      <c r="A257" s="13">
        <v>1</v>
      </c>
      <c r="B257" s="13">
        <v>2</v>
      </c>
      <c r="C257" s="13">
        <v>3</v>
      </c>
      <c r="D257" s="13">
        <v>4</v>
      </c>
      <c r="E257" s="13">
        <v>5</v>
      </c>
      <c r="F257" s="13" t="s">
        <v>10</v>
      </c>
    </row>
    <row r="258" spans="1:6" ht="65.25" customHeight="1" thickBot="1" x14ac:dyDescent="0.3">
      <c r="A258" s="164">
        <v>1</v>
      </c>
      <c r="B258" s="168" t="s">
        <v>179</v>
      </c>
      <c r="C258" s="21" t="s">
        <v>32</v>
      </c>
      <c r="D258" s="19">
        <v>100</v>
      </c>
      <c r="E258" s="23">
        <v>100</v>
      </c>
      <c r="F258" s="20">
        <f>E258/D258*100</f>
        <v>100</v>
      </c>
    </row>
    <row r="259" spans="1:6" ht="96.75" customHeight="1" thickBot="1" x14ac:dyDescent="0.3">
      <c r="A259" s="165"/>
      <c r="B259" s="169"/>
      <c r="C259" s="24" t="s">
        <v>33</v>
      </c>
      <c r="D259" s="19">
        <v>0</v>
      </c>
      <c r="E259" s="22">
        <v>0</v>
      </c>
      <c r="F259" s="20">
        <f>IF(E259=0,100,0)</f>
        <v>100</v>
      </c>
    </row>
    <row r="260" spans="1:6" ht="95.25" thickBot="1" x14ac:dyDescent="0.3">
      <c r="A260" s="11">
        <v>2</v>
      </c>
      <c r="B260" s="25" t="s">
        <v>180</v>
      </c>
      <c r="C260" s="21" t="s">
        <v>33</v>
      </c>
      <c r="D260" s="19">
        <v>0</v>
      </c>
      <c r="E260" s="22">
        <v>0</v>
      </c>
      <c r="F260" s="20">
        <f>IF(E260=0,100,0)</f>
        <v>100</v>
      </c>
    </row>
    <row r="261" spans="1:6" ht="19.5" thickBot="1" x14ac:dyDescent="0.35"/>
    <row r="262" spans="1:6" ht="19.5" thickBot="1" x14ac:dyDescent="0.35">
      <c r="A262" s="136" t="s">
        <v>182</v>
      </c>
      <c r="B262" s="137"/>
      <c r="C262" s="137"/>
      <c r="D262" s="137"/>
      <c r="E262" s="137"/>
      <c r="F262" s="138"/>
    </row>
    <row r="263" spans="1:6" ht="19.5" thickBot="1" x14ac:dyDescent="0.35">
      <c r="A263" s="139" t="s">
        <v>36</v>
      </c>
      <c r="B263" s="140"/>
      <c r="C263" s="140"/>
      <c r="D263" s="140"/>
      <c r="E263" s="140"/>
      <c r="F263" s="141"/>
    </row>
    <row r="264" spans="1:6" ht="132" thickBot="1" x14ac:dyDescent="0.3">
      <c r="A264" s="11" t="s">
        <v>4</v>
      </c>
      <c r="B264" s="12" t="s">
        <v>5</v>
      </c>
      <c r="C264" s="12" t="s">
        <v>13</v>
      </c>
      <c r="D264" s="12" t="s">
        <v>14</v>
      </c>
      <c r="E264" s="12" t="s">
        <v>15</v>
      </c>
      <c r="F264" s="12" t="s">
        <v>9</v>
      </c>
    </row>
    <row r="265" spans="1:6" ht="19.5" thickBot="1" x14ac:dyDescent="0.35">
      <c r="A265" s="13">
        <v>1</v>
      </c>
      <c r="B265" s="13">
        <v>2</v>
      </c>
      <c r="C265" s="13">
        <v>3</v>
      </c>
      <c r="D265" s="13">
        <v>4</v>
      </c>
      <c r="E265" s="13">
        <v>5</v>
      </c>
      <c r="F265" s="13" t="s">
        <v>10</v>
      </c>
    </row>
    <row r="266" spans="1:6" ht="65.25" customHeight="1" thickBot="1" x14ac:dyDescent="0.3">
      <c r="A266" s="164">
        <v>1</v>
      </c>
      <c r="B266" s="168" t="s">
        <v>174</v>
      </c>
      <c r="C266" s="21" t="s">
        <v>32</v>
      </c>
      <c r="D266" s="19">
        <v>100</v>
      </c>
      <c r="E266" s="23">
        <v>100</v>
      </c>
      <c r="F266" s="20">
        <f>E266/D266*100</f>
        <v>100</v>
      </c>
    </row>
    <row r="267" spans="1:6" ht="96.75" customHeight="1" thickBot="1" x14ac:dyDescent="0.3">
      <c r="A267" s="165"/>
      <c r="B267" s="169"/>
      <c r="C267" s="24" t="s">
        <v>33</v>
      </c>
      <c r="D267" s="19">
        <v>0</v>
      </c>
      <c r="E267" s="22">
        <v>0</v>
      </c>
      <c r="F267" s="20">
        <f>IF(E267=0,100,0)</f>
        <v>100</v>
      </c>
    </row>
    <row r="268" spans="1:6" ht="95.25" thickBot="1" x14ac:dyDescent="0.3">
      <c r="A268" s="11">
        <v>2</v>
      </c>
      <c r="B268" s="17" t="s">
        <v>184</v>
      </c>
      <c r="C268" s="21" t="s">
        <v>33</v>
      </c>
      <c r="D268" s="19">
        <v>0</v>
      </c>
      <c r="E268" s="22">
        <v>0</v>
      </c>
      <c r="F268" s="20">
        <f>IF(E268=0,100,0)</f>
        <v>100</v>
      </c>
    </row>
    <row r="269" spans="1:6" ht="19.5" thickBot="1" x14ac:dyDescent="0.35"/>
    <row r="270" spans="1:6" ht="19.5" thickBot="1" x14ac:dyDescent="0.35">
      <c r="A270" s="136" t="s">
        <v>185</v>
      </c>
      <c r="B270" s="137"/>
      <c r="C270" s="137"/>
      <c r="D270" s="137"/>
      <c r="E270" s="137"/>
      <c r="F270" s="138"/>
    </row>
    <row r="271" spans="1:6" ht="19.5" thickBot="1" x14ac:dyDescent="0.35">
      <c r="A271" s="139" t="s">
        <v>36</v>
      </c>
      <c r="B271" s="140"/>
      <c r="C271" s="140"/>
      <c r="D271" s="140"/>
      <c r="E271" s="140"/>
      <c r="F271" s="141"/>
    </row>
    <row r="272" spans="1:6" ht="132" thickBot="1" x14ac:dyDescent="0.3">
      <c r="A272" s="11" t="s">
        <v>4</v>
      </c>
      <c r="B272" s="12" t="s">
        <v>5</v>
      </c>
      <c r="C272" s="12" t="s">
        <v>13</v>
      </c>
      <c r="D272" s="12" t="s">
        <v>14</v>
      </c>
      <c r="E272" s="12" t="s">
        <v>15</v>
      </c>
      <c r="F272" s="12" t="s">
        <v>9</v>
      </c>
    </row>
    <row r="273" spans="1:6" ht="19.5" thickBot="1" x14ac:dyDescent="0.35">
      <c r="A273" s="13">
        <v>1</v>
      </c>
      <c r="B273" s="13">
        <v>2</v>
      </c>
      <c r="C273" s="13">
        <v>3</v>
      </c>
      <c r="D273" s="13">
        <v>4</v>
      </c>
      <c r="E273" s="13">
        <v>5</v>
      </c>
      <c r="F273" s="13" t="s">
        <v>10</v>
      </c>
    </row>
    <row r="274" spans="1:6" ht="65.25" customHeight="1" thickBot="1" x14ac:dyDescent="0.3">
      <c r="A274" s="164">
        <v>1</v>
      </c>
      <c r="B274" s="168" t="s">
        <v>188</v>
      </c>
      <c r="C274" s="21" t="s">
        <v>32</v>
      </c>
      <c r="D274" s="19">
        <v>100</v>
      </c>
      <c r="E274" s="23">
        <v>100</v>
      </c>
      <c r="F274" s="20">
        <f>E274/D274*100</f>
        <v>100</v>
      </c>
    </row>
    <row r="275" spans="1:6" ht="96.75" customHeight="1" thickBot="1" x14ac:dyDescent="0.3">
      <c r="A275" s="165"/>
      <c r="B275" s="169"/>
      <c r="C275" s="24" t="s">
        <v>33</v>
      </c>
      <c r="D275" s="19">
        <v>0</v>
      </c>
      <c r="E275" s="22">
        <v>0</v>
      </c>
      <c r="F275" s="20">
        <f>IF(E275=0,100,0)</f>
        <v>100</v>
      </c>
    </row>
    <row r="276" spans="1:6" ht="95.25" thickBot="1" x14ac:dyDescent="0.3">
      <c r="A276" s="11">
        <v>2</v>
      </c>
      <c r="B276" s="17" t="s">
        <v>187</v>
      </c>
      <c r="C276" s="21" t="s">
        <v>33</v>
      </c>
      <c r="D276" s="19">
        <v>0</v>
      </c>
      <c r="E276" s="22">
        <v>0</v>
      </c>
      <c r="F276" s="20">
        <f>IF(E276=0,100,0)</f>
        <v>100</v>
      </c>
    </row>
    <row r="277" spans="1:6" ht="19.5" thickBot="1" x14ac:dyDescent="0.35"/>
    <row r="278" spans="1:6" ht="19.5" thickBot="1" x14ac:dyDescent="0.35">
      <c r="A278" s="136" t="s">
        <v>189</v>
      </c>
      <c r="B278" s="137"/>
      <c r="C278" s="137"/>
      <c r="D278" s="137"/>
      <c r="E278" s="137"/>
      <c r="F278" s="138"/>
    </row>
    <row r="279" spans="1:6" ht="19.5" thickBot="1" x14ac:dyDescent="0.35">
      <c r="A279" s="139" t="s">
        <v>36</v>
      </c>
      <c r="B279" s="140"/>
      <c r="C279" s="140"/>
      <c r="D279" s="140"/>
      <c r="E279" s="140"/>
      <c r="F279" s="141"/>
    </row>
    <row r="280" spans="1:6" ht="132" thickBot="1" x14ac:dyDescent="0.3">
      <c r="A280" s="11" t="s">
        <v>4</v>
      </c>
      <c r="B280" s="12" t="s">
        <v>5</v>
      </c>
      <c r="C280" s="12" t="s">
        <v>13</v>
      </c>
      <c r="D280" s="12" t="s">
        <v>14</v>
      </c>
      <c r="E280" s="12" t="s">
        <v>15</v>
      </c>
      <c r="F280" s="12" t="s">
        <v>9</v>
      </c>
    </row>
    <row r="281" spans="1:6" ht="19.5" thickBot="1" x14ac:dyDescent="0.35">
      <c r="A281" s="13">
        <v>1</v>
      </c>
      <c r="B281" s="13">
        <v>2</v>
      </c>
      <c r="C281" s="13">
        <v>3</v>
      </c>
      <c r="D281" s="13">
        <v>4</v>
      </c>
      <c r="E281" s="13">
        <v>5</v>
      </c>
      <c r="F281" s="13" t="s">
        <v>10</v>
      </c>
    </row>
    <row r="282" spans="1:6" ht="65.25" customHeight="1" thickBot="1" x14ac:dyDescent="0.3">
      <c r="A282" s="164">
        <v>1</v>
      </c>
      <c r="B282" s="166" t="s">
        <v>71</v>
      </c>
      <c r="C282" s="21" t="s">
        <v>32</v>
      </c>
      <c r="D282" s="19">
        <v>100</v>
      </c>
      <c r="E282" s="23">
        <v>100</v>
      </c>
      <c r="F282" s="20">
        <f>E282/D282*100</f>
        <v>100</v>
      </c>
    </row>
    <row r="283" spans="1:6" ht="96.75" customHeight="1" thickBot="1" x14ac:dyDescent="0.3">
      <c r="A283" s="165"/>
      <c r="B283" s="167"/>
      <c r="C283" s="24" t="s">
        <v>33</v>
      </c>
      <c r="D283" s="19">
        <v>0</v>
      </c>
      <c r="E283" s="22">
        <v>0</v>
      </c>
      <c r="F283" s="20">
        <f>IF(E283=0,100,0)</f>
        <v>100</v>
      </c>
    </row>
    <row r="284" spans="1:6" ht="95.25" thickBot="1" x14ac:dyDescent="0.3">
      <c r="A284" s="11">
        <v>2</v>
      </c>
      <c r="B284" s="66" t="s">
        <v>191</v>
      </c>
      <c r="C284" s="21" t="s">
        <v>33</v>
      </c>
      <c r="D284" s="19">
        <v>0</v>
      </c>
      <c r="E284" s="22">
        <v>0</v>
      </c>
      <c r="F284" s="20">
        <f>IF(E284=0,100,0)</f>
        <v>100</v>
      </c>
    </row>
    <row r="285" spans="1:6" ht="19.5" thickBot="1" x14ac:dyDescent="0.35"/>
    <row r="286" spans="1:6" ht="19.5" thickBot="1" x14ac:dyDescent="0.35">
      <c r="A286" s="142" t="s">
        <v>192</v>
      </c>
      <c r="B286" s="142"/>
      <c r="C286" s="142"/>
      <c r="D286" s="142"/>
      <c r="E286" s="142"/>
      <c r="F286" s="142"/>
    </row>
    <row r="287" spans="1:6" ht="19.5" thickBot="1" x14ac:dyDescent="0.35">
      <c r="A287" s="143" t="s">
        <v>36</v>
      </c>
      <c r="B287" s="143"/>
      <c r="C287" s="143"/>
      <c r="D287" s="143"/>
      <c r="E287" s="143"/>
      <c r="F287" s="143"/>
    </row>
    <row r="288" spans="1:6" ht="132" thickBot="1" x14ac:dyDescent="0.3">
      <c r="A288" s="116" t="s">
        <v>4</v>
      </c>
      <c r="B288" s="117" t="s">
        <v>5</v>
      </c>
      <c r="C288" s="117" t="s">
        <v>13</v>
      </c>
      <c r="D288" s="117" t="s">
        <v>14</v>
      </c>
      <c r="E288" s="117" t="s">
        <v>15</v>
      </c>
      <c r="F288" s="117" t="s">
        <v>9</v>
      </c>
    </row>
    <row r="289" spans="1:6" ht="19.5" thickBot="1" x14ac:dyDescent="0.35">
      <c r="A289" s="118">
        <v>1</v>
      </c>
      <c r="B289" s="118">
        <v>2</v>
      </c>
      <c r="C289" s="118">
        <v>3</v>
      </c>
      <c r="D289" s="118">
        <v>4</v>
      </c>
      <c r="E289" s="118">
        <v>5</v>
      </c>
      <c r="F289" s="118" t="s">
        <v>10</v>
      </c>
    </row>
    <row r="290" spans="1:6" ht="65.25" customHeight="1" thickBot="1" x14ac:dyDescent="0.3">
      <c r="A290" s="162">
        <v>1</v>
      </c>
      <c r="B290" s="163" t="s">
        <v>195</v>
      </c>
      <c r="C290" s="21" t="s">
        <v>32</v>
      </c>
      <c r="D290" s="124">
        <v>100</v>
      </c>
      <c r="E290" s="125">
        <v>90</v>
      </c>
      <c r="F290" s="126">
        <f>E290/D290*100</f>
        <v>90</v>
      </c>
    </row>
    <row r="291" spans="1:6" ht="96.75" customHeight="1" thickBot="1" x14ac:dyDescent="0.3">
      <c r="A291" s="162"/>
      <c r="B291" s="163"/>
      <c r="C291" s="24" t="s">
        <v>33</v>
      </c>
      <c r="D291" s="124">
        <v>0</v>
      </c>
      <c r="E291" s="127">
        <v>0</v>
      </c>
      <c r="F291" s="126">
        <f>IF(E291=0,100,0)</f>
        <v>100</v>
      </c>
    </row>
    <row r="292" spans="1:6" ht="95.25" thickBot="1" x14ac:dyDescent="0.3">
      <c r="A292" s="116">
        <v>2</v>
      </c>
      <c r="B292" s="25" t="s">
        <v>194</v>
      </c>
      <c r="C292" s="21" t="s">
        <v>33</v>
      </c>
      <c r="D292" s="124">
        <v>0</v>
      </c>
      <c r="E292" s="127">
        <v>0</v>
      </c>
      <c r="F292" s="126">
        <f>IF(E292=0,100,0)</f>
        <v>100</v>
      </c>
    </row>
    <row r="293" spans="1:6" ht="19.5" thickBot="1" x14ac:dyDescent="0.35"/>
    <row r="294" spans="1:6" ht="19.5" thickBot="1" x14ac:dyDescent="0.35">
      <c r="A294" s="136" t="s">
        <v>202</v>
      </c>
      <c r="B294" s="137"/>
      <c r="C294" s="137"/>
      <c r="D294" s="137"/>
      <c r="E294" s="137"/>
      <c r="F294" s="138"/>
    </row>
    <row r="295" spans="1:6" ht="19.5" thickBot="1" x14ac:dyDescent="0.35">
      <c r="A295" s="139" t="s">
        <v>36</v>
      </c>
      <c r="B295" s="140"/>
      <c r="C295" s="140"/>
      <c r="D295" s="140"/>
      <c r="E295" s="140"/>
      <c r="F295" s="141"/>
    </row>
    <row r="296" spans="1:6" ht="132" thickBot="1" x14ac:dyDescent="0.3">
      <c r="A296" s="11" t="s">
        <v>4</v>
      </c>
      <c r="B296" s="12" t="s">
        <v>5</v>
      </c>
      <c r="C296" s="12" t="s">
        <v>13</v>
      </c>
      <c r="D296" s="12" t="s">
        <v>14</v>
      </c>
      <c r="E296" s="12" t="s">
        <v>15</v>
      </c>
      <c r="F296" s="12" t="s">
        <v>9</v>
      </c>
    </row>
    <row r="297" spans="1:6" ht="19.5" thickBot="1" x14ac:dyDescent="0.35">
      <c r="A297" s="13">
        <v>1</v>
      </c>
      <c r="B297" s="13">
        <v>2</v>
      </c>
      <c r="C297" s="13">
        <v>3</v>
      </c>
      <c r="D297" s="13">
        <v>4</v>
      </c>
      <c r="E297" s="13">
        <v>5</v>
      </c>
      <c r="F297" s="13" t="s">
        <v>10</v>
      </c>
    </row>
    <row r="298" spans="1:6" ht="65.25" customHeight="1" thickBot="1" x14ac:dyDescent="0.3">
      <c r="A298" s="164">
        <v>1</v>
      </c>
      <c r="B298" s="168" t="s">
        <v>205</v>
      </c>
      <c r="C298" s="21" t="s">
        <v>32</v>
      </c>
      <c r="D298" s="19">
        <v>100</v>
      </c>
      <c r="E298" s="23">
        <v>100</v>
      </c>
      <c r="F298" s="20">
        <f>E298/D298*100</f>
        <v>100</v>
      </c>
    </row>
    <row r="299" spans="1:6" ht="96.75" customHeight="1" thickBot="1" x14ac:dyDescent="0.3">
      <c r="A299" s="165"/>
      <c r="B299" s="169"/>
      <c r="C299" s="24" t="s">
        <v>33</v>
      </c>
      <c r="D299" s="19">
        <v>0</v>
      </c>
      <c r="E299" s="22">
        <v>0</v>
      </c>
      <c r="F299" s="20">
        <f>IF(E299=0,100,0)</f>
        <v>100</v>
      </c>
    </row>
    <row r="300" spans="1:6" ht="95.25" thickBot="1" x14ac:dyDescent="0.3">
      <c r="A300" s="11">
        <v>2</v>
      </c>
      <c r="B300" s="17" t="s">
        <v>204</v>
      </c>
      <c r="C300" s="21" t="s">
        <v>33</v>
      </c>
      <c r="D300" s="19">
        <v>0</v>
      </c>
      <c r="E300" s="22">
        <v>0</v>
      </c>
      <c r="F300" s="20">
        <f>IF(E300=0,100,0)</f>
        <v>100</v>
      </c>
    </row>
    <row r="301" spans="1:6" ht="19.5" thickBot="1" x14ac:dyDescent="0.35"/>
    <row r="302" spans="1:6" ht="19.5" thickBot="1" x14ac:dyDescent="0.35">
      <c r="A302" s="136" t="s">
        <v>207</v>
      </c>
      <c r="B302" s="137"/>
      <c r="C302" s="137"/>
      <c r="D302" s="137"/>
      <c r="E302" s="137"/>
      <c r="F302" s="138"/>
    </row>
    <row r="303" spans="1:6" ht="19.5" thickBot="1" x14ac:dyDescent="0.35">
      <c r="A303" s="139" t="s">
        <v>36</v>
      </c>
      <c r="B303" s="140"/>
      <c r="C303" s="140"/>
      <c r="D303" s="140"/>
      <c r="E303" s="140"/>
      <c r="F303" s="141"/>
    </row>
    <row r="304" spans="1:6" ht="132" thickBot="1" x14ac:dyDescent="0.3">
      <c r="A304" s="11" t="s">
        <v>4</v>
      </c>
      <c r="B304" s="12" t="s">
        <v>5</v>
      </c>
      <c r="C304" s="12" t="s">
        <v>13</v>
      </c>
      <c r="D304" s="12" t="s">
        <v>14</v>
      </c>
      <c r="E304" s="12" t="s">
        <v>15</v>
      </c>
      <c r="F304" s="12" t="s">
        <v>9</v>
      </c>
    </row>
    <row r="305" spans="1:6" ht="19.5" thickBot="1" x14ac:dyDescent="0.35">
      <c r="A305" s="13">
        <v>1</v>
      </c>
      <c r="B305" s="13">
        <v>2</v>
      </c>
      <c r="C305" s="13">
        <v>3</v>
      </c>
      <c r="D305" s="13">
        <v>4</v>
      </c>
      <c r="E305" s="13">
        <v>5</v>
      </c>
      <c r="F305" s="13" t="s">
        <v>10</v>
      </c>
    </row>
    <row r="306" spans="1:6" ht="65.25" customHeight="1" thickBot="1" x14ac:dyDescent="0.3">
      <c r="A306" s="164">
        <v>1</v>
      </c>
      <c r="B306" s="168" t="s">
        <v>64</v>
      </c>
      <c r="C306" s="21" t="s">
        <v>32</v>
      </c>
      <c r="D306" s="19">
        <v>100</v>
      </c>
      <c r="E306" s="23">
        <v>100</v>
      </c>
      <c r="F306" s="20">
        <f>E306/D306*100</f>
        <v>100</v>
      </c>
    </row>
    <row r="307" spans="1:6" ht="96.75" customHeight="1" thickBot="1" x14ac:dyDescent="0.3">
      <c r="A307" s="165"/>
      <c r="B307" s="169"/>
      <c r="C307" s="24" t="s">
        <v>33</v>
      </c>
      <c r="D307" s="19">
        <v>0</v>
      </c>
      <c r="E307" s="22">
        <v>0</v>
      </c>
      <c r="F307" s="20">
        <f>IF(E307=0,100,0)</f>
        <v>100</v>
      </c>
    </row>
    <row r="308" spans="1:6" ht="95.25" thickBot="1" x14ac:dyDescent="0.3">
      <c r="A308" s="11">
        <v>2</v>
      </c>
      <c r="B308" s="17" t="s">
        <v>208</v>
      </c>
      <c r="C308" s="21" t="s">
        <v>33</v>
      </c>
      <c r="D308" s="19">
        <v>0</v>
      </c>
      <c r="E308" s="22">
        <v>0</v>
      </c>
      <c r="F308" s="20">
        <f>IF(E308=0,100,0)</f>
        <v>100</v>
      </c>
    </row>
    <row r="309" spans="1:6" ht="19.5" thickBot="1" x14ac:dyDescent="0.35"/>
    <row r="310" spans="1:6" ht="19.5" thickBot="1" x14ac:dyDescent="0.35">
      <c r="A310" s="136" t="s">
        <v>209</v>
      </c>
      <c r="B310" s="137"/>
      <c r="C310" s="137"/>
      <c r="D310" s="137"/>
      <c r="E310" s="137"/>
      <c r="F310" s="138"/>
    </row>
    <row r="311" spans="1:6" ht="19.5" thickBot="1" x14ac:dyDescent="0.35">
      <c r="A311" s="139" t="s">
        <v>36</v>
      </c>
      <c r="B311" s="140"/>
      <c r="C311" s="140"/>
      <c r="D311" s="140"/>
      <c r="E311" s="140"/>
      <c r="F311" s="141"/>
    </row>
    <row r="312" spans="1:6" ht="132" thickBot="1" x14ac:dyDescent="0.3">
      <c r="A312" s="11" t="s">
        <v>4</v>
      </c>
      <c r="B312" s="12" t="s">
        <v>5</v>
      </c>
      <c r="C312" s="12" t="s">
        <v>13</v>
      </c>
      <c r="D312" s="12" t="s">
        <v>14</v>
      </c>
      <c r="E312" s="12" t="s">
        <v>15</v>
      </c>
      <c r="F312" s="12" t="s">
        <v>9</v>
      </c>
    </row>
    <row r="313" spans="1:6" ht="19.5" thickBot="1" x14ac:dyDescent="0.35">
      <c r="A313" s="13">
        <v>1</v>
      </c>
      <c r="B313" s="13">
        <v>2</v>
      </c>
      <c r="C313" s="13">
        <v>3</v>
      </c>
      <c r="D313" s="13">
        <v>4</v>
      </c>
      <c r="E313" s="13">
        <v>5</v>
      </c>
      <c r="F313" s="13" t="s">
        <v>10</v>
      </c>
    </row>
    <row r="314" spans="1:6" ht="65.25" customHeight="1" thickBot="1" x14ac:dyDescent="0.3">
      <c r="A314" s="164">
        <v>1</v>
      </c>
      <c r="B314" s="168" t="s">
        <v>211</v>
      </c>
      <c r="C314" s="21" t="s">
        <v>32</v>
      </c>
      <c r="D314" s="19">
        <v>100</v>
      </c>
      <c r="E314" s="23">
        <v>100</v>
      </c>
      <c r="F314" s="20">
        <f>E314/D314*100</f>
        <v>100</v>
      </c>
    </row>
    <row r="315" spans="1:6" ht="96.75" customHeight="1" thickBot="1" x14ac:dyDescent="0.3">
      <c r="A315" s="165"/>
      <c r="B315" s="169"/>
      <c r="C315" s="24" t="s">
        <v>33</v>
      </c>
      <c r="D315" s="19">
        <v>0</v>
      </c>
      <c r="E315" s="22">
        <v>0</v>
      </c>
      <c r="F315" s="20">
        <f>IF(E315=0,100,0)</f>
        <v>100</v>
      </c>
    </row>
    <row r="316" spans="1:6" ht="95.25" thickBot="1" x14ac:dyDescent="0.3">
      <c r="A316" s="11">
        <v>2</v>
      </c>
      <c r="B316" s="17" t="s">
        <v>210</v>
      </c>
      <c r="C316" s="21" t="s">
        <v>33</v>
      </c>
      <c r="D316" s="19">
        <v>0</v>
      </c>
      <c r="E316" s="22">
        <v>0</v>
      </c>
      <c r="F316" s="20">
        <f>IF(E316=0,100,0)</f>
        <v>100</v>
      </c>
    </row>
    <row r="317" spans="1:6" ht="19.5" thickBot="1" x14ac:dyDescent="0.35"/>
    <row r="318" spans="1:6" ht="19.5" thickBot="1" x14ac:dyDescent="0.35">
      <c r="A318" s="136" t="s">
        <v>212</v>
      </c>
      <c r="B318" s="137"/>
      <c r="C318" s="137"/>
      <c r="D318" s="137"/>
      <c r="E318" s="137"/>
      <c r="F318" s="138"/>
    </row>
    <row r="319" spans="1:6" ht="19.5" thickBot="1" x14ac:dyDescent="0.35">
      <c r="A319" s="139" t="s">
        <v>36</v>
      </c>
      <c r="B319" s="140"/>
      <c r="C319" s="140"/>
      <c r="D319" s="140"/>
      <c r="E319" s="140"/>
      <c r="F319" s="141"/>
    </row>
    <row r="320" spans="1:6" ht="132" thickBot="1" x14ac:dyDescent="0.3">
      <c r="A320" s="11" t="s">
        <v>4</v>
      </c>
      <c r="B320" s="12" t="s">
        <v>5</v>
      </c>
      <c r="C320" s="12" t="s">
        <v>13</v>
      </c>
      <c r="D320" s="12" t="s">
        <v>14</v>
      </c>
      <c r="E320" s="12" t="s">
        <v>15</v>
      </c>
      <c r="F320" s="12" t="s">
        <v>9</v>
      </c>
    </row>
    <row r="321" spans="1:6" ht="19.5" thickBot="1" x14ac:dyDescent="0.35">
      <c r="A321" s="13">
        <v>1</v>
      </c>
      <c r="B321" s="13">
        <v>2</v>
      </c>
      <c r="C321" s="13">
        <v>3</v>
      </c>
      <c r="D321" s="13">
        <v>4</v>
      </c>
      <c r="E321" s="13">
        <v>5</v>
      </c>
      <c r="F321" s="13" t="s">
        <v>10</v>
      </c>
    </row>
    <row r="322" spans="1:6" ht="65.25" customHeight="1" thickBot="1" x14ac:dyDescent="0.3">
      <c r="A322" s="164">
        <v>1</v>
      </c>
      <c r="B322" s="168" t="s">
        <v>214</v>
      </c>
      <c r="C322" s="21" t="s">
        <v>32</v>
      </c>
      <c r="D322" s="19">
        <v>100</v>
      </c>
      <c r="E322" s="23">
        <v>100</v>
      </c>
      <c r="F322" s="20">
        <f>E322/D322*100</f>
        <v>100</v>
      </c>
    </row>
    <row r="323" spans="1:6" ht="96.75" customHeight="1" thickBot="1" x14ac:dyDescent="0.3">
      <c r="A323" s="165"/>
      <c r="B323" s="169"/>
      <c r="C323" s="24" t="s">
        <v>33</v>
      </c>
      <c r="D323" s="19">
        <v>0</v>
      </c>
      <c r="E323" s="22"/>
      <c r="F323" s="20">
        <f>IF(E323=0,100,0)</f>
        <v>100</v>
      </c>
    </row>
    <row r="324" spans="1:6" ht="95.25" thickBot="1" x14ac:dyDescent="0.3">
      <c r="A324" s="11">
        <v>2</v>
      </c>
      <c r="B324" s="17" t="s">
        <v>213</v>
      </c>
      <c r="C324" s="21" t="s">
        <v>33</v>
      </c>
      <c r="D324" s="19">
        <v>0</v>
      </c>
      <c r="E324" s="22"/>
      <c r="F324" s="20">
        <f>IF(E324=0,100,0)</f>
        <v>100</v>
      </c>
    </row>
    <row r="325" spans="1:6" ht="19.5" thickBot="1" x14ac:dyDescent="0.35"/>
    <row r="326" spans="1:6" ht="19.5" thickBot="1" x14ac:dyDescent="0.35">
      <c r="A326" s="185" t="s">
        <v>216</v>
      </c>
      <c r="B326" s="186"/>
      <c r="C326" s="186"/>
      <c r="D326" s="186"/>
      <c r="E326" s="186"/>
      <c r="F326" s="187"/>
    </row>
    <row r="327" spans="1:6" ht="19.5" thickBot="1" x14ac:dyDescent="0.35">
      <c r="A327" s="188" t="s">
        <v>36</v>
      </c>
      <c r="B327" s="189"/>
      <c r="C327" s="189"/>
      <c r="D327" s="189"/>
      <c r="E327" s="189"/>
      <c r="F327" s="190"/>
    </row>
    <row r="328" spans="1:6" ht="132" thickBot="1" x14ac:dyDescent="0.3">
      <c r="A328" s="191" t="s">
        <v>4</v>
      </c>
      <c r="B328" s="192" t="s">
        <v>5</v>
      </c>
      <c r="C328" s="192" t="s">
        <v>13</v>
      </c>
      <c r="D328" s="192" t="s">
        <v>14</v>
      </c>
      <c r="E328" s="192" t="s">
        <v>15</v>
      </c>
      <c r="F328" s="192" t="s">
        <v>9</v>
      </c>
    </row>
    <row r="329" spans="1:6" ht="19.5" thickBot="1" x14ac:dyDescent="0.35">
      <c r="A329" s="193">
        <v>1</v>
      </c>
      <c r="B329" s="193">
        <v>2</v>
      </c>
      <c r="C329" s="193">
        <v>3</v>
      </c>
      <c r="D329" s="193">
        <v>4</v>
      </c>
      <c r="E329" s="193">
        <v>5</v>
      </c>
      <c r="F329" s="193" t="s">
        <v>10</v>
      </c>
    </row>
    <row r="330" spans="1:6" ht="65.25" customHeight="1" thickBot="1" x14ac:dyDescent="0.3">
      <c r="A330" s="200">
        <v>1</v>
      </c>
      <c r="B330" s="201" t="s">
        <v>113</v>
      </c>
      <c r="C330" s="202" t="s">
        <v>32</v>
      </c>
      <c r="D330" s="203">
        <v>100</v>
      </c>
      <c r="E330" s="204">
        <v>100</v>
      </c>
      <c r="F330" s="205">
        <f>E330/D330*100</f>
        <v>100</v>
      </c>
    </row>
    <row r="331" spans="1:6" ht="96.75" customHeight="1" thickBot="1" x14ac:dyDescent="0.3">
      <c r="A331" s="206"/>
      <c r="B331" s="207"/>
      <c r="C331" s="208" t="s">
        <v>33</v>
      </c>
      <c r="D331" s="203">
        <v>0</v>
      </c>
      <c r="E331" s="209">
        <v>0</v>
      </c>
      <c r="F331" s="205">
        <f>IF(E331=0,100,0)</f>
        <v>100</v>
      </c>
    </row>
    <row r="332" spans="1:6" ht="95.25" thickBot="1" x14ac:dyDescent="0.3">
      <c r="A332" s="191">
        <v>2</v>
      </c>
      <c r="B332" s="198" t="s">
        <v>218</v>
      </c>
      <c r="C332" s="202" t="s">
        <v>33</v>
      </c>
      <c r="D332" s="203">
        <v>0</v>
      </c>
      <c r="E332" s="209">
        <v>0</v>
      </c>
      <c r="F332" s="205">
        <f>IF(E332=0,100,0)</f>
        <v>100</v>
      </c>
    </row>
    <row r="333" spans="1:6" ht="19.5" thickBot="1" x14ac:dyDescent="0.35"/>
    <row r="334" spans="1:6" ht="19.5" thickBot="1" x14ac:dyDescent="0.35">
      <c r="A334" s="136" t="s">
        <v>226</v>
      </c>
      <c r="B334" s="137"/>
      <c r="C334" s="137"/>
      <c r="D334" s="137"/>
      <c r="E334" s="137"/>
      <c r="F334" s="138"/>
    </row>
    <row r="335" spans="1:6" ht="19.5" thickBot="1" x14ac:dyDescent="0.35">
      <c r="A335" s="139" t="s">
        <v>36</v>
      </c>
      <c r="B335" s="140"/>
      <c r="C335" s="140"/>
      <c r="D335" s="140"/>
      <c r="E335" s="140"/>
      <c r="F335" s="141"/>
    </row>
    <row r="336" spans="1:6" ht="132" thickBot="1" x14ac:dyDescent="0.3">
      <c r="A336" s="11" t="s">
        <v>4</v>
      </c>
      <c r="B336" s="12" t="s">
        <v>5</v>
      </c>
      <c r="C336" s="12" t="s">
        <v>13</v>
      </c>
      <c r="D336" s="12" t="s">
        <v>14</v>
      </c>
      <c r="E336" s="12" t="s">
        <v>15</v>
      </c>
      <c r="F336" s="12" t="s">
        <v>9</v>
      </c>
    </row>
    <row r="337" spans="1:6" ht="19.5" thickBot="1" x14ac:dyDescent="0.35">
      <c r="A337" s="13">
        <v>1</v>
      </c>
      <c r="B337" s="13">
        <v>2</v>
      </c>
      <c r="C337" s="13">
        <v>3</v>
      </c>
      <c r="D337" s="13">
        <v>4</v>
      </c>
      <c r="E337" s="13">
        <v>5</v>
      </c>
      <c r="F337" s="13" t="s">
        <v>10</v>
      </c>
    </row>
    <row r="338" spans="1:6" ht="34.9" customHeight="1" thickBot="1" x14ac:dyDescent="0.3">
      <c r="A338" s="164">
        <v>1</v>
      </c>
      <c r="B338" s="168" t="s">
        <v>227</v>
      </c>
      <c r="C338" s="21" t="s">
        <v>32</v>
      </c>
      <c r="D338" s="19">
        <v>100</v>
      </c>
      <c r="E338" s="23">
        <v>100</v>
      </c>
      <c r="F338" s="20">
        <f>E338/D338*100</f>
        <v>100</v>
      </c>
    </row>
    <row r="339" spans="1:6" ht="70.150000000000006" customHeight="1" thickBot="1" x14ac:dyDescent="0.3">
      <c r="A339" s="165"/>
      <c r="B339" s="169"/>
      <c r="C339" s="24" t="s">
        <v>33</v>
      </c>
      <c r="D339" s="19">
        <v>0</v>
      </c>
      <c r="E339" s="22">
        <v>0</v>
      </c>
      <c r="F339" s="20">
        <f>IF(E339=0,100,0)</f>
        <v>100</v>
      </c>
    </row>
    <row r="340" spans="1:6" ht="87.6" customHeight="1" thickBot="1" x14ac:dyDescent="0.3">
      <c r="A340" s="11">
        <v>2</v>
      </c>
      <c r="B340" s="17" t="s">
        <v>225</v>
      </c>
      <c r="C340" s="21" t="s">
        <v>33</v>
      </c>
      <c r="D340" s="19">
        <v>0</v>
      </c>
      <c r="E340" s="22">
        <v>0</v>
      </c>
      <c r="F340" s="20">
        <f>IF(E340=0,100,0)</f>
        <v>100</v>
      </c>
    </row>
    <row r="341" spans="1:6" ht="19.5" thickBot="1" x14ac:dyDescent="0.35"/>
    <row r="342" spans="1:6" ht="19.5" thickBot="1" x14ac:dyDescent="0.35">
      <c r="A342" s="136" t="s">
        <v>228</v>
      </c>
      <c r="B342" s="137"/>
      <c r="C342" s="137"/>
      <c r="D342" s="137"/>
      <c r="E342" s="137"/>
      <c r="F342" s="138"/>
    </row>
    <row r="343" spans="1:6" ht="19.5" thickBot="1" x14ac:dyDescent="0.35">
      <c r="A343" s="139" t="s">
        <v>36</v>
      </c>
      <c r="B343" s="140"/>
      <c r="C343" s="140"/>
      <c r="D343" s="140"/>
      <c r="E343" s="140"/>
      <c r="F343" s="141"/>
    </row>
    <row r="344" spans="1:6" ht="132" thickBot="1" x14ac:dyDescent="0.3">
      <c r="A344" s="11" t="s">
        <v>4</v>
      </c>
      <c r="B344" s="12" t="s">
        <v>5</v>
      </c>
      <c r="C344" s="12" t="s">
        <v>13</v>
      </c>
      <c r="D344" s="12" t="s">
        <v>14</v>
      </c>
      <c r="E344" s="12" t="s">
        <v>15</v>
      </c>
      <c r="F344" s="12" t="s">
        <v>9</v>
      </c>
    </row>
    <row r="345" spans="1:6" ht="19.5" thickBot="1" x14ac:dyDescent="0.35">
      <c r="A345" s="13">
        <v>1</v>
      </c>
      <c r="B345" s="13">
        <v>2</v>
      </c>
      <c r="C345" s="13">
        <v>3</v>
      </c>
      <c r="D345" s="13">
        <v>4</v>
      </c>
      <c r="E345" s="13">
        <v>5</v>
      </c>
      <c r="F345" s="13" t="s">
        <v>10</v>
      </c>
    </row>
    <row r="346" spans="1:6" ht="65.25" customHeight="1" thickBot="1" x14ac:dyDescent="0.3">
      <c r="A346" s="164">
        <v>1</v>
      </c>
      <c r="B346" s="168" t="s">
        <v>71</v>
      </c>
      <c r="C346" s="21" t="s">
        <v>32</v>
      </c>
      <c r="D346" s="19">
        <v>100</v>
      </c>
      <c r="E346" s="23">
        <v>100</v>
      </c>
      <c r="F346" s="20">
        <f>E346/D346*100</f>
        <v>100</v>
      </c>
    </row>
    <row r="347" spans="1:6" ht="96.75" customHeight="1" thickBot="1" x14ac:dyDescent="0.3">
      <c r="A347" s="165"/>
      <c r="B347" s="169"/>
      <c r="C347" s="24" t="s">
        <v>33</v>
      </c>
      <c r="D347" s="19">
        <v>0</v>
      </c>
      <c r="E347" s="22">
        <v>0</v>
      </c>
      <c r="F347" s="20">
        <f>IF(E347=0,100,0)</f>
        <v>100</v>
      </c>
    </row>
    <row r="348" spans="1:6" ht="95.25" thickBot="1" x14ac:dyDescent="0.3">
      <c r="A348" s="11">
        <v>2</v>
      </c>
      <c r="B348" s="17" t="s">
        <v>229</v>
      </c>
      <c r="C348" s="21" t="s">
        <v>33</v>
      </c>
      <c r="D348" s="19">
        <v>0</v>
      </c>
      <c r="E348" s="22">
        <v>0</v>
      </c>
      <c r="F348" s="20">
        <f>IF(E348=0,100,0)</f>
        <v>100</v>
      </c>
    </row>
    <row r="349" spans="1:6" ht="19.5" thickBot="1" x14ac:dyDescent="0.35"/>
    <row r="350" spans="1:6" ht="19.5" thickBot="1" x14ac:dyDescent="0.35">
      <c r="A350" s="136" t="s">
        <v>230</v>
      </c>
      <c r="B350" s="137"/>
      <c r="C350" s="137"/>
      <c r="D350" s="137"/>
      <c r="E350" s="137"/>
      <c r="F350" s="138"/>
    </row>
    <row r="351" spans="1:6" ht="19.5" thickBot="1" x14ac:dyDescent="0.35">
      <c r="A351" s="139" t="s">
        <v>36</v>
      </c>
      <c r="B351" s="140"/>
      <c r="C351" s="140"/>
      <c r="D351" s="140"/>
      <c r="E351" s="140"/>
      <c r="F351" s="141"/>
    </row>
    <row r="352" spans="1:6" ht="132" thickBot="1" x14ac:dyDescent="0.3">
      <c r="A352" s="11" t="s">
        <v>4</v>
      </c>
      <c r="B352" s="12" t="s">
        <v>5</v>
      </c>
      <c r="C352" s="12" t="s">
        <v>13</v>
      </c>
      <c r="D352" s="12" t="s">
        <v>14</v>
      </c>
      <c r="E352" s="12" t="s">
        <v>15</v>
      </c>
      <c r="F352" s="12" t="s">
        <v>9</v>
      </c>
    </row>
    <row r="353" spans="1:6" ht="19.5" thickBot="1" x14ac:dyDescent="0.35">
      <c r="A353" s="13">
        <v>1</v>
      </c>
      <c r="B353" s="13">
        <v>2</v>
      </c>
      <c r="C353" s="13">
        <v>3</v>
      </c>
      <c r="D353" s="13">
        <v>4</v>
      </c>
      <c r="E353" s="13">
        <v>5</v>
      </c>
      <c r="F353" s="13" t="s">
        <v>10</v>
      </c>
    </row>
    <row r="354" spans="1:6" ht="65.25" customHeight="1" thickBot="1" x14ac:dyDescent="0.3">
      <c r="A354" s="164">
        <v>1</v>
      </c>
      <c r="B354" s="168" t="s">
        <v>174</v>
      </c>
      <c r="C354" s="21" t="s">
        <v>32</v>
      </c>
      <c r="D354" s="19">
        <v>100</v>
      </c>
      <c r="E354" s="23">
        <v>100</v>
      </c>
      <c r="F354" s="20">
        <f>E354/D354*100</f>
        <v>100</v>
      </c>
    </row>
    <row r="355" spans="1:6" ht="96.75" customHeight="1" thickBot="1" x14ac:dyDescent="0.3">
      <c r="A355" s="165"/>
      <c r="B355" s="169"/>
      <c r="C355" s="24" t="s">
        <v>33</v>
      </c>
      <c r="D355" s="19">
        <v>0</v>
      </c>
      <c r="E355" s="22"/>
      <c r="F355" s="20">
        <f>IF(E355=0,100,0)</f>
        <v>100</v>
      </c>
    </row>
    <row r="356" spans="1:6" ht="95.25" thickBot="1" x14ac:dyDescent="0.3">
      <c r="A356" s="11">
        <v>2</v>
      </c>
      <c r="B356" s="17" t="s">
        <v>208</v>
      </c>
      <c r="C356" s="21" t="s">
        <v>33</v>
      </c>
      <c r="D356" s="19">
        <v>0</v>
      </c>
      <c r="E356" s="22"/>
      <c r="F356" s="20">
        <f>IF(E356=0,100,0)</f>
        <v>100</v>
      </c>
    </row>
    <row r="357" spans="1:6" ht="19.5" thickBot="1" x14ac:dyDescent="0.35"/>
    <row r="358" spans="1:6" ht="19.5" thickBot="1" x14ac:dyDescent="0.35">
      <c r="A358" s="136" t="s">
        <v>231</v>
      </c>
      <c r="B358" s="137"/>
      <c r="C358" s="137"/>
      <c r="D358" s="137"/>
      <c r="E358" s="137"/>
      <c r="F358" s="138"/>
    </row>
    <row r="359" spans="1:6" ht="19.5" thickBot="1" x14ac:dyDescent="0.35">
      <c r="A359" s="139" t="s">
        <v>36</v>
      </c>
      <c r="B359" s="140"/>
      <c r="C359" s="140"/>
      <c r="D359" s="140"/>
      <c r="E359" s="140"/>
      <c r="F359" s="141"/>
    </row>
    <row r="360" spans="1:6" ht="132" thickBot="1" x14ac:dyDescent="0.3">
      <c r="A360" s="11" t="s">
        <v>4</v>
      </c>
      <c r="B360" s="12" t="s">
        <v>5</v>
      </c>
      <c r="C360" s="12" t="s">
        <v>13</v>
      </c>
      <c r="D360" s="12" t="s">
        <v>14</v>
      </c>
      <c r="E360" s="12" t="s">
        <v>15</v>
      </c>
      <c r="F360" s="12" t="s">
        <v>9</v>
      </c>
    </row>
    <row r="361" spans="1:6" ht="19.5" thickBot="1" x14ac:dyDescent="0.35">
      <c r="A361" s="13">
        <v>1</v>
      </c>
      <c r="B361" s="13">
        <v>2</v>
      </c>
      <c r="C361" s="13">
        <v>3</v>
      </c>
      <c r="D361" s="13">
        <v>4</v>
      </c>
      <c r="E361" s="13">
        <v>5</v>
      </c>
      <c r="F361" s="13" t="s">
        <v>10</v>
      </c>
    </row>
    <row r="362" spans="1:6" ht="65.25" customHeight="1" thickBot="1" x14ac:dyDescent="0.3">
      <c r="A362" s="164">
        <v>1</v>
      </c>
      <c r="B362" s="168" t="s">
        <v>71</v>
      </c>
      <c r="C362" s="21" t="s">
        <v>32</v>
      </c>
      <c r="D362" s="19">
        <v>100</v>
      </c>
      <c r="E362" s="23">
        <v>100</v>
      </c>
      <c r="F362" s="20">
        <f>E362/D362*100</f>
        <v>100</v>
      </c>
    </row>
    <row r="363" spans="1:6" ht="96.75" customHeight="1" thickBot="1" x14ac:dyDescent="0.3">
      <c r="A363" s="165"/>
      <c r="B363" s="169"/>
      <c r="C363" s="24" t="s">
        <v>33</v>
      </c>
      <c r="D363" s="19">
        <v>0</v>
      </c>
      <c r="E363" s="22">
        <v>0</v>
      </c>
      <c r="F363" s="20">
        <f>IF(E363=0,100,0)</f>
        <v>100</v>
      </c>
    </row>
    <row r="364" spans="1:6" ht="95.25" thickBot="1" x14ac:dyDescent="0.3">
      <c r="A364" s="11">
        <v>2</v>
      </c>
      <c r="B364" s="17" t="s">
        <v>232</v>
      </c>
      <c r="C364" s="21" t="s">
        <v>33</v>
      </c>
      <c r="D364" s="19">
        <v>0</v>
      </c>
      <c r="E364" s="22">
        <v>0</v>
      </c>
      <c r="F364" s="20">
        <f>IF(E364=0,100,0)</f>
        <v>100</v>
      </c>
    </row>
    <row r="366" spans="1:6" x14ac:dyDescent="0.3">
      <c r="A366" s="145" t="s">
        <v>233</v>
      </c>
      <c r="B366" s="146"/>
      <c r="C366" s="146"/>
      <c r="D366" s="146"/>
      <c r="E366" s="146"/>
      <c r="F366" s="147"/>
    </row>
    <row r="367" spans="1:6" x14ac:dyDescent="0.3">
      <c r="A367" s="148" t="s">
        <v>36</v>
      </c>
      <c r="B367" s="148"/>
      <c r="C367" s="148"/>
      <c r="D367" s="148"/>
      <c r="E367" s="148"/>
      <c r="F367" s="148"/>
    </row>
    <row r="368" spans="1:6" ht="131.25" x14ac:dyDescent="0.25">
      <c r="A368" s="39" t="s">
        <v>4</v>
      </c>
      <c r="B368" s="40" t="s">
        <v>5</v>
      </c>
      <c r="C368" s="40" t="s">
        <v>13</v>
      </c>
      <c r="D368" s="40" t="s">
        <v>14</v>
      </c>
      <c r="E368" s="40" t="s">
        <v>15</v>
      </c>
      <c r="F368" s="40" t="s">
        <v>9</v>
      </c>
    </row>
    <row r="369" spans="1:6" x14ac:dyDescent="0.3">
      <c r="A369" s="76">
        <v>1</v>
      </c>
      <c r="B369" s="76">
        <v>2</v>
      </c>
      <c r="C369" s="76">
        <v>3</v>
      </c>
      <c r="D369" s="76">
        <v>4</v>
      </c>
      <c r="E369" s="76">
        <v>5</v>
      </c>
      <c r="F369" s="76" t="s">
        <v>10</v>
      </c>
    </row>
    <row r="370" spans="1:6" ht="65.25" customHeight="1" x14ac:dyDescent="0.25">
      <c r="A370" s="171">
        <v>1</v>
      </c>
      <c r="B370" s="173" t="s">
        <v>236</v>
      </c>
      <c r="C370" s="46" t="s">
        <v>32</v>
      </c>
      <c r="D370" s="223">
        <v>100</v>
      </c>
      <c r="E370" s="221">
        <v>100</v>
      </c>
      <c r="F370" s="222">
        <f>E370/D370*100</f>
        <v>100</v>
      </c>
    </row>
    <row r="371" spans="1:6" ht="96.75" customHeight="1" x14ac:dyDescent="0.25">
      <c r="A371" s="172"/>
      <c r="B371" s="174"/>
      <c r="C371" s="46" t="s">
        <v>33</v>
      </c>
      <c r="D371" s="223">
        <v>0</v>
      </c>
      <c r="E371" s="221">
        <v>0</v>
      </c>
      <c r="F371" s="222">
        <f>IF(E371=0,100,0)</f>
        <v>100</v>
      </c>
    </row>
    <row r="372" spans="1:6" ht="94.5" x14ac:dyDescent="0.25">
      <c r="A372" s="42">
        <v>2</v>
      </c>
      <c r="B372" s="50" t="s">
        <v>237</v>
      </c>
      <c r="C372" s="46" t="s">
        <v>33</v>
      </c>
      <c r="D372" s="223">
        <v>0</v>
      </c>
      <c r="E372" s="221">
        <v>0</v>
      </c>
      <c r="F372" s="222">
        <f>IF(E372=0,100,0)</f>
        <v>100</v>
      </c>
    </row>
    <row r="373" spans="1:6" ht="19.5" thickBot="1" x14ac:dyDescent="0.35"/>
    <row r="374" spans="1:6" ht="19.5" thickBot="1" x14ac:dyDescent="0.35">
      <c r="A374" s="136" t="s">
        <v>240</v>
      </c>
      <c r="B374" s="137"/>
      <c r="C374" s="137"/>
      <c r="D374" s="137"/>
      <c r="E374" s="137"/>
      <c r="F374" s="138"/>
    </row>
    <row r="375" spans="1:6" ht="19.5" thickBot="1" x14ac:dyDescent="0.35">
      <c r="A375" s="139" t="s">
        <v>36</v>
      </c>
      <c r="B375" s="140"/>
      <c r="C375" s="140"/>
      <c r="D375" s="140"/>
      <c r="E375" s="140"/>
      <c r="F375" s="141"/>
    </row>
    <row r="376" spans="1:6" ht="132" thickBot="1" x14ac:dyDescent="0.3">
      <c r="A376" s="11" t="s">
        <v>4</v>
      </c>
      <c r="B376" s="12" t="s">
        <v>5</v>
      </c>
      <c r="C376" s="12" t="s">
        <v>13</v>
      </c>
      <c r="D376" s="12" t="s">
        <v>14</v>
      </c>
      <c r="E376" s="12" t="s">
        <v>15</v>
      </c>
      <c r="F376" s="12" t="s">
        <v>9</v>
      </c>
    </row>
    <row r="377" spans="1:6" ht="19.5" thickBot="1" x14ac:dyDescent="0.35">
      <c r="A377" s="13">
        <v>1</v>
      </c>
      <c r="B377" s="13">
        <v>2</v>
      </c>
      <c r="C377" s="13">
        <v>3</v>
      </c>
      <c r="D377" s="13">
        <v>4</v>
      </c>
      <c r="E377" s="13">
        <v>5</v>
      </c>
      <c r="F377" s="13" t="s">
        <v>10</v>
      </c>
    </row>
    <row r="378" spans="1:6" ht="65.25" customHeight="1" thickBot="1" x14ac:dyDescent="0.3">
      <c r="A378" s="164">
        <v>1</v>
      </c>
      <c r="B378" s="168" t="s">
        <v>243</v>
      </c>
      <c r="C378" s="21" t="s">
        <v>32</v>
      </c>
      <c r="D378" s="19">
        <v>100</v>
      </c>
      <c r="E378" s="23">
        <v>93</v>
      </c>
      <c r="F378" s="20">
        <f>E378/D378*100</f>
        <v>93</v>
      </c>
    </row>
    <row r="379" spans="1:6" ht="96.75" customHeight="1" thickBot="1" x14ac:dyDescent="0.3">
      <c r="A379" s="165"/>
      <c r="B379" s="169"/>
      <c r="C379" s="24" t="s">
        <v>33</v>
      </c>
      <c r="D379" s="19">
        <v>0</v>
      </c>
      <c r="E379" s="22">
        <v>0</v>
      </c>
      <c r="F379" s="20">
        <f>IF(E379=0,100,0)</f>
        <v>100</v>
      </c>
    </row>
    <row r="380" spans="1:6" ht="95.25" thickBot="1" x14ac:dyDescent="0.3">
      <c r="A380" s="11">
        <v>2</v>
      </c>
      <c r="B380" s="25" t="s">
        <v>244</v>
      </c>
      <c r="C380" s="21" t="s">
        <v>33</v>
      </c>
      <c r="D380" s="19">
        <v>0</v>
      </c>
      <c r="E380" s="22">
        <v>0</v>
      </c>
      <c r="F380" s="20">
        <f>IF(E380=0,100,0)</f>
        <v>100</v>
      </c>
    </row>
    <row r="381" spans="1:6" ht="19.5" thickBot="1" x14ac:dyDescent="0.35"/>
    <row r="382" spans="1:6" s="78" customFormat="1" ht="19.5" thickBot="1" x14ac:dyDescent="0.35">
      <c r="A382" s="149" t="s">
        <v>247</v>
      </c>
      <c r="B382" s="150"/>
      <c r="C382" s="150"/>
      <c r="D382" s="150"/>
      <c r="E382" s="150"/>
      <c r="F382" s="151"/>
    </row>
    <row r="383" spans="1:6" s="78" customFormat="1" ht="19.5" thickBot="1" x14ac:dyDescent="0.35">
      <c r="A383" s="152" t="s">
        <v>36</v>
      </c>
      <c r="B383" s="153"/>
      <c r="C383" s="153"/>
      <c r="D383" s="153"/>
      <c r="E383" s="153"/>
      <c r="F383" s="154"/>
    </row>
    <row r="384" spans="1:6" s="78" customFormat="1" ht="132" thickBot="1" x14ac:dyDescent="0.3">
      <c r="A384" s="87" t="s">
        <v>4</v>
      </c>
      <c r="B384" s="80" t="s">
        <v>5</v>
      </c>
      <c r="C384" s="80" t="s">
        <v>13</v>
      </c>
      <c r="D384" s="80" t="s">
        <v>14</v>
      </c>
      <c r="E384" s="80" t="s">
        <v>15</v>
      </c>
      <c r="F384" s="80" t="s">
        <v>9</v>
      </c>
    </row>
    <row r="385" spans="1:6" s="78" customFormat="1" ht="19.5" thickBot="1" x14ac:dyDescent="0.35">
      <c r="A385" s="81">
        <v>1</v>
      </c>
      <c r="B385" s="81">
        <v>2</v>
      </c>
      <c r="C385" s="81">
        <v>3</v>
      </c>
      <c r="D385" s="81">
        <v>4</v>
      </c>
      <c r="E385" s="81">
        <v>5</v>
      </c>
      <c r="F385" s="81" t="s">
        <v>10</v>
      </c>
    </row>
    <row r="386" spans="1:6" s="78" customFormat="1" ht="65.25" customHeight="1" thickBot="1" x14ac:dyDescent="0.3">
      <c r="A386" s="175">
        <v>1</v>
      </c>
      <c r="B386" s="177" t="s">
        <v>249</v>
      </c>
      <c r="C386" s="88" t="s">
        <v>32</v>
      </c>
      <c r="D386" s="89">
        <v>100</v>
      </c>
      <c r="E386" s="90">
        <v>100</v>
      </c>
      <c r="F386" s="91">
        <f>E386/D386*100</f>
        <v>100</v>
      </c>
    </row>
    <row r="387" spans="1:6" s="78" customFormat="1" ht="96.75" customHeight="1" thickBot="1" x14ac:dyDescent="0.3">
      <c r="A387" s="176"/>
      <c r="B387" s="178"/>
      <c r="C387" s="92" t="s">
        <v>33</v>
      </c>
      <c r="D387" s="89">
        <v>0</v>
      </c>
      <c r="E387" s="93">
        <v>0</v>
      </c>
      <c r="F387" s="91">
        <f>IF(E387=0, 100, 0)</f>
        <v>100</v>
      </c>
    </row>
    <row r="388" spans="1:6" s="78" customFormat="1" ht="95.25" thickBot="1" x14ac:dyDescent="0.3">
      <c r="A388" s="87">
        <v>2</v>
      </c>
      <c r="B388" s="94" t="s">
        <v>250</v>
      </c>
      <c r="C388" s="88" t="s">
        <v>33</v>
      </c>
      <c r="D388" s="89">
        <v>0</v>
      </c>
      <c r="E388" s="93">
        <v>0</v>
      </c>
      <c r="F388" s="91">
        <f>IF(E388=0, 100, 0)</f>
        <v>100</v>
      </c>
    </row>
    <row r="389" spans="1:6" ht="19.5" thickBot="1" x14ac:dyDescent="0.35"/>
    <row r="390" spans="1:6" s="78" customFormat="1" ht="19.5" thickBot="1" x14ac:dyDescent="0.35">
      <c r="A390" s="149" t="s">
        <v>253</v>
      </c>
      <c r="B390" s="150"/>
      <c r="C390" s="150"/>
      <c r="D390" s="150"/>
      <c r="E390" s="150"/>
      <c r="F390" s="151"/>
    </row>
    <row r="391" spans="1:6" s="78" customFormat="1" ht="19.5" thickBot="1" x14ac:dyDescent="0.35">
      <c r="A391" s="152" t="s">
        <v>36</v>
      </c>
      <c r="B391" s="153"/>
      <c r="C391" s="153"/>
      <c r="D391" s="153"/>
      <c r="E391" s="153"/>
      <c r="F391" s="154"/>
    </row>
    <row r="392" spans="1:6" s="78" customFormat="1" ht="132" thickBot="1" x14ac:dyDescent="0.3">
      <c r="A392" s="87" t="s">
        <v>4</v>
      </c>
      <c r="B392" s="80" t="s">
        <v>5</v>
      </c>
      <c r="C392" s="80" t="s">
        <v>13</v>
      </c>
      <c r="D392" s="80" t="s">
        <v>14</v>
      </c>
      <c r="E392" s="80" t="s">
        <v>15</v>
      </c>
      <c r="F392" s="80" t="s">
        <v>9</v>
      </c>
    </row>
    <row r="393" spans="1:6" s="78" customFormat="1" ht="19.5" thickBot="1" x14ac:dyDescent="0.35">
      <c r="A393" s="81">
        <v>1</v>
      </c>
      <c r="B393" s="81">
        <v>2</v>
      </c>
      <c r="C393" s="81">
        <v>3</v>
      </c>
      <c r="D393" s="81">
        <v>4</v>
      </c>
      <c r="E393" s="81">
        <v>5</v>
      </c>
      <c r="F393" s="81" t="s">
        <v>10</v>
      </c>
    </row>
    <row r="394" spans="1:6" s="78" customFormat="1" ht="65.25" customHeight="1" thickBot="1" x14ac:dyDescent="0.3">
      <c r="A394" s="175">
        <v>1</v>
      </c>
      <c r="B394" s="177" t="s">
        <v>256</v>
      </c>
      <c r="C394" s="88" t="s">
        <v>32</v>
      </c>
      <c r="D394" s="89">
        <v>100</v>
      </c>
      <c r="E394" s="90">
        <v>100</v>
      </c>
      <c r="F394" s="91">
        <f>E394/D394*100</f>
        <v>100</v>
      </c>
    </row>
    <row r="395" spans="1:6" s="78" customFormat="1" ht="96.75" customHeight="1" thickBot="1" x14ac:dyDescent="0.3">
      <c r="A395" s="176"/>
      <c r="B395" s="178"/>
      <c r="C395" s="92" t="s">
        <v>33</v>
      </c>
      <c r="D395" s="89">
        <v>0</v>
      </c>
      <c r="E395" s="93">
        <v>0</v>
      </c>
      <c r="F395" s="91">
        <f>IF(E395=0, 100, 0)</f>
        <v>100</v>
      </c>
    </row>
    <row r="396" spans="1:6" s="78" customFormat="1" ht="95.25" thickBot="1" x14ac:dyDescent="0.3">
      <c r="A396" s="87">
        <v>2</v>
      </c>
      <c r="B396" s="94" t="s">
        <v>257</v>
      </c>
      <c r="C396" s="88" t="s">
        <v>33</v>
      </c>
      <c r="D396" s="89">
        <v>0</v>
      </c>
      <c r="E396" s="93">
        <v>0</v>
      </c>
      <c r="F396" s="91">
        <f>IF(E396=0, 100, 0)</f>
        <v>100</v>
      </c>
    </row>
    <row r="397" spans="1:6" ht="19.5" thickBot="1" x14ac:dyDescent="0.35"/>
    <row r="398" spans="1:6" ht="19.5" thickBot="1" x14ac:dyDescent="0.35">
      <c r="A398" s="136" t="s">
        <v>258</v>
      </c>
      <c r="B398" s="137"/>
      <c r="C398" s="137"/>
      <c r="D398" s="137"/>
      <c r="E398" s="137"/>
      <c r="F398" s="138"/>
    </row>
    <row r="399" spans="1:6" ht="19.5" thickBot="1" x14ac:dyDescent="0.35">
      <c r="A399" s="139" t="s">
        <v>36</v>
      </c>
      <c r="B399" s="140"/>
      <c r="C399" s="140"/>
      <c r="D399" s="140"/>
      <c r="E399" s="140"/>
      <c r="F399" s="141"/>
    </row>
    <row r="400" spans="1:6" ht="132" thickBot="1" x14ac:dyDescent="0.3">
      <c r="A400" s="11" t="s">
        <v>4</v>
      </c>
      <c r="B400" s="12" t="s">
        <v>5</v>
      </c>
      <c r="C400" s="12" t="s">
        <v>13</v>
      </c>
      <c r="D400" s="12" t="s">
        <v>14</v>
      </c>
      <c r="E400" s="12" t="s">
        <v>15</v>
      </c>
      <c r="F400" s="12" t="s">
        <v>9</v>
      </c>
    </row>
    <row r="401" spans="1:6" ht="19.5" thickBot="1" x14ac:dyDescent="0.35">
      <c r="A401" s="13">
        <v>1</v>
      </c>
      <c r="B401" s="13">
        <v>2</v>
      </c>
      <c r="C401" s="13">
        <v>3</v>
      </c>
      <c r="D401" s="13">
        <v>4</v>
      </c>
      <c r="E401" s="13">
        <v>5</v>
      </c>
      <c r="F401" s="13" t="s">
        <v>10</v>
      </c>
    </row>
    <row r="402" spans="1:6" ht="65.25" customHeight="1" thickBot="1" x14ac:dyDescent="0.3">
      <c r="A402" s="164">
        <v>1</v>
      </c>
      <c r="B402" s="168" t="s">
        <v>135</v>
      </c>
      <c r="C402" s="21" t="s">
        <v>32</v>
      </c>
      <c r="D402" s="19">
        <v>100</v>
      </c>
      <c r="E402" s="23">
        <v>100</v>
      </c>
      <c r="F402" s="20">
        <f>E402/D402*100</f>
        <v>100</v>
      </c>
    </row>
    <row r="403" spans="1:6" ht="96.75" customHeight="1" thickBot="1" x14ac:dyDescent="0.3">
      <c r="A403" s="165"/>
      <c r="B403" s="169"/>
      <c r="C403" s="24" t="s">
        <v>33</v>
      </c>
      <c r="D403" s="19">
        <v>0</v>
      </c>
      <c r="E403" s="22">
        <v>0</v>
      </c>
      <c r="F403" s="20">
        <f>IF(E403=0,100,0)</f>
        <v>100</v>
      </c>
    </row>
    <row r="404" spans="1:6" ht="95.25" thickBot="1" x14ac:dyDescent="0.3">
      <c r="A404" s="11">
        <v>2</v>
      </c>
      <c r="B404" s="17" t="s">
        <v>134</v>
      </c>
      <c r="C404" s="21" t="s">
        <v>33</v>
      </c>
      <c r="D404" s="19">
        <v>0</v>
      </c>
      <c r="E404" s="22">
        <v>0</v>
      </c>
      <c r="F404" s="20">
        <f>IF(E404=0,100,0)</f>
        <v>100</v>
      </c>
    </row>
    <row r="405" spans="1:6" ht="19.5" thickBot="1" x14ac:dyDescent="0.35"/>
    <row r="406" spans="1:6" ht="19.5" thickBot="1" x14ac:dyDescent="0.35">
      <c r="A406" s="142" t="s">
        <v>259</v>
      </c>
      <c r="B406" s="142"/>
      <c r="C406" s="142"/>
      <c r="D406" s="142"/>
      <c r="E406" s="142"/>
      <c r="F406" s="142"/>
    </row>
    <row r="407" spans="1:6" ht="19.5" thickBot="1" x14ac:dyDescent="0.35">
      <c r="A407" s="143" t="s">
        <v>36</v>
      </c>
      <c r="B407" s="143"/>
      <c r="C407" s="143"/>
      <c r="D407" s="143"/>
      <c r="E407" s="143"/>
      <c r="F407" s="143"/>
    </row>
    <row r="408" spans="1:6" ht="157.5" customHeight="1" thickBot="1" x14ac:dyDescent="0.3">
      <c r="A408" s="123" t="s">
        <v>4</v>
      </c>
      <c r="B408" s="117" t="s">
        <v>5</v>
      </c>
      <c r="C408" s="117" t="s">
        <v>6</v>
      </c>
      <c r="D408" s="117" t="s">
        <v>7</v>
      </c>
      <c r="E408" s="117" t="s">
        <v>8</v>
      </c>
      <c r="F408" s="117" t="s">
        <v>9</v>
      </c>
    </row>
    <row r="409" spans="1:6" ht="19.5" thickBot="1" x14ac:dyDescent="0.35">
      <c r="A409" s="118">
        <v>1</v>
      </c>
      <c r="B409" s="118">
        <v>2</v>
      </c>
      <c r="C409" s="118">
        <v>3</v>
      </c>
      <c r="D409" s="119">
        <v>4</v>
      </c>
      <c r="E409" s="118">
        <v>5</v>
      </c>
      <c r="F409" s="118" t="s">
        <v>10</v>
      </c>
    </row>
    <row r="410" spans="1:6" ht="90" customHeight="1" thickBot="1" x14ac:dyDescent="0.3">
      <c r="A410" s="123">
        <v>1</v>
      </c>
      <c r="B410" s="14" t="s">
        <v>260</v>
      </c>
      <c r="C410" s="117" t="s">
        <v>11</v>
      </c>
      <c r="D410" s="120">
        <v>163</v>
      </c>
      <c r="E410" s="120">
        <v>172</v>
      </c>
      <c r="F410" s="121">
        <f>E410/D410*100</f>
        <v>105.52147239263803</v>
      </c>
    </row>
    <row r="411" spans="1:6" ht="51" thickBot="1" x14ac:dyDescent="0.3">
      <c r="A411" s="233">
        <v>2</v>
      </c>
      <c r="B411" s="17" t="s">
        <v>261</v>
      </c>
      <c r="C411" s="117" t="s">
        <v>11</v>
      </c>
      <c r="D411" s="122">
        <f>D410</f>
        <v>163</v>
      </c>
      <c r="E411" s="122">
        <f>E410</f>
        <v>172</v>
      </c>
      <c r="F411" s="121">
        <f>E411/D411*100</f>
        <v>105.52147239263803</v>
      </c>
    </row>
    <row r="412" spans="1:6" ht="19.5" thickBot="1" x14ac:dyDescent="0.35"/>
    <row r="413" spans="1:6" ht="19.5" thickBot="1" x14ac:dyDescent="0.35">
      <c r="A413" s="136" t="s">
        <v>265</v>
      </c>
      <c r="B413" s="137"/>
      <c r="C413" s="137"/>
      <c r="D413" s="137"/>
      <c r="E413" s="137"/>
      <c r="F413" s="138"/>
    </row>
    <row r="414" spans="1:6" ht="19.5" thickBot="1" x14ac:dyDescent="0.35">
      <c r="A414" s="139" t="s">
        <v>36</v>
      </c>
      <c r="B414" s="140"/>
      <c r="C414" s="140"/>
      <c r="D414" s="140"/>
      <c r="E414" s="140"/>
      <c r="F414" s="141"/>
    </row>
    <row r="415" spans="1:6" ht="132" thickBot="1" x14ac:dyDescent="0.3">
      <c r="A415" s="11" t="s">
        <v>4</v>
      </c>
      <c r="B415" s="12" t="s">
        <v>5</v>
      </c>
      <c r="C415" s="12" t="s">
        <v>13</v>
      </c>
      <c r="D415" s="12" t="s">
        <v>14</v>
      </c>
      <c r="E415" s="12" t="s">
        <v>15</v>
      </c>
      <c r="F415" s="12" t="s">
        <v>9</v>
      </c>
    </row>
    <row r="416" spans="1:6" ht="19.5" thickBot="1" x14ac:dyDescent="0.35">
      <c r="A416" s="13">
        <v>1</v>
      </c>
      <c r="B416" s="13">
        <v>2</v>
      </c>
      <c r="C416" s="13">
        <v>3</v>
      </c>
      <c r="D416" s="13">
        <v>4</v>
      </c>
      <c r="E416" s="13">
        <v>5</v>
      </c>
      <c r="F416" s="13" t="s">
        <v>10</v>
      </c>
    </row>
    <row r="417" spans="1:6" ht="65.25" customHeight="1" thickBot="1" x14ac:dyDescent="0.3">
      <c r="A417" s="164">
        <v>1</v>
      </c>
      <c r="B417" s="168" t="s">
        <v>71</v>
      </c>
      <c r="C417" s="21" t="s">
        <v>32</v>
      </c>
      <c r="D417" s="19">
        <v>100</v>
      </c>
      <c r="E417" s="23">
        <v>100</v>
      </c>
      <c r="F417" s="20">
        <f>E417/D417*100</f>
        <v>100</v>
      </c>
    </row>
    <row r="418" spans="1:6" ht="96.75" customHeight="1" thickBot="1" x14ac:dyDescent="0.3">
      <c r="A418" s="165"/>
      <c r="B418" s="169"/>
      <c r="C418" s="24" t="s">
        <v>33</v>
      </c>
      <c r="D418" s="19">
        <v>0</v>
      </c>
      <c r="E418" s="22"/>
      <c r="F418" s="20">
        <f>IF(E418=0,100,0)</f>
        <v>100</v>
      </c>
    </row>
    <row r="419" spans="1:6" ht="95.25" thickBot="1" x14ac:dyDescent="0.3">
      <c r="A419" s="11">
        <v>2</v>
      </c>
      <c r="B419" s="25" t="s">
        <v>268</v>
      </c>
      <c r="C419" s="21" t="s">
        <v>33</v>
      </c>
      <c r="D419" s="19">
        <v>0</v>
      </c>
      <c r="E419" s="22"/>
      <c r="F419" s="20">
        <f>IF(E419=0,100,0)</f>
        <v>100</v>
      </c>
    </row>
    <row r="420" spans="1:6" ht="19.5" thickBot="1" x14ac:dyDescent="0.35"/>
    <row r="421" spans="1:6" ht="19.5" thickBot="1" x14ac:dyDescent="0.35">
      <c r="A421" s="136" t="s">
        <v>269</v>
      </c>
      <c r="B421" s="137"/>
      <c r="C421" s="137"/>
      <c r="D421" s="137"/>
      <c r="E421" s="137"/>
      <c r="F421" s="138"/>
    </row>
    <row r="422" spans="1:6" ht="19.5" thickBot="1" x14ac:dyDescent="0.35">
      <c r="A422" s="139" t="s">
        <v>36</v>
      </c>
      <c r="B422" s="140"/>
      <c r="C422" s="140"/>
      <c r="D422" s="140"/>
      <c r="E422" s="140"/>
      <c r="F422" s="141"/>
    </row>
    <row r="423" spans="1:6" ht="132" thickBot="1" x14ac:dyDescent="0.3">
      <c r="A423" s="11" t="s">
        <v>4</v>
      </c>
      <c r="B423" s="12" t="s">
        <v>5</v>
      </c>
      <c r="C423" s="12" t="s">
        <v>13</v>
      </c>
      <c r="D423" s="12" t="s">
        <v>14</v>
      </c>
      <c r="E423" s="12" t="s">
        <v>15</v>
      </c>
      <c r="F423" s="12" t="s">
        <v>9</v>
      </c>
    </row>
    <row r="424" spans="1:6" ht="19.5" thickBot="1" x14ac:dyDescent="0.35">
      <c r="A424" s="13">
        <v>1</v>
      </c>
      <c r="B424" s="13">
        <v>2</v>
      </c>
      <c r="C424" s="13">
        <v>3</v>
      </c>
      <c r="D424" s="13">
        <v>4</v>
      </c>
      <c r="E424" s="13">
        <v>5</v>
      </c>
      <c r="F424" s="13" t="s">
        <v>10</v>
      </c>
    </row>
    <row r="425" spans="1:6" ht="65.25" customHeight="1" thickBot="1" x14ac:dyDescent="0.3">
      <c r="A425" s="164">
        <v>1</v>
      </c>
      <c r="B425" s="168" t="s">
        <v>270</v>
      </c>
      <c r="C425" s="21" t="s">
        <v>32</v>
      </c>
      <c r="D425" s="19">
        <v>100</v>
      </c>
      <c r="E425" s="23">
        <v>100</v>
      </c>
      <c r="F425" s="20">
        <f>E425/D425*100</f>
        <v>100</v>
      </c>
    </row>
    <row r="426" spans="1:6" ht="96.75" customHeight="1" thickBot="1" x14ac:dyDescent="0.3">
      <c r="A426" s="165"/>
      <c r="B426" s="169"/>
      <c r="C426" s="24" t="s">
        <v>33</v>
      </c>
      <c r="D426" s="19">
        <v>0</v>
      </c>
      <c r="E426" s="22">
        <v>0</v>
      </c>
      <c r="F426" s="20">
        <f>IF(E426=0,100,0)</f>
        <v>100</v>
      </c>
    </row>
    <row r="427" spans="1:6" ht="95.25" thickBot="1" x14ac:dyDescent="0.3">
      <c r="A427" s="11">
        <v>2</v>
      </c>
      <c r="B427" s="66" t="s">
        <v>271</v>
      </c>
      <c r="C427" s="21" t="s">
        <v>33</v>
      </c>
      <c r="D427" s="19">
        <v>0</v>
      </c>
      <c r="E427" s="22">
        <v>0</v>
      </c>
      <c r="F427" s="20">
        <f>IF(E427=0,100,0)</f>
        <v>100</v>
      </c>
    </row>
    <row r="428" spans="1:6" ht="19.5" thickBot="1" x14ac:dyDescent="0.35"/>
    <row r="429" spans="1:6" ht="19.5" thickBot="1" x14ac:dyDescent="0.35">
      <c r="A429" s="136" t="s">
        <v>272</v>
      </c>
      <c r="B429" s="137"/>
      <c r="C429" s="137"/>
      <c r="D429" s="137"/>
      <c r="E429" s="137"/>
      <c r="F429" s="138"/>
    </row>
    <row r="430" spans="1:6" ht="19.5" thickBot="1" x14ac:dyDescent="0.35">
      <c r="A430" s="139" t="s">
        <v>36</v>
      </c>
      <c r="B430" s="140"/>
      <c r="C430" s="140"/>
      <c r="D430" s="140"/>
      <c r="E430" s="140"/>
      <c r="F430" s="141"/>
    </row>
    <row r="431" spans="1:6" ht="132" thickBot="1" x14ac:dyDescent="0.3">
      <c r="A431" s="11" t="s">
        <v>4</v>
      </c>
      <c r="B431" s="12" t="s">
        <v>5</v>
      </c>
      <c r="C431" s="12" t="s">
        <v>13</v>
      </c>
      <c r="D431" s="12" t="s">
        <v>14</v>
      </c>
      <c r="E431" s="12" t="s">
        <v>15</v>
      </c>
      <c r="F431" s="12" t="s">
        <v>9</v>
      </c>
    </row>
    <row r="432" spans="1:6" ht="19.5" thickBot="1" x14ac:dyDescent="0.35">
      <c r="A432" s="13">
        <v>1</v>
      </c>
      <c r="B432" s="13">
        <v>2</v>
      </c>
      <c r="C432" s="13">
        <v>3</v>
      </c>
      <c r="D432" s="13">
        <v>4</v>
      </c>
      <c r="E432" s="13">
        <v>5</v>
      </c>
      <c r="F432" s="13" t="s">
        <v>10</v>
      </c>
    </row>
    <row r="433" spans="1:6" ht="65.25" customHeight="1" thickBot="1" x14ac:dyDescent="0.3">
      <c r="A433" s="164">
        <v>1</v>
      </c>
      <c r="B433" s="168" t="s">
        <v>275</v>
      </c>
      <c r="C433" s="21" t="s">
        <v>32</v>
      </c>
      <c r="D433" s="19">
        <v>100</v>
      </c>
      <c r="E433" s="23">
        <v>100</v>
      </c>
      <c r="F433" s="20">
        <f>E433/D433*100</f>
        <v>100</v>
      </c>
    </row>
    <row r="434" spans="1:6" ht="96.75" customHeight="1" thickBot="1" x14ac:dyDescent="0.3">
      <c r="A434" s="165"/>
      <c r="B434" s="169"/>
      <c r="C434" s="24" t="s">
        <v>33</v>
      </c>
      <c r="D434" s="19">
        <v>0</v>
      </c>
      <c r="E434" s="22">
        <v>0</v>
      </c>
      <c r="F434" s="20">
        <f>IF(E434=0,100,0)</f>
        <v>100</v>
      </c>
    </row>
    <row r="435" spans="1:6" ht="95.25" thickBot="1" x14ac:dyDescent="0.3">
      <c r="A435" s="11">
        <v>2</v>
      </c>
      <c r="B435" s="17" t="s">
        <v>274</v>
      </c>
      <c r="C435" s="21" t="s">
        <v>33</v>
      </c>
      <c r="D435" s="19">
        <v>0</v>
      </c>
      <c r="E435" s="22">
        <v>0</v>
      </c>
      <c r="F435" s="20">
        <f>IF(E435=0,100,0)</f>
        <v>100</v>
      </c>
    </row>
    <row r="436" spans="1:6" ht="19.5" thickBot="1" x14ac:dyDescent="0.35"/>
    <row r="437" spans="1:6" ht="19.5" thickBot="1" x14ac:dyDescent="0.35">
      <c r="A437" s="136" t="s">
        <v>276</v>
      </c>
      <c r="B437" s="137"/>
      <c r="C437" s="137"/>
      <c r="D437" s="137"/>
      <c r="E437" s="137"/>
      <c r="F437" s="138"/>
    </row>
    <row r="438" spans="1:6" ht="19.5" thickBot="1" x14ac:dyDescent="0.35">
      <c r="A438" s="139" t="s">
        <v>36</v>
      </c>
      <c r="B438" s="140"/>
      <c r="C438" s="140"/>
      <c r="D438" s="140"/>
      <c r="E438" s="140"/>
      <c r="F438" s="141"/>
    </row>
    <row r="439" spans="1:6" ht="132" thickBot="1" x14ac:dyDescent="0.3">
      <c r="A439" s="11" t="s">
        <v>4</v>
      </c>
      <c r="B439" s="12" t="s">
        <v>5</v>
      </c>
      <c r="C439" s="12" t="s">
        <v>13</v>
      </c>
      <c r="D439" s="12" t="s">
        <v>14</v>
      </c>
      <c r="E439" s="12" t="s">
        <v>15</v>
      </c>
      <c r="F439" s="12" t="s">
        <v>9</v>
      </c>
    </row>
    <row r="440" spans="1:6" ht="19.5" thickBot="1" x14ac:dyDescent="0.35">
      <c r="A440" s="13">
        <v>1</v>
      </c>
      <c r="B440" s="13">
        <v>2</v>
      </c>
      <c r="C440" s="13">
        <v>3</v>
      </c>
      <c r="D440" s="13">
        <v>4</v>
      </c>
      <c r="E440" s="13">
        <v>5</v>
      </c>
      <c r="F440" s="13" t="s">
        <v>10</v>
      </c>
    </row>
    <row r="441" spans="1:6" ht="65.25" customHeight="1" thickBot="1" x14ac:dyDescent="0.3">
      <c r="A441" s="164">
        <v>1</v>
      </c>
      <c r="B441" s="168" t="s">
        <v>256</v>
      </c>
      <c r="C441" s="21" t="s">
        <v>32</v>
      </c>
      <c r="D441" s="19">
        <v>100</v>
      </c>
      <c r="E441" s="23">
        <v>100</v>
      </c>
      <c r="F441" s="20">
        <f>E441/D441*100</f>
        <v>100</v>
      </c>
    </row>
    <row r="442" spans="1:6" ht="96.75" customHeight="1" thickBot="1" x14ac:dyDescent="0.3">
      <c r="A442" s="165"/>
      <c r="B442" s="170"/>
      <c r="C442" s="24" t="s">
        <v>33</v>
      </c>
      <c r="D442" s="19">
        <v>0</v>
      </c>
      <c r="E442" s="22">
        <v>0</v>
      </c>
      <c r="F442" s="20">
        <f>IF(E442=0,100,0)</f>
        <v>100</v>
      </c>
    </row>
    <row r="443" spans="1:6" ht="95.25" thickBot="1" x14ac:dyDescent="0.3">
      <c r="A443" s="11">
        <v>2</v>
      </c>
      <c r="B443" s="17" t="s">
        <v>277</v>
      </c>
      <c r="C443" s="21" t="s">
        <v>33</v>
      </c>
      <c r="D443" s="19">
        <v>0</v>
      </c>
      <c r="E443" s="22">
        <v>0</v>
      </c>
      <c r="F443" s="20">
        <f>IF(E443=0,100,0)</f>
        <v>100</v>
      </c>
    </row>
  </sheetData>
  <mergeCells count="221">
    <mergeCell ref="A430:F430"/>
    <mergeCell ref="A433:A434"/>
    <mergeCell ref="B433:B434"/>
    <mergeCell ref="A437:F437"/>
    <mergeCell ref="A438:F438"/>
    <mergeCell ref="A441:A442"/>
    <mergeCell ref="B441:B442"/>
    <mergeCell ref="A413:F413"/>
    <mergeCell ref="A414:F414"/>
    <mergeCell ref="A417:A418"/>
    <mergeCell ref="B417:B418"/>
    <mergeCell ref="A421:F421"/>
    <mergeCell ref="A422:F422"/>
    <mergeCell ref="A425:A426"/>
    <mergeCell ref="B425:B426"/>
    <mergeCell ref="A429:F429"/>
    <mergeCell ref="A391:F391"/>
    <mergeCell ref="A394:A395"/>
    <mergeCell ref="B394:B395"/>
    <mergeCell ref="A398:F398"/>
    <mergeCell ref="A399:F399"/>
    <mergeCell ref="A402:A403"/>
    <mergeCell ref="B402:B403"/>
    <mergeCell ref="A406:F406"/>
    <mergeCell ref="A407:F407"/>
    <mergeCell ref="A374:F374"/>
    <mergeCell ref="A375:F375"/>
    <mergeCell ref="A378:A379"/>
    <mergeCell ref="B378:B379"/>
    <mergeCell ref="A382:F382"/>
    <mergeCell ref="A383:F383"/>
    <mergeCell ref="A386:A387"/>
    <mergeCell ref="B386:B387"/>
    <mergeCell ref="A390:F390"/>
    <mergeCell ref="A354:A355"/>
    <mergeCell ref="B354:B355"/>
    <mergeCell ref="A358:F358"/>
    <mergeCell ref="A359:F359"/>
    <mergeCell ref="A362:A363"/>
    <mergeCell ref="B362:B363"/>
    <mergeCell ref="A366:F366"/>
    <mergeCell ref="A367:F367"/>
    <mergeCell ref="A370:A371"/>
    <mergeCell ref="B370:B371"/>
    <mergeCell ref="A335:F335"/>
    <mergeCell ref="A338:A339"/>
    <mergeCell ref="B338:B339"/>
    <mergeCell ref="A342:F342"/>
    <mergeCell ref="A343:F343"/>
    <mergeCell ref="A346:A347"/>
    <mergeCell ref="B346:B347"/>
    <mergeCell ref="A350:F350"/>
    <mergeCell ref="A351:F351"/>
    <mergeCell ref="A318:F318"/>
    <mergeCell ref="A319:F319"/>
    <mergeCell ref="A322:A323"/>
    <mergeCell ref="B322:B323"/>
    <mergeCell ref="A326:F326"/>
    <mergeCell ref="A327:F327"/>
    <mergeCell ref="A330:A331"/>
    <mergeCell ref="B330:B331"/>
    <mergeCell ref="A334:F334"/>
    <mergeCell ref="A298:A299"/>
    <mergeCell ref="B298:B299"/>
    <mergeCell ref="A302:F302"/>
    <mergeCell ref="A303:F303"/>
    <mergeCell ref="A306:A307"/>
    <mergeCell ref="B306:B307"/>
    <mergeCell ref="A310:F310"/>
    <mergeCell ref="A311:F311"/>
    <mergeCell ref="A314:A315"/>
    <mergeCell ref="B314:B315"/>
    <mergeCell ref="A74:A75"/>
    <mergeCell ref="B74:B75"/>
    <mergeCell ref="A62:F62"/>
    <mergeCell ref="A63:F63"/>
    <mergeCell ref="A66:A67"/>
    <mergeCell ref="B66:B67"/>
    <mergeCell ref="A70:F70"/>
    <mergeCell ref="A294:F294"/>
    <mergeCell ref="A295:F295"/>
    <mergeCell ref="A10:A11"/>
    <mergeCell ref="B10:B11"/>
    <mergeCell ref="A2:F2"/>
    <mergeCell ref="A3:F3"/>
    <mergeCell ref="A4:F4"/>
    <mergeCell ref="A6:F6"/>
    <mergeCell ref="A7:F7"/>
    <mergeCell ref="A30:F30"/>
    <mergeCell ref="A31:F31"/>
    <mergeCell ref="A95:F95"/>
    <mergeCell ref="A23:F23"/>
    <mergeCell ref="A26:A27"/>
    <mergeCell ref="B26:B27"/>
    <mergeCell ref="A14:F14"/>
    <mergeCell ref="A15:F15"/>
    <mergeCell ref="A18:A19"/>
    <mergeCell ref="B18:B19"/>
    <mergeCell ref="A22:F22"/>
    <mergeCell ref="A34:A35"/>
    <mergeCell ref="B34:B35"/>
    <mergeCell ref="A38:F38"/>
    <mergeCell ref="A39:F39"/>
    <mergeCell ref="A42:A43"/>
    <mergeCell ref="B42:B43"/>
    <mergeCell ref="A46:F46"/>
    <mergeCell ref="A47:F47"/>
    <mergeCell ref="A50:A51"/>
    <mergeCell ref="B50:B51"/>
    <mergeCell ref="A54:F54"/>
    <mergeCell ref="A55:F55"/>
    <mergeCell ref="A58:A59"/>
    <mergeCell ref="B58:B59"/>
    <mergeCell ref="A71:F71"/>
    <mergeCell ref="A78:F78"/>
    <mergeCell ref="A79:F79"/>
    <mergeCell ref="A82:A83"/>
    <mergeCell ref="B82:B83"/>
    <mergeCell ref="A94:F94"/>
    <mergeCell ref="A86:F86"/>
    <mergeCell ref="A87:F87"/>
    <mergeCell ref="A90:A91"/>
    <mergeCell ref="B90:B91"/>
    <mergeCell ref="A110:F110"/>
    <mergeCell ref="A111:F111"/>
    <mergeCell ref="A114:A115"/>
    <mergeCell ref="B114:B115"/>
    <mergeCell ref="A118:F118"/>
    <mergeCell ref="A98:A99"/>
    <mergeCell ref="B98:B99"/>
    <mergeCell ref="A102:F102"/>
    <mergeCell ref="A103:F103"/>
    <mergeCell ref="A106:A107"/>
    <mergeCell ref="B106:B107"/>
    <mergeCell ref="A130:A131"/>
    <mergeCell ref="B130:B131"/>
    <mergeCell ref="A134:F134"/>
    <mergeCell ref="A135:F135"/>
    <mergeCell ref="A138:A139"/>
    <mergeCell ref="B138:B139"/>
    <mergeCell ref="A119:F119"/>
    <mergeCell ref="A122:A123"/>
    <mergeCell ref="B122:B123"/>
    <mergeCell ref="A126:F126"/>
    <mergeCell ref="A127:F127"/>
    <mergeCell ref="A151:F151"/>
    <mergeCell ref="A154:A155"/>
    <mergeCell ref="B154:B155"/>
    <mergeCell ref="A158:F158"/>
    <mergeCell ref="A159:F159"/>
    <mergeCell ref="A142:F142"/>
    <mergeCell ref="A143:F143"/>
    <mergeCell ref="A146:A147"/>
    <mergeCell ref="B146:B147"/>
    <mergeCell ref="A150:F150"/>
    <mergeCell ref="A174:F174"/>
    <mergeCell ref="A175:F175"/>
    <mergeCell ref="A178:A179"/>
    <mergeCell ref="B178:B179"/>
    <mergeCell ref="A182:F182"/>
    <mergeCell ref="A162:A163"/>
    <mergeCell ref="B162:B163"/>
    <mergeCell ref="A166:F166"/>
    <mergeCell ref="A167:F167"/>
    <mergeCell ref="A170:A171"/>
    <mergeCell ref="B170:B171"/>
    <mergeCell ref="A194:A195"/>
    <mergeCell ref="B194:B195"/>
    <mergeCell ref="A198:F198"/>
    <mergeCell ref="A199:F199"/>
    <mergeCell ref="A202:A203"/>
    <mergeCell ref="B202:B203"/>
    <mergeCell ref="A183:F183"/>
    <mergeCell ref="A186:A187"/>
    <mergeCell ref="B186:B187"/>
    <mergeCell ref="A190:F190"/>
    <mergeCell ref="A191:F191"/>
    <mergeCell ref="A215:F215"/>
    <mergeCell ref="A218:A219"/>
    <mergeCell ref="B218:B219"/>
    <mergeCell ref="A222:F222"/>
    <mergeCell ref="A223:F223"/>
    <mergeCell ref="A206:F206"/>
    <mergeCell ref="A207:F207"/>
    <mergeCell ref="A210:A211"/>
    <mergeCell ref="B210:B211"/>
    <mergeCell ref="A214:F214"/>
    <mergeCell ref="A238:F238"/>
    <mergeCell ref="A239:F239"/>
    <mergeCell ref="A242:A243"/>
    <mergeCell ref="B242:B243"/>
    <mergeCell ref="A246:F246"/>
    <mergeCell ref="A226:A227"/>
    <mergeCell ref="B226:B227"/>
    <mergeCell ref="A230:F230"/>
    <mergeCell ref="A231:F231"/>
    <mergeCell ref="A234:A235"/>
    <mergeCell ref="B234:B235"/>
    <mergeCell ref="A258:A259"/>
    <mergeCell ref="B258:B259"/>
    <mergeCell ref="A262:F262"/>
    <mergeCell ref="A263:F263"/>
    <mergeCell ref="A266:A267"/>
    <mergeCell ref="B266:B267"/>
    <mergeCell ref="A247:F247"/>
    <mergeCell ref="A250:A251"/>
    <mergeCell ref="B250:B251"/>
    <mergeCell ref="A254:F254"/>
    <mergeCell ref="A255:F255"/>
    <mergeCell ref="A290:A291"/>
    <mergeCell ref="B290:B291"/>
    <mergeCell ref="A279:F279"/>
    <mergeCell ref="A282:A283"/>
    <mergeCell ref="B282:B283"/>
    <mergeCell ref="A286:F286"/>
    <mergeCell ref="A287:F287"/>
    <mergeCell ref="A270:F270"/>
    <mergeCell ref="A271:F271"/>
    <mergeCell ref="A274:A275"/>
    <mergeCell ref="B274:B275"/>
    <mergeCell ref="A278:F278"/>
  </mergeCells>
  <pageMargins left="0.39370078740157483" right="0.39370078740157483" top="0.35433070866141736" bottom="0.35433070866141736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9"/>
  <sheetViews>
    <sheetView tabSelected="1" zoomScale="60" zoomScaleNormal="60" workbookViewId="0">
      <selection activeCell="O8" sqref="O8:P8"/>
    </sheetView>
  </sheetViews>
  <sheetFormatPr defaultRowHeight="18.75" x14ac:dyDescent="0.3"/>
  <cols>
    <col min="1" max="1" width="7.7109375" style="1" customWidth="1"/>
    <col min="2" max="2" width="73.5703125" style="1" customWidth="1"/>
    <col min="3" max="3" width="19" style="1" customWidth="1"/>
    <col min="4" max="4" width="20.42578125" style="1" customWidth="1"/>
    <col min="5" max="6" width="18.5703125" style="1" customWidth="1"/>
    <col min="7" max="7" width="19.42578125" style="1" customWidth="1"/>
    <col min="8" max="8" width="15.7109375" style="1" customWidth="1"/>
    <col min="9" max="9" width="21.85546875" style="1" customWidth="1"/>
    <col min="10" max="10" width="20.28515625" style="1" customWidth="1"/>
    <col min="11" max="11" width="19.85546875" style="1" customWidth="1"/>
    <col min="12" max="12" width="14.140625" style="1" customWidth="1"/>
    <col min="13" max="13" width="19.140625" style="1" customWidth="1"/>
  </cols>
  <sheetData>
    <row r="1" spans="1:13" x14ac:dyDescent="0.3">
      <c r="M1" s="1" t="s">
        <v>16</v>
      </c>
    </row>
    <row r="2" spans="1:13" x14ac:dyDescent="0.3">
      <c r="A2" s="155" t="s">
        <v>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3" x14ac:dyDescent="0.3">
      <c r="A3" s="155" t="s">
        <v>17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x14ac:dyDescent="0.3">
      <c r="A4" s="155" t="s">
        <v>18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19.5" thickBot="1" x14ac:dyDescent="0.35"/>
    <row r="6" spans="1:13" ht="19.5" thickBot="1" x14ac:dyDescent="0.35">
      <c r="A6" s="136" t="str">
        <f>'форма 1 сады'!A6:F6</f>
        <v>Муниципальное автономное дошкольное образовательное учреждение "Детский сад № 1 "Капитошка"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8"/>
    </row>
    <row r="7" spans="1:13" ht="19.5" thickBot="1" x14ac:dyDescent="0.35">
      <c r="A7" s="139" t="s">
        <v>37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1"/>
    </row>
    <row r="8" spans="1:13" ht="199.5" customHeight="1" thickBot="1" x14ac:dyDescent="0.3">
      <c r="A8" s="11" t="s">
        <v>4</v>
      </c>
      <c r="B8" s="12" t="s">
        <v>5</v>
      </c>
      <c r="C8" s="12" t="s">
        <v>19</v>
      </c>
      <c r="D8" s="12" t="s">
        <v>38</v>
      </c>
      <c r="E8" s="12" t="s">
        <v>39</v>
      </c>
      <c r="F8" s="12" t="s">
        <v>40</v>
      </c>
      <c r="G8" s="33" t="s">
        <v>7</v>
      </c>
      <c r="H8" s="12" t="s">
        <v>20</v>
      </c>
      <c r="I8" s="12" t="s">
        <v>21</v>
      </c>
      <c r="J8" s="12" t="s">
        <v>22</v>
      </c>
      <c r="K8" s="12" t="s">
        <v>23</v>
      </c>
      <c r="L8" s="12" t="s">
        <v>8</v>
      </c>
      <c r="M8" s="12" t="s">
        <v>9</v>
      </c>
    </row>
    <row r="9" spans="1:13" ht="19.5" thickBot="1" x14ac:dyDescent="0.35">
      <c r="A9" s="13">
        <v>1</v>
      </c>
      <c r="B9" s="13">
        <v>2</v>
      </c>
      <c r="C9" s="10">
        <v>3</v>
      </c>
      <c r="D9" s="13" t="s">
        <v>24</v>
      </c>
      <c r="E9" s="13" t="s">
        <v>25</v>
      </c>
      <c r="F9" s="13" t="s">
        <v>34</v>
      </c>
      <c r="G9" s="13" t="s">
        <v>26</v>
      </c>
      <c r="H9" s="13">
        <v>4</v>
      </c>
      <c r="I9" s="13" t="s">
        <v>27</v>
      </c>
      <c r="J9" s="13" t="s">
        <v>28</v>
      </c>
      <c r="K9" s="13" t="s">
        <v>35</v>
      </c>
      <c r="L9" s="13" t="s">
        <v>29</v>
      </c>
      <c r="M9" s="13" t="s">
        <v>30</v>
      </c>
    </row>
    <row r="10" spans="1:13" ht="57" thickBot="1" x14ac:dyDescent="0.3">
      <c r="A10" s="35">
        <v>1</v>
      </c>
      <c r="B10" s="32" t="str">
        <f>'форма 1 сады'!B10</f>
        <v>801011О.99.0.БВ24ДП02000,   801011О.99.0.БВ24ДН82000 реализация основных общеобразовательных программ дошкольного образования</v>
      </c>
      <c r="C10" s="27">
        <f>F10/G10</f>
        <v>135401.73913043478</v>
      </c>
      <c r="D10" s="28">
        <v>11508700</v>
      </c>
      <c r="E10" s="28">
        <v>19633700</v>
      </c>
      <c r="F10" s="29">
        <f>D10+E10</f>
        <v>31142400</v>
      </c>
      <c r="G10" s="30">
        <f>'форма 1 сады'!D10</f>
        <v>230</v>
      </c>
      <c r="H10" s="29">
        <f>K10/L10</f>
        <v>66614.433185483867</v>
      </c>
      <c r="I10" s="34">
        <v>5114606.49</v>
      </c>
      <c r="J10" s="28">
        <v>11405772.939999999</v>
      </c>
      <c r="K10" s="29">
        <f>I10+J10</f>
        <v>16520379.43</v>
      </c>
      <c r="L10" s="30">
        <f>'форма 1 сады'!E10</f>
        <v>248</v>
      </c>
      <c r="M10" s="31">
        <f>H10/C10*100</f>
        <v>49.197620069940946</v>
      </c>
    </row>
    <row r="11" spans="1:13" ht="57" thickBot="1" x14ac:dyDescent="0.3">
      <c r="A11" s="11">
        <v>2</v>
      </c>
      <c r="B11" s="26" t="str">
        <f>'форма 1 сады'!B11</f>
        <v>853211О.99.0.БВ19АГ20000, 853211О.99.0.БВ19АА68000, 853211О.99.0.БВ19АГ08000,  853211О.99.0.БВ19АА56000,  присмотр и уход</v>
      </c>
      <c r="C11" s="27">
        <f>F11/G11</f>
        <v>1808.2608695652175</v>
      </c>
      <c r="D11" s="28">
        <v>415900</v>
      </c>
      <c r="E11" s="29"/>
      <c r="F11" s="29">
        <f>D11</f>
        <v>415900</v>
      </c>
      <c r="G11" s="30">
        <f>G10</f>
        <v>230</v>
      </c>
      <c r="H11" s="29">
        <f>K11/L11</f>
        <v>918.73705645161294</v>
      </c>
      <c r="I11" s="28">
        <v>227846.79</v>
      </c>
      <c r="J11" s="29"/>
      <c r="K11" s="29">
        <f>I11</f>
        <v>227846.79</v>
      </c>
      <c r="L11" s="30">
        <f>'форма 1 сады'!E11</f>
        <v>248</v>
      </c>
      <c r="M11" s="31">
        <f>H11/C11*100</f>
        <v>50.807771816270971</v>
      </c>
    </row>
    <row r="12" spans="1:13" ht="21.75" customHeight="1" thickBot="1" x14ac:dyDescent="0.3">
      <c r="A12" s="2"/>
      <c r="B12" s="6"/>
      <c r="C12" s="7"/>
      <c r="D12" s="7"/>
      <c r="E12" s="7"/>
      <c r="F12" s="7"/>
      <c r="G12" s="8"/>
      <c r="H12" s="7"/>
      <c r="I12" s="7"/>
      <c r="J12" s="7"/>
      <c r="K12" s="7"/>
      <c r="L12" s="8"/>
      <c r="M12" s="5"/>
    </row>
    <row r="13" spans="1:13" ht="19.5" thickBot="1" x14ac:dyDescent="0.35">
      <c r="A13" s="136" t="s">
        <v>44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8"/>
    </row>
    <row r="14" spans="1:13" ht="19.5" thickBot="1" x14ac:dyDescent="0.35">
      <c r="A14" s="139" t="s">
        <v>37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1"/>
    </row>
    <row r="15" spans="1:13" ht="199.5" customHeight="1" thickBot="1" x14ac:dyDescent="0.3">
      <c r="A15" s="11" t="s">
        <v>4</v>
      </c>
      <c r="B15" s="12" t="s">
        <v>5</v>
      </c>
      <c r="C15" s="12" t="s">
        <v>19</v>
      </c>
      <c r="D15" s="12" t="s">
        <v>38</v>
      </c>
      <c r="E15" s="12" t="s">
        <v>39</v>
      </c>
      <c r="F15" s="12" t="s">
        <v>40</v>
      </c>
      <c r="G15" s="33" t="s">
        <v>7</v>
      </c>
      <c r="H15" s="12" t="s">
        <v>20</v>
      </c>
      <c r="I15" s="12" t="s">
        <v>21</v>
      </c>
      <c r="J15" s="12" t="s">
        <v>22</v>
      </c>
      <c r="K15" s="12" t="s">
        <v>23</v>
      </c>
      <c r="L15" s="12" t="s">
        <v>8</v>
      </c>
      <c r="M15" s="12" t="s">
        <v>9</v>
      </c>
    </row>
    <row r="16" spans="1:13" ht="19.5" thickBot="1" x14ac:dyDescent="0.35">
      <c r="A16" s="13">
        <v>1</v>
      </c>
      <c r="B16" s="13">
        <v>2</v>
      </c>
      <c r="C16" s="36">
        <v>3</v>
      </c>
      <c r="D16" s="13" t="s">
        <v>24</v>
      </c>
      <c r="E16" s="13" t="s">
        <v>25</v>
      </c>
      <c r="F16" s="13" t="s">
        <v>34</v>
      </c>
      <c r="G16" s="13" t="s">
        <v>26</v>
      </c>
      <c r="H16" s="13">
        <v>4</v>
      </c>
      <c r="I16" s="13" t="s">
        <v>27</v>
      </c>
      <c r="J16" s="13" t="s">
        <v>28</v>
      </c>
      <c r="K16" s="13" t="s">
        <v>35</v>
      </c>
      <c r="L16" s="13" t="s">
        <v>29</v>
      </c>
      <c r="M16" s="13" t="s">
        <v>30</v>
      </c>
    </row>
    <row r="17" spans="1:13" ht="105" customHeight="1" thickBot="1" x14ac:dyDescent="0.3">
      <c r="A17" s="35">
        <v>1</v>
      </c>
      <c r="B17" s="32" t="s">
        <v>48</v>
      </c>
      <c r="C17" s="27">
        <f>F17/G17</f>
        <v>253056.71641791044</v>
      </c>
      <c r="D17" s="28">
        <v>22882200</v>
      </c>
      <c r="E17" s="28">
        <v>44937000</v>
      </c>
      <c r="F17" s="29">
        <f>D17+E17</f>
        <v>67819200</v>
      </c>
      <c r="G17" s="30">
        <v>268</v>
      </c>
      <c r="H17" s="29">
        <f>K17/L17</f>
        <v>80340.818388157888</v>
      </c>
      <c r="I17" s="34">
        <v>9920723.6799999997</v>
      </c>
      <c r="J17" s="28">
        <v>14502885.109999999</v>
      </c>
      <c r="K17" s="29">
        <f>I17+J17</f>
        <v>24423608.789999999</v>
      </c>
      <c r="L17" s="30">
        <v>304</v>
      </c>
      <c r="M17" s="31">
        <f>H17/C17*100</f>
        <v>31.748147026249669</v>
      </c>
    </row>
    <row r="18" spans="1:13" ht="75" customHeight="1" thickBot="1" x14ac:dyDescent="0.3">
      <c r="A18" s="11">
        <v>2</v>
      </c>
      <c r="B18" s="17" t="s">
        <v>46</v>
      </c>
      <c r="C18" s="27">
        <f>F18/G18</f>
        <v>4001.8656716417909</v>
      </c>
      <c r="D18" s="28">
        <v>1072500</v>
      </c>
      <c r="E18" s="29"/>
      <c r="F18" s="29">
        <f>D18</f>
        <v>1072500</v>
      </c>
      <c r="G18" s="30">
        <f>G17</f>
        <v>268</v>
      </c>
      <c r="H18" s="29">
        <f>K18/L18</f>
        <v>871.32230263157885</v>
      </c>
      <c r="I18" s="28">
        <v>264881.98</v>
      </c>
      <c r="J18" s="29"/>
      <c r="K18" s="29">
        <f>I18</f>
        <v>264881.98</v>
      </c>
      <c r="L18" s="30">
        <v>304</v>
      </c>
      <c r="M18" s="31">
        <f>H18/C18*100</f>
        <v>21.772902294197031</v>
      </c>
    </row>
    <row r="19" spans="1:13" s="9" customFormat="1" ht="28.5" x14ac:dyDescent="0.45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</row>
    <row r="20" spans="1:13" x14ac:dyDescent="0.3">
      <c r="A20" s="145" t="s">
        <v>49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7"/>
    </row>
    <row r="21" spans="1:13" x14ac:dyDescent="0.3">
      <c r="A21" s="148" t="s">
        <v>37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87.5" x14ac:dyDescent="0.25">
      <c r="A22" s="42" t="s">
        <v>4</v>
      </c>
      <c r="B22" s="59" t="s">
        <v>5</v>
      </c>
      <c r="C22" s="59" t="s">
        <v>19</v>
      </c>
      <c r="D22" s="59" t="s">
        <v>38</v>
      </c>
      <c r="E22" s="59" t="s">
        <v>39</v>
      </c>
      <c r="F22" s="59" t="s">
        <v>40</v>
      </c>
      <c r="G22" s="59" t="s">
        <v>7</v>
      </c>
      <c r="H22" s="59" t="s">
        <v>20</v>
      </c>
      <c r="I22" s="59" t="s">
        <v>21</v>
      </c>
      <c r="J22" s="59" t="s">
        <v>22</v>
      </c>
      <c r="K22" s="59" t="s">
        <v>23</v>
      </c>
      <c r="L22" s="59" t="s">
        <v>8</v>
      </c>
      <c r="M22" s="59" t="s">
        <v>9</v>
      </c>
    </row>
    <row r="23" spans="1:13" x14ac:dyDescent="0.3">
      <c r="A23" s="41">
        <v>1</v>
      </c>
      <c r="B23" s="41">
        <v>2</v>
      </c>
      <c r="C23" s="41">
        <v>3</v>
      </c>
      <c r="D23" s="41" t="s">
        <v>24</v>
      </c>
      <c r="E23" s="41" t="s">
        <v>25</v>
      </c>
      <c r="F23" s="41" t="s">
        <v>34</v>
      </c>
      <c r="G23" s="41" t="s">
        <v>26</v>
      </c>
      <c r="H23" s="41">
        <v>4</v>
      </c>
      <c r="I23" s="41" t="s">
        <v>27</v>
      </c>
      <c r="J23" s="41" t="s">
        <v>28</v>
      </c>
      <c r="K23" s="41" t="s">
        <v>35</v>
      </c>
      <c r="L23" s="41" t="s">
        <v>29</v>
      </c>
      <c r="M23" s="41" t="s">
        <v>30</v>
      </c>
    </row>
    <row r="24" spans="1:13" ht="69.75" customHeight="1" x14ac:dyDescent="0.25">
      <c r="A24" s="51">
        <v>1</v>
      </c>
      <c r="B24" s="52" t="s">
        <v>54</v>
      </c>
      <c r="C24" s="53">
        <f>F24/G24</f>
        <v>172001.38888888888</v>
      </c>
      <c r="D24" s="54">
        <v>15052600</v>
      </c>
      <c r="E24" s="54">
        <v>34483800</v>
      </c>
      <c r="F24" s="55">
        <f>D24+E24</f>
        <v>49536400</v>
      </c>
      <c r="G24" s="56">
        <v>288</v>
      </c>
      <c r="H24" s="55">
        <f>K24/L24</f>
        <v>59292.268807017543</v>
      </c>
      <c r="I24" s="54">
        <v>6075079.6799999997</v>
      </c>
      <c r="J24" s="54">
        <v>10823216.93</v>
      </c>
      <c r="K24" s="55">
        <f>I24+J24</f>
        <v>16898296.609999999</v>
      </c>
      <c r="L24" s="56">
        <v>285</v>
      </c>
      <c r="M24" s="57">
        <f>H24/C24*100</f>
        <v>34.471970947467021</v>
      </c>
    </row>
    <row r="25" spans="1:13" ht="75" x14ac:dyDescent="0.25">
      <c r="A25" s="51">
        <v>2</v>
      </c>
      <c r="B25" s="58" t="s">
        <v>55</v>
      </c>
      <c r="C25" s="53">
        <f>F25/G25</f>
        <v>1707.6388888888889</v>
      </c>
      <c r="D25" s="54">
        <v>491800</v>
      </c>
      <c r="E25" s="55"/>
      <c r="F25" s="55">
        <f>D25</f>
        <v>491800</v>
      </c>
      <c r="G25" s="56">
        <v>288</v>
      </c>
      <c r="H25" s="55">
        <f>K25/L25</f>
        <v>0</v>
      </c>
      <c r="I25" s="54">
        <v>0</v>
      </c>
      <c r="J25" s="55"/>
      <c r="K25" s="55">
        <f>I25</f>
        <v>0</v>
      </c>
      <c r="L25" s="56">
        <v>285</v>
      </c>
      <c r="M25" s="57">
        <f>H25/C25*100</f>
        <v>0</v>
      </c>
    </row>
    <row r="26" spans="1:13" ht="19.5" thickBot="1" x14ac:dyDescent="0.35"/>
    <row r="27" spans="1:13" ht="19.5" thickBot="1" x14ac:dyDescent="0.35">
      <c r="A27" s="136" t="s">
        <v>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8"/>
    </row>
    <row r="28" spans="1:13" ht="19.5" thickBot="1" x14ac:dyDescent="0.35">
      <c r="A28" s="139" t="s">
        <v>36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1"/>
    </row>
    <row r="29" spans="1:13" ht="199.5" customHeight="1" thickBot="1" x14ac:dyDescent="0.3">
      <c r="A29" s="11" t="s">
        <v>4</v>
      </c>
      <c r="B29" s="12" t="s">
        <v>5</v>
      </c>
      <c r="C29" s="12" t="s">
        <v>19</v>
      </c>
      <c r="D29" s="12" t="s">
        <v>38</v>
      </c>
      <c r="E29" s="12" t="s">
        <v>39</v>
      </c>
      <c r="F29" s="12" t="s">
        <v>40</v>
      </c>
      <c r="G29" s="33" t="s">
        <v>7</v>
      </c>
      <c r="H29" s="12" t="s">
        <v>20</v>
      </c>
      <c r="I29" s="12" t="s">
        <v>21</v>
      </c>
      <c r="J29" s="12" t="s">
        <v>22</v>
      </c>
      <c r="K29" s="12" t="s">
        <v>23</v>
      </c>
      <c r="L29" s="12" t="s">
        <v>8</v>
      </c>
      <c r="M29" s="12" t="s">
        <v>9</v>
      </c>
    </row>
    <row r="30" spans="1:13" ht="19.5" thickBot="1" x14ac:dyDescent="0.35">
      <c r="A30" s="13">
        <v>1</v>
      </c>
      <c r="B30" s="13">
        <v>2</v>
      </c>
      <c r="C30" s="37">
        <v>3</v>
      </c>
      <c r="D30" s="13" t="s">
        <v>24</v>
      </c>
      <c r="E30" s="13" t="s">
        <v>25</v>
      </c>
      <c r="F30" s="13" t="s">
        <v>34</v>
      </c>
      <c r="G30" s="13" t="s">
        <v>26</v>
      </c>
      <c r="H30" s="13">
        <v>4</v>
      </c>
      <c r="I30" s="13" t="s">
        <v>27</v>
      </c>
      <c r="J30" s="13" t="s">
        <v>28</v>
      </c>
      <c r="K30" s="13" t="s">
        <v>35</v>
      </c>
      <c r="L30" s="13" t="s">
        <v>29</v>
      </c>
      <c r="M30" s="13" t="s">
        <v>30</v>
      </c>
    </row>
    <row r="31" spans="1:13" ht="70.5" customHeight="1" thickBot="1" x14ac:dyDescent="0.3">
      <c r="A31" s="35">
        <v>1</v>
      </c>
      <c r="B31" s="32" t="s">
        <v>62</v>
      </c>
      <c r="C31" s="27">
        <f>F31/G31</f>
        <v>181184.34782608695</v>
      </c>
      <c r="D31" s="28">
        <f>13093800-D32</f>
        <v>12433800</v>
      </c>
      <c r="E31" s="28">
        <v>29238600</v>
      </c>
      <c r="F31" s="29">
        <f>D31+E31</f>
        <v>41672400</v>
      </c>
      <c r="G31" s="30">
        <v>230</v>
      </c>
      <c r="H31" s="29">
        <f>K31/L31</f>
        <v>79084.840376569045</v>
      </c>
      <c r="I31" s="34">
        <f>5897959.08-I32</f>
        <v>5309021.38</v>
      </c>
      <c r="J31" s="28">
        <v>13592255.470000001</v>
      </c>
      <c r="K31" s="29">
        <f>I31+J31</f>
        <v>18901276.850000001</v>
      </c>
      <c r="L31" s="30">
        <v>239</v>
      </c>
      <c r="M31" s="31">
        <f>H31/C31*100</f>
        <v>43.64882580943474</v>
      </c>
    </row>
    <row r="32" spans="1:13" ht="84" customHeight="1" thickBot="1" x14ac:dyDescent="0.3">
      <c r="A32" s="11">
        <v>2</v>
      </c>
      <c r="B32" s="26" t="s">
        <v>58</v>
      </c>
      <c r="C32" s="27">
        <f>F32/G32</f>
        <v>2869.5652173913045</v>
      </c>
      <c r="D32" s="28">
        <v>660000</v>
      </c>
      <c r="E32" s="29"/>
      <c r="F32" s="29">
        <f>D32</f>
        <v>660000</v>
      </c>
      <c r="G32" s="30">
        <v>230</v>
      </c>
      <c r="H32" s="29">
        <f>K32/L32</f>
        <v>2464.1744769874476</v>
      </c>
      <c r="I32" s="28">
        <v>588937.69999999995</v>
      </c>
      <c r="J32" s="29"/>
      <c r="K32" s="29">
        <f>I32</f>
        <v>588937.69999999995</v>
      </c>
      <c r="L32" s="30">
        <v>239</v>
      </c>
      <c r="M32" s="31">
        <f>H32/C32*100</f>
        <v>85.872746925320143</v>
      </c>
    </row>
    <row r="33" spans="1:13" ht="19.5" thickBot="1" x14ac:dyDescent="0.35"/>
    <row r="34" spans="1:13" ht="19.5" thickBot="1" x14ac:dyDescent="0.35">
      <c r="A34" s="136" t="s">
        <v>63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8"/>
    </row>
    <row r="35" spans="1:13" ht="19.5" thickBot="1" x14ac:dyDescent="0.35">
      <c r="A35" s="139" t="s">
        <v>37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1"/>
    </row>
    <row r="36" spans="1:13" ht="199.5" customHeight="1" thickBot="1" x14ac:dyDescent="0.3">
      <c r="A36" s="11" t="s">
        <v>4</v>
      </c>
      <c r="B36" s="12" t="s">
        <v>5</v>
      </c>
      <c r="C36" s="12" t="s">
        <v>19</v>
      </c>
      <c r="D36" s="12" t="s">
        <v>38</v>
      </c>
      <c r="E36" s="12" t="s">
        <v>39</v>
      </c>
      <c r="F36" s="12" t="s">
        <v>40</v>
      </c>
      <c r="G36" s="33" t="s">
        <v>7</v>
      </c>
      <c r="H36" s="12" t="s">
        <v>20</v>
      </c>
      <c r="I36" s="12" t="s">
        <v>21</v>
      </c>
      <c r="J36" s="12" t="s">
        <v>22</v>
      </c>
      <c r="K36" s="12" t="s">
        <v>23</v>
      </c>
      <c r="L36" s="12" t="s">
        <v>8</v>
      </c>
      <c r="M36" s="12" t="s">
        <v>9</v>
      </c>
    </row>
    <row r="37" spans="1:13" ht="19.5" thickBot="1" x14ac:dyDescent="0.35">
      <c r="A37" s="13">
        <v>1</v>
      </c>
      <c r="B37" s="13">
        <v>2</v>
      </c>
      <c r="C37" s="37">
        <v>3</v>
      </c>
      <c r="D37" s="13" t="s">
        <v>24</v>
      </c>
      <c r="E37" s="13" t="s">
        <v>25</v>
      </c>
      <c r="F37" s="13" t="s">
        <v>34</v>
      </c>
      <c r="G37" s="13" t="s">
        <v>26</v>
      </c>
      <c r="H37" s="13">
        <v>4</v>
      </c>
      <c r="I37" s="13" t="s">
        <v>27</v>
      </c>
      <c r="J37" s="13" t="s">
        <v>28</v>
      </c>
      <c r="K37" s="13" t="s">
        <v>35</v>
      </c>
      <c r="L37" s="13" t="s">
        <v>29</v>
      </c>
      <c r="M37" s="13" t="s">
        <v>30</v>
      </c>
    </row>
    <row r="38" spans="1:13" ht="105" customHeight="1" thickBot="1" x14ac:dyDescent="0.3">
      <c r="A38" s="35">
        <v>1</v>
      </c>
      <c r="B38" s="32" t="s">
        <v>64</v>
      </c>
      <c r="C38" s="27">
        <f>F38/G38</f>
        <v>206600</v>
      </c>
      <c r="D38" s="28">
        <v>8339500</v>
      </c>
      <c r="E38" s="28">
        <v>11494100</v>
      </c>
      <c r="F38" s="29">
        <f>D38+E38</f>
        <v>19833600</v>
      </c>
      <c r="G38" s="30">
        <v>96</v>
      </c>
      <c r="H38" s="29">
        <f>K38/L38</f>
        <v>83074.942800000004</v>
      </c>
      <c r="I38" s="34">
        <v>3602980.12</v>
      </c>
      <c r="J38" s="28">
        <v>4704514.16</v>
      </c>
      <c r="K38" s="29">
        <f>I38+J38</f>
        <v>8307494.2800000003</v>
      </c>
      <c r="L38" s="30">
        <v>100</v>
      </c>
      <c r="M38" s="31">
        <f>H38/C38*100</f>
        <v>40.210524104549854</v>
      </c>
    </row>
    <row r="39" spans="1:13" ht="54" thickBot="1" x14ac:dyDescent="0.3">
      <c r="A39" s="11">
        <v>2</v>
      </c>
      <c r="B39" s="17" t="s">
        <v>65</v>
      </c>
      <c r="C39" s="27">
        <f>F39/G39</f>
        <v>1603.125</v>
      </c>
      <c r="D39" s="28">
        <v>153900</v>
      </c>
      <c r="E39" s="29"/>
      <c r="F39" s="29">
        <f>D39</f>
        <v>153900</v>
      </c>
      <c r="G39" s="30">
        <v>96</v>
      </c>
      <c r="H39" s="29">
        <f>K39/L39</f>
        <v>361.53219999999999</v>
      </c>
      <c r="I39" s="28">
        <v>36153.22</v>
      </c>
      <c r="J39" s="29"/>
      <c r="K39" s="29">
        <f>I39</f>
        <v>36153.22</v>
      </c>
      <c r="L39" s="30">
        <v>100</v>
      </c>
      <c r="M39" s="31">
        <f>H39/C39*100</f>
        <v>22.55171617933723</v>
      </c>
    </row>
    <row r="40" spans="1:13" ht="19.5" thickBot="1" x14ac:dyDescent="0.35"/>
    <row r="41" spans="1:13" ht="19.5" thickBot="1" x14ac:dyDescent="0.35">
      <c r="A41" s="136" t="s">
        <v>59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8"/>
    </row>
    <row r="42" spans="1:13" ht="19.5" thickBot="1" x14ac:dyDescent="0.35">
      <c r="A42" s="139" t="s">
        <v>37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1"/>
    </row>
    <row r="43" spans="1:13" ht="199.5" customHeight="1" thickBot="1" x14ac:dyDescent="0.3">
      <c r="A43" s="11" t="s">
        <v>4</v>
      </c>
      <c r="B43" s="12" t="s">
        <v>5</v>
      </c>
      <c r="C43" s="12" t="s">
        <v>19</v>
      </c>
      <c r="D43" s="12" t="s">
        <v>38</v>
      </c>
      <c r="E43" s="12" t="s">
        <v>39</v>
      </c>
      <c r="F43" s="12" t="s">
        <v>40</v>
      </c>
      <c r="G43" s="33" t="s">
        <v>7</v>
      </c>
      <c r="H43" s="12" t="s">
        <v>20</v>
      </c>
      <c r="I43" s="12" t="s">
        <v>21</v>
      </c>
      <c r="J43" s="12" t="s">
        <v>22</v>
      </c>
      <c r="K43" s="12" t="s">
        <v>23</v>
      </c>
      <c r="L43" s="12" t="s">
        <v>8</v>
      </c>
      <c r="M43" s="12" t="s">
        <v>9</v>
      </c>
    </row>
    <row r="44" spans="1:13" ht="19.5" thickBot="1" x14ac:dyDescent="0.35">
      <c r="A44" s="13">
        <v>1</v>
      </c>
      <c r="B44" s="13">
        <v>2</v>
      </c>
      <c r="C44" s="37">
        <v>3</v>
      </c>
      <c r="D44" s="13" t="s">
        <v>24</v>
      </c>
      <c r="E44" s="13" t="s">
        <v>25</v>
      </c>
      <c r="F44" s="13" t="s">
        <v>34</v>
      </c>
      <c r="G44" s="13" t="s">
        <v>26</v>
      </c>
      <c r="H44" s="13">
        <v>4</v>
      </c>
      <c r="I44" s="13" t="s">
        <v>27</v>
      </c>
      <c r="J44" s="13" t="s">
        <v>28</v>
      </c>
      <c r="K44" s="13" t="s">
        <v>35</v>
      </c>
      <c r="L44" s="13" t="s">
        <v>29</v>
      </c>
      <c r="M44" s="13" t="s">
        <v>30</v>
      </c>
    </row>
    <row r="45" spans="1:13" ht="105" customHeight="1" thickBot="1" x14ac:dyDescent="0.3">
      <c r="A45" s="35">
        <v>1</v>
      </c>
      <c r="B45" s="32" t="s">
        <v>60</v>
      </c>
      <c r="C45" s="27">
        <f>F45/G45</f>
        <v>204795.52845528454</v>
      </c>
      <c r="D45" s="28">
        <v>12894700</v>
      </c>
      <c r="E45" s="28">
        <v>37485000</v>
      </c>
      <c r="F45" s="29">
        <f>D45+E45</f>
        <v>50379700</v>
      </c>
      <c r="G45" s="30">
        <v>246</v>
      </c>
      <c r="H45" s="29">
        <f>K45/L45</f>
        <v>72347.515742187505</v>
      </c>
      <c r="I45" s="34">
        <v>4494161.75</v>
      </c>
      <c r="J45" s="28">
        <v>14026802.279999999</v>
      </c>
      <c r="K45" s="29">
        <f>I45+J45</f>
        <v>18520964.030000001</v>
      </c>
      <c r="L45" s="30">
        <v>256</v>
      </c>
      <c r="M45" s="31">
        <f>H45/C45*100</f>
        <v>35.326706734216614</v>
      </c>
    </row>
    <row r="46" spans="1:13" ht="75.75" thickBot="1" x14ac:dyDescent="0.3">
      <c r="A46" s="11">
        <v>2</v>
      </c>
      <c r="B46" s="26" t="s">
        <v>61</v>
      </c>
      <c r="C46" s="27">
        <f>F46/G46</f>
        <v>2873.1707317073169</v>
      </c>
      <c r="D46" s="28">
        <v>706800</v>
      </c>
      <c r="E46" s="29"/>
      <c r="F46" s="29">
        <f>D46</f>
        <v>706800</v>
      </c>
      <c r="G46" s="30">
        <f>G45</f>
        <v>246</v>
      </c>
      <c r="H46" s="29">
        <f>K46/L46</f>
        <v>860.72257812500004</v>
      </c>
      <c r="I46" s="28">
        <v>220344.98</v>
      </c>
      <c r="J46" s="29"/>
      <c r="K46" s="29">
        <f>I46</f>
        <v>220344.98</v>
      </c>
      <c r="L46" s="30">
        <v>256</v>
      </c>
      <c r="M46" s="31">
        <f>H46/C46*100</f>
        <v>29.957237438985572</v>
      </c>
    </row>
    <row r="47" spans="1:13" ht="19.5" thickBot="1" x14ac:dyDescent="0.35"/>
    <row r="48" spans="1:13" ht="19.5" thickBot="1" x14ac:dyDescent="0.35">
      <c r="A48" s="156" t="s">
        <v>66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8"/>
    </row>
    <row r="49" spans="1:13" ht="19.5" thickBot="1" x14ac:dyDescent="0.35">
      <c r="A49" s="159" t="s">
        <v>36</v>
      </c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1"/>
    </row>
    <row r="50" spans="1:13" ht="199.5" customHeight="1" thickBot="1" x14ac:dyDescent="0.3">
      <c r="A50" s="38" t="s">
        <v>4</v>
      </c>
      <c r="B50" s="72" t="s">
        <v>5</v>
      </c>
      <c r="C50" s="72" t="s">
        <v>19</v>
      </c>
      <c r="D50" s="72" t="s">
        <v>38</v>
      </c>
      <c r="E50" s="72" t="s">
        <v>39</v>
      </c>
      <c r="F50" s="72" t="s">
        <v>40</v>
      </c>
      <c r="G50" s="72" t="s">
        <v>7</v>
      </c>
      <c r="H50" s="72" t="s">
        <v>20</v>
      </c>
      <c r="I50" s="72" t="s">
        <v>21</v>
      </c>
      <c r="J50" s="72" t="s">
        <v>22</v>
      </c>
      <c r="K50" s="72" t="s">
        <v>23</v>
      </c>
      <c r="L50" s="72" t="s">
        <v>8</v>
      </c>
      <c r="M50" s="72" t="s">
        <v>9</v>
      </c>
    </row>
    <row r="51" spans="1:13" ht="19.5" thickBot="1" x14ac:dyDescent="0.35">
      <c r="A51" s="13">
        <v>1</v>
      </c>
      <c r="B51" s="13">
        <v>2</v>
      </c>
      <c r="C51" s="13">
        <v>3</v>
      </c>
      <c r="D51" s="13" t="s">
        <v>24</v>
      </c>
      <c r="E51" s="13" t="s">
        <v>25</v>
      </c>
      <c r="F51" s="13" t="s">
        <v>34</v>
      </c>
      <c r="G51" s="13" t="s">
        <v>26</v>
      </c>
      <c r="H51" s="13">
        <v>4</v>
      </c>
      <c r="I51" s="13" t="s">
        <v>27</v>
      </c>
      <c r="J51" s="13" t="s">
        <v>28</v>
      </c>
      <c r="K51" s="13" t="s">
        <v>35</v>
      </c>
      <c r="L51" s="13" t="s">
        <v>29</v>
      </c>
      <c r="M51" s="13" t="s">
        <v>30</v>
      </c>
    </row>
    <row r="52" spans="1:13" ht="54" thickBot="1" x14ac:dyDescent="0.3">
      <c r="A52" s="73">
        <v>1</v>
      </c>
      <c r="B52" s="14" t="s">
        <v>67</v>
      </c>
      <c r="C52" s="27">
        <f>F52/G52</f>
        <v>158754.93953488371</v>
      </c>
      <c r="D52" s="74">
        <v>13106912</v>
      </c>
      <c r="E52" s="28">
        <v>21025400</v>
      </c>
      <c r="F52" s="75">
        <f>D52+E52</f>
        <v>34132312</v>
      </c>
      <c r="G52" s="30">
        <v>215</v>
      </c>
      <c r="H52" s="75">
        <f>K52/L52</f>
        <v>67271.254189189189</v>
      </c>
      <c r="I52" s="28">
        <v>5086344.53</v>
      </c>
      <c r="J52" s="28">
        <v>9847873.9000000004</v>
      </c>
      <c r="K52" s="29">
        <f>I52+J52</f>
        <v>14934218.43</v>
      </c>
      <c r="L52" s="30">
        <v>222</v>
      </c>
      <c r="M52" s="31">
        <f>H52/C52*100</f>
        <v>42.374274706839884</v>
      </c>
    </row>
    <row r="53" spans="1:13" ht="51" thickBot="1" x14ac:dyDescent="0.3">
      <c r="A53" s="73">
        <v>2</v>
      </c>
      <c r="B53" s="17" t="s">
        <v>68</v>
      </c>
      <c r="C53" s="27">
        <f>F53/G53</f>
        <v>1991.5720930232558</v>
      </c>
      <c r="D53" s="28">
        <v>428188</v>
      </c>
      <c r="E53" s="29"/>
      <c r="F53" s="29">
        <f>D53</f>
        <v>428188</v>
      </c>
      <c r="G53" s="30">
        <v>215</v>
      </c>
      <c r="H53" s="29">
        <f>K53/L53</f>
        <v>1280.9592342342344</v>
      </c>
      <c r="I53" s="28">
        <v>284372.95</v>
      </c>
      <c r="J53" s="29"/>
      <c r="K53" s="29">
        <f>I53</f>
        <v>284372.95</v>
      </c>
      <c r="L53" s="30">
        <v>222</v>
      </c>
      <c r="M53" s="31">
        <f>H53/C53*100</f>
        <v>64.318998981839854</v>
      </c>
    </row>
    <row r="54" spans="1:13" ht="19.5" thickBot="1" x14ac:dyDescent="0.35"/>
    <row r="55" spans="1:13" ht="19.5" thickBot="1" x14ac:dyDescent="0.35">
      <c r="A55" s="136" t="s">
        <v>70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8"/>
    </row>
    <row r="56" spans="1:13" ht="19.5" thickBot="1" x14ac:dyDescent="0.35">
      <c r="A56" s="139" t="s">
        <v>37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1"/>
    </row>
    <row r="57" spans="1:13" ht="199.5" customHeight="1" thickBot="1" x14ac:dyDescent="0.3">
      <c r="A57" s="11" t="s">
        <v>4</v>
      </c>
      <c r="B57" s="12" t="s">
        <v>5</v>
      </c>
      <c r="C57" s="12" t="s">
        <v>19</v>
      </c>
      <c r="D57" s="12" t="s">
        <v>38</v>
      </c>
      <c r="E57" s="12" t="s">
        <v>39</v>
      </c>
      <c r="F57" s="12" t="s">
        <v>40</v>
      </c>
      <c r="G57" s="33" t="s">
        <v>7</v>
      </c>
      <c r="H57" s="12" t="s">
        <v>20</v>
      </c>
      <c r="I57" s="12" t="s">
        <v>21</v>
      </c>
      <c r="J57" s="12" t="s">
        <v>22</v>
      </c>
      <c r="K57" s="12" t="s">
        <v>23</v>
      </c>
      <c r="L57" s="12" t="s">
        <v>8</v>
      </c>
      <c r="M57" s="12" t="s">
        <v>9</v>
      </c>
    </row>
    <row r="58" spans="1:13" ht="19.5" thickBot="1" x14ac:dyDescent="0.35">
      <c r="A58" s="13">
        <v>1</v>
      </c>
      <c r="B58" s="13">
        <v>2</v>
      </c>
      <c r="C58" s="37">
        <v>3</v>
      </c>
      <c r="D58" s="13" t="s">
        <v>24</v>
      </c>
      <c r="E58" s="13" t="s">
        <v>25</v>
      </c>
      <c r="F58" s="13" t="s">
        <v>34</v>
      </c>
      <c r="G58" s="13" t="s">
        <v>26</v>
      </c>
      <c r="H58" s="13">
        <v>4</v>
      </c>
      <c r="I58" s="13" t="s">
        <v>27</v>
      </c>
      <c r="J58" s="13" t="s">
        <v>28</v>
      </c>
      <c r="K58" s="13" t="s">
        <v>35</v>
      </c>
      <c r="L58" s="13" t="s">
        <v>29</v>
      </c>
      <c r="M58" s="13" t="s">
        <v>30</v>
      </c>
    </row>
    <row r="59" spans="1:13" ht="66.599999999999994" customHeight="1" thickBot="1" x14ac:dyDescent="0.3">
      <c r="A59" s="35">
        <v>1</v>
      </c>
      <c r="B59" s="32" t="s">
        <v>71</v>
      </c>
      <c r="C59" s="27">
        <f>F59/G59</f>
        <v>240895.65217391305</v>
      </c>
      <c r="D59" s="28">
        <v>7796200</v>
      </c>
      <c r="E59" s="28">
        <v>14366200</v>
      </c>
      <c r="F59" s="29">
        <f>D59+E59</f>
        <v>22162400</v>
      </c>
      <c r="G59" s="30">
        <v>92</v>
      </c>
      <c r="H59" s="29">
        <f>K59/L59</f>
        <v>133986.2998630137</v>
      </c>
      <c r="I59" s="34">
        <v>3260203.93</v>
      </c>
      <c r="J59" s="28">
        <v>6520795.96</v>
      </c>
      <c r="K59" s="29">
        <f>I59+J59</f>
        <v>9780999.8900000006</v>
      </c>
      <c r="L59" s="30">
        <v>73</v>
      </c>
      <c r="M59" s="31">
        <f>H59/C59*100</f>
        <v>55.620057337640596</v>
      </c>
    </row>
    <row r="60" spans="1:13" ht="73.150000000000006" customHeight="1" thickBot="1" x14ac:dyDescent="0.3">
      <c r="A60" s="11">
        <v>2</v>
      </c>
      <c r="B60" s="17" t="s">
        <v>72</v>
      </c>
      <c r="C60" s="27">
        <f>F60/G60</f>
        <v>2672.8260869565215</v>
      </c>
      <c r="D60" s="28">
        <v>245900</v>
      </c>
      <c r="E60" s="29"/>
      <c r="F60" s="29">
        <f>D60</f>
        <v>245900</v>
      </c>
      <c r="G60" s="30">
        <v>92</v>
      </c>
      <c r="H60" s="29">
        <f>K60/L60</f>
        <v>983.99684931506852</v>
      </c>
      <c r="I60" s="28">
        <v>71831.77</v>
      </c>
      <c r="J60" s="29"/>
      <c r="K60" s="29">
        <f>I60</f>
        <v>71831.77</v>
      </c>
      <c r="L60" s="30">
        <v>73</v>
      </c>
      <c r="M60" s="31">
        <f>H60/C60*100</f>
        <v>36.814847554691468</v>
      </c>
    </row>
    <row r="61" spans="1:13" ht="19.5" thickBot="1" x14ac:dyDescent="0.35"/>
    <row r="62" spans="1:13" ht="19.5" thickBot="1" x14ac:dyDescent="0.35">
      <c r="A62" s="136" t="s">
        <v>73</v>
      </c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8"/>
    </row>
    <row r="63" spans="1:13" ht="19.5" thickBot="1" x14ac:dyDescent="0.35">
      <c r="A63" s="139" t="s">
        <v>37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1"/>
    </row>
    <row r="64" spans="1:13" ht="199.5" customHeight="1" thickBot="1" x14ac:dyDescent="0.3">
      <c r="A64" s="11" t="s">
        <v>4</v>
      </c>
      <c r="B64" s="12" t="s">
        <v>5</v>
      </c>
      <c r="C64" s="12" t="s">
        <v>19</v>
      </c>
      <c r="D64" s="12" t="s">
        <v>38</v>
      </c>
      <c r="E64" s="12" t="s">
        <v>39</v>
      </c>
      <c r="F64" s="12" t="s">
        <v>40</v>
      </c>
      <c r="G64" s="33" t="s">
        <v>7</v>
      </c>
      <c r="H64" s="12" t="s">
        <v>20</v>
      </c>
      <c r="I64" s="12" t="s">
        <v>21</v>
      </c>
      <c r="J64" s="12" t="s">
        <v>22</v>
      </c>
      <c r="K64" s="12" t="s">
        <v>23</v>
      </c>
      <c r="L64" s="12" t="s">
        <v>8</v>
      </c>
      <c r="M64" s="12" t="s">
        <v>9</v>
      </c>
    </row>
    <row r="65" spans="1:13" ht="19.5" thickBot="1" x14ac:dyDescent="0.35">
      <c r="A65" s="13">
        <v>1</v>
      </c>
      <c r="B65" s="13">
        <v>2</v>
      </c>
      <c r="C65" s="37">
        <v>3</v>
      </c>
      <c r="D65" s="13" t="s">
        <v>24</v>
      </c>
      <c r="E65" s="13" t="s">
        <v>25</v>
      </c>
      <c r="F65" s="13" t="s">
        <v>34</v>
      </c>
      <c r="G65" s="13" t="s">
        <v>26</v>
      </c>
      <c r="H65" s="13">
        <v>4</v>
      </c>
      <c r="I65" s="13" t="s">
        <v>27</v>
      </c>
      <c r="J65" s="13" t="s">
        <v>28</v>
      </c>
      <c r="K65" s="13" t="s">
        <v>35</v>
      </c>
      <c r="L65" s="13" t="s">
        <v>29</v>
      </c>
      <c r="M65" s="13" t="s">
        <v>30</v>
      </c>
    </row>
    <row r="66" spans="1:13" ht="58.5" customHeight="1" thickBot="1" x14ac:dyDescent="0.3">
      <c r="A66" s="35">
        <v>1</v>
      </c>
      <c r="B66" s="14" t="s">
        <v>74</v>
      </c>
      <c r="C66" s="27">
        <f>F66/G66</f>
        <v>191497.08737864078</v>
      </c>
      <c r="D66" s="28">
        <v>6541900</v>
      </c>
      <c r="E66" s="28">
        <v>13182300</v>
      </c>
      <c r="F66" s="29">
        <f>D66+E66</f>
        <v>19724200</v>
      </c>
      <c r="G66" s="30">
        <v>103</v>
      </c>
      <c r="H66" s="29">
        <f>K66/L66</f>
        <v>87887.778909090906</v>
      </c>
      <c r="I66" s="34">
        <v>3491958.06</v>
      </c>
      <c r="J66" s="28">
        <v>6175697.6200000001</v>
      </c>
      <c r="K66" s="29">
        <f>I66+J66</f>
        <v>9667655.6799999997</v>
      </c>
      <c r="L66" s="30">
        <v>110</v>
      </c>
      <c r="M66" s="31">
        <f>H66/C66*100</f>
        <v>45.895099561129797</v>
      </c>
    </row>
    <row r="67" spans="1:13" ht="62.25" customHeight="1" thickBot="1" x14ac:dyDescent="0.3">
      <c r="A67" s="11">
        <v>2</v>
      </c>
      <c r="B67" s="17" t="s">
        <v>75</v>
      </c>
      <c r="C67" s="27">
        <f>F67/G67</f>
        <v>2168.9320388349515</v>
      </c>
      <c r="D67" s="28">
        <v>223400</v>
      </c>
      <c r="E67" s="29"/>
      <c r="F67" s="29">
        <f>D67</f>
        <v>223400</v>
      </c>
      <c r="G67" s="30">
        <v>103</v>
      </c>
      <c r="H67" s="29">
        <f>K67/L67</f>
        <v>398.18181818181819</v>
      </c>
      <c r="I67" s="28">
        <v>43800</v>
      </c>
      <c r="J67" s="29"/>
      <c r="K67" s="29">
        <f>I67</f>
        <v>43800</v>
      </c>
      <c r="L67" s="30">
        <v>110</v>
      </c>
      <c r="M67" s="31">
        <f>H67/C67*100</f>
        <v>18.358427606413283</v>
      </c>
    </row>
    <row r="68" spans="1:13" ht="19.5" thickBot="1" x14ac:dyDescent="0.35"/>
    <row r="69" spans="1:13" ht="19.5" thickBot="1" x14ac:dyDescent="0.35">
      <c r="A69" s="136" t="s">
        <v>77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8"/>
    </row>
    <row r="70" spans="1:13" ht="19.5" thickBot="1" x14ac:dyDescent="0.35">
      <c r="A70" s="139" t="s">
        <v>37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1"/>
    </row>
    <row r="71" spans="1:13" ht="199.5" customHeight="1" thickBot="1" x14ac:dyDescent="0.3">
      <c r="A71" s="11" t="s">
        <v>4</v>
      </c>
      <c r="B71" s="12" t="s">
        <v>5</v>
      </c>
      <c r="C71" s="12" t="s">
        <v>19</v>
      </c>
      <c r="D71" s="12" t="s">
        <v>38</v>
      </c>
      <c r="E71" s="12" t="s">
        <v>39</v>
      </c>
      <c r="F71" s="12" t="s">
        <v>40</v>
      </c>
      <c r="G71" s="33" t="s">
        <v>7</v>
      </c>
      <c r="H71" s="12" t="s">
        <v>20</v>
      </c>
      <c r="I71" s="12" t="s">
        <v>21</v>
      </c>
      <c r="J71" s="12" t="s">
        <v>22</v>
      </c>
      <c r="K71" s="12" t="s">
        <v>23</v>
      </c>
      <c r="L71" s="12" t="s">
        <v>8</v>
      </c>
      <c r="M71" s="12" t="s">
        <v>9</v>
      </c>
    </row>
    <row r="72" spans="1:13" ht="19.5" thickBot="1" x14ac:dyDescent="0.35">
      <c r="A72" s="13">
        <v>1</v>
      </c>
      <c r="B72" s="13">
        <v>2</v>
      </c>
      <c r="C72" s="61">
        <v>3</v>
      </c>
      <c r="D72" s="13" t="s">
        <v>24</v>
      </c>
      <c r="E72" s="13" t="s">
        <v>25</v>
      </c>
      <c r="F72" s="13" t="s">
        <v>34</v>
      </c>
      <c r="G72" s="13" t="s">
        <v>26</v>
      </c>
      <c r="H72" s="13">
        <v>4</v>
      </c>
      <c r="I72" s="13" t="s">
        <v>27</v>
      </c>
      <c r="J72" s="13" t="s">
        <v>28</v>
      </c>
      <c r="K72" s="13" t="s">
        <v>35</v>
      </c>
      <c r="L72" s="13" t="s">
        <v>29</v>
      </c>
      <c r="M72" s="13" t="s">
        <v>30</v>
      </c>
    </row>
    <row r="73" spans="1:13" ht="58.5" customHeight="1" thickBot="1" x14ac:dyDescent="0.3">
      <c r="A73" s="35">
        <v>1</v>
      </c>
      <c r="B73" s="32" t="s">
        <v>64</v>
      </c>
      <c r="C73" s="27">
        <f>F73/G73</f>
        <v>273060.21505376342</v>
      </c>
      <c r="D73" s="28">
        <v>12212300</v>
      </c>
      <c r="E73" s="28">
        <v>13182300</v>
      </c>
      <c r="F73" s="29">
        <f>D73+E73</f>
        <v>25394600</v>
      </c>
      <c r="G73" s="30">
        <v>93</v>
      </c>
      <c r="H73" s="29">
        <f>K73/L73</f>
        <v>126615.91988888888</v>
      </c>
      <c r="I73" s="34">
        <v>5219735.17</v>
      </c>
      <c r="J73" s="28">
        <v>6175697.6200000001</v>
      </c>
      <c r="K73" s="29">
        <f>I73+J73</f>
        <v>11395432.789999999</v>
      </c>
      <c r="L73" s="30">
        <v>90</v>
      </c>
      <c r="M73" s="31">
        <f>H73/C73*100</f>
        <v>46.369230268114741</v>
      </c>
    </row>
    <row r="74" spans="1:13" ht="59.25" customHeight="1" thickBot="1" x14ac:dyDescent="0.3">
      <c r="A74" s="11">
        <v>2</v>
      </c>
      <c r="B74" s="17" t="s">
        <v>65</v>
      </c>
      <c r="C74" s="27">
        <f>F74/G74</f>
        <v>1784.9462365591398</v>
      </c>
      <c r="D74" s="28">
        <v>166000</v>
      </c>
      <c r="E74" s="29"/>
      <c r="F74" s="29">
        <f>D74</f>
        <v>166000</v>
      </c>
      <c r="G74" s="30">
        <v>93</v>
      </c>
      <c r="H74" s="29">
        <f>K74/L74</f>
        <v>1026.306</v>
      </c>
      <c r="I74" s="28">
        <v>92367.54</v>
      </c>
      <c r="J74" s="29"/>
      <c r="K74" s="29">
        <f>I74</f>
        <v>92367.54</v>
      </c>
      <c r="L74" s="30">
        <v>90</v>
      </c>
      <c r="M74" s="31">
        <f>H74/C74*100</f>
        <v>57.497866265060239</v>
      </c>
    </row>
    <row r="75" spans="1:13" ht="19.5" thickBot="1" x14ac:dyDescent="0.35"/>
    <row r="76" spans="1:13" ht="19.5" thickBot="1" x14ac:dyDescent="0.35">
      <c r="A76" s="136" t="s">
        <v>78</v>
      </c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8"/>
    </row>
    <row r="77" spans="1:13" ht="19.5" thickBot="1" x14ac:dyDescent="0.35">
      <c r="A77" s="139" t="s">
        <v>37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1"/>
    </row>
    <row r="78" spans="1:13" ht="199.5" customHeight="1" thickBot="1" x14ac:dyDescent="0.3">
      <c r="A78" s="11" t="s">
        <v>4</v>
      </c>
      <c r="B78" s="12" t="s">
        <v>5</v>
      </c>
      <c r="C78" s="12" t="s">
        <v>19</v>
      </c>
      <c r="D78" s="12" t="s">
        <v>38</v>
      </c>
      <c r="E78" s="12" t="s">
        <v>39</v>
      </c>
      <c r="F78" s="12" t="s">
        <v>40</v>
      </c>
      <c r="G78" s="33" t="s">
        <v>7</v>
      </c>
      <c r="H78" s="12" t="s">
        <v>20</v>
      </c>
      <c r="I78" s="12" t="s">
        <v>21</v>
      </c>
      <c r="J78" s="12" t="s">
        <v>22</v>
      </c>
      <c r="K78" s="12" t="s">
        <v>23</v>
      </c>
      <c r="L78" s="12" t="s">
        <v>8</v>
      </c>
      <c r="M78" s="12" t="s">
        <v>9</v>
      </c>
    </row>
    <row r="79" spans="1:13" ht="19.5" thickBot="1" x14ac:dyDescent="0.35">
      <c r="A79" s="13">
        <v>1</v>
      </c>
      <c r="B79" s="13">
        <v>2</v>
      </c>
      <c r="C79" s="61">
        <v>3</v>
      </c>
      <c r="D79" s="13" t="s">
        <v>24</v>
      </c>
      <c r="E79" s="13" t="s">
        <v>25</v>
      </c>
      <c r="F79" s="13" t="s">
        <v>34</v>
      </c>
      <c r="G79" s="13" t="s">
        <v>26</v>
      </c>
      <c r="H79" s="13">
        <v>4</v>
      </c>
      <c r="I79" s="13" t="s">
        <v>27</v>
      </c>
      <c r="J79" s="13" t="s">
        <v>28</v>
      </c>
      <c r="K79" s="13" t="s">
        <v>35</v>
      </c>
      <c r="L79" s="13" t="s">
        <v>29</v>
      </c>
      <c r="M79" s="13" t="s">
        <v>30</v>
      </c>
    </row>
    <row r="80" spans="1:13" ht="63.75" customHeight="1" thickBot="1" x14ac:dyDescent="0.3">
      <c r="A80" s="35">
        <v>1</v>
      </c>
      <c r="B80" s="32" t="s">
        <v>81</v>
      </c>
      <c r="C80" s="27">
        <f>F80/G80</f>
        <v>307190.90909090912</v>
      </c>
      <c r="D80" s="28">
        <v>19194100</v>
      </c>
      <c r="E80" s="28">
        <v>31492400</v>
      </c>
      <c r="F80" s="29">
        <f>D80+E80</f>
        <v>50686500</v>
      </c>
      <c r="G80" s="30">
        <v>165</v>
      </c>
      <c r="H80" s="29">
        <f>K80/L80</f>
        <v>117098.43859756098</v>
      </c>
      <c r="I80" s="34">
        <v>7720488.5599999996</v>
      </c>
      <c r="J80" s="28">
        <v>11483655.369999999</v>
      </c>
      <c r="K80" s="29">
        <f>I80+J80</f>
        <v>19204143.93</v>
      </c>
      <c r="L80" s="30">
        <v>164</v>
      </c>
      <c r="M80" s="31">
        <f>H80/C80*100</f>
        <v>38.119109365605361</v>
      </c>
    </row>
    <row r="81" spans="1:13" ht="65.25" customHeight="1" thickBot="1" x14ac:dyDescent="0.3">
      <c r="A81" s="11">
        <v>2</v>
      </c>
      <c r="B81" s="26" t="s">
        <v>82</v>
      </c>
      <c r="C81" s="27">
        <f>F81/G81</f>
        <v>2776.3636363636365</v>
      </c>
      <c r="D81" s="28">
        <v>458100</v>
      </c>
      <c r="E81" s="29"/>
      <c r="F81" s="29">
        <f>D81</f>
        <v>458100</v>
      </c>
      <c r="G81" s="30">
        <v>165</v>
      </c>
      <c r="H81" s="29">
        <f>K81/L81</f>
        <v>343.60615853658538</v>
      </c>
      <c r="I81" s="28">
        <v>56351.41</v>
      </c>
      <c r="J81" s="29"/>
      <c r="K81" s="29">
        <f>I81</f>
        <v>56351.41</v>
      </c>
      <c r="L81" s="30">
        <v>164</v>
      </c>
      <c r="M81" s="31">
        <f>H81/C81*100</f>
        <v>12.376122278658935</v>
      </c>
    </row>
    <row r="82" spans="1:13" ht="19.5" thickBot="1" x14ac:dyDescent="0.35"/>
    <row r="83" spans="1:13" ht="19.5" thickBot="1" x14ac:dyDescent="0.35">
      <c r="A83" s="136" t="s">
        <v>83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8"/>
    </row>
    <row r="84" spans="1:13" ht="19.5" thickBot="1" x14ac:dyDescent="0.35">
      <c r="A84" s="139" t="s">
        <v>37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1"/>
    </row>
    <row r="85" spans="1:13" ht="199.5" customHeight="1" thickBot="1" x14ac:dyDescent="0.3">
      <c r="A85" s="11" t="s">
        <v>4</v>
      </c>
      <c r="B85" s="12" t="s">
        <v>5</v>
      </c>
      <c r="C85" s="12" t="s">
        <v>19</v>
      </c>
      <c r="D85" s="12" t="s">
        <v>38</v>
      </c>
      <c r="E85" s="12" t="s">
        <v>39</v>
      </c>
      <c r="F85" s="12" t="s">
        <v>40</v>
      </c>
      <c r="G85" s="33" t="s">
        <v>7</v>
      </c>
      <c r="H85" s="12" t="s">
        <v>20</v>
      </c>
      <c r="I85" s="12" t="s">
        <v>21</v>
      </c>
      <c r="J85" s="12" t="s">
        <v>22</v>
      </c>
      <c r="K85" s="12" t="s">
        <v>23</v>
      </c>
      <c r="L85" s="12" t="s">
        <v>8</v>
      </c>
      <c r="M85" s="12" t="s">
        <v>9</v>
      </c>
    </row>
    <row r="86" spans="1:13" ht="19.5" thickBot="1" x14ac:dyDescent="0.35">
      <c r="A86" s="13">
        <v>1</v>
      </c>
      <c r="B86" s="13">
        <v>2</v>
      </c>
      <c r="C86" s="61">
        <v>3</v>
      </c>
      <c r="D86" s="13" t="s">
        <v>24</v>
      </c>
      <c r="E86" s="13" t="s">
        <v>25</v>
      </c>
      <c r="F86" s="13" t="s">
        <v>34</v>
      </c>
      <c r="G86" s="13" t="s">
        <v>26</v>
      </c>
      <c r="H86" s="13">
        <v>4</v>
      </c>
      <c r="I86" s="13" t="s">
        <v>27</v>
      </c>
      <c r="J86" s="13" t="s">
        <v>28</v>
      </c>
      <c r="K86" s="13" t="s">
        <v>35</v>
      </c>
      <c r="L86" s="13" t="s">
        <v>29</v>
      </c>
      <c r="M86" s="13" t="s">
        <v>30</v>
      </c>
    </row>
    <row r="87" spans="1:13" ht="105" customHeight="1" thickBot="1" x14ac:dyDescent="0.3">
      <c r="A87" s="35">
        <v>1</v>
      </c>
      <c r="B87" s="32" t="s">
        <v>84</v>
      </c>
      <c r="C87" s="27">
        <f>F87/G87</f>
        <v>177261.60714285713</v>
      </c>
      <c r="D87" s="28">
        <v>8216400</v>
      </c>
      <c r="E87" s="28">
        <v>11636900</v>
      </c>
      <c r="F87" s="29">
        <f>D87+E87</f>
        <v>19853300</v>
      </c>
      <c r="G87" s="30">
        <v>112</v>
      </c>
      <c r="H87" s="29">
        <f>K87/L87</f>
        <v>100536.34609195402</v>
      </c>
      <c r="I87" s="34">
        <v>3659690.95</v>
      </c>
      <c r="J87" s="28">
        <v>5086971.16</v>
      </c>
      <c r="K87" s="29">
        <f>I87+J87</f>
        <v>8746662.1099999994</v>
      </c>
      <c r="L87" s="30">
        <v>87</v>
      </c>
      <c r="M87" s="31">
        <f>H87/C87*100</f>
        <v>56.71636837351398</v>
      </c>
    </row>
    <row r="88" spans="1:13" ht="75.75" thickBot="1" x14ac:dyDescent="0.3">
      <c r="A88" s="11">
        <v>2</v>
      </c>
      <c r="B88" s="26" t="s">
        <v>85</v>
      </c>
      <c r="C88" s="27">
        <f>F88/G88</f>
        <v>1214.2857142857142</v>
      </c>
      <c r="D88" s="28">
        <v>136000</v>
      </c>
      <c r="E88" s="29"/>
      <c r="F88" s="29">
        <f>D88</f>
        <v>136000</v>
      </c>
      <c r="G88" s="30">
        <v>112</v>
      </c>
      <c r="H88" s="29">
        <f>K88/L88</f>
        <v>0</v>
      </c>
      <c r="I88" s="28">
        <v>0</v>
      </c>
      <c r="J88" s="29"/>
      <c r="K88" s="29">
        <f>I88</f>
        <v>0</v>
      </c>
      <c r="L88" s="30">
        <v>87</v>
      </c>
      <c r="M88" s="31">
        <f>H88/C88*100</f>
        <v>0</v>
      </c>
    </row>
    <row r="89" spans="1:13" ht="19.5" thickBot="1" x14ac:dyDescent="0.35"/>
    <row r="90" spans="1:13" s="78" customFormat="1" ht="19.5" thickBot="1" x14ac:dyDescent="0.35">
      <c r="A90" s="149" t="s">
        <v>86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1"/>
    </row>
    <row r="91" spans="1:13" s="78" customFormat="1" ht="19.5" thickBot="1" x14ac:dyDescent="0.35">
      <c r="A91" s="152" t="s">
        <v>37</v>
      </c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4"/>
    </row>
    <row r="92" spans="1:13" s="78" customFormat="1" ht="199.5" customHeight="1" thickBot="1" x14ac:dyDescent="0.3">
      <c r="A92" s="79" t="s">
        <v>4</v>
      </c>
      <c r="B92" s="80" t="s">
        <v>5</v>
      </c>
      <c r="C92" s="80" t="s">
        <v>19</v>
      </c>
      <c r="D92" s="80" t="s">
        <v>38</v>
      </c>
      <c r="E92" s="80" t="s">
        <v>39</v>
      </c>
      <c r="F92" s="80" t="s">
        <v>40</v>
      </c>
      <c r="G92" s="33" t="s">
        <v>7</v>
      </c>
      <c r="H92" s="80" t="s">
        <v>20</v>
      </c>
      <c r="I92" s="80" t="s">
        <v>21</v>
      </c>
      <c r="J92" s="80" t="s">
        <v>22</v>
      </c>
      <c r="K92" s="80" t="s">
        <v>23</v>
      </c>
      <c r="L92" s="80" t="s">
        <v>8</v>
      </c>
      <c r="M92" s="80" t="s">
        <v>9</v>
      </c>
    </row>
    <row r="93" spans="1:13" s="78" customFormat="1" ht="19.5" thickBot="1" x14ac:dyDescent="0.35">
      <c r="A93" s="81">
        <v>1</v>
      </c>
      <c r="B93" s="81">
        <v>2</v>
      </c>
      <c r="C93" s="61">
        <v>3</v>
      </c>
      <c r="D93" s="81" t="s">
        <v>24</v>
      </c>
      <c r="E93" s="81" t="s">
        <v>25</v>
      </c>
      <c r="F93" s="81" t="s">
        <v>34</v>
      </c>
      <c r="G93" s="81" t="s">
        <v>26</v>
      </c>
      <c r="H93" s="81">
        <v>4</v>
      </c>
      <c r="I93" s="81" t="s">
        <v>27</v>
      </c>
      <c r="J93" s="81" t="s">
        <v>28</v>
      </c>
      <c r="K93" s="81" t="s">
        <v>35</v>
      </c>
      <c r="L93" s="81" t="s">
        <v>29</v>
      </c>
      <c r="M93" s="81" t="s">
        <v>30</v>
      </c>
    </row>
    <row r="94" spans="1:13" s="78" customFormat="1" ht="57" thickBot="1" x14ac:dyDescent="0.3">
      <c r="A94" s="95">
        <v>1</v>
      </c>
      <c r="B94" s="96" t="s">
        <v>89</v>
      </c>
      <c r="C94" s="97">
        <f>F94/G94</f>
        <v>380353.48837209301</v>
      </c>
      <c r="D94" s="98">
        <v>6483300</v>
      </c>
      <c r="E94" s="98">
        <v>9871900</v>
      </c>
      <c r="F94" s="99">
        <f>D94+E94</f>
        <v>16355200</v>
      </c>
      <c r="G94" s="100">
        <v>43</v>
      </c>
      <c r="H94" s="99">
        <f>K94/L94</f>
        <v>147428.66705882351</v>
      </c>
      <c r="I94" s="101">
        <v>2366424.14</v>
      </c>
      <c r="J94" s="98">
        <v>5152437.88</v>
      </c>
      <c r="K94" s="99">
        <f>I94+J94</f>
        <v>7518862.0199999996</v>
      </c>
      <c r="L94" s="100">
        <v>51</v>
      </c>
      <c r="M94" s="102">
        <f>H94/C94*100</f>
        <v>38.760960939208395</v>
      </c>
    </row>
    <row r="95" spans="1:13" s="78" customFormat="1" ht="38.25" thickBot="1" x14ac:dyDescent="0.3">
      <c r="A95" s="79">
        <v>2</v>
      </c>
      <c r="B95" s="103" t="s">
        <v>91</v>
      </c>
      <c r="C95" s="97">
        <f>F95/G95</f>
        <v>4079.0697674418607</v>
      </c>
      <c r="D95" s="98">
        <v>175400</v>
      </c>
      <c r="E95" s="99"/>
      <c r="F95" s="99">
        <f>D95</f>
        <v>175400</v>
      </c>
      <c r="G95" s="100">
        <f>G94</f>
        <v>43</v>
      </c>
      <c r="H95" s="99">
        <f>K95/L95</f>
        <v>1750.5686274509803</v>
      </c>
      <c r="I95" s="98">
        <v>89279</v>
      </c>
      <c r="J95" s="99"/>
      <c r="K95" s="99">
        <f>I95</f>
        <v>89279</v>
      </c>
      <c r="L95" s="100">
        <v>51</v>
      </c>
      <c r="M95" s="102">
        <f>H95/C95*100</f>
        <v>42.915878552104992</v>
      </c>
    </row>
    <row r="96" spans="1:13" ht="19.5" thickBot="1" x14ac:dyDescent="0.35"/>
    <row r="97" spans="1:13" ht="19.5" thickBot="1" x14ac:dyDescent="0.35">
      <c r="A97" s="136" t="s">
        <v>92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8"/>
    </row>
    <row r="98" spans="1:13" ht="19.5" thickBot="1" x14ac:dyDescent="0.35">
      <c r="A98" s="139" t="s">
        <v>37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1"/>
    </row>
    <row r="99" spans="1:13" ht="199.5" customHeight="1" thickBot="1" x14ac:dyDescent="0.3">
      <c r="A99" s="11" t="s">
        <v>4</v>
      </c>
      <c r="B99" s="12" t="s">
        <v>5</v>
      </c>
      <c r="C99" s="12" t="s">
        <v>19</v>
      </c>
      <c r="D99" s="12" t="s">
        <v>38</v>
      </c>
      <c r="E99" s="12" t="s">
        <v>39</v>
      </c>
      <c r="F99" s="12" t="s">
        <v>40</v>
      </c>
      <c r="G99" s="33" t="s">
        <v>7</v>
      </c>
      <c r="H99" s="12" t="s">
        <v>20</v>
      </c>
      <c r="I99" s="12" t="s">
        <v>21</v>
      </c>
      <c r="J99" s="12" t="s">
        <v>22</v>
      </c>
      <c r="K99" s="12" t="s">
        <v>23</v>
      </c>
      <c r="L99" s="12" t="s">
        <v>8</v>
      </c>
      <c r="M99" s="12" t="s">
        <v>9</v>
      </c>
    </row>
    <row r="100" spans="1:13" ht="19.5" thickBot="1" x14ac:dyDescent="0.35">
      <c r="A100" s="13">
        <v>1</v>
      </c>
      <c r="B100" s="13">
        <v>2</v>
      </c>
      <c r="C100" s="61">
        <v>3</v>
      </c>
      <c r="D100" s="13" t="s">
        <v>24</v>
      </c>
      <c r="E100" s="13" t="s">
        <v>25</v>
      </c>
      <c r="F100" s="13" t="s">
        <v>34</v>
      </c>
      <c r="G100" s="13" t="s">
        <v>26</v>
      </c>
      <c r="H100" s="13">
        <v>4</v>
      </c>
      <c r="I100" s="13" t="s">
        <v>27</v>
      </c>
      <c r="J100" s="13" t="s">
        <v>28</v>
      </c>
      <c r="K100" s="13" t="s">
        <v>35</v>
      </c>
      <c r="L100" s="13" t="s">
        <v>29</v>
      </c>
      <c r="M100" s="13" t="s">
        <v>30</v>
      </c>
    </row>
    <row r="101" spans="1:13" ht="105" customHeight="1" thickBot="1" x14ac:dyDescent="0.3">
      <c r="A101" s="35">
        <v>1</v>
      </c>
      <c r="B101" s="32" t="s">
        <v>95</v>
      </c>
      <c r="C101" s="27">
        <f>F101/G101</f>
        <v>243918.18181818182</v>
      </c>
      <c r="D101" s="28">
        <v>12358300</v>
      </c>
      <c r="E101" s="28">
        <v>19838900</v>
      </c>
      <c r="F101" s="29">
        <f>D101+E101</f>
        <v>32197200</v>
      </c>
      <c r="G101" s="30">
        <v>132</v>
      </c>
      <c r="H101" s="29">
        <f>K101/L101</f>
        <v>127699.39185185185</v>
      </c>
      <c r="I101" s="34">
        <v>6052348.4000000004</v>
      </c>
      <c r="J101" s="28">
        <v>7739185.9199999999</v>
      </c>
      <c r="K101" s="29">
        <f>I101+J101</f>
        <v>13791534.32</v>
      </c>
      <c r="L101" s="30">
        <v>108</v>
      </c>
      <c r="M101" s="31">
        <f>H101/C101*100</f>
        <v>52.353371487099629</v>
      </c>
    </row>
    <row r="102" spans="1:13" ht="75.75" thickBot="1" x14ac:dyDescent="0.3">
      <c r="A102" s="11">
        <v>2</v>
      </c>
      <c r="B102" s="105" t="s">
        <v>96</v>
      </c>
      <c r="C102" s="27">
        <f>F102/G102</f>
        <v>2272.7272727272725</v>
      </c>
      <c r="D102" s="28">
        <v>300000</v>
      </c>
      <c r="E102" s="29"/>
      <c r="F102" s="29">
        <f>D102</f>
        <v>300000</v>
      </c>
      <c r="G102" s="30">
        <f>G101</f>
        <v>132</v>
      </c>
      <c r="H102" s="29">
        <f>K102/L102</f>
        <v>1814.9702777777779</v>
      </c>
      <c r="I102" s="28">
        <v>196016.79</v>
      </c>
      <c r="J102" s="29"/>
      <c r="K102" s="29">
        <f>I102</f>
        <v>196016.79</v>
      </c>
      <c r="L102" s="30">
        <v>108</v>
      </c>
      <c r="M102" s="31">
        <f>H102/C102*100</f>
        <v>79.858692222222231</v>
      </c>
    </row>
    <row r="103" spans="1:13" ht="19.5" thickBot="1" x14ac:dyDescent="0.35"/>
    <row r="104" spans="1:13" ht="19.5" thickBot="1" x14ac:dyDescent="0.35">
      <c r="A104" s="136" t="s">
        <v>97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8"/>
    </row>
    <row r="105" spans="1:13" ht="19.5" thickBot="1" x14ac:dyDescent="0.35">
      <c r="A105" s="139" t="s">
        <v>37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1"/>
    </row>
    <row r="106" spans="1:13" ht="199.5" customHeight="1" thickBot="1" x14ac:dyDescent="0.3">
      <c r="A106" s="11" t="s">
        <v>4</v>
      </c>
      <c r="B106" s="12" t="s">
        <v>5</v>
      </c>
      <c r="C106" s="12" t="s">
        <v>19</v>
      </c>
      <c r="D106" s="12" t="s">
        <v>38</v>
      </c>
      <c r="E106" s="12" t="s">
        <v>39</v>
      </c>
      <c r="F106" s="12" t="s">
        <v>40</v>
      </c>
      <c r="G106" s="33" t="s">
        <v>7</v>
      </c>
      <c r="H106" s="12" t="s">
        <v>20</v>
      </c>
      <c r="I106" s="12" t="s">
        <v>21</v>
      </c>
      <c r="J106" s="12" t="s">
        <v>22</v>
      </c>
      <c r="K106" s="12" t="s">
        <v>23</v>
      </c>
      <c r="L106" s="12" t="s">
        <v>8</v>
      </c>
      <c r="M106" s="12" t="s">
        <v>9</v>
      </c>
    </row>
    <row r="107" spans="1:13" ht="19.5" thickBot="1" x14ac:dyDescent="0.35">
      <c r="A107" s="13">
        <v>1</v>
      </c>
      <c r="B107" s="13">
        <v>2</v>
      </c>
      <c r="C107" s="61">
        <v>3</v>
      </c>
      <c r="D107" s="13" t="s">
        <v>24</v>
      </c>
      <c r="E107" s="13" t="s">
        <v>25</v>
      </c>
      <c r="F107" s="13" t="s">
        <v>34</v>
      </c>
      <c r="G107" s="13" t="s">
        <v>26</v>
      </c>
      <c r="H107" s="13">
        <v>4</v>
      </c>
      <c r="I107" s="13" t="s">
        <v>27</v>
      </c>
      <c r="J107" s="13" t="s">
        <v>28</v>
      </c>
      <c r="K107" s="13" t="s">
        <v>35</v>
      </c>
      <c r="L107" s="13" t="s">
        <v>29</v>
      </c>
      <c r="M107" s="13" t="s">
        <v>30</v>
      </c>
    </row>
    <row r="108" spans="1:13" ht="57" thickBot="1" x14ac:dyDescent="0.3">
      <c r="A108" s="35">
        <v>1</v>
      </c>
      <c r="B108" s="32" t="s">
        <v>84</v>
      </c>
      <c r="C108" s="27">
        <f>F108/G108</f>
        <v>201877.78060606061</v>
      </c>
      <c r="D108" s="28">
        <v>12663633.800000001</v>
      </c>
      <c r="E108" s="28">
        <v>20646200</v>
      </c>
      <c r="F108" s="29">
        <f>D108+E108</f>
        <v>33309833.800000001</v>
      </c>
      <c r="G108" s="30">
        <v>165</v>
      </c>
      <c r="H108" s="29">
        <f>K108/L108</f>
        <v>88773.82550898203</v>
      </c>
      <c r="I108" s="34">
        <v>5152867.26</v>
      </c>
      <c r="J108" s="28">
        <v>9672361.5999999996</v>
      </c>
      <c r="K108" s="29">
        <f>I108+J108</f>
        <v>14825228.859999999</v>
      </c>
      <c r="L108" s="30">
        <v>167</v>
      </c>
      <c r="M108" s="31">
        <f>H108/C108*100</f>
        <v>43.974044712832026</v>
      </c>
    </row>
    <row r="109" spans="1:13" ht="75.75" thickBot="1" x14ac:dyDescent="0.3">
      <c r="A109" s="11">
        <v>2</v>
      </c>
      <c r="B109" s="26" t="s">
        <v>98</v>
      </c>
      <c r="C109" s="27">
        <f>F109/G109</f>
        <v>2293.7345454545457</v>
      </c>
      <c r="D109" s="28">
        <v>378466.2</v>
      </c>
      <c r="E109" s="29"/>
      <c r="F109" s="29">
        <f>D109</f>
        <v>378466.2</v>
      </c>
      <c r="G109" s="30">
        <f>G108</f>
        <v>165</v>
      </c>
      <c r="H109" s="29">
        <f>K109/L109</f>
        <v>173.44706586826348</v>
      </c>
      <c r="I109" s="28">
        <v>28965.66</v>
      </c>
      <c r="J109" s="29"/>
      <c r="K109" s="29">
        <f>I109</f>
        <v>28965.66</v>
      </c>
      <c r="L109" s="30">
        <v>167</v>
      </c>
      <c r="M109" s="31">
        <f>H109/C109*100</f>
        <v>7.5617758912852651</v>
      </c>
    </row>
    <row r="110" spans="1:13" ht="19.5" thickBot="1" x14ac:dyDescent="0.35"/>
    <row r="111" spans="1:13" s="78" customFormat="1" ht="19.5" thickBot="1" x14ac:dyDescent="0.35">
      <c r="A111" s="149" t="s">
        <v>99</v>
      </c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1"/>
    </row>
    <row r="112" spans="1:13" s="78" customFormat="1" ht="19.5" thickBot="1" x14ac:dyDescent="0.35">
      <c r="A112" s="152" t="s">
        <v>37</v>
      </c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4"/>
    </row>
    <row r="113" spans="1:13" s="78" customFormat="1" ht="199.5" customHeight="1" thickBot="1" x14ac:dyDescent="0.3">
      <c r="A113" s="79" t="s">
        <v>4</v>
      </c>
      <c r="B113" s="80" t="s">
        <v>5</v>
      </c>
      <c r="C113" s="80" t="s">
        <v>19</v>
      </c>
      <c r="D113" s="80" t="s">
        <v>38</v>
      </c>
      <c r="E113" s="80" t="s">
        <v>39</v>
      </c>
      <c r="F113" s="80" t="s">
        <v>40</v>
      </c>
      <c r="G113" s="33" t="s">
        <v>7</v>
      </c>
      <c r="H113" s="80" t="s">
        <v>20</v>
      </c>
      <c r="I113" s="80" t="s">
        <v>21</v>
      </c>
      <c r="J113" s="80" t="s">
        <v>22</v>
      </c>
      <c r="K113" s="80" t="s">
        <v>23</v>
      </c>
      <c r="L113" s="80" t="s">
        <v>8</v>
      </c>
      <c r="M113" s="80" t="s">
        <v>9</v>
      </c>
    </row>
    <row r="114" spans="1:13" s="78" customFormat="1" ht="19.5" thickBot="1" x14ac:dyDescent="0.35">
      <c r="A114" s="81">
        <v>1</v>
      </c>
      <c r="B114" s="81">
        <v>2</v>
      </c>
      <c r="C114" s="61">
        <v>3</v>
      </c>
      <c r="D114" s="81" t="s">
        <v>24</v>
      </c>
      <c r="E114" s="81" t="s">
        <v>25</v>
      </c>
      <c r="F114" s="81" t="s">
        <v>34</v>
      </c>
      <c r="G114" s="81" t="s">
        <v>26</v>
      </c>
      <c r="H114" s="81">
        <v>4</v>
      </c>
      <c r="I114" s="81" t="s">
        <v>27</v>
      </c>
      <c r="J114" s="81" t="s">
        <v>28</v>
      </c>
      <c r="K114" s="81" t="s">
        <v>35</v>
      </c>
      <c r="L114" s="81" t="s">
        <v>29</v>
      </c>
      <c r="M114" s="81" t="s">
        <v>30</v>
      </c>
    </row>
    <row r="115" spans="1:13" s="78" customFormat="1" ht="57" thickBot="1" x14ac:dyDescent="0.3">
      <c r="A115" s="95">
        <v>1</v>
      </c>
      <c r="B115" s="96" t="s">
        <v>95</v>
      </c>
      <c r="C115" s="97">
        <f>F115/G115</f>
        <v>185209.89473684211</v>
      </c>
      <c r="D115" s="98">
        <v>6402840</v>
      </c>
      <c r="E115" s="98">
        <v>11192100</v>
      </c>
      <c r="F115" s="99">
        <f>D115+E115</f>
        <v>17594940</v>
      </c>
      <c r="G115" s="100">
        <v>95</v>
      </c>
      <c r="H115" s="99">
        <f>K115/L115</f>
        <v>75558.201573033701</v>
      </c>
      <c r="I115" s="101">
        <v>2731572.26</v>
      </c>
      <c r="J115" s="98">
        <v>3993107.68</v>
      </c>
      <c r="K115" s="99">
        <f>I115+J115</f>
        <v>6724679.9399999995</v>
      </c>
      <c r="L115" s="100">
        <v>89</v>
      </c>
      <c r="M115" s="102">
        <f>H115/C115*100</f>
        <v>40.795985376694674</v>
      </c>
    </row>
    <row r="116" spans="1:13" s="78" customFormat="1" ht="57" thickBot="1" x14ac:dyDescent="0.3">
      <c r="A116" s="79">
        <v>2</v>
      </c>
      <c r="B116" s="103" t="s">
        <v>101</v>
      </c>
      <c r="C116" s="97">
        <f>F116/G116</f>
        <v>1594.3157894736842</v>
      </c>
      <c r="D116" s="98">
        <v>151460</v>
      </c>
      <c r="E116" s="99"/>
      <c r="F116" s="99">
        <f>D116</f>
        <v>151460</v>
      </c>
      <c r="G116" s="100">
        <f>G115</f>
        <v>95</v>
      </c>
      <c r="H116" s="99">
        <f>K116/L116</f>
        <v>512.51067415730336</v>
      </c>
      <c r="I116" s="98">
        <v>45613.45</v>
      </c>
      <c r="J116" s="99"/>
      <c r="K116" s="99">
        <f>I116</f>
        <v>45613.45</v>
      </c>
      <c r="L116" s="100">
        <v>89</v>
      </c>
      <c r="M116" s="102">
        <f>H116/C116*100</f>
        <v>32.146120457509454</v>
      </c>
    </row>
    <row r="117" spans="1:13" ht="19.5" thickBot="1" x14ac:dyDescent="0.35"/>
    <row r="118" spans="1:13" ht="19.5" thickBot="1" x14ac:dyDescent="0.35">
      <c r="A118" s="136" t="s">
        <v>107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8"/>
    </row>
    <row r="119" spans="1:13" ht="19.5" thickBot="1" x14ac:dyDescent="0.35">
      <c r="A119" s="139" t="s">
        <v>37</v>
      </c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1"/>
    </row>
    <row r="120" spans="1:13" ht="176.45" customHeight="1" thickBot="1" x14ac:dyDescent="0.3">
      <c r="A120" s="11" t="s">
        <v>4</v>
      </c>
      <c r="B120" s="12" t="s">
        <v>5</v>
      </c>
      <c r="C120" s="12" t="s">
        <v>19</v>
      </c>
      <c r="D120" s="12" t="s">
        <v>38</v>
      </c>
      <c r="E120" s="12" t="s">
        <v>39</v>
      </c>
      <c r="F120" s="12" t="s">
        <v>40</v>
      </c>
      <c r="G120" s="33" t="s">
        <v>7</v>
      </c>
      <c r="H120" s="12" t="s">
        <v>20</v>
      </c>
      <c r="I120" s="12" t="s">
        <v>21</v>
      </c>
      <c r="J120" s="12" t="s">
        <v>22</v>
      </c>
      <c r="K120" s="12" t="s">
        <v>23</v>
      </c>
      <c r="L120" s="12" t="s">
        <v>8</v>
      </c>
      <c r="M120" s="12" t="s">
        <v>9</v>
      </c>
    </row>
    <row r="121" spans="1:13" ht="19.5" thickBot="1" x14ac:dyDescent="0.35">
      <c r="A121" s="13">
        <v>1</v>
      </c>
      <c r="B121" s="13">
        <v>2</v>
      </c>
      <c r="C121" s="61">
        <v>3</v>
      </c>
      <c r="D121" s="13" t="s">
        <v>24</v>
      </c>
      <c r="E121" s="13" t="s">
        <v>25</v>
      </c>
      <c r="F121" s="13" t="s">
        <v>34</v>
      </c>
      <c r="G121" s="13" t="s">
        <v>26</v>
      </c>
      <c r="H121" s="13">
        <v>4</v>
      </c>
      <c r="I121" s="13" t="s">
        <v>27</v>
      </c>
      <c r="J121" s="13" t="s">
        <v>28</v>
      </c>
      <c r="K121" s="13" t="s">
        <v>35</v>
      </c>
      <c r="L121" s="13" t="s">
        <v>29</v>
      </c>
      <c r="M121" s="13" t="s">
        <v>30</v>
      </c>
    </row>
    <row r="122" spans="1:13" ht="58.15" customHeight="1" thickBot="1" x14ac:dyDescent="0.3">
      <c r="A122" s="35">
        <v>1</v>
      </c>
      <c r="B122" s="32" t="s">
        <v>108</v>
      </c>
      <c r="C122" s="27">
        <f>F122/G122</f>
        <v>217686.48648648648</v>
      </c>
      <c r="D122" s="28">
        <v>11869500</v>
      </c>
      <c r="E122" s="28">
        <v>20348100</v>
      </c>
      <c r="F122" s="29">
        <f>D122+E122</f>
        <v>32217600</v>
      </c>
      <c r="G122" s="30">
        <v>148</v>
      </c>
      <c r="H122" s="29">
        <f>K122/L122</f>
        <v>84422.446643835618</v>
      </c>
      <c r="I122" s="34">
        <v>4843223.4800000004</v>
      </c>
      <c r="J122" s="28">
        <v>7482453.7300000004</v>
      </c>
      <c r="K122" s="29">
        <f>I122+J122</f>
        <v>12325677.210000001</v>
      </c>
      <c r="L122" s="30">
        <v>146</v>
      </c>
      <c r="M122" s="31">
        <f>H122/C122*100</f>
        <v>38.78166624232616</v>
      </c>
    </row>
    <row r="123" spans="1:13" ht="56.65" customHeight="1" thickBot="1" x14ac:dyDescent="0.3">
      <c r="A123" s="11">
        <v>2</v>
      </c>
      <c r="B123" s="26" t="s">
        <v>109</v>
      </c>
      <c r="C123" s="27">
        <f>F123/G123</f>
        <v>2268.2432432432433</v>
      </c>
      <c r="D123" s="28">
        <v>335700</v>
      </c>
      <c r="E123" s="29"/>
      <c r="F123" s="29">
        <f>D123</f>
        <v>335700</v>
      </c>
      <c r="G123" s="30">
        <v>148</v>
      </c>
      <c r="H123" s="29">
        <f>K123/L123</f>
        <v>308.21917808219177</v>
      </c>
      <c r="I123" s="28">
        <v>45000</v>
      </c>
      <c r="J123" s="29"/>
      <c r="K123" s="29">
        <f>I123</f>
        <v>45000</v>
      </c>
      <c r="L123" s="30">
        <v>146</v>
      </c>
      <c r="M123" s="31">
        <f>H123/C123*100</f>
        <v>13.588453487090968</v>
      </c>
    </row>
    <row r="124" spans="1:13" ht="19.5" thickBot="1" x14ac:dyDescent="0.35"/>
    <row r="125" spans="1:13" ht="19.5" thickBot="1" x14ac:dyDescent="0.35">
      <c r="A125" s="136" t="s">
        <v>110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8"/>
    </row>
    <row r="126" spans="1:13" ht="19.5" thickBot="1" x14ac:dyDescent="0.35">
      <c r="A126" s="139" t="s">
        <v>37</v>
      </c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1"/>
    </row>
    <row r="127" spans="1:13" ht="199.5" customHeight="1" thickBot="1" x14ac:dyDescent="0.3">
      <c r="A127" s="11" t="s">
        <v>4</v>
      </c>
      <c r="B127" s="12" t="s">
        <v>5</v>
      </c>
      <c r="C127" s="12" t="s">
        <v>19</v>
      </c>
      <c r="D127" s="12" t="s">
        <v>38</v>
      </c>
      <c r="E127" s="12" t="s">
        <v>39</v>
      </c>
      <c r="F127" s="12" t="s">
        <v>40</v>
      </c>
      <c r="G127" s="33" t="s">
        <v>7</v>
      </c>
      <c r="H127" s="12" t="s">
        <v>20</v>
      </c>
      <c r="I127" s="12" t="s">
        <v>21</v>
      </c>
      <c r="J127" s="12" t="s">
        <v>22</v>
      </c>
      <c r="K127" s="12" t="s">
        <v>23</v>
      </c>
      <c r="L127" s="12" t="s">
        <v>8</v>
      </c>
      <c r="M127" s="12" t="s">
        <v>9</v>
      </c>
    </row>
    <row r="128" spans="1:13" ht="19.5" thickBot="1" x14ac:dyDescent="0.35">
      <c r="A128" s="13">
        <v>1</v>
      </c>
      <c r="B128" s="13">
        <v>2</v>
      </c>
      <c r="C128" s="61">
        <v>3</v>
      </c>
      <c r="D128" s="13" t="s">
        <v>24</v>
      </c>
      <c r="E128" s="13" t="s">
        <v>25</v>
      </c>
      <c r="F128" s="13" t="s">
        <v>34</v>
      </c>
      <c r="G128" s="13" t="s">
        <v>26</v>
      </c>
      <c r="H128" s="13">
        <v>4</v>
      </c>
      <c r="I128" s="13" t="s">
        <v>27</v>
      </c>
      <c r="J128" s="13" t="s">
        <v>28</v>
      </c>
      <c r="K128" s="13" t="s">
        <v>35</v>
      </c>
      <c r="L128" s="13" t="s">
        <v>29</v>
      </c>
      <c r="M128" s="13" t="s">
        <v>30</v>
      </c>
    </row>
    <row r="129" spans="1:13" ht="83.25" customHeight="1" thickBot="1" x14ac:dyDescent="0.3">
      <c r="A129" s="35">
        <v>1</v>
      </c>
      <c r="B129" s="32" t="s">
        <v>113</v>
      </c>
      <c r="C129" s="27">
        <f>F129/G129</f>
        <v>161560.61946902654</v>
      </c>
      <c r="D129" s="28">
        <v>13344700</v>
      </c>
      <c r="E129" s="28">
        <v>23168000</v>
      </c>
      <c r="F129" s="29">
        <f>D129+E129</f>
        <v>36512700</v>
      </c>
      <c r="G129" s="30">
        <v>226</v>
      </c>
      <c r="H129" s="29">
        <f>K129/L129</f>
        <v>69233.034166666665</v>
      </c>
      <c r="I129" s="34">
        <v>6051864.2199999997</v>
      </c>
      <c r="J129" s="28">
        <v>10564063.98</v>
      </c>
      <c r="K129" s="108">
        <f>I129+J129</f>
        <v>16615928.199999999</v>
      </c>
      <c r="L129" s="30">
        <v>240</v>
      </c>
      <c r="M129" s="31">
        <f>H129/C129*100</f>
        <v>42.85266693963105</v>
      </c>
    </row>
    <row r="130" spans="1:13" ht="93.75" customHeight="1" thickBot="1" x14ac:dyDescent="0.3">
      <c r="A130" s="11">
        <v>2</v>
      </c>
      <c r="B130" s="26" t="s">
        <v>114</v>
      </c>
      <c r="C130" s="27">
        <f>F130/G130</f>
        <v>1880.5309734513273</v>
      </c>
      <c r="D130" s="28">
        <v>425000</v>
      </c>
      <c r="E130" s="29"/>
      <c r="F130" s="29">
        <f>D130</f>
        <v>425000</v>
      </c>
      <c r="G130" s="30">
        <v>226</v>
      </c>
      <c r="H130" s="29">
        <f>K130/L130</f>
        <v>89.375</v>
      </c>
      <c r="I130" s="28">
        <v>21450</v>
      </c>
      <c r="J130" s="29"/>
      <c r="K130" s="29">
        <f>I130</f>
        <v>21450</v>
      </c>
      <c r="L130" s="30">
        <v>240</v>
      </c>
      <c r="M130" s="31">
        <f>H130/C130*100</f>
        <v>4.7526470588235297</v>
      </c>
    </row>
    <row r="131" spans="1:13" ht="19.5" thickBot="1" x14ac:dyDescent="0.35"/>
    <row r="132" spans="1:13" ht="19.5" thickBot="1" x14ac:dyDescent="0.35">
      <c r="A132" s="136" t="s">
        <v>115</v>
      </c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8"/>
    </row>
    <row r="133" spans="1:13" ht="19.5" thickBot="1" x14ac:dyDescent="0.35">
      <c r="A133" s="139" t="s">
        <v>37</v>
      </c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1"/>
    </row>
    <row r="134" spans="1:13" ht="199.5" customHeight="1" thickBot="1" x14ac:dyDescent="0.3">
      <c r="A134" s="11" t="s">
        <v>4</v>
      </c>
      <c r="B134" s="12" t="s">
        <v>5</v>
      </c>
      <c r="C134" s="12" t="s">
        <v>19</v>
      </c>
      <c r="D134" s="12" t="s">
        <v>38</v>
      </c>
      <c r="E134" s="12" t="s">
        <v>39</v>
      </c>
      <c r="F134" s="12" t="s">
        <v>40</v>
      </c>
      <c r="G134" s="33" t="s">
        <v>7</v>
      </c>
      <c r="H134" s="12" t="s">
        <v>20</v>
      </c>
      <c r="I134" s="12" t="s">
        <v>21</v>
      </c>
      <c r="J134" s="12" t="s">
        <v>22</v>
      </c>
      <c r="K134" s="12" t="s">
        <v>23</v>
      </c>
      <c r="L134" s="12" t="s">
        <v>8</v>
      </c>
      <c r="M134" s="12" t="s">
        <v>9</v>
      </c>
    </row>
    <row r="135" spans="1:13" ht="19.5" thickBot="1" x14ac:dyDescent="0.35">
      <c r="A135" s="13">
        <v>1</v>
      </c>
      <c r="B135" s="13">
        <v>2</v>
      </c>
      <c r="C135" s="61">
        <v>3</v>
      </c>
      <c r="D135" s="13" t="s">
        <v>24</v>
      </c>
      <c r="E135" s="13" t="s">
        <v>25</v>
      </c>
      <c r="F135" s="13" t="s">
        <v>34</v>
      </c>
      <c r="G135" s="13" t="s">
        <v>26</v>
      </c>
      <c r="H135" s="13">
        <v>4</v>
      </c>
      <c r="I135" s="13" t="s">
        <v>27</v>
      </c>
      <c r="J135" s="13" t="s">
        <v>28</v>
      </c>
      <c r="K135" s="13" t="s">
        <v>35</v>
      </c>
      <c r="L135" s="13" t="s">
        <v>29</v>
      </c>
      <c r="M135" s="13" t="s">
        <v>30</v>
      </c>
    </row>
    <row r="136" spans="1:13" ht="57" thickBot="1" x14ac:dyDescent="0.3">
      <c r="A136" s="35">
        <v>1</v>
      </c>
      <c r="B136" s="32" t="s">
        <v>118</v>
      </c>
      <c r="C136" s="27">
        <f>F136/G136</f>
        <v>207423.14049586776</v>
      </c>
      <c r="D136" s="28">
        <f>9724500-D137</f>
        <v>9454400</v>
      </c>
      <c r="E136" s="28">
        <v>15643800</v>
      </c>
      <c r="F136" s="29">
        <f>D136+E136</f>
        <v>25098200</v>
      </c>
      <c r="G136" s="30">
        <v>121</v>
      </c>
      <c r="H136" s="29">
        <f>K136/L136</f>
        <v>74660.082558139533</v>
      </c>
      <c r="I136" s="34">
        <f>3985304.67-I137</f>
        <v>3857374.67</v>
      </c>
      <c r="J136" s="28">
        <v>5773775.9800000004</v>
      </c>
      <c r="K136" s="29">
        <f>I136+J136</f>
        <v>9631150.6500000004</v>
      </c>
      <c r="L136" s="30">
        <v>129</v>
      </c>
      <c r="M136" s="31">
        <f>H136/C136*100</f>
        <v>35.994095152380986</v>
      </c>
    </row>
    <row r="137" spans="1:13" ht="57" thickBot="1" x14ac:dyDescent="0.3">
      <c r="A137" s="11">
        <v>2</v>
      </c>
      <c r="B137" s="26" t="s">
        <v>119</v>
      </c>
      <c r="C137" s="27">
        <f>F137/G137</f>
        <v>2232.2314049586776</v>
      </c>
      <c r="D137" s="28">
        <v>270100</v>
      </c>
      <c r="E137" s="29"/>
      <c r="F137" s="29">
        <f>D137</f>
        <v>270100</v>
      </c>
      <c r="G137" s="30">
        <v>121</v>
      </c>
      <c r="H137" s="29">
        <f>K137/L137</f>
        <v>991.7054263565891</v>
      </c>
      <c r="I137" s="28">
        <v>127930</v>
      </c>
      <c r="J137" s="29"/>
      <c r="K137" s="29">
        <f>I137</f>
        <v>127930</v>
      </c>
      <c r="L137" s="30">
        <v>129</v>
      </c>
      <c r="M137" s="31">
        <f>H137/C137*100</f>
        <v>44.426640721639124</v>
      </c>
    </row>
    <row r="138" spans="1:13" ht="19.5" thickBot="1" x14ac:dyDescent="0.35"/>
    <row r="139" spans="1:13" ht="19.5" thickBot="1" x14ac:dyDescent="0.35">
      <c r="A139" s="136" t="s">
        <v>120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8"/>
    </row>
    <row r="140" spans="1:13" ht="19.5" thickBot="1" x14ac:dyDescent="0.35">
      <c r="A140" s="139" t="s">
        <v>37</v>
      </c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1"/>
    </row>
    <row r="141" spans="1:13" ht="199.5" customHeight="1" thickBot="1" x14ac:dyDescent="0.3">
      <c r="A141" s="11" t="s">
        <v>4</v>
      </c>
      <c r="B141" s="12" t="s">
        <v>5</v>
      </c>
      <c r="C141" s="12" t="s">
        <v>19</v>
      </c>
      <c r="D141" s="12" t="s">
        <v>38</v>
      </c>
      <c r="E141" s="12" t="s">
        <v>39</v>
      </c>
      <c r="F141" s="12" t="s">
        <v>40</v>
      </c>
      <c r="G141" s="33" t="s">
        <v>7</v>
      </c>
      <c r="H141" s="12" t="s">
        <v>20</v>
      </c>
      <c r="I141" s="12" t="s">
        <v>21</v>
      </c>
      <c r="J141" s="12" t="s">
        <v>22</v>
      </c>
      <c r="K141" s="12" t="s">
        <v>23</v>
      </c>
      <c r="L141" s="12" t="s">
        <v>8</v>
      </c>
      <c r="M141" s="12" t="s">
        <v>9</v>
      </c>
    </row>
    <row r="142" spans="1:13" ht="19.5" thickBot="1" x14ac:dyDescent="0.35">
      <c r="A142" s="13">
        <v>1</v>
      </c>
      <c r="B142" s="13">
        <v>2</v>
      </c>
      <c r="C142" s="61">
        <v>3</v>
      </c>
      <c r="D142" s="13" t="s">
        <v>24</v>
      </c>
      <c r="E142" s="13" t="s">
        <v>25</v>
      </c>
      <c r="F142" s="13" t="s">
        <v>34</v>
      </c>
      <c r="G142" s="13" t="s">
        <v>26</v>
      </c>
      <c r="H142" s="13">
        <v>4</v>
      </c>
      <c r="I142" s="13" t="s">
        <v>27</v>
      </c>
      <c r="J142" s="13" t="s">
        <v>28</v>
      </c>
      <c r="K142" s="13" t="s">
        <v>35</v>
      </c>
      <c r="L142" s="13" t="s">
        <v>29</v>
      </c>
      <c r="M142" s="13" t="s">
        <v>30</v>
      </c>
    </row>
    <row r="143" spans="1:13" ht="105" customHeight="1" thickBot="1" x14ac:dyDescent="0.3">
      <c r="A143" s="35">
        <v>1</v>
      </c>
      <c r="B143" s="32" t="s">
        <v>121</v>
      </c>
      <c r="C143" s="27">
        <f>F143/G143</f>
        <v>469986.53527272731</v>
      </c>
      <c r="D143" s="28">
        <v>7429959.4400000004</v>
      </c>
      <c r="E143" s="28">
        <v>18419300</v>
      </c>
      <c r="F143" s="29">
        <f>D143+E143</f>
        <v>25849259.440000001</v>
      </c>
      <c r="G143" s="30">
        <v>55</v>
      </c>
      <c r="H143" s="29">
        <f>K143/L143</f>
        <v>149859.36318840578</v>
      </c>
      <c r="I143" s="34">
        <v>3007302.46</v>
      </c>
      <c r="J143" s="28">
        <v>7332993.5999999996</v>
      </c>
      <c r="K143" s="29">
        <f>I143+J143</f>
        <v>10340296.059999999</v>
      </c>
      <c r="L143" s="30">
        <v>69</v>
      </c>
      <c r="M143" s="31">
        <f>H143/C143*100</f>
        <v>31.885884369313743</v>
      </c>
    </row>
    <row r="144" spans="1:13" ht="59.25" customHeight="1" thickBot="1" x14ac:dyDescent="0.3">
      <c r="A144" s="11">
        <v>2</v>
      </c>
      <c r="B144" s="26" t="s">
        <v>122</v>
      </c>
      <c r="C144" s="27">
        <f>F144/G144</f>
        <v>6557.101090909091</v>
      </c>
      <c r="D144" s="28">
        <v>360640.56</v>
      </c>
      <c r="E144" s="29"/>
      <c r="F144" s="29">
        <f>D144</f>
        <v>360640.56</v>
      </c>
      <c r="G144" s="30">
        <f>G143</f>
        <v>55</v>
      </c>
      <c r="H144" s="29">
        <f>K144/L144</f>
        <v>661.94637681159429</v>
      </c>
      <c r="I144" s="28">
        <v>45674.3</v>
      </c>
      <c r="J144" s="29"/>
      <c r="K144" s="29">
        <f>I144</f>
        <v>45674.3</v>
      </c>
      <c r="L144" s="30">
        <v>69</v>
      </c>
      <c r="M144" s="31">
        <f>H144/C144*100</f>
        <v>10.095107085192438</v>
      </c>
    </row>
    <row r="146" spans="1:13" x14ac:dyDescent="0.3">
      <c r="A146" s="145" t="s">
        <v>123</v>
      </c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7"/>
    </row>
    <row r="147" spans="1:13" x14ac:dyDescent="0.3">
      <c r="A147" s="148" t="s">
        <v>37</v>
      </c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</row>
    <row r="148" spans="1:13" ht="199.5" customHeight="1" x14ac:dyDescent="0.25">
      <c r="A148" s="39" t="s">
        <v>4</v>
      </c>
      <c r="B148" s="40" t="s">
        <v>5</v>
      </c>
      <c r="C148" s="40" t="s">
        <v>19</v>
      </c>
      <c r="D148" s="40" t="s">
        <v>38</v>
      </c>
      <c r="E148" s="40" t="s">
        <v>39</v>
      </c>
      <c r="F148" s="40" t="s">
        <v>40</v>
      </c>
      <c r="G148" s="40" t="s">
        <v>7</v>
      </c>
      <c r="H148" s="40" t="s">
        <v>20</v>
      </c>
      <c r="I148" s="40" t="s">
        <v>21</v>
      </c>
      <c r="J148" s="40" t="s">
        <v>22</v>
      </c>
      <c r="K148" s="40" t="s">
        <v>23</v>
      </c>
      <c r="L148" s="40" t="s">
        <v>8</v>
      </c>
      <c r="M148" s="40" t="s">
        <v>9</v>
      </c>
    </row>
    <row r="149" spans="1:13" x14ac:dyDescent="0.3">
      <c r="A149" s="60">
        <v>1</v>
      </c>
      <c r="B149" s="60">
        <v>2</v>
      </c>
      <c r="C149" s="60">
        <v>3</v>
      </c>
      <c r="D149" s="60" t="s">
        <v>24</v>
      </c>
      <c r="E149" s="60" t="s">
        <v>25</v>
      </c>
      <c r="F149" s="60" t="s">
        <v>34</v>
      </c>
      <c r="G149" s="60" t="s">
        <v>26</v>
      </c>
      <c r="H149" s="60">
        <v>4</v>
      </c>
      <c r="I149" s="60" t="s">
        <v>27</v>
      </c>
      <c r="J149" s="60" t="s">
        <v>28</v>
      </c>
      <c r="K149" s="60" t="s">
        <v>35</v>
      </c>
      <c r="L149" s="60" t="s">
        <v>29</v>
      </c>
      <c r="M149" s="60" t="s">
        <v>30</v>
      </c>
    </row>
    <row r="150" spans="1:13" ht="82.5" customHeight="1" x14ac:dyDescent="0.25">
      <c r="A150" s="42">
        <v>1</v>
      </c>
      <c r="B150" s="109" t="s">
        <v>128</v>
      </c>
      <c r="C150" s="53">
        <f>F150/G150</f>
        <v>144383.57231939162</v>
      </c>
      <c r="D150" s="54">
        <f>15861000-D151</f>
        <v>15061779.52</v>
      </c>
      <c r="E150" s="54">
        <v>22911100</v>
      </c>
      <c r="F150" s="55">
        <f>D150+E150</f>
        <v>37972879.519999996</v>
      </c>
      <c r="G150" s="56">
        <v>263</v>
      </c>
      <c r="H150" s="55">
        <f>K150/L150</f>
        <v>67714.100983606564</v>
      </c>
      <c r="I150" s="54">
        <v>6514680.9800000004</v>
      </c>
      <c r="J150" s="54">
        <v>10007559.66</v>
      </c>
      <c r="K150" s="55">
        <f>I150+J150</f>
        <v>16522240.640000001</v>
      </c>
      <c r="L150" s="56">
        <v>244</v>
      </c>
      <c r="M150" s="57">
        <f>H150/C150*100</f>
        <v>46.898757175654211</v>
      </c>
    </row>
    <row r="151" spans="1:13" ht="75" x14ac:dyDescent="0.25">
      <c r="A151" s="42">
        <v>2</v>
      </c>
      <c r="B151" s="110" t="s">
        <v>129</v>
      </c>
      <c r="C151" s="53">
        <f>F151/G151</f>
        <v>3038.8611406844107</v>
      </c>
      <c r="D151" s="54">
        <v>799220.48</v>
      </c>
      <c r="E151" s="55"/>
      <c r="F151" s="55">
        <f>D151</f>
        <v>799220.48</v>
      </c>
      <c r="G151" s="56">
        <v>263</v>
      </c>
      <c r="H151" s="55">
        <f>K151/L151</f>
        <v>454.30721311475412</v>
      </c>
      <c r="I151" s="54">
        <v>110850.96</v>
      </c>
      <c r="J151" s="55"/>
      <c r="K151" s="55">
        <f>I151</f>
        <v>110850.96</v>
      </c>
      <c r="L151" s="56">
        <v>244</v>
      </c>
      <c r="M151" s="57">
        <f>H151/C151*100</f>
        <v>14.949916830106796</v>
      </c>
    </row>
    <row r="152" spans="1:13" ht="19.5" thickBot="1" x14ac:dyDescent="0.35"/>
    <row r="153" spans="1:13" ht="19.5" thickBot="1" x14ac:dyDescent="0.35">
      <c r="A153" s="136" t="s">
        <v>130</v>
      </c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8"/>
    </row>
    <row r="154" spans="1:13" ht="19.5" thickBot="1" x14ac:dyDescent="0.35">
      <c r="A154" s="139" t="s">
        <v>37</v>
      </c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1"/>
    </row>
    <row r="155" spans="1:13" ht="199.5" customHeight="1" thickBot="1" x14ac:dyDescent="0.3">
      <c r="A155" s="11" t="s">
        <v>4</v>
      </c>
      <c r="B155" s="12" t="s">
        <v>5</v>
      </c>
      <c r="C155" s="12" t="s">
        <v>19</v>
      </c>
      <c r="D155" s="12" t="s">
        <v>38</v>
      </c>
      <c r="E155" s="12" t="s">
        <v>39</v>
      </c>
      <c r="F155" s="12" t="s">
        <v>40</v>
      </c>
      <c r="G155" s="33" t="s">
        <v>7</v>
      </c>
      <c r="H155" s="12" t="s">
        <v>20</v>
      </c>
      <c r="I155" s="12" t="s">
        <v>21</v>
      </c>
      <c r="J155" s="12" t="s">
        <v>22</v>
      </c>
      <c r="K155" s="12" t="s">
        <v>23</v>
      </c>
      <c r="L155" s="12" t="s">
        <v>8</v>
      </c>
      <c r="M155" s="12" t="s">
        <v>9</v>
      </c>
    </row>
    <row r="156" spans="1:13" ht="19.5" thickBot="1" x14ac:dyDescent="0.35">
      <c r="A156" s="13">
        <v>1</v>
      </c>
      <c r="B156" s="13">
        <v>2</v>
      </c>
      <c r="C156" s="61">
        <v>3</v>
      </c>
      <c r="D156" s="13" t="s">
        <v>24</v>
      </c>
      <c r="E156" s="13" t="s">
        <v>25</v>
      </c>
      <c r="F156" s="13" t="s">
        <v>34</v>
      </c>
      <c r="G156" s="13" t="s">
        <v>26</v>
      </c>
      <c r="H156" s="13">
        <v>4</v>
      </c>
      <c r="I156" s="13" t="s">
        <v>27</v>
      </c>
      <c r="J156" s="13" t="s">
        <v>28</v>
      </c>
      <c r="K156" s="13" t="s">
        <v>35</v>
      </c>
      <c r="L156" s="13" t="s">
        <v>29</v>
      </c>
      <c r="M156" s="13" t="s">
        <v>30</v>
      </c>
    </row>
    <row r="157" spans="1:13" ht="87.75" customHeight="1" thickBot="1" x14ac:dyDescent="0.3">
      <c r="A157" s="35">
        <v>1</v>
      </c>
      <c r="B157" s="32" t="s">
        <v>131</v>
      </c>
      <c r="C157" s="27">
        <f>F157/G157</f>
        <v>164129.62962962964</v>
      </c>
      <c r="D157" s="112">
        <v>17720400</v>
      </c>
      <c r="E157" s="112">
        <v>39889100</v>
      </c>
      <c r="F157" s="29">
        <f>D157+E157</f>
        <v>57609500</v>
      </c>
      <c r="G157" s="30">
        <v>351</v>
      </c>
      <c r="H157" s="29">
        <f>K157/L157</f>
        <v>64499.032284122564</v>
      </c>
      <c r="I157" s="113">
        <v>8394765.7200000007</v>
      </c>
      <c r="J157" s="112">
        <v>14760386.869999999</v>
      </c>
      <c r="K157" s="29">
        <f>I157+J157</f>
        <v>23155152.59</v>
      </c>
      <c r="L157" s="30">
        <v>359</v>
      </c>
      <c r="M157" s="31">
        <f>H157/C157*100</f>
        <v>39.297616420428952</v>
      </c>
    </row>
    <row r="158" spans="1:13" ht="102" customHeight="1" thickBot="1" x14ac:dyDescent="0.3">
      <c r="A158" s="11">
        <v>2</v>
      </c>
      <c r="B158" s="26" t="s">
        <v>132</v>
      </c>
      <c r="C158" s="27">
        <f>F158/G158</f>
        <v>2592.5925925925926</v>
      </c>
      <c r="D158" s="112">
        <v>910000</v>
      </c>
      <c r="E158" s="29"/>
      <c r="F158" s="29">
        <f>D158</f>
        <v>910000</v>
      </c>
      <c r="G158" s="30">
        <v>351</v>
      </c>
      <c r="H158" s="29">
        <f>K158/L158</f>
        <v>1422.5515320334262</v>
      </c>
      <c r="I158" s="112">
        <v>510696</v>
      </c>
      <c r="J158" s="29"/>
      <c r="K158" s="29">
        <f>I158</f>
        <v>510696</v>
      </c>
      <c r="L158" s="30">
        <v>359</v>
      </c>
      <c r="M158" s="31">
        <f>H158/C158*100</f>
        <v>54.869844807003574</v>
      </c>
    </row>
    <row r="159" spans="1:13" ht="19.5" thickBot="1" x14ac:dyDescent="0.35"/>
    <row r="160" spans="1:13" ht="19.5" thickBot="1" x14ac:dyDescent="0.35">
      <c r="A160" s="136" t="s">
        <v>133</v>
      </c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8"/>
    </row>
    <row r="161" spans="1:13" ht="19.5" thickBot="1" x14ac:dyDescent="0.35">
      <c r="A161" s="139" t="s">
        <v>37</v>
      </c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1"/>
    </row>
    <row r="162" spans="1:13" ht="199.5" customHeight="1" thickBot="1" x14ac:dyDescent="0.3">
      <c r="A162" s="11" t="s">
        <v>4</v>
      </c>
      <c r="B162" s="12" t="s">
        <v>5</v>
      </c>
      <c r="C162" s="12" t="s">
        <v>19</v>
      </c>
      <c r="D162" s="12" t="s">
        <v>38</v>
      </c>
      <c r="E162" s="12" t="s">
        <v>39</v>
      </c>
      <c r="F162" s="12" t="s">
        <v>40</v>
      </c>
      <c r="G162" s="33" t="s">
        <v>7</v>
      </c>
      <c r="H162" s="12" t="s">
        <v>20</v>
      </c>
      <c r="I162" s="12" t="s">
        <v>21</v>
      </c>
      <c r="J162" s="12" t="s">
        <v>22</v>
      </c>
      <c r="K162" s="12" t="s">
        <v>23</v>
      </c>
      <c r="L162" s="12" t="s">
        <v>8</v>
      </c>
      <c r="M162" s="12" t="s">
        <v>9</v>
      </c>
    </row>
    <row r="163" spans="1:13" ht="19.5" thickBot="1" x14ac:dyDescent="0.35">
      <c r="A163" s="13">
        <v>1</v>
      </c>
      <c r="B163" s="13">
        <v>2</v>
      </c>
      <c r="C163" s="61">
        <v>3</v>
      </c>
      <c r="D163" s="13" t="s">
        <v>24</v>
      </c>
      <c r="E163" s="13" t="s">
        <v>25</v>
      </c>
      <c r="F163" s="13" t="s">
        <v>34</v>
      </c>
      <c r="G163" s="13" t="s">
        <v>26</v>
      </c>
      <c r="H163" s="13">
        <v>4</v>
      </c>
      <c r="I163" s="13" t="s">
        <v>27</v>
      </c>
      <c r="J163" s="13" t="s">
        <v>28</v>
      </c>
      <c r="K163" s="13" t="s">
        <v>35</v>
      </c>
      <c r="L163" s="13" t="s">
        <v>29</v>
      </c>
      <c r="M163" s="13" t="s">
        <v>30</v>
      </c>
    </row>
    <row r="164" spans="1:13" ht="105" customHeight="1" thickBot="1" x14ac:dyDescent="0.3">
      <c r="A164" s="35">
        <v>1</v>
      </c>
      <c r="B164" s="14" t="s">
        <v>45</v>
      </c>
      <c r="C164" s="27">
        <f>F164/G164</f>
        <v>339068.68686868687</v>
      </c>
      <c r="D164" s="28">
        <f>11983200-420500</f>
        <v>11562700</v>
      </c>
      <c r="E164" s="28">
        <v>22005100</v>
      </c>
      <c r="F164" s="29">
        <f>D164+E164</f>
        <v>33567800</v>
      </c>
      <c r="G164" s="30">
        <v>99</v>
      </c>
      <c r="H164" s="29">
        <f>K164/L164</f>
        <v>114560.08398148148</v>
      </c>
      <c r="I164" s="34">
        <f>4711537.5-111119.5</f>
        <v>4600418</v>
      </c>
      <c r="J164" s="28">
        <v>7772071.0700000003</v>
      </c>
      <c r="K164" s="29">
        <f>I164+J164</f>
        <v>12372489.07</v>
      </c>
      <c r="L164" s="30">
        <v>108</v>
      </c>
      <c r="M164" s="31">
        <f>H164/C164*100</f>
        <v>33.786689369475113</v>
      </c>
    </row>
    <row r="165" spans="1:13" ht="51" thickBot="1" x14ac:dyDescent="0.3">
      <c r="A165" s="11">
        <v>2</v>
      </c>
      <c r="B165" s="17" t="s">
        <v>134</v>
      </c>
      <c r="C165" s="27">
        <f>F165/G165</f>
        <v>4247.4747474747473</v>
      </c>
      <c r="D165" s="28">
        <v>420500</v>
      </c>
      <c r="E165" s="29"/>
      <c r="F165" s="29">
        <f>D165</f>
        <v>420500</v>
      </c>
      <c r="G165" s="30">
        <v>99</v>
      </c>
      <c r="H165" s="29">
        <f>K165/L165</f>
        <v>1028.8842592592594</v>
      </c>
      <c r="I165" s="28">
        <v>111119.5</v>
      </c>
      <c r="J165" s="29"/>
      <c r="K165" s="29">
        <f>I165</f>
        <v>111119.5</v>
      </c>
      <c r="L165" s="30">
        <v>108</v>
      </c>
      <c r="M165" s="31">
        <v>108</v>
      </c>
    </row>
    <row r="166" spans="1:13" ht="19.5" thickBot="1" x14ac:dyDescent="0.35"/>
    <row r="167" spans="1:13" ht="19.5" thickBot="1" x14ac:dyDescent="0.35">
      <c r="A167" s="136" t="s">
        <v>136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8"/>
    </row>
    <row r="168" spans="1:13" ht="19.5" thickBot="1" x14ac:dyDescent="0.35">
      <c r="A168" s="139" t="s">
        <v>37</v>
      </c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1"/>
    </row>
    <row r="169" spans="1:13" ht="199.5" customHeight="1" thickBot="1" x14ac:dyDescent="0.3">
      <c r="A169" s="11" t="s">
        <v>4</v>
      </c>
      <c r="B169" s="12" t="s">
        <v>5</v>
      </c>
      <c r="C169" s="12" t="s">
        <v>19</v>
      </c>
      <c r="D169" s="12" t="s">
        <v>38</v>
      </c>
      <c r="E169" s="12" t="s">
        <v>39</v>
      </c>
      <c r="F169" s="12" t="s">
        <v>40</v>
      </c>
      <c r="G169" s="33" t="s">
        <v>7</v>
      </c>
      <c r="H169" s="12" t="s">
        <v>20</v>
      </c>
      <c r="I169" s="12" t="s">
        <v>21</v>
      </c>
      <c r="J169" s="12" t="s">
        <v>22</v>
      </c>
      <c r="K169" s="12" t="s">
        <v>23</v>
      </c>
      <c r="L169" s="12" t="s">
        <v>8</v>
      </c>
      <c r="M169" s="12" t="s">
        <v>9</v>
      </c>
    </row>
    <row r="170" spans="1:13" ht="19.5" thickBot="1" x14ac:dyDescent="0.35">
      <c r="A170" s="13">
        <v>1</v>
      </c>
      <c r="B170" s="13">
        <v>2</v>
      </c>
      <c r="C170" s="61">
        <v>3</v>
      </c>
      <c r="D170" s="13" t="s">
        <v>24</v>
      </c>
      <c r="E170" s="13" t="s">
        <v>25</v>
      </c>
      <c r="F170" s="13" t="s">
        <v>34</v>
      </c>
      <c r="G170" s="13" t="s">
        <v>26</v>
      </c>
      <c r="H170" s="13">
        <v>4</v>
      </c>
      <c r="I170" s="13" t="s">
        <v>27</v>
      </c>
      <c r="J170" s="13" t="s">
        <v>28</v>
      </c>
      <c r="K170" s="13" t="s">
        <v>35</v>
      </c>
      <c r="L170" s="13" t="s">
        <v>29</v>
      </c>
      <c r="M170" s="13" t="s">
        <v>30</v>
      </c>
    </row>
    <row r="171" spans="1:13" ht="57" thickBot="1" x14ac:dyDescent="0.3">
      <c r="A171" s="35">
        <v>1</v>
      </c>
      <c r="B171" s="14" t="s">
        <v>111</v>
      </c>
      <c r="C171" s="27">
        <f>F171/G171</f>
        <v>392630.61224489799</v>
      </c>
      <c r="D171" s="28">
        <v>6698300</v>
      </c>
      <c r="E171" s="28">
        <v>12540600</v>
      </c>
      <c r="F171" s="29">
        <f>D171+E171</f>
        <v>19238900</v>
      </c>
      <c r="G171" s="30">
        <v>49</v>
      </c>
      <c r="H171" s="29">
        <f>K171/L171</f>
        <v>114490.90280000001</v>
      </c>
      <c r="I171" s="34">
        <v>3676844.21</v>
      </c>
      <c r="J171" s="28">
        <v>4909973.5</v>
      </c>
      <c r="K171" s="29">
        <f>I171+J171</f>
        <v>8586817.7100000009</v>
      </c>
      <c r="L171" s="30">
        <v>75</v>
      </c>
      <c r="M171" s="31">
        <f>H171/C171*100</f>
        <v>29.159953205224831</v>
      </c>
    </row>
    <row r="172" spans="1:13" ht="57" thickBot="1" x14ac:dyDescent="0.3">
      <c r="A172" s="11">
        <v>2</v>
      </c>
      <c r="B172" s="26" t="s">
        <v>114</v>
      </c>
      <c r="C172" s="27">
        <f>F172/G172</f>
        <v>4034.6938775510203</v>
      </c>
      <c r="D172" s="28">
        <v>197700</v>
      </c>
      <c r="E172" s="29"/>
      <c r="F172" s="29">
        <f>D172</f>
        <v>197700</v>
      </c>
      <c r="G172" s="30">
        <v>49</v>
      </c>
      <c r="H172" s="29">
        <f>K172/L172</f>
        <v>902.54586666666671</v>
      </c>
      <c r="I172" s="28">
        <v>67690.94</v>
      </c>
      <c r="J172" s="29"/>
      <c r="K172" s="29">
        <f>I172</f>
        <v>67690.94</v>
      </c>
      <c r="L172" s="30">
        <v>75</v>
      </c>
      <c r="M172" s="31">
        <f>H172/C172*100</f>
        <v>22.369624414095433</v>
      </c>
    </row>
    <row r="173" spans="1:13" ht="19.5" thickBot="1" x14ac:dyDescent="0.35"/>
    <row r="174" spans="1:13" ht="19.5" thickBot="1" x14ac:dyDescent="0.35">
      <c r="A174" s="136" t="s">
        <v>137</v>
      </c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8"/>
    </row>
    <row r="175" spans="1:13" ht="19.5" thickBot="1" x14ac:dyDescent="0.35">
      <c r="A175" s="139" t="s">
        <v>37</v>
      </c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1"/>
    </row>
    <row r="176" spans="1:13" ht="199.5" customHeight="1" thickBot="1" x14ac:dyDescent="0.3">
      <c r="A176" s="11" t="s">
        <v>4</v>
      </c>
      <c r="B176" s="12" t="s">
        <v>5</v>
      </c>
      <c r="C176" s="12" t="s">
        <v>19</v>
      </c>
      <c r="D176" s="12" t="s">
        <v>38</v>
      </c>
      <c r="E176" s="12" t="s">
        <v>39</v>
      </c>
      <c r="F176" s="12" t="s">
        <v>40</v>
      </c>
      <c r="G176" s="33" t="s">
        <v>7</v>
      </c>
      <c r="H176" s="12" t="s">
        <v>20</v>
      </c>
      <c r="I176" s="12" t="s">
        <v>21</v>
      </c>
      <c r="J176" s="12" t="s">
        <v>22</v>
      </c>
      <c r="K176" s="12" t="s">
        <v>23</v>
      </c>
      <c r="L176" s="12" t="s">
        <v>8</v>
      </c>
      <c r="M176" s="12" t="s">
        <v>9</v>
      </c>
    </row>
    <row r="177" spans="1:13" ht="19.5" thickBot="1" x14ac:dyDescent="0.35">
      <c r="A177" s="13">
        <v>1</v>
      </c>
      <c r="B177" s="13">
        <v>2</v>
      </c>
      <c r="C177" s="61">
        <v>3</v>
      </c>
      <c r="D177" s="13" t="s">
        <v>24</v>
      </c>
      <c r="E177" s="13" t="s">
        <v>25</v>
      </c>
      <c r="F177" s="13" t="s">
        <v>34</v>
      </c>
      <c r="G177" s="13" t="s">
        <v>26</v>
      </c>
      <c r="H177" s="13">
        <v>4</v>
      </c>
      <c r="I177" s="13" t="s">
        <v>27</v>
      </c>
      <c r="J177" s="13" t="s">
        <v>28</v>
      </c>
      <c r="K177" s="13" t="s">
        <v>35</v>
      </c>
      <c r="L177" s="13" t="s">
        <v>29</v>
      </c>
      <c r="M177" s="13" t="s">
        <v>30</v>
      </c>
    </row>
    <row r="178" spans="1:13" ht="78" customHeight="1" thickBot="1" x14ac:dyDescent="0.3">
      <c r="A178" s="35">
        <v>1</v>
      </c>
      <c r="B178" s="14" t="s">
        <v>138</v>
      </c>
      <c r="C178" s="27">
        <f>F178/G178</f>
        <v>218572.51184834124</v>
      </c>
      <c r="D178" s="28">
        <v>15924100</v>
      </c>
      <c r="E178" s="28">
        <v>30194700</v>
      </c>
      <c r="F178" s="29">
        <f>D178+E178</f>
        <v>46118800</v>
      </c>
      <c r="G178" s="30">
        <v>211</v>
      </c>
      <c r="H178" s="29">
        <f>K178/L178</f>
        <v>92609.805363636362</v>
      </c>
      <c r="I178" s="34">
        <v>7593273.2199999997</v>
      </c>
      <c r="J178" s="28">
        <v>12780883.960000001</v>
      </c>
      <c r="K178" s="29">
        <f>I178+J178</f>
        <v>20374157.18</v>
      </c>
      <c r="L178" s="30">
        <v>220</v>
      </c>
      <c r="M178" s="31">
        <f>H178/C178*100</f>
        <v>42.370289191668633</v>
      </c>
    </row>
    <row r="179" spans="1:13" ht="61.5" customHeight="1" thickBot="1" x14ac:dyDescent="0.3">
      <c r="A179" s="11">
        <v>2</v>
      </c>
      <c r="B179" s="17" t="s">
        <v>139</v>
      </c>
      <c r="C179" s="27">
        <f>F179/G179</f>
        <v>2046.4454976303318</v>
      </c>
      <c r="D179" s="28">
        <v>431800</v>
      </c>
      <c r="E179" s="29"/>
      <c r="F179" s="29">
        <f>D179</f>
        <v>431800</v>
      </c>
      <c r="G179" s="30">
        <v>211</v>
      </c>
      <c r="H179" s="29">
        <f>K179/L179</f>
        <v>441.03327272727273</v>
      </c>
      <c r="I179" s="28">
        <v>97027.32</v>
      </c>
      <c r="J179" s="29"/>
      <c r="K179" s="29">
        <f>I179</f>
        <v>97027.32</v>
      </c>
      <c r="L179" s="30">
        <v>220</v>
      </c>
      <c r="M179" s="31">
        <f>H179/C179*100</f>
        <v>21.551185860457281</v>
      </c>
    </row>
    <row r="180" spans="1:13" ht="19.5" thickBot="1" x14ac:dyDescent="0.35"/>
    <row r="181" spans="1:13" ht="19.5" thickBot="1" x14ac:dyDescent="0.35">
      <c r="A181" s="136" t="s">
        <v>146</v>
      </c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8"/>
    </row>
    <row r="182" spans="1:13" ht="19.5" thickBot="1" x14ac:dyDescent="0.35">
      <c r="A182" s="139" t="s">
        <v>37</v>
      </c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1"/>
    </row>
    <row r="183" spans="1:13" ht="199.5" customHeight="1" thickBot="1" x14ac:dyDescent="0.3">
      <c r="A183" s="11" t="s">
        <v>4</v>
      </c>
      <c r="B183" s="12" t="s">
        <v>5</v>
      </c>
      <c r="C183" s="12" t="s">
        <v>19</v>
      </c>
      <c r="D183" s="12" t="s">
        <v>38</v>
      </c>
      <c r="E183" s="12" t="s">
        <v>39</v>
      </c>
      <c r="F183" s="12" t="s">
        <v>40</v>
      </c>
      <c r="G183" s="33" t="s">
        <v>7</v>
      </c>
      <c r="H183" s="12" t="s">
        <v>20</v>
      </c>
      <c r="I183" s="12" t="s">
        <v>21</v>
      </c>
      <c r="J183" s="12" t="s">
        <v>22</v>
      </c>
      <c r="K183" s="12" t="s">
        <v>23</v>
      </c>
      <c r="L183" s="12" t="s">
        <v>8</v>
      </c>
      <c r="M183" s="12" t="s">
        <v>9</v>
      </c>
    </row>
    <row r="184" spans="1:13" ht="19.5" thickBot="1" x14ac:dyDescent="0.35">
      <c r="A184" s="13">
        <v>1</v>
      </c>
      <c r="B184" s="13">
        <v>2</v>
      </c>
      <c r="C184" s="61">
        <v>3</v>
      </c>
      <c r="D184" s="13" t="s">
        <v>24</v>
      </c>
      <c r="E184" s="13" t="s">
        <v>25</v>
      </c>
      <c r="F184" s="13" t="s">
        <v>34</v>
      </c>
      <c r="G184" s="13" t="s">
        <v>26</v>
      </c>
      <c r="H184" s="13">
        <v>4</v>
      </c>
      <c r="I184" s="13" t="s">
        <v>27</v>
      </c>
      <c r="J184" s="13" t="s">
        <v>28</v>
      </c>
      <c r="K184" s="13" t="s">
        <v>35</v>
      </c>
      <c r="L184" s="13" t="s">
        <v>29</v>
      </c>
      <c r="M184" s="13" t="s">
        <v>30</v>
      </c>
    </row>
    <row r="185" spans="1:13" ht="81.599999999999994" customHeight="1" thickBot="1" x14ac:dyDescent="0.3">
      <c r="A185" s="35">
        <v>1</v>
      </c>
      <c r="B185" s="14" t="s">
        <v>142</v>
      </c>
      <c r="C185" s="27">
        <f>F185/G185</f>
        <v>261958.98876404495</v>
      </c>
      <c r="D185" s="28">
        <f>18513100-1121700</f>
        <v>17391400</v>
      </c>
      <c r="E185" s="28">
        <v>29237300</v>
      </c>
      <c r="F185" s="29">
        <f>D185+E185</f>
        <v>46628700</v>
      </c>
      <c r="G185" s="30">
        <v>178</v>
      </c>
      <c r="H185" s="29">
        <f>K185/L185</f>
        <v>103707.47477832512</v>
      </c>
      <c r="I185" s="34">
        <f>8732604.52-546354.67</f>
        <v>8186249.8499999996</v>
      </c>
      <c r="J185" s="28">
        <v>12866367.529999999</v>
      </c>
      <c r="K185" s="29">
        <f>I185+J185</f>
        <v>21052617.379999999</v>
      </c>
      <c r="L185" s="30">
        <v>203</v>
      </c>
      <c r="M185" s="31">
        <f>H185/C185*100</f>
        <v>39.589202595272596</v>
      </c>
    </row>
    <row r="186" spans="1:13" ht="98.45" customHeight="1" thickBot="1" x14ac:dyDescent="0.3">
      <c r="A186" s="11">
        <v>2</v>
      </c>
      <c r="B186" s="114" t="s">
        <v>143</v>
      </c>
      <c r="C186" s="27">
        <f>F186/G186</f>
        <v>6301.6853932584272</v>
      </c>
      <c r="D186" s="28">
        <v>1121700</v>
      </c>
      <c r="E186" s="29"/>
      <c r="F186" s="29">
        <f>D186</f>
        <v>1121700</v>
      </c>
      <c r="G186" s="30">
        <f>G185</f>
        <v>178</v>
      </c>
      <c r="H186" s="29">
        <f>K186/L186</f>
        <v>2691.402315270936</v>
      </c>
      <c r="I186" s="28">
        <v>546354.67000000004</v>
      </c>
      <c r="J186" s="29"/>
      <c r="K186" s="29">
        <f>I186</f>
        <v>546354.67000000004</v>
      </c>
      <c r="L186" s="30">
        <v>203</v>
      </c>
      <c r="M186" s="31">
        <f>H186/C186*100</f>
        <v>42.709245976484496</v>
      </c>
    </row>
    <row r="187" spans="1:13" ht="19.5" thickBot="1" x14ac:dyDescent="0.35"/>
    <row r="188" spans="1:13" ht="19.5" thickBot="1" x14ac:dyDescent="0.35">
      <c r="A188" s="144" t="s">
        <v>150</v>
      </c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8"/>
    </row>
    <row r="189" spans="1:13" ht="19.5" thickBot="1" x14ac:dyDescent="0.35">
      <c r="A189" s="139" t="s">
        <v>37</v>
      </c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1"/>
    </row>
    <row r="190" spans="1:13" ht="199.5" customHeight="1" thickBot="1" x14ac:dyDescent="0.3">
      <c r="A190" s="11" t="s">
        <v>4</v>
      </c>
      <c r="B190" s="12" t="s">
        <v>5</v>
      </c>
      <c r="C190" s="12" t="s">
        <v>19</v>
      </c>
      <c r="D190" s="12" t="s">
        <v>38</v>
      </c>
      <c r="E190" s="12" t="s">
        <v>39</v>
      </c>
      <c r="F190" s="12" t="s">
        <v>40</v>
      </c>
      <c r="G190" s="33" t="s">
        <v>7</v>
      </c>
      <c r="H190" s="12" t="s">
        <v>20</v>
      </c>
      <c r="I190" s="12" t="s">
        <v>21</v>
      </c>
      <c r="J190" s="12" t="s">
        <v>22</v>
      </c>
      <c r="K190" s="12" t="s">
        <v>23</v>
      </c>
      <c r="L190" s="12" t="s">
        <v>8</v>
      </c>
      <c r="M190" s="12" t="s">
        <v>9</v>
      </c>
    </row>
    <row r="191" spans="1:13" ht="19.5" thickBot="1" x14ac:dyDescent="0.35">
      <c r="A191" s="13">
        <v>1</v>
      </c>
      <c r="B191" s="13">
        <v>2</v>
      </c>
      <c r="C191" s="61">
        <v>3</v>
      </c>
      <c r="D191" s="13" t="s">
        <v>24</v>
      </c>
      <c r="E191" s="13" t="s">
        <v>25</v>
      </c>
      <c r="F191" s="13" t="s">
        <v>34</v>
      </c>
      <c r="G191" s="13" t="s">
        <v>26</v>
      </c>
      <c r="H191" s="13">
        <v>4</v>
      </c>
      <c r="I191" s="13" t="s">
        <v>27</v>
      </c>
      <c r="J191" s="13" t="s">
        <v>28</v>
      </c>
      <c r="K191" s="13" t="s">
        <v>35</v>
      </c>
      <c r="L191" s="13" t="s">
        <v>29</v>
      </c>
      <c r="M191" s="13" t="s">
        <v>30</v>
      </c>
    </row>
    <row r="192" spans="1:13" ht="105" customHeight="1" thickBot="1" x14ac:dyDescent="0.3">
      <c r="A192" s="35">
        <v>1</v>
      </c>
      <c r="B192" s="14" t="s">
        <v>148</v>
      </c>
      <c r="C192" s="27">
        <f>F192/G192</f>
        <v>208631.66260162601</v>
      </c>
      <c r="D192" s="28">
        <v>7818094.5</v>
      </c>
      <c r="E192" s="28">
        <v>17843600</v>
      </c>
      <c r="F192" s="29">
        <f>D192+E192</f>
        <v>25661694.5</v>
      </c>
      <c r="G192" s="30">
        <v>123</v>
      </c>
      <c r="H192" s="29">
        <f>K192/L192</f>
        <v>82621.066554621852</v>
      </c>
      <c r="I192" s="34">
        <v>3403075.34</v>
      </c>
      <c r="J192" s="28">
        <v>6428831.5800000001</v>
      </c>
      <c r="K192" s="29">
        <f>I192+J192</f>
        <v>9831906.9199999999</v>
      </c>
      <c r="L192" s="30">
        <v>119</v>
      </c>
      <c r="M192" s="31">
        <f>H192/C192*100</f>
        <v>39.601403509103768</v>
      </c>
    </row>
    <row r="193" spans="1:13" ht="54" thickBot="1" x14ac:dyDescent="0.3">
      <c r="A193" s="11">
        <v>2</v>
      </c>
      <c r="B193" s="17" t="s">
        <v>112</v>
      </c>
      <c r="C193" s="27">
        <f>F193/G193</f>
        <v>3089.4756097560976</v>
      </c>
      <c r="D193" s="28">
        <v>380005.5</v>
      </c>
      <c r="E193" s="29"/>
      <c r="F193" s="29">
        <f>D193</f>
        <v>380005.5</v>
      </c>
      <c r="G193" s="30">
        <v>123</v>
      </c>
      <c r="H193" s="29">
        <f>K193/L193</f>
        <v>371.7942016806723</v>
      </c>
      <c r="I193" s="28">
        <v>44243.51</v>
      </c>
      <c r="J193" s="29"/>
      <c r="K193" s="29">
        <f>I193</f>
        <v>44243.51</v>
      </c>
      <c r="L193" s="30">
        <v>119</v>
      </c>
      <c r="M193" s="31">
        <f>H193/C193*100</f>
        <v>12.034217085469209</v>
      </c>
    </row>
    <row r="194" spans="1:13" ht="19.5" thickBot="1" x14ac:dyDescent="0.35"/>
    <row r="195" spans="1:13" ht="19.5" thickBot="1" x14ac:dyDescent="0.35">
      <c r="A195" s="136" t="s">
        <v>151</v>
      </c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8"/>
    </row>
    <row r="196" spans="1:13" ht="19.5" thickBot="1" x14ac:dyDescent="0.35">
      <c r="A196" s="139" t="s">
        <v>37</v>
      </c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1"/>
    </row>
    <row r="197" spans="1:13" ht="199.5" customHeight="1" thickBot="1" x14ac:dyDescent="0.3">
      <c r="A197" s="11" t="s">
        <v>4</v>
      </c>
      <c r="B197" s="12" t="s">
        <v>5</v>
      </c>
      <c r="C197" s="12" t="s">
        <v>19</v>
      </c>
      <c r="D197" s="12" t="s">
        <v>38</v>
      </c>
      <c r="E197" s="12" t="s">
        <v>39</v>
      </c>
      <c r="F197" s="12" t="s">
        <v>40</v>
      </c>
      <c r="G197" s="33" t="s">
        <v>7</v>
      </c>
      <c r="H197" s="12" t="s">
        <v>20</v>
      </c>
      <c r="I197" s="12" t="s">
        <v>21</v>
      </c>
      <c r="J197" s="12" t="s">
        <v>22</v>
      </c>
      <c r="K197" s="12" t="s">
        <v>23</v>
      </c>
      <c r="L197" s="12" t="s">
        <v>8</v>
      </c>
      <c r="M197" s="12" t="s">
        <v>9</v>
      </c>
    </row>
    <row r="198" spans="1:13" ht="19.5" thickBot="1" x14ac:dyDescent="0.35">
      <c r="A198" s="13">
        <v>1</v>
      </c>
      <c r="B198" s="13">
        <v>2</v>
      </c>
      <c r="C198" s="61">
        <v>3</v>
      </c>
      <c r="D198" s="13" t="s">
        <v>24</v>
      </c>
      <c r="E198" s="13" t="s">
        <v>25</v>
      </c>
      <c r="F198" s="13" t="s">
        <v>34</v>
      </c>
      <c r="G198" s="13" t="s">
        <v>26</v>
      </c>
      <c r="H198" s="13">
        <v>4</v>
      </c>
      <c r="I198" s="13" t="s">
        <v>27</v>
      </c>
      <c r="J198" s="13" t="s">
        <v>28</v>
      </c>
      <c r="K198" s="13" t="s">
        <v>35</v>
      </c>
      <c r="L198" s="13" t="s">
        <v>29</v>
      </c>
      <c r="M198" s="13" t="s">
        <v>30</v>
      </c>
    </row>
    <row r="199" spans="1:13" ht="83.25" customHeight="1" thickBot="1" x14ac:dyDescent="0.3">
      <c r="A199" s="35">
        <v>1</v>
      </c>
      <c r="B199" s="32" t="s">
        <v>156</v>
      </c>
      <c r="C199" s="27">
        <f>F199/G199</f>
        <v>189242.10526315789</v>
      </c>
      <c r="D199" s="28">
        <v>15665200</v>
      </c>
      <c r="E199" s="28">
        <v>34673200</v>
      </c>
      <c r="F199" s="29">
        <f>D199+E199</f>
        <v>50338400</v>
      </c>
      <c r="G199" s="30">
        <v>266</v>
      </c>
      <c r="H199" s="29">
        <f>K199/L199</f>
        <v>97263.300382978719</v>
      </c>
      <c r="I199" s="34">
        <v>7111064.6299999999</v>
      </c>
      <c r="J199" s="28">
        <v>15745810.960000001</v>
      </c>
      <c r="K199" s="29">
        <f>I199+J199</f>
        <v>22856875.59</v>
      </c>
      <c r="L199" s="30">
        <v>235</v>
      </c>
      <c r="M199" s="31">
        <f>H199/C199*100</f>
        <v>51.396226145193999</v>
      </c>
    </row>
    <row r="200" spans="1:13" ht="100.5" customHeight="1" thickBot="1" x14ac:dyDescent="0.3">
      <c r="A200" s="11">
        <v>2</v>
      </c>
      <c r="B200" s="26" t="s">
        <v>157</v>
      </c>
      <c r="C200" s="27">
        <f>F200/G200</f>
        <v>2080.4511278195487</v>
      </c>
      <c r="D200" s="28">
        <v>553400</v>
      </c>
      <c r="E200" s="29"/>
      <c r="F200" s="29">
        <f>D200</f>
        <v>553400</v>
      </c>
      <c r="G200" s="30">
        <v>266</v>
      </c>
      <c r="H200" s="29">
        <f>K200/L200</f>
        <v>935.70212765957444</v>
      </c>
      <c r="I200" s="28">
        <v>219890</v>
      </c>
      <c r="J200" s="29"/>
      <c r="K200" s="29">
        <f>I200</f>
        <v>219890</v>
      </c>
      <c r="L200" s="30">
        <v>235</v>
      </c>
      <c r="M200" s="31">
        <f>H200/C200*100</f>
        <v>44.975924459242286</v>
      </c>
    </row>
    <row r="201" spans="1:13" ht="19.5" thickBot="1" x14ac:dyDescent="0.35"/>
    <row r="202" spans="1:13" ht="19.5" thickBot="1" x14ac:dyDescent="0.35">
      <c r="A202" s="136" t="s">
        <v>158</v>
      </c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8"/>
    </row>
    <row r="203" spans="1:13" ht="19.5" thickBot="1" x14ac:dyDescent="0.35">
      <c r="A203" s="139" t="s">
        <v>159</v>
      </c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1"/>
    </row>
    <row r="204" spans="1:13" ht="199.5" customHeight="1" thickBot="1" x14ac:dyDescent="0.3">
      <c r="A204" s="11" t="s">
        <v>4</v>
      </c>
      <c r="B204" s="12" t="s">
        <v>5</v>
      </c>
      <c r="C204" s="12" t="s">
        <v>19</v>
      </c>
      <c r="D204" s="12" t="s">
        <v>38</v>
      </c>
      <c r="E204" s="12" t="s">
        <v>39</v>
      </c>
      <c r="F204" s="12" t="s">
        <v>40</v>
      </c>
      <c r="G204" s="33" t="s">
        <v>7</v>
      </c>
      <c r="H204" s="12" t="s">
        <v>20</v>
      </c>
      <c r="I204" s="12" t="s">
        <v>21</v>
      </c>
      <c r="J204" s="12" t="s">
        <v>22</v>
      </c>
      <c r="K204" s="12" t="s">
        <v>23</v>
      </c>
      <c r="L204" s="12" t="s">
        <v>8</v>
      </c>
      <c r="M204" s="12" t="s">
        <v>9</v>
      </c>
    </row>
    <row r="205" spans="1:13" ht="19.5" thickBot="1" x14ac:dyDescent="0.35">
      <c r="A205" s="13">
        <v>1</v>
      </c>
      <c r="B205" s="13">
        <v>2</v>
      </c>
      <c r="C205" s="61">
        <v>3</v>
      </c>
      <c r="D205" s="13" t="s">
        <v>24</v>
      </c>
      <c r="E205" s="13" t="s">
        <v>25</v>
      </c>
      <c r="F205" s="13" t="s">
        <v>34</v>
      </c>
      <c r="G205" s="13" t="s">
        <v>26</v>
      </c>
      <c r="H205" s="13">
        <v>4</v>
      </c>
      <c r="I205" s="13" t="s">
        <v>27</v>
      </c>
      <c r="J205" s="13" t="s">
        <v>28</v>
      </c>
      <c r="K205" s="13" t="s">
        <v>35</v>
      </c>
      <c r="L205" s="13" t="s">
        <v>29</v>
      </c>
      <c r="M205" s="13" t="s">
        <v>30</v>
      </c>
    </row>
    <row r="206" spans="1:13" ht="76.5" customHeight="1" thickBot="1" x14ac:dyDescent="0.3">
      <c r="A206" s="35">
        <v>1</v>
      </c>
      <c r="B206" s="14" t="s">
        <v>160</v>
      </c>
      <c r="C206" s="27">
        <f>F206/G206</f>
        <v>149956.01851851851</v>
      </c>
      <c r="D206" s="28">
        <v>11510500</v>
      </c>
      <c r="E206" s="28">
        <v>20880000</v>
      </c>
      <c r="F206" s="29">
        <f>D206+E206</f>
        <v>32390500</v>
      </c>
      <c r="G206" s="30">
        <v>216</v>
      </c>
      <c r="H206" s="29">
        <f>K206/L206</f>
        <v>57125.037381974253</v>
      </c>
      <c r="I206" s="34">
        <v>5144567.12</v>
      </c>
      <c r="J206" s="28">
        <v>8165566.5899999999</v>
      </c>
      <c r="K206" s="29">
        <f>I206+J206</f>
        <v>13310133.710000001</v>
      </c>
      <c r="L206" s="30">
        <v>233</v>
      </c>
      <c r="M206" s="31">
        <f>H206/C206*100</f>
        <v>38.094527946485663</v>
      </c>
    </row>
    <row r="207" spans="1:13" ht="71.25" customHeight="1" thickBot="1" x14ac:dyDescent="0.3">
      <c r="A207" s="11">
        <v>2</v>
      </c>
      <c r="B207" s="17" t="s">
        <v>161</v>
      </c>
      <c r="C207" s="27">
        <f>F207/G207</f>
        <v>2704.6296296296296</v>
      </c>
      <c r="D207" s="28">
        <v>584200</v>
      </c>
      <c r="E207" s="29"/>
      <c r="F207" s="29">
        <f>D207</f>
        <v>584200</v>
      </c>
      <c r="G207" s="30">
        <v>216</v>
      </c>
      <c r="H207" s="29">
        <f>K207/L207</f>
        <v>1503.0948497854076</v>
      </c>
      <c r="I207" s="28">
        <v>350221.1</v>
      </c>
      <c r="J207" s="29"/>
      <c r="K207" s="29">
        <f>I207</f>
        <v>350221.1</v>
      </c>
      <c r="L207" s="30">
        <v>233</v>
      </c>
      <c r="M207" s="31">
        <f>H207/C207*100</f>
        <v>55.574886606238969</v>
      </c>
    </row>
    <row r="208" spans="1:13" ht="19.5" thickBot="1" x14ac:dyDescent="0.35"/>
    <row r="209" spans="1:13" ht="19.5" thickBot="1" x14ac:dyDescent="0.35">
      <c r="A209" s="136" t="s">
        <v>163</v>
      </c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8"/>
    </row>
    <row r="210" spans="1:13" ht="19.5" thickBot="1" x14ac:dyDescent="0.35">
      <c r="A210" s="139" t="s">
        <v>37</v>
      </c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1"/>
    </row>
    <row r="211" spans="1:13" ht="199.5" customHeight="1" thickBot="1" x14ac:dyDescent="0.3">
      <c r="A211" s="11" t="s">
        <v>4</v>
      </c>
      <c r="B211" s="12" t="s">
        <v>5</v>
      </c>
      <c r="C211" s="12" t="s">
        <v>19</v>
      </c>
      <c r="D211" s="12" t="s">
        <v>38</v>
      </c>
      <c r="E211" s="12" t="s">
        <v>39</v>
      </c>
      <c r="F211" s="12" t="s">
        <v>40</v>
      </c>
      <c r="G211" s="33" t="s">
        <v>7</v>
      </c>
      <c r="H211" s="12" t="s">
        <v>20</v>
      </c>
      <c r="I211" s="12" t="s">
        <v>21</v>
      </c>
      <c r="J211" s="12" t="s">
        <v>22</v>
      </c>
      <c r="K211" s="12" t="s">
        <v>23</v>
      </c>
      <c r="L211" s="12" t="s">
        <v>8</v>
      </c>
      <c r="M211" s="12" t="s">
        <v>9</v>
      </c>
    </row>
    <row r="212" spans="1:13" ht="19.5" thickBot="1" x14ac:dyDescent="0.35">
      <c r="A212" s="13">
        <v>1</v>
      </c>
      <c r="B212" s="13">
        <v>2</v>
      </c>
      <c r="C212" s="61">
        <v>3</v>
      </c>
      <c r="D212" s="13" t="s">
        <v>24</v>
      </c>
      <c r="E212" s="13" t="s">
        <v>25</v>
      </c>
      <c r="F212" s="13" t="s">
        <v>34</v>
      </c>
      <c r="G212" s="13" t="s">
        <v>26</v>
      </c>
      <c r="H212" s="13">
        <v>4</v>
      </c>
      <c r="I212" s="13" t="s">
        <v>27</v>
      </c>
      <c r="J212" s="13" t="s">
        <v>28</v>
      </c>
      <c r="K212" s="13" t="s">
        <v>35</v>
      </c>
      <c r="L212" s="13" t="s">
        <v>29</v>
      </c>
      <c r="M212" s="13" t="s">
        <v>30</v>
      </c>
    </row>
    <row r="213" spans="1:13" ht="105" customHeight="1" thickBot="1" x14ac:dyDescent="0.3">
      <c r="A213" s="35">
        <v>1</v>
      </c>
      <c r="B213" s="32" t="s">
        <v>168</v>
      </c>
      <c r="C213" s="27">
        <f>F213/G213</f>
        <v>312036.23188405798</v>
      </c>
      <c r="D213" s="28">
        <v>7955500</v>
      </c>
      <c r="E213" s="28">
        <v>13575000</v>
      </c>
      <c r="F213" s="29">
        <f>D213+E213</f>
        <v>21530500</v>
      </c>
      <c r="G213" s="30">
        <v>69</v>
      </c>
      <c r="H213" s="29">
        <f>K213/L213</f>
        <v>119989.81760000001</v>
      </c>
      <c r="I213" s="34">
        <v>3711716.91</v>
      </c>
      <c r="J213" s="28">
        <v>5287519.41</v>
      </c>
      <c r="K213" s="29">
        <f>I213+J213</f>
        <v>8999236.3200000003</v>
      </c>
      <c r="L213" s="30">
        <v>75</v>
      </c>
      <c r="M213" s="31">
        <f>H213/C213*100</f>
        <v>38.453809314228657</v>
      </c>
    </row>
    <row r="214" spans="1:13" ht="83.25" customHeight="1" thickBot="1" x14ac:dyDescent="0.3">
      <c r="A214" s="11">
        <v>2</v>
      </c>
      <c r="B214" s="26" t="s">
        <v>169</v>
      </c>
      <c r="C214" s="27">
        <f>F214/G214</f>
        <v>5171.014492753623</v>
      </c>
      <c r="D214" s="28">
        <v>356800</v>
      </c>
      <c r="E214" s="29"/>
      <c r="F214" s="29">
        <f>D214</f>
        <v>356800</v>
      </c>
      <c r="G214" s="30">
        <v>69</v>
      </c>
      <c r="H214" s="29">
        <f>K214/L214</f>
        <v>825.33333333333337</v>
      </c>
      <c r="I214" s="28">
        <v>61900</v>
      </c>
      <c r="J214" s="29"/>
      <c r="K214" s="29">
        <f>I214</f>
        <v>61900</v>
      </c>
      <c r="L214" s="30">
        <v>75</v>
      </c>
      <c r="M214" s="31">
        <f>H214/C214*100</f>
        <v>15.960762331838566</v>
      </c>
    </row>
    <row r="215" spans="1:13" ht="19.5" thickBot="1" x14ac:dyDescent="0.35"/>
    <row r="216" spans="1:13" ht="19.5" thickBot="1" x14ac:dyDescent="0.35">
      <c r="A216" s="136" t="s">
        <v>170</v>
      </c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8"/>
    </row>
    <row r="217" spans="1:13" ht="19.5" thickBot="1" x14ac:dyDescent="0.35">
      <c r="A217" s="139" t="s">
        <v>37</v>
      </c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1"/>
    </row>
    <row r="218" spans="1:13" ht="199.5" customHeight="1" thickBot="1" x14ac:dyDescent="0.3">
      <c r="A218" s="11" t="s">
        <v>4</v>
      </c>
      <c r="B218" s="12" t="s">
        <v>5</v>
      </c>
      <c r="C218" s="12" t="s">
        <v>19</v>
      </c>
      <c r="D218" s="12" t="s">
        <v>38</v>
      </c>
      <c r="E218" s="12" t="s">
        <v>39</v>
      </c>
      <c r="F218" s="12" t="s">
        <v>40</v>
      </c>
      <c r="G218" s="33" t="s">
        <v>7</v>
      </c>
      <c r="H218" s="12" t="s">
        <v>20</v>
      </c>
      <c r="I218" s="12" t="s">
        <v>21</v>
      </c>
      <c r="J218" s="12" t="s">
        <v>22</v>
      </c>
      <c r="K218" s="12" t="s">
        <v>23</v>
      </c>
      <c r="L218" s="12" t="s">
        <v>8</v>
      </c>
      <c r="M218" s="12" t="s">
        <v>9</v>
      </c>
    </row>
    <row r="219" spans="1:13" ht="19.5" thickBot="1" x14ac:dyDescent="0.35">
      <c r="A219" s="13">
        <v>1</v>
      </c>
      <c r="B219" s="13">
        <v>2</v>
      </c>
      <c r="C219" s="61">
        <v>3</v>
      </c>
      <c r="D219" s="13" t="s">
        <v>24</v>
      </c>
      <c r="E219" s="13" t="s">
        <v>25</v>
      </c>
      <c r="F219" s="13" t="s">
        <v>34</v>
      </c>
      <c r="G219" s="13" t="s">
        <v>26</v>
      </c>
      <c r="H219" s="13">
        <v>4</v>
      </c>
      <c r="I219" s="13" t="s">
        <v>27</v>
      </c>
      <c r="J219" s="13" t="s">
        <v>28</v>
      </c>
      <c r="K219" s="13" t="s">
        <v>35</v>
      </c>
      <c r="L219" s="13" t="s">
        <v>29</v>
      </c>
      <c r="M219" s="13" t="s">
        <v>30</v>
      </c>
    </row>
    <row r="220" spans="1:13" ht="57" thickBot="1" x14ac:dyDescent="0.3">
      <c r="A220" s="35">
        <v>1</v>
      </c>
      <c r="B220" s="32" t="s">
        <v>174</v>
      </c>
      <c r="C220" s="27">
        <f>F220/G220</f>
        <v>264983.13253012049</v>
      </c>
      <c r="D220" s="28">
        <v>7703200</v>
      </c>
      <c r="E220" s="28">
        <v>14290400</v>
      </c>
      <c r="F220" s="29">
        <f>D220+E220</f>
        <v>21993600</v>
      </c>
      <c r="G220" s="30">
        <v>83</v>
      </c>
      <c r="H220" s="29">
        <f>K220/L220</f>
        <v>112700.07475</v>
      </c>
      <c r="I220" s="34">
        <v>3074251.9</v>
      </c>
      <c r="J220" s="28">
        <v>5941754.0800000001</v>
      </c>
      <c r="K220" s="29">
        <f>I220+J220</f>
        <v>9016005.9800000004</v>
      </c>
      <c r="L220" s="30">
        <v>80</v>
      </c>
      <c r="M220" s="31">
        <f>H220/C220*100</f>
        <v>42.531037230148769</v>
      </c>
    </row>
    <row r="221" spans="1:13" ht="75.75" thickBot="1" x14ac:dyDescent="0.3">
      <c r="A221" s="11">
        <v>2</v>
      </c>
      <c r="B221" s="26" t="s">
        <v>175</v>
      </c>
      <c r="C221" s="27">
        <f>F221/G221</f>
        <v>2898.7951807228915</v>
      </c>
      <c r="D221" s="28">
        <v>240600</v>
      </c>
      <c r="E221" s="29"/>
      <c r="F221" s="29">
        <f>D221</f>
        <v>240600</v>
      </c>
      <c r="G221" s="30">
        <v>83</v>
      </c>
      <c r="H221" s="29">
        <f>K221/L221</f>
        <v>1732.784375</v>
      </c>
      <c r="I221" s="28">
        <v>138622.75</v>
      </c>
      <c r="J221" s="29"/>
      <c r="K221" s="29">
        <f>I221</f>
        <v>138622.75</v>
      </c>
      <c r="L221" s="30">
        <v>80</v>
      </c>
      <c r="M221" s="31">
        <f>H221/C221*100</f>
        <v>59.776019586450545</v>
      </c>
    </row>
    <row r="222" spans="1:13" ht="19.5" thickBot="1" x14ac:dyDescent="0.35"/>
    <row r="223" spans="1:13" ht="19.5" thickBot="1" x14ac:dyDescent="0.35">
      <c r="A223" s="136" t="s">
        <v>176</v>
      </c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8"/>
    </row>
    <row r="224" spans="1:13" ht="19.5" thickBot="1" x14ac:dyDescent="0.35">
      <c r="A224" s="139" t="s">
        <v>37</v>
      </c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1"/>
    </row>
    <row r="225" spans="1:13" ht="199.5" customHeight="1" thickBot="1" x14ac:dyDescent="0.3">
      <c r="A225" s="11" t="s">
        <v>4</v>
      </c>
      <c r="B225" s="12" t="s">
        <v>5</v>
      </c>
      <c r="C225" s="12" t="s">
        <v>19</v>
      </c>
      <c r="D225" s="12" t="s">
        <v>38</v>
      </c>
      <c r="E225" s="12" t="s">
        <v>39</v>
      </c>
      <c r="F225" s="12" t="s">
        <v>40</v>
      </c>
      <c r="G225" s="33" t="s">
        <v>7</v>
      </c>
      <c r="H225" s="12" t="s">
        <v>20</v>
      </c>
      <c r="I225" s="12" t="s">
        <v>21</v>
      </c>
      <c r="J225" s="12" t="s">
        <v>22</v>
      </c>
      <c r="K225" s="12" t="s">
        <v>23</v>
      </c>
      <c r="L225" s="12" t="s">
        <v>8</v>
      </c>
      <c r="M225" s="12" t="s">
        <v>9</v>
      </c>
    </row>
    <row r="226" spans="1:13" ht="19.5" thickBot="1" x14ac:dyDescent="0.35">
      <c r="A226" s="13">
        <v>1</v>
      </c>
      <c r="B226" s="13">
        <v>2</v>
      </c>
      <c r="C226" s="61">
        <v>3</v>
      </c>
      <c r="D226" s="13" t="s">
        <v>24</v>
      </c>
      <c r="E226" s="13" t="s">
        <v>25</v>
      </c>
      <c r="F226" s="13" t="s">
        <v>34</v>
      </c>
      <c r="G226" s="13" t="s">
        <v>26</v>
      </c>
      <c r="H226" s="13">
        <v>4</v>
      </c>
      <c r="I226" s="13" t="s">
        <v>27</v>
      </c>
      <c r="J226" s="13" t="s">
        <v>28</v>
      </c>
      <c r="K226" s="13" t="s">
        <v>35</v>
      </c>
      <c r="L226" s="13" t="s">
        <v>29</v>
      </c>
      <c r="M226" s="13" t="s">
        <v>30</v>
      </c>
    </row>
    <row r="227" spans="1:13" ht="105" customHeight="1" thickBot="1" x14ac:dyDescent="0.3">
      <c r="A227" s="35">
        <v>1</v>
      </c>
      <c r="B227" s="32" t="s">
        <v>179</v>
      </c>
      <c r="C227" s="27">
        <f>F227/G227</f>
        <v>163263.21428571429</v>
      </c>
      <c r="D227" s="28">
        <v>13011700</v>
      </c>
      <c r="E227" s="28">
        <f>32702000</f>
        <v>32702000</v>
      </c>
      <c r="F227" s="29">
        <f>D227+E227</f>
        <v>45713700</v>
      </c>
      <c r="G227" s="30">
        <v>280</v>
      </c>
      <c r="H227" s="29">
        <f>K227/L227</f>
        <v>72854.630557620825</v>
      </c>
      <c r="I227" s="34">
        <v>5823527.7200000007</v>
      </c>
      <c r="J227" s="28">
        <v>13774367.9</v>
      </c>
      <c r="K227" s="108">
        <f>I227+J227</f>
        <v>19597895.620000001</v>
      </c>
      <c r="L227" s="30">
        <v>269</v>
      </c>
      <c r="M227" s="31">
        <f>H227/C227*100</f>
        <v>44.624032961965085</v>
      </c>
    </row>
    <row r="228" spans="1:13" ht="75.75" thickBot="1" x14ac:dyDescent="0.3">
      <c r="A228" s="11">
        <v>2</v>
      </c>
      <c r="B228" s="26" t="s">
        <v>181</v>
      </c>
      <c r="C228" s="27">
        <f>F228/G228</f>
        <v>1848.9285714285713</v>
      </c>
      <c r="D228" s="28">
        <v>517700</v>
      </c>
      <c r="E228" s="29"/>
      <c r="F228" s="29">
        <f>D228</f>
        <v>517700</v>
      </c>
      <c r="G228" s="30">
        <v>280</v>
      </c>
      <c r="H228" s="29">
        <f>K228/L228</f>
        <v>332.43762081784388</v>
      </c>
      <c r="I228" s="28">
        <v>89425.72</v>
      </c>
      <c r="J228" s="29"/>
      <c r="K228" s="29">
        <f>I228</f>
        <v>89425.72</v>
      </c>
      <c r="L228" s="30">
        <v>269</v>
      </c>
      <c r="M228" s="31">
        <f>H228/C228*100</f>
        <v>17.98001426096123</v>
      </c>
    </row>
    <row r="229" spans="1:13" ht="19.5" thickBot="1" x14ac:dyDescent="0.35"/>
    <row r="230" spans="1:13" ht="19.5" thickBot="1" x14ac:dyDescent="0.35">
      <c r="A230" s="136" t="s">
        <v>182</v>
      </c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8"/>
    </row>
    <row r="231" spans="1:13" ht="19.5" thickBot="1" x14ac:dyDescent="0.35">
      <c r="A231" s="139" t="s">
        <v>37</v>
      </c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1"/>
    </row>
    <row r="232" spans="1:13" ht="199.5" customHeight="1" thickBot="1" x14ac:dyDescent="0.3">
      <c r="A232" s="11" t="s">
        <v>4</v>
      </c>
      <c r="B232" s="12" t="s">
        <v>5</v>
      </c>
      <c r="C232" s="12" t="s">
        <v>19</v>
      </c>
      <c r="D232" s="12" t="s">
        <v>38</v>
      </c>
      <c r="E232" s="12" t="s">
        <v>39</v>
      </c>
      <c r="F232" s="12" t="s">
        <v>40</v>
      </c>
      <c r="G232" s="33" t="s">
        <v>7</v>
      </c>
      <c r="H232" s="12" t="s">
        <v>20</v>
      </c>
      <c r="I232" s="12" t="s">
        <v>21</v>
      </c>
      <c r="J232" s="12" t="s">
        <v>22</v>
      </c>
      <c r="K232" s="12" t="s">
        <v>23</v>
      </c>
      <c r="L232" s="12" t="s">
        <v>8</v>
      </c>
      <c r="M232" s="12" t="s">
        <v>9</v>
      </c>
    </row>
    <row r="233" spans="1:13" ht="19.5" thickBot="1" x14ac:dyDescent="0.35">
      <c r="A233" s="13">
        <v>1</v>
      </c>
      <c r="B233" s="13">
        <v>2</v>
      </c>
      <c r="C233" s="61">
        <v>3</v>
      </c>
      <c r="D233" s="13" t="s">
        <v>24</v>
      </c>
      <c r="E233" s="13" t="s">
        <v>25</v>
      </c>
      <c r="F233" s="13" t="s">
        <v>34</v>
      </c>
      <c r="G233" s="13" t="s">
        <v>26</v>
      </c>
      <c r="H233" s="13">
        <v>4</v>
      </c>
      <c r="I233" s="13" t="s">
        <v>27</v>
      </c>
      <c r="J233" s="13" t="s">
        <v>28</v>
      </c>
      <c r="K233" s="13" t="s">
        <v>35</v>
      </c>
      <c r="L233" s="13" t="s">
        <v>29</v>
      </c>
      <c r="M233" s="13" t="s">
        <v>30</v>
      </c>
    </row>
    <row r="234" spans="1:13" ht="105" customHeight="1" thickBot="1" x14ac:dyDescent="0.3">
      <c r="A234" s="35">
        <v>1</v>
      </c>
      <c r="B234" s="14" t="s">
        <v>183</v>
      </c>
      <c r="C234" s="27">
        <f>F234/G234</f>
        <v>240517.77777777778</v>
      </c>
      <c r="D234" s="28">
        <v>6819300</v>
      </c>
      <c r="E234" s="28">
        <v>14827300</v>
      </c>
      <c r="F234" s="29">
        <f>D234+E234</f>
        <v>21646600</v>
      </c>
      <c r="G234" s="30">
        <v>90</v>
      </c>
      <c r="H234" s="29">
        <f>K234/L234</f>
        <v>95132.577157894731</v>
      </c>
      <c r="I234" s="34">
        <v>2812113.39</v>
      </c>
      <c r="J234" s="28">
        <v>6225481.4400000004</v>
      </c>
      <c r="K234" s="29">
        <f>I234+J234</f>
        <v>9037594.8300000001</v>
      </c>
      <c r="L234" s="30">
        <v>95</v>
      </c>
      <c r="M234" s="31">
        <f>H234/C234*100</f>
        <v>39.553241359892667</v>
      </c>
    </row>
    <row r="235" spans="1:13" ht="80.25" customHeight="1" thickBot="1" x14ac:dyDescent="0.3">
      <c r="A235" s="11">
        <v>2</v>
      </c>
      <c r="B235" s="17" t="s">
        <v>184</v>
      </c>
      <c r="C235" s="27">
        <f>F235/G235</f>
        <v>5712.2222222222226</v>
      </c>
      <c r="D235" s="28">
        <v>514100</v>
      </c>
      <c r="E235" s="29"/>
      <c r="F235" s="29">
        <f>D235</f>
        <v>514100</v>
      </c>
      <c r="G235" s="30">
        <v>90</v>
      </c>
      <c r="H235" s="29">
        <f>K235/L235</f>
        <v>2774.4985263157891</v>
      </c>
      <c r="I235" s="28">
        <v>263577.36</v>
      </c>
      <c r="J235" s="29"/>
      <c r="K235" s="29">
        <f>I235</f>
        <v>263577.36</v>
      </c>
      <c r="L235" s="30">
        <v>95</v>
      </c>
      <c r="M235" s="31">
        <f>H235/C235*100</f>
        <v>48.571263833577319</v>
      </c>
    </row>
    <row r="236" spans="1:13" ht="19.5" thickBot="1" x14ac:dyDescent="0.35"/>
    <row r="237" spans="1:13" ht="19.5" thickBot="1" x14ac:dyDescent="0.35">
      <c r="A237" s="136" t="s">
        <v>185</v>
      </c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8"/>
    </row>
    <row r="238" spans="1:13" ht="19.5" thickBot="1" x14ac:dyDescent="0.35">
      <c r="A238" s="139" t="s">
        <v>37</v>
      </c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1"/>
    </row>
    <row r="239" spans="1:13" ht="199.5" customHeight="1" thickBot="1" x14ac:dyDescent="0.3">
      <c r="A239" s="11" t="s">
        <v>4</v>
      </c>
      <c r="B239" s="12" t="s">
        <v>5</v>
      </c>
      <c r="C239" s="12" t="s">
        <v>19</v>
      </c>
      <c r="D239" s="12" t="s">
        <v>38</v>
      </c>
      <c r="E239" s="12" t="s">
        <v>39</v>
      </c>
      <c r="F239" s="12" t="s">
        <v>40</v>
      </c>
      <c r="G239" s="33" t="s">
        <v>7</v>
      </c>
      <c r="H239" s="12" t="s">
        <v>20</v>
      </c>
      <c r="I239" s="12" t="s">
        <v>21</v>
      </c>
      <c r="J239" s="12" t="s">
        <v>22</v>
      </c>
      <c r="K239" s="12" t="s">
        <v>23</v>
      </c>
      <c r="L239" s="12" t="s">
        <v>8</v>
      </c>
      <c r="M239" s="12" t="s">
        <v>9</v>
      </c>
    </row>
    <row r="240" spans="1:13" ht="19.5" thickBot="1" x14ac:dyDescent="0.35">
      <c r="A240" s="13">
        <v>1</v>
      </c>
      <c r="B240" s="13">
        <v>2</v>
      </c>
      <c r="C240" s="61">
        <v>3</v>
      </c>
      <c r="D240" s="13" t="s">
        <v>24</v>
      </c>
      <c r="E240" s="13" t="s">
        <v>25</v>
      </c>
      <c r="F240" s="13" t="s">
        <v>34</v>
      </c>
      <c r="G240" s="13" t="s">
        <v>26</v>
      </c>
      <c r="H240" s="13">
        <v>4</v>
      </c>
      <c r="I240" s="13" t="s">
        <v>27</v>
      </c>
      <c r="J240" s="13" t="s">
        <v>28</v>
      </c>
      <c r="K240" s="13" t="s">
        <v>35</v>
      </c>
      <c r="L240" s="13" t="s">
        <v>29</v>
      </c>
      <c r="M240" s="13" t="s">
        <v>30</v>
      </c>
    </row>
    <row r="241" spans="1:13" ht="69" customHeight="1" thickBot="1" x14ac:dyDescent="0.3">
      <c r="A241" s="35">
        <v>1</v>
      </c>
      <c r="B241" s="32" t="s">
        <v>188</v>
      </c>
      <c r="C241" s="27">
        <f>F241/G241</f>
        <v>374096.69421487604</v>
      </c>
      <c r="D241" s="28">
        <v>8858400</v>
      </c>
      <c r="E241" s="28">
        <v>36407300</v>
      </c>
      <c r="F241" s="29">
        <f>D241+E241</f>
        <v>45265700</v>
      </c>
      <c r="G241" s="30">
        <v>121</v>
      </c>
      <c r="H241" s="29">
        <f>K241/L241</f>
        <v>131627.93041237115</v>
      </c>
      <c r="I241" s="34">
        <v>4342637.4000000004</v>
      </c>
      <c r="J241" s="28">
        <v>8425271.8499999996</v>
      </c>
      <c r="K241" s="29">
        <f>I241+J241</f>
        <v>12767909.25</v>
      </c>
      <c r="L241" s="30">
        <v>97</v>
      </c>
      <c r="M241" s="31">
        <f>H241/C241*100</f>
        <v>35.185536907408718</v>
      </c>
    </row>
    <row r="242" spans="1:13" ht="69.75" customHeight="1" thickBot="1" x14ac:dyDescent="0.3">
      <c r="A242" s="11">
        <v>2</v>
      </c>
      <c r="B242" s="17" t="s">
        <v>187</v>
      </c>
      <c r="C242" s="27">
        <f>F242/G242</f>
        <v>1885.9504132231405</v>
      </c>
      <c r="D242" s="28">
        <v>228200</v>
      </c>
      <c r="E242" s="29"/>
      <c r="F242" s="29">
        <f>D242</f>
        <v>228200</v>
      </c>
      <c r="G242" s="30">
        <v>121</v>
      </c>
      <c r="H242" s="29">
        <f>K242/L242</f>
        <v>1222.6288659793815</v>
      </c>
      <c r="I242" s="28">
        <v>118595</v>
      </c>
      <c r="J242" s="29"/>
      <c r="K242" s="29">
        <f>I242</f>
        <v>118595</v>
      </c>
      <c r="L242" s="30">
        <v>97</v>
      </c>
      <c r="M242" s="31">
        <f>H242/C242*100</f>
        <v>64.828261517749851</v>
      </c>
    </row>
    <row r="243" spans="1:13" ht="19.5" thickBot="1" x14ac:dyDescent="0.35"/>
    <row r="244" spans="1:13" ht="19.5" thickBot="1" x14ac:dyDescent="0.35">
      <c r="A244" s="136" t="s">
        <v>189</v>
      </c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8"/>
    </row>
    <row r="245" spans="1:13" ht="19.5" thickBot="1" x14ac:dyDescent="0.35">
      <c r="A245" s="139" t="s">
        <v>37</v>
      </c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1"/>
    </row>
    <row r="246" spans="1:13" ht="199.5" customHeight="1" thickBot="1" x14ac:dyDescent="0.3">
      <c r="A246" s="11" t="s">
        <v>4</v>
      </c>
      <c r="B246" s="12" t="s">
        <v>5</v>
      </c>
      <c r="C246" s="12" t="s">
        <v>19</v>
      </c>
      <c r="D246" s="12" t="s">
        <v>38</v>
      </c>
      <c r="E246" s="12" t="s">
        <v>39</v>
      </c>
      <c r="F246" s="12" t="s">
        <v>40</v>
      </c>
      <c r="G246" s="33" t="s">
        <v>7</v>
      </c>
      <c r="H246" s="12" t="s">
        <v>20</v>
      </c>
      <c r="I246" s="12" t="s">
        <v>21</v>
      </c>
      <c r="J246" s="12" t="s">
        <v>22</v>
      </c>
      <c r="K246" s="12" t="s">
        <v>23</v>
      </c>
      <c r="L246" s="12" t="s">
        <v>8</v>
      </c>
      <c r="M246" s="12" t="s">
        <v>9</v>
      </c>
    </row>
    <row r="247" spans="1:13" ht="19.5" thickBot="1" x14ac:dyDescent="0.35">
      <c r="A247" s="13">
        <v>1</v>
      </c>
      <c r="B247" s="13">
        <v>2</v>
      </c>
      <c r="C247" s="61">
        <v>3</v>
      </c>
      <c r="D247" s="13" t="s">
        <v>24</v>
      </c>
      <c r="E247" s="13" t="s">
        <v>25</v>
      </c>
      <c r="F247" s="13" t="s">
        <v>34</v>
      </c>
      <c r="G247" s="13" t="s">
        <v>26</v>
      </c>
      <c r="H247" s="13">
        <v>4</v>
      </c>
      <c r="I247" s="13" t="s">
        <v>27</v>
      </c>
      <c r="J247" s="13" t="s">
        <v>28</v>
      </c>
      <c r="K247" s="13" t="s">
        <v>35</v>
      </c>
      <c r="L247" s="13" t="s">
        <v>29</v>
      </c>
      <c r="M247" s="13" t="s">
        <v>30</v>
      </c>
    </row>
    <row r="248" spans="1:13" ht="54" thickBot="1" x14ac:dyDescent="0.3">
      <c r="A248" s="35">
        <v>1</v>
      </c>
      <c r="B248" s="115" t="s">
        <v>190</v>
      </c>
      <c r="C248" s="27">
        <f>F248/G248</f>
        <v>220623.77850162867</v>
      </c>
      <c r="D248" s="28">
        <v>23760300</v>
      </c>
      <c r="E248" s="28">
        <v>43971200</v>
      </c>
      <c r="F248" s="29">
        <f>D248+E248</f>
        <v>67731500</v>
      </c>
      <c r="G248" s="30">
        <v>307</v>
      </c>
      <c r="H248" s="29">
        <f>K248/L248</f>
        <v>82019.830401337793</v>
      </c>
      <c r="I248" s="34">
        <v>9218646.6199999992</v>
      </c>
      <c r="J248" s="28">
        <v>15305282.67</v>
      </c>
      <c r="K248" s="29">
        <f>I248+J248</f>
        <v>24523929.289999999</v>
      </c>
      <c r="L248" s="30">
        <v>299</v>
      </c>
      <c r="M248" s="31">
        <f>H248/C248*100</f>
        <v>37.176332922215963</v>
      </c>
    </row>
    <row r="249" spans="1:13" ht="69.75" thickBot="1" x14ac:dyDescent="0.3">
      <c r="A249" s="11">
        <v>2</v>
      </c>
      <c r="B249" s="66" t="s">
        <v>191</v>
      </c>
      <c r="C249" s="27">
        <f>F249/G249</f>
        <v>2502.2801302931598</v>
      </c>
      <c r="D249" s="28">
        <v>768200</v>
      </c>
      <c r="E249" s="29"/>
      <c r="F249" s="29">
        <f>D249</f>
        <v>768200</v>
      </c>
      <c r="G249" s="30">
        <v>307</v>
      </c>
      <c r="H249" s="29">
        <f>K249/L249</f>
        <v>451.68227424749165</v>
      </c>
      <c r="I249" s="28">
        <v>135053</v>
      </c>
      <c r="J249" s="29"/>
      <c r="K249" s="29">
        <f>I249</f>
        <v>135053</v>
      </c>
      <c r="L249" s="30">
        <v>299</v>
      </c>
      <c r="M249" s="31">
        <f>H249/C249*100</f>
        <v>18.050827674300955</v>
      </c>
    </row>
    <row r="250" spans="1:13" ht="19.5" thickBot="1" x14ac:dyDescent="0.35"/>
    <row r="251" spans="1:13" ht="19.5" thickBot="1" x14ac:dyDescent="0.35">
      <c r="A251" s="142" t="s">
        <v>192</v>
      </c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</row>
    <row r="252" spans="1:13" ht="19.5" thickBot="1" x14ac:dyDescent="0.35">
      <c r="A252" s="143" t="s">
        <v>37</v>
      </c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</row>
    <row r="253" spans="1:13" ht="199.5" customHeight="1" thickBot="1" x14ac:dyDescent="0.3">
      <c r="A253" s="116" t="s">
        <v>4</v>
      </c>
      <c r="B253" s="117" t="s">
        <v>5</v>
      </c>
      <c r="C253" s="117" t="s">
        <v>19</v>
      </c>
      <c r="D253" s="117" t="s">
        <v>196</v>
      </c>
      <c r="E253" s="117" t="s">
        <v>197</v>
      </c>
      <c r="F253" s="117" t="s">
        <v>40</v>
      </c>
      <c r="G253" s="128" t="s">
        <v>7</v>
      </c>
      <c r="H253" s="117" t="s">
        <v>20</v>
      </c>
      <c r="I253" s="117" t="s">
        <v>198</v>
      </c>
      <c r="J253" s="117" t="s">
        <v>199</v>
      </c>
      <c r="K253" s="117" t="s">
        <v>23</v>
      </c>
      <c r="L253" s="117" t="s">
        <v>8</v>
      </c>
      <c r="M253" s="117" t="s">
        <v>9</v>
      </c>
    </row>
    <row r="254" spans="1:13" ht="19.5" thickBot="1" x14ac:dyDescent="0.35">
      <c r="A254" s="118">
        <v>1</v>
      </c>
      <c r="B254" s="118">
        <v>2</v>
      </c>
      <c r="C254" s="119">
        <v>3</v>
      </c>
      <c r="D254" s="118" t="s">
        <v>24</v>
      </c>
      <c r="E254" s="118" t="s">
        <v>25</v>
      </c>
      <c r="F254" s="118" t="s">
        <v>34</v>
      </c>
      <c r="G254" s="118" t="s">
        <v>26</v>
      </c>
      <c r="H254" s="118">
        <v>4</v>
      </c>
      <c r="I254" s="118" t="s">
        <v>27</v>
      </c>
      <c r="J254" s="118" t="s">
        <v>28</v>
      </c>
      <c r="K254" s="118" t="s">
        <v>35</v>
      </c>
      <c r="L254" s="118" t="s">
        <v>29</v>
      </c>
      <c r="M254" s="118" t="s">
        <v>30</v>
      </c>
    </row>
    <row r="255" spans="1:13" ht="105" customHeight="1" thickBot="1" x14ac:dyDescent="0.3">
      <c r="A255" s="129">
        <v>1</v>
      </c>
      <c r="B255" s="14" t="s">
        <v>200</v>
      </c>
      <c r="C255" s="130">
        <f>F255/G255</f>
        <v>255787.80487804877</v>
      </c>
      <c r="D255" s="131">
        <v>8970300</v>
      </c>
      <c r="E255" s="131">
        <v>22491600</v>
      </c>
      <c r="F255" s="132">
        <f>D255+E255</f>
        <v>31461900</v>
      </c>
      <c r="G255" s="133">
        <v>123</v>
      </c>
      <c r="H255" s="132">
        <f>K255/L255</f>
        <v>114643.43496062994</v>
      </c>
      <c r="I255" s="134">
        <v>4236893.6900000004</v>
      </c>
      <c r="J255" s="131">
        <v>10322822.550000001</v>
      </c>
      <c r="K255" s="132">
        <f>I255+J255</f>
        <v>14559716.240000002</v>
      </c>
      <c r="L255" s="133">
        <v>127</v>
      </c>
      <c r="M255" s="135">
        <f>H255/C255*100</f>
        <v>44.819742291970549</v>
      </c>
    </row>
    <row r="256" spans="1:13" ht="100.5" customHeight="1" thickBot="1" x14ac:dyDescent="0.3">
      <c r="A256" s="116">
        <v>2</v>
      </c>
      <c r="B256" s="17" t="s">
        <v>201</v>
      </c>
      <c r="C256" s="130">
        <f>F256/G256</f>
        <v>5359.3495934959346</v>
      </c>
      <c r="D256" s="131">
        <v>659200</v>
      </c>
      <c r="E256" s="132"/>
      <c r="F256" s="132">
        <f>D256</f>
        <v>659200</v>
      </c>
      <c r="G256" s="133">
        <v>123</v>
      </c>
      <c r="H256" s="132">
        <f>K256/L256</f>
        <v>1022.4409448818898</v>
      </c>
      <c r="I256" s="131">
        <v>129850</v>
      </c>
      <c r="J256" s="132"/>
      <c r="K256" s="132">
        <f>I256</f>
        <v>129850</v>
      </c>
      <c r="L256" s="133">
        <v>127</v>
      </c>
      <c r="M256" s="135">
        <f>H256/C256*100</f>
        <v>19.077705737328952</v>
      </c>
    </row>
    <row r="257" spans="1:13" ht="19.5" thickBot="1" x14ac:dyDescent="0.35"/>
    <row r="258" spans="1:13" ht="19.5" thickBot="1" x14ac:dyDescent="0.35">
      <c r="A258" s="136" t="s">
        <v>202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8"/>
    </row>
    <row r="259" spans="1:13" ht="19.5" thickBot="1" x14ac:dyDescent="0.35">
      <c r="A259" s="139" t="s">
        <v>37</v>
      </c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1"/>
    </row>
    <row r="260" spans="1:13" ht="199.5" customHeight="1" thickBot="1" x14ac:dyDescent="0.3">
      <c r="A260" s="11" t="s">
        <v>4</v>
      </c>
      <c r="B260" s="12" t="s">
        <v>5</v>
      </c>
      <c r="C260" s="12" t="s">
        <v>19</v>
      </c>
      <c r="D260" s="12" t="s">
        <v>38</v>
      </c>
      <c r="E260" s="12" t="s">
        <v>39</v>
      </c>
      <c r="F260" s="12" t="s">
        <v>40</v>
      </c>
      <c r="G260" s="33" t="s">
        <v>7</v>
      </c>
      <c r="H260" s="12" t="s">
        <v>20</v>
      </c>
      <c r="I260" s="12" t="s">
        <v>21</v>
      </c>
      <c r="J260" s="12" t="s">
        <v>22</v>
      </c>
      <c r="K260" s="12" t="s">
        <v>23</v>
      </c>
      <c r="L260" s="12" t="s">
        <v>8</v>
      </c>
      <c r="M260" s="12" t="s">
        <v>9</v>
      </c>
    </row>
    <row r="261" spans="1:13" ht="19.5" thickBot="1" x14ac:dyDescent="0.35">
      <c r="A261" s="13">
        <v>1</v>
      </c>
      <c r="B261" s="13">
        <v>2</v>
      </c>
      <c r="C261" s="77">
        <v>3</v>
      </c>
      <c r="D261" s="13" t="s">
        <v>24</v>
      </c>
      <c r="E261" s="13" t="s">
        <v>25</v>
      </c>
      <c r="F261" s="13" t="s">
        <v>34</v>
      </c>
      <c r="G261" s="13" t="s">
        <v>26</v>
      </c>
      <c r="H261" s="13">
        <v>4</v>
      </c>
      <c r="I261" s="13" t="s">
        <v>27</v>
      </c>
      <c r="J261" s="13" t="s">
        <v>28</v>
      </c>
      <c r="K261" s="13" t="s">
        <v>35</v>
      </c>
      <c r="L261" s="13" t="s">
        <v>29</v>
      </c>
      <c r="M261" s="13" t="s">
        <v>30</v>
      </c>
    </row>
    <row r="262" spans="1:13" ht="80.25" customHeight="1" thickBot="1" x14ac:dyDescent="0.3">
      <c r="A262" s="35">
        <v>1</v>
      </c>
      <c r="B262" s="14" t="s">
        <v>206</v>
      </c>
      <c r="C262" s="27">
        <f>F262/G262</f>
        <v>170272.95081967214</v>
      </c>
      <c r="D262" s="28">
        <v>6723900</v>
      </c>
      <c r="E262" s="28">
        <v>14049400</v>
      </c>
      <c r="F262" s="29">
        <f>D262+E262</f>
        <v>20773300</v>
      </c>
      <c r="G262" s="30">
        <v>122</v>
      </c>
      <c r="H262" s="29">
        <f>K262/L262</f>
        <v>67975.169842519681</v>
      </c>
      <c r="I262" s="34">
        <v>3179919.22</v>
      </c>
      <c r="J262" s="28">
        <v>5452927.3499999996</v>
      </c>
      <c r="K262" s="29">
        <f>I262+J262</f>
        <v>8632846.5700000003</v>
      </c>
      <c r="L262" s="30">
        <v>127</v>
      </c>
      <c r="M262" s="31">
        <f>H262/C262*100</f>
        <v>39.921296668258776</v>
      </c>
    </row>
    <row r="263" spans="1:13" ht="66.75" thickBot="1" x14ac:dyDescent="0.3">
      <c r="A263" s="11">
        <v>2</v>
      </c>
      <c r="B263" s="17" t="s">
        <v>204</v>
      </c>
      <c r="C263" s="27">
        <f>F263/G263</f>
        <v>1620.4918032786886</v>
      </c>
      <c r="D263" s="28">
        <v>197700</v>
      </c>
      <c r="E263" s="29"/>
      <c r="F263" s="29">
        <f>D263</f>
        <v>197700</v>
      </c>
      <c r="G263" s="30">
        <v>122</v>
      </c>
      <c r="H263" s="29">
        <f>K263/L263</f>
        <v>632.58267716535431</v>
      </c>
      <c r="I263" s="28">
        <v>80338</v>
      </c>
      <c r="J263" s="29"/>
      <c r="K263" s="29">
        <f>I263</f>
        <v>80338</v>
      </c>
      <c r="L263" s="30">
        <v>127</v>
      </c>
      <c r="M263" s="31">
        <f>H263/C263*100</f>
        <v>39.036462627300565</v>
      </c>
    </row>
    <row r="264" spans="1:13" ht="19.5" thickBot="1" x14ac:dyDescent="0.35"/>
    <row r="265" spans="1:13" ht="19.5" thickBot="1" x14ac:dyDescent="0.35">
      <c r="A265" s="136" t="s">
        <v>207</v>
      </c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8"/>
    </row>
    <row r="266" spans="1:13" ht="19.5" thickBot="1" x14ac:dyDescent="0.35">
      <c r="A266" s="139" t="s">
        <v>37</v>
      </c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1"/>
    </row>
    <row r="267" spans="1:13" ht="199.5" customHeight="1" thickBot="1" x14ac:dyDescent="0.3">
      <c r="A267" s="11" t="s">
        <v>4</v>
      </c>
      <c r="B267" s="12" t="s">
        <v>5</v>
      </c>
      <c r="C267" s="12" t="s">
        <v>19</v>
      </c>
      <c r="D267" s="12" t="s">
        <v>38</v>
      </c>
      <c r="E267" s="12" t="s">
        <v>39</v>
      </c>
      <c r="F267" s="12" t="s">
        <v>40</v>
      </c>
      <c r="G267" s="33" t="s">
        <v>7</v>
      </c>
      <c r="H267" s="12" t="s">
        <v>20</v>
      </c>
      <c r="I267" s="12" t="s">
        <v>21</v>
      </c>
      <c r="J267" s="12" t="s">
        <v>22</v>
      </c>
      <c r="K267" s="12" t="s">
        <v>23</v>
      </c>
      <c r="L267" s="12" t="s">
        <v>8</v>
      </c>
      <c r="M267" s="12" t="s">
        <v>9</v>
      </c>
    </row>
    <row r="268" spans="1:13" ht="19.5" thickBot="1" x14ac:dyDescent="0.35">
      <c r="A268" s="13">
        <v>1</v>
      </c>
      <c r="B268" s="13">
        <v>2</v>
      </c>
      <c r="C268" s="77">
        <v>3</v>
      </c>
      <c r="D268" s="13" t="s">
        <v>24</v>
      </c>
      <c r="E268" s="13" t="s">
        <v>25</v>
      </c>
      <c r="F268" s="13" t="s">
        <v>34</v>
      </c>
      <c r="G268" s="13" t="s">
        <v>26</v>
      </c>
      <c r="H268" s="13">
        <v>4</v>
      </c>
      <c r="I268" s="13" t="s">
        <v>27</v>
      </c>
      <c r="J268" s="13" t="s">
        <v>28</v>
      </c>
      <c r="K268" s="13" t="s">
        <v>35</v>
      </c>
      <c r="L268" s="13" t="s">
        <v>29</v>
      </c>
      <c r="M268" s="13" t="s">
        <v>30</v>
      </c>
    </row>
    <row r="269" spans="1:13" ht="74.25" customHeight="1" thickBot="1" x14ac:dyDescent="0.3">
      <c r="A269" s="35">
        <v>1</v>
      </c>
      <c r="B269" s="32" t="s">
        <v>64</v>
      </c>
      <c r="C269" s="27">
        <f>F269/G269</f>
        <v>141061.86046511628</v>
      </c>
      <c r="D269" s="28">
        <v>11281400</v>
      </c>
      <c r="E269" s="28">
        <v>19046900</v>
      </c>
      <c r="F269" s="29">
        <f>D269+E269</f>
        <v>30328300</v>
      </c>
      <c r="G269" s="30">
        <v>215</v>
      </c>
      <c r="H269" s="29">
        <f>K269/L269</f>
        <v>64216.865678391958</v>
      </c>
      <c r="I269" s="34">
        <v>5461306.7300000004</v>
      </c>
      <c r="J269" s="28">
        <v>7317849.54</v>
      </c>
      <c r="K269" s="29">
        <f>I269+J269</f>
        <v>12779156.27</v>
      </c>
      <c r="L269" s="30">
        <v>199</v>
      </c>
      <c r="M269" s="31">
        <f>H269/C269*100</f>
        <v>45.52390381542741</v>
      </c>
    </row>
    <row r="270" spans="1:13" ht="69.75" customHeight="1" thickBot="1" x14ac:dyDescent="0.3">
      <c r="A270" s="11">
        <v>2</v>
      </c>
      <c r="B270" s="17" t="s">
        <v>208</v>
      </c>
      <c r="C270" s="27">
        <f>F270/G270</f>
        <v>2173.0232558139537</v>
      </c>
      <c r="D270" s="28">
        <v>467200</v>
      </c>
      <c r="E270" s="29"/>
      <c r="F270" s="29">
        <f>D270</f>
        <v>467200</v>
      </c>
      <c r="G270" s="30">
        <v>215</v>
      </c>
      <c r="H270" s="29">
        <f>K270/L270</f>
        <v>287.07035175879395</v>
      </c>
      <c r="I270" s="28">
        <v>57127</v>
      </c>
      <c r="J270" s="29"/>
      <c r="K270" s="29">
        <f>I270</f>
        <v>57127</v>
      </c>
      <c r="L270" s="30">
        <v>199</v>
      </c>
      <c r="M270" s="31">
        <f>H270/C270*100</f>
        <v>13.210643327941074</v>
      </c>
    </row>
    <row r="271" spans="1:13" ht="19.5" thickBot="1" x14ac:dyDescent="0.35"/>
    <row r="272" spans="1:13" ht="19.5" thickBot="1" x14ac:dyDescent="0.35">
      <c r="A272" s="136" t="s">
        <v>209</v>
      </c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8"/>
    </row>
    <row r="273" spans="1:13" ht="19.5" thickBot="1" x14ac:dyDescent="0.35">
      <c r="A273" s="139" t="s">
        <v>37</v>
      </c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1"/>
    </row>
    <row r="274" spans="1:13" ht="199.5" customHeight="1" thickBot="1" x14ac:dyDescent="0.3">
      <c r="A274" s="11" t="s">
        <v>4</v>
      </c>
      <c r="B274" s="12" t="s">
        <v>5</v>
      </c>
      <c r="C274" s="12" t="s">
        <v>19</v>
      </c>
      <c r="D274" s="12" t="s">
        <v>38</v>
      </c>
      <c r="E274" s="12" t="s">
        <v>39</v>
      </c>
      <c r="F274" s="12" t="s">
        <v>40</v>
      </c>
      <c r="G274" s="33" t="s">
        <v>7</v>
      </c>
      <c r="H274" s="12" t="s">
        <v>20</v>
      </c>
      <c r="I274" s="12" t="s">
        <v>21</v>
      </c>
      <c r="J274" s="12" t="s">
        <v>22</v>
      </c>
      <c r="K274" s="12" t="s">
        <v>23</v>
      </c>
      <c r="L274" s="12" t="s">
        <v>8</v>
      </c>
      <c r="M274" s="12" t="s">
        <v>9</v>
      </c>
    </row>
    <row r="275" spans="1:13" ht="19.5" thickBot="1" x14ac:dyDescent="0.35">
      <c r="A275" s="13">
        <v>1</v>
      </c>
      <c r="B275" s="13">
        <v>2</v>
      </c>
      <c r="C275" s="77">
        <v>3</v>
      </c>
      <c r="D275" s="13" t="s">
        <v>24</v>
      </c>
      <c r="E275" s="13" t="s">
        <v>25</v>
      </c>
      <c r="F275" s="13" t="s">
        <v>34</v>
      </c>
      <c r="G275" s="13" t="s">
        <v>26</v>
      </c>
      <c r="H275" s="13">
        <v>4</v>
      </c>
      <c r="I275" s="13" t="s">
        <v>27</v>
      </c>
      <c r="J275" s="13" t="s">
        <v>28</v>
      </c>
      <c r="K275" s="13" t="s">
        <v>35</v>
      </c>
      <c r="L275" s="13" t="s">
        <v>29</v>
      </c>
      <c r="M275" s="13" t="s">
        <v>30</v>
      </c>
    </row>
    <row r="276" spans="1:13" ht="61.5" customHeight="1" thickBot="1" x14ac:dyDescent="0.3">
      <c r="A276" s="35">
        <v>1</v>
      </c>
      <c r="B276" s="14" t="s">
        <v>93</v>
      </c>
      <c r="C276" s="27">
        <f>F276/G276</f>
        <v>365061.65857142862</v>
      </c>
      <c r="D276" s="28">
        <v>4895226.4400000004</v>
      </c>
      <c r="E276" s="28">
        <v>5326500</v>
      </c>
      <c r="F276" s="29">
        <f>D276+E276</f>
        <v>10221726.440000001</v>
      </c>
      <c r="G276" s="30">
        <v>28</v>
      </c>
      <c r="H276" s="29">
        <f>K276/L276</f>
        <v>193263.40842105262</v>
      </c>
      <c r="I276" s="34">
        <f>1851566.58-29505</f>
        <v>1822061.58</v>
      </c>
      <c r="J276" s="28">
        <v>1849943.18</v>
      </c>
      <c r="K276" s="29">
        <f>I276+J276</f>
        <v>3672004.76</v>
      </c>
      <c r="L276" s="30">
        <v>19</v>
      </c>
      <c r="M276" s="31">
        <f>H276/C276*100</f>
        <v>52.939936003506205</v>
      </c>
    </row>
    <row r="277" spans="1:13" ht="48.75" customHeight="1" thickBot="1" x14ac:dyDescent="0.3">
      <c r="A277" s="11">
        <v>2</v>
      </c>
      <c r="B277" s="17" t="s">
        <v>210</v>
      </c>
      <c r="C277" s="27">
        <f>F277/G277</f>
        <v>2324.0557142857142</v>
      </c>
      <c r="D277" s="28">
        <v>65073.56</v>
      </c>
      <c r="E277" s="29"/>
      <c r="F277" s="29">
        <f>D277</f>
        <v>65073.56</v>
      </c>
      <c r="G277" s="30">
        <v>28</v>
      </c>
      <c r="H277" s="29">
        <f>K277/L277</f>
        <v>1552.8947368421052</v>
      </c>
      <c r="I277" s="28">
        <v>29505</v>
      </c>
      <c r="J277" s="29"/>
      <c r="K277" s="29">
        <f>I277</f>
        <v>29505</v>
      </c>
      <c r="L277" s="30">
        <v>19</v>
      </c>
      <c r="M277" s="31">
        <f>H277/C277*100</f>
        <v>66.818309358791723</v>
      </c>
    </row>
    <row r="278" spans="1:13" ht="19.5" thickBot="1" x14ac:dyDescent="0.35"/>
    <row r="279" spans="1:13" ht="19.5" thickBot="1" x14ac:dyDescent="0.35">
      <c r="A279" s="136" t="s">
        <v>212</v>
      </c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8"/>
    </row>
    <row r="280" spans="1:13" ht="19.5" thickBot="1" x14ac:dyDescent="0.35">
      <c r="A280" s="139" t="s">
        <v>37</v>
      </c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1"/>
    </row>
    <row r="281" spans="1:13" ht="199.5" customHeight="1" thickBot="1" x14ac:dyDescent="0.3">
      <c r="A281" s="11" t="s">
        <v>4</v>
      </c>
      <c r="B281" s="12" t="s">
        <v>5</v>
      </c>
      <c r="C281" s="12" t="s">
        <v>19</v>
      </c>
      <c r="D281" s="12" t="s">
        <v>38</v>
      </c>
      <c r="E281" s="12" t="s">
        <v>39</v>
      </c>
      <c r="F281" s="12" t="s">
        <v>40</v>
      </c>
      <c r="G281" s="33" t="s">
        <v>7</v>
      </c>
      <c r="H281" s="12" t="s">
        <v>20</v>
      </c>
      <c r="I281" s="12" t="s">
        <v>21</v>
      </c>
      <c r="J281" s="12" t="s">
        <v>22</v>
      </c>
      <c r="K281" s="12" t="s">
        <v>23</v>
      </c>
      <c r="L281" s="12" t="s">
        <v>8</v>
      </c>
      <c r="M281" s="12" t="s">
        <v>9</v>
      </c>
    </row>
    <row r="282" spans="1:13" ht="19.5" thickBot="1" x14ac:dyDescent="0.35">
      <c r="A282" s="13">
        <v>1</v>
      </c>
      <c r="B282" s="13">
        <v>2</v>
      </c>
      <c r="C282" s="77">
        <v>3</v>
      </c>
      <c r="D282" s="13" t="s">
        <v>24</v>
      </c>
      <c r="E282" s="13" t="s">
        <v>25</v>
      </c>
      <c r="F282" s="13" t="s">
        <v>34</v>
      </c>
      <c r="G282" s="13" t="s">
        <v>26</v>
      </c>
      <c r="H282" s="13">
        <v>4</v>
      </c>
      <c r="I282" s="13" t="s">
        <v>27</v>
      </c>
      <c r="J282" s="13" t="s">
        <v>28</v>
      </c>
      <c r="K282" s="13" t="s">
        <v>35</v>
      </c>
      <c r="L282" s="13" t="s">
        <v>29</v>
      </c>
      <c r="M282" s="13" t="s">
        <v>30</v>
      </c>
    </row>
    <row r="283" spans="1:13" ht="105" customHeight="1" thickBot="1" x14ac:dyDescent="0.3">
      <c r="A283" s="35">
        <v>1</v>
      </c>
      <c r="B283" s="32" t="s">
        <v>215</v>
      </c>
      <c r="C283" s="27">
        <f>F283/G283</f>
        <v>234612.37113402062</v>
      </c>
      <c r="D283" s="28">
        <v>8689700</v>
      </c>
      <c r="E283" s="28">
        <v>14067700</v>
      </c>
      <c r="F283" s="29">
        <f>D283+E283</f>
        <v>22757400</v>
      </c>
      <c r="G283" s="30">
        <v>97</v>
      </c>
      <c r="H283" s="29">
        <f>K283/L283</f>
        <v>92723.283564356447</v>
      </c>
      <c r="I283" s="34">
        <v>4142500.42</v>
      </c>
      <c r="J283" s="28">
        <v>5222551.22</v>
      </c>
      <c r="K283" s="29">
        <f>I283+J283</f>
        <v>9365051.6400000006</v>
      </c>
      <c r="L283" s="30">
        <v>101</v>
      </c>
      <c r="M283" s="31">
        <f>H283/C283*100</f>
        <v>39.521907185102762</v>
      </c>
    </row>
    <row r="284" spans="1:13" ht="54" thickBot="1" x14ac:dyDescent="0.3">
      <c r="A284" s="11">
        <v>2</v>
      </c>
      <c r="B284" s="17" t="s">
        <v>213</v>
      </c>
      <c r="C284" s="27">
        <f>F284/G284</f>
        <v>2027.8350515463917</v>
      </c>
      <c r="D284" s="28">
        <v>196700</v>
      </c>
      <c r="E284" s="29"/>
      <c r="F284" s="29">
        <f>D284</f>
        <v>196700</v>
      </c>
      <c r="G284" s="30">
        <f>G283</f>
        <v>97</v>
      </c>
      <c r="H284" s="29">
        <f>K284/L284</f>
        <v>479.59019801980196</v>
      </c>
      <c r="I284" s="28">
        <v>48438.61</v>
      </c>
      <c r="J284" s="29"/>
      <c r="K284" s="29">
        <f>I284</f>
        <v>48438.61</v>
      </c>
      <c r="L284" s="30">
        <v>101</v>
      </c>
      <c r="M284" s="31">
        <f>H284/C284*100</f>
        <v>23.650355469202232</v>
      </c>
    </row>
    <row r="285" spans="1:13" ht="19.5" thickBot="1" x14ac:dyDescent="0.35"/>
    <row r="286" spans="1:13" ht="19.5" thickBot="1" x14ac:dyDescent="0.35">
      <c r="A286" s="185" t="s">
        <v>216</v>
      </c>
      <c r="B286" s="18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7"/>
    </row>
    <row r="287" spans="1:13" ht="19.5" thickBot="1" x14ac:dyDescent="0.35">
      <c r="A287" s="188" t="s">
        <v>37</v>
      </c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90"/>
    </row>
    <row r="288" spans="1:13" ht="199.5" customHeight="1" thickBot="1" x14ac:dyDescent="0.3">
      <c r="A288" s="191" t="s">
        <v>4</v>
      </c>
      <c r="B288" s="192" t="s">
        <v>5</v>
      </c>
      <c r="C288" s="192" t="s">
        <v>19</v>
      </c>
      <c r="D288" s="192" t="s">
        <v>219</v>
      </c>
      <c r="E288" s="192" t="s">
        <v>220</v>
      </c>
      <c r="F288" s="192" t="s">
        <v>40</v>
      </c>
      <c r="G288" s="210" t="s">
        <v>7</v>
      </c>
      <c r="H288" s="192" t="s">
        <v>20</v>
      </c>
      <c r="I288" s="192" t="s">
        <v>221</v>
      </c>
      <c r="J288" s="192" t="s">
        <v>222</v>
      </c>
      <c r="K288" s="192" t="s">
        <v>23</v>
      </c>
      <c r="L288" s="192" t="s">
        <v>8</v>
      </c>
      <c r="M288" s="192" t="s">
        <v>9</v>
      </c>
    </row>
    <row r="289" spans="1:13" ht="19.5" thickBot="1" x14ac:dyDescent="0.35">
      <c r="A289" s="193">
        <v>1</v>
      </c>
      <c r="B289" s="193">
        <v>2</v>
      </c>
      <c r="C289" s="194">
        <v>3</v>
      </c>
      <c r="D289" s="193" t="s">
        <v>24</v>
      </c>
      <c r="E289" s="193" t="s">
        <v>25</v>
      </c>
      <c r="F289" s="193" t="s">
        <v>34</v>
      </c>
      <c r="G289" s="193" t="s">
        <v>26</v>
      </c>
      <c r="H289" s="193">
        <v>4</v>
      </c>
      <c r="I289" s="193" t="s">
        <v>27</v>
      </c>
      <c r="J289" s="193" t="s">
        <v>28</v>
      </c>
      <c r="K289" s="193" t="s">
        <v>35</v>
      </c>
      <c r="L289" s="193" t="s">
        <v>29</v>
      </c>
      <c r="M289" s="193" t="s">
        <v>30</v>
      </c>
    </row>
    <row r="290" spans="1:13" ht="105" customHeight="1" thickBot="1" x14ac:dyDescent="0.3">
      <c r="A290" s="211">
        <v>1</v>
      </c>
      <c r="B290" s="195" t="s">
        <v>217</v>
      </c>
      <c r="C290" s="212">
        <f>F290/G290</f>
        <v>144796.39175257733</v>
      </c>
      <c r="D290" s="213">
        <v>11337200</v>
      </c>
      <c r="E290" s="213">
        <v>16753300</v>
      </c>
      <c r="F290" s="214">
        <f>D290+E290</f>
        <v>28090500</v>
      </c>
      <c r="G290" s="215">
        <v>194</v>
      </c>
      <c r="H290" s="214">
        <f>K290/L290</f>
        <v>59755.885668449206</v>
      </c>
      <c r="I290" s="216">
        <v>4799181.9800000004</v>
      </c>
      <c r="J290" s="213">
        <v>6375168.6399999997</v>
      </c>
      <c r="K290" s="214">
        <f>I290+J290</f>
        <v>11174350.620000001</v>
      </c>
      <c r="L290" s="215">
        <v>187</v>
      </c>
      <c r="M290" s="217">
        <f>H290/C290*100</f>
        <v>41.26890521592405</v>
      </c>
    </row>
    <row r="291" spans="1:13" ht="69.75" thickBot="1" x14ac:dyDescent="0.3">
      <c r="A291" s="191">
        <v>2</v>
      </c>
      <c r="B291" s="198" t="s">
        <v>218</v>
      </c>
      <c r="C291" s="212">
        <f>F291/G291</f>
        <v>1164.4329896907216</v>
      </c>
      <c r="D291" s="218">
        <v>225900</v>
      </c>
      <c r="E291" s="214"/>
      <c r="F291" s="214">
        <f>D291</f>
        <v>225900</v>
      </c>
      <c r="G291" s="215">
        <v>194</v>
      </c>
      <c r="H291" s="214">
        <f>K291/L291</f>
        <v>89.411764705882348</v>
      </c>
      <c r="I291" s="218">
        <v>16720</v>
      </c>
      <c r="J291" s="214"/>
      <c r="K291" s="214">
        <f>I291</f>
        <v>16720</v>
      </c>
      <c r="L291" s="215">
        <v>187</v>
      </c>
      <c r="M291" s="217">
        <f>H291/C291*100</f>
        <v>7.6785667786370855</v>
      </c>
    </row>
    <row r="292" spans="1:13" ht="19.5" thickBot="1" x14ac:dyDescent="0.35"/>
    <row r="293" spans="1:13" ht="19.5" thickBot="1" x14ac:dyDescent="0.35">
      <c r="A293" s="136" t="s">
        <v>223</v>
      </c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8"/>
    </row>
    <row r="294" spans="1:13" ht="19.5" thickBot="1" x14ac:dyDescent="0.35">
      <c r="A294" s="139" t="s">
        <v>37</v>
      </c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1"/>
    </row>
    <row r="295" spans="1:13" ht="199.5" customHeight="1" thickBot="1" x14ac:dyDescent="0.3">
      <c r="A295" s="11" t="s">
        <v>4</v>
      </c>
      <c r="B295" s="12" t="s">
        <v>5</v>
      </c>
      <c r="C295" s="12" t="s">
        <v>19</v>
      </c>
      <c r="D295" s="12" t="s">
        <v>38</v>
      </c>
      <c r="E295" s="12" t="s">
        <v>39</v>
      </c>
      <c r="F295" s="12" t="s">
        <v>40</v>
      </c>
      <c r="G295" s="33" t="s">
        <v>7</v>
      </c>
      <c r="H295" s="12" t="s">
        <v>20</v>
      </c>
      <c r="I295" s="12" t="s">
        <v>21</v>
      </c>
      <c r="J295" s="12" t="s">
        <v>22</v>
      </c>
      <c r="K295" s="12" t="s">
        <v>23</v>
      </c>
      <c r="L295" s="12" t="s">
        <v>8</v>
      </c>
      <c r="M295" s="12" t="s">
        <v>9</v>
      </c>
    </row>
    <row r="296" spans="1:13" ht="19.5" thickBot="1" x14ac:dyDescent="0.35">
      <c r="A296" s="13">
        <v>1</v>
      </c>
      <c r="B296" s="13">
        <v>2</v>
      </c>
      <c r="C296" s="77">
        <v>3</v>
      </c>
      <c r="D296" s="13" t="s">
        <v>24</v>
      </c>
      <c r="E296" s="13" t="s">
        <v>25</v>
      </c>
      <c r="F296" s="13" t="s">
        <v>34</v>
      </c>
      <c r="G296" s="13" t="s">
        <v>26</v>
      </c>
      <c r="H296" s="13">
        <v>4</v>
      </c>
      <c r="I296" s="13" t="s">
        <v>27</v>
      </c>
      <c r="J296" s="13" t="s">
        <v>28</v>
      </c>
      <c r="K296" s="13" t="s">
        <v>35</v>
      </c>
      <c r="L296" s="13" t="s">
        <v>29</v>
      </c>
      <c r="M296" s="13" t="s">
        <v>30</v>
      </c>
    </row>
    <row r="297" spans="1:13" ht="58.9" customHeight="1" thickBot="1" x14ac:dyDescent="0.3">
      <c r="A297" s="35">
        <v>1</v>
      </c>
      <c r="B297" s="43" t="s">
        <v>224</v>
      </c>
      <c r="C297" s="27">
        <f>F297/G297</f>
        <v>181078.51851851851</v>
      </c>
      <c r="D297" s="28">
        <f>7931400-239100</f>
        <v>7692300</v>
      </c>
      <c r="E297" s="28">
        <v>16753300</v>
      </c>
      <c r="F297" s="29">
        <f>D297+E297</f>
        <v>24445600</v>
      </c>
      <c r="G297" s="30">
        <v>135</v>
      </c>
      <c r="H297" s="29">
        <f>K297/L297</f>
        <v>71606.636888888897</v>
      </c>
      <c r="I297" s="34">
        <f>3436934.28-145206.94</f>
        <v>3291727.34</v>
      </c>
      <c r="J297" s="28">
        <v>6375168.6399999997</v>
      </c>
      <c r="K297" s="29">
        <f>I297+J297</f>
        <v>9666895.9800000004</v>
      </c>
      <c r="L297" s="30">
        <v>135</v>
      </c>
      <c r="M297" s="31">
        <f>H297/C297*100</f>
        <v>39.544523267990975</v>
      </c>
    </row>
    <row r="298" spans="1:13" ht="73.900000000000006" customHeight="1" thickBot="1" x14ac:dyDescent="0.3">
      <c r="A298" s="11">
        <v>2</v>
      </c>
      <c r="B298" s="17" t="s">
        <v>225</v>
      </c>
      <c r="C298" s="27">
        <f>F298/G298</f>
        <v>1771.1111111111111</v>
      </c>
      <c r="D298" s="28">
        <v>239100</v>
      </c>
      <c r="E298" s="29"/>
      <c r="F298" s="29">
        <f>D298</f>
        <v>239100</v>
      </c>
      <c r="G298" s="30">
        <f>G297</f>
        <v>135</v>
      </c>
      <c r="H298" s="29">
        <f>K298/L298</f>
        <v>1075.6069629629631</v>
      </c>
      <c r="I298" s="28">
        <v>145206.94</v>
      </c>
      <c r="J298" s="29"/>
      <c r="K298" s="29">
        <f>I298</f>
        <v>145206.94</v>
      </c>
      <c r="L298" s="30">
        <v>135</v>
      </c>
      <c r="M298" s="31">
        <f>H298/C298*100</f>
        <v>60.73063153492263</v>
      </c>
    </row>
    <row r="299" spans="1:13" ht="19.5" thickBot="1" x14ac:dyDescent="0.35"/>
    <row r="300" spans="1:13" ht="19.5" thickBot="1" x14ac:dyDescent="0.35">
      <c r="A300" s="136" t="s">
        <v>228</v>
      </c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8"/>
    </row>
    <row r="301" spans="1:13" ht="19.5" thickBot="1" x14ac:dyDescent="0.35">
      <c r="A301" s="139" t="s">
        <v>37</v>
      </c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1"/>
    </row>
    <row r="302" spans="1:13" ht="199.5" customHeight="1" thickBot="1" x14ac:dyDescent="0.3">
      <c r="A302" s="11" t="s">
        <v>4</v>
      </c>
      <c r="B302" s="12" t="s">
        <v>5</v>
      </c>
      <c r="C302" s="12" t="s">
        <v>19</v>
      </c>
      <c r="D302" s="12" t="s">
        <v>38</v>
      </c>
      <c r="E302" s="12" t="s">
        <v>39</v>
      </c>
      <c r="F302" s="12" t="s">
        <v>40</v>
      </c>
      <c r="G302" s="33" t="s">
        <v>7</v>
      </c>
      <c r="H302" s="12" t="s">
        <v>20</v>
      </c>
      <c r="I302" s="12" t="s">
        <v>21</v>
      </c>
      <c r="J302" s="12" t="s">
        <v>22</v>
      </c>
      <c r="K302" s="12" t="s">
        <v>23</v>
      </c>
      <c r="L302" s="12" t="s">
        <v>8</v>
      </c>
      <c r="M302" s="12" t="s">
        <v>9</v>
      </c>
    </row>
    <row r="303" spans="1:13" ht="19.5" thickBot="1" x14ac:dyDescent="0.35">
      <c r="A303" s="13">
        <v>1</v>
      </c>
      <c r="B303" s="13">
        <v>2</v>
      </c>
      <c r="C303" s="77">
        <v>3</v>
      </c>
      <c r="D303" s="13" t="s">
        <v>24</v>
      </c>
      <c r="E303" s="13" t="s">
        <v>25</v>
      </c>
      <c r="F303" s="13" t="s">
        <v>34</v>
      </c>
      <c r="G303" s="13" t="s">
        <v>26</v>
      </c>
      <c r="H303" s="13">
        <v>4</v>
      </c>
      <c r="I303" s="13" t="s">
        <v>27</v>
      </c>
      <c r="J303" s="13" t="s">
        <v>28</v>
      </c>
      <c r="K303" s="13" t="s">
        <v>35</v>
      </c>
      <c r="L303" s="13" t="s">
        <v>29</v>
      </c>
      <c r="M303" s="13" t="s">
        <v>30</v>
      </c>
    </row>
    <row r="304" spans="1:13" ht="105" customHeight="1" thickBot="1" x14ac:dyDescent="0.3">
      <c r="A304" s="35">
        <v>1</v>
      </c>
      <c r="B304" s="14" t="s">
        <v>190</v>
      </c>
      <c r="C304" s="27">
        <f>F304/G304</f>
        <v>161345.32374100719</v>
      </c>
      <c r="D304" s="28">
        <v>8431400</v>
      </c>
      <c r="E304" s="28">
        <v>13995600</v>
      </c>
      <c r="F304" s="29">
        <f>D304+E304</f>
        <v>22427000</v>
      </c>
      <c r="G304" s="30">
        <v>139</v>
      </c>
      <c r="H304" s="29">
        <f>K304/L304</f>
        <v>74012.962</v>
      </c>
      <c r="I304" s="34">
        <v>3792219.63</v>
      </c>
      <c r="J304" s="28">
        <v>6939659.8600000003</v>
      </c>
      <c r="K304" s="29">
        <f>I304+J304</f>
        <v>10731879.49</v>
      </c>
      <c r="L304" s="30">
        <v>145</v>
      </c>
      <c r="M304" s="31">
        <f>H304/C304*100</f>
        <v>45.872393623757077</v>
      </c>
    </row>
    <row r="305" spans="1:22" ht="51" thickBot="1" x14ac:dyDescent="0.3">
      <c r="A305" s="11">
        <v>2</v>
      </c>
      <c r="B305" s="17" t="s">
        <v>229</v>
      </c>
      <c r="C305" s="27">
        <f>F305/G305</f>
        <v>2141.7266187050359</v>
      </c>
      <c r="D305" s="28">
        <v>297700</v>
      </c>
      <c r="E305" s="29"/>
      <c r="F305" s="29">
        <f>D305</f>
        <v>297700</v>
      </c>
      <c r="G305" s="30">
        <f>G304</f>
        <v>139</v>
      </c>
      <c r="H305" s="29">
        <f>K305/L305</f>
        <v>494.51496551724136</v>
      </c>
      <c r="I305" s="28">
        <v>71704.67</v>
      </c>
      <c r="J305" s="29"/>
      <c r="K305" s="29">
        <f>I305</f>
        <v>71704.67</v>
      </c>
      <c r="L305" s="30">
        <v>145</v>
      </c>
      <c r="M305" s="31">
        <f>H305/C305*100</f>
        <v>23.089546592843988</v>
      </c>
    </row>
    <row r="306" spans="1:22" ht="19.5" thickBot="1" x14ac:dyDescent="0.35"/>
    <row r="307" spans="1:22" ht="19.5" thickBot="1" x14ac:dyDescent="0.35">
      <c r="A307" s="136" t="s">
        <v>230</v>
      </c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8"/>
    </row>
    <row r="308" spans="1:22" ht="19.5" thickBot="1" x14ac:dyDescent="0.35">
      <c r="A308" s="139" t="s">
        <v>37</v>
      </c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1"/>
    </row>
    <row r="309" spans="1:22" ht="199.5" customHeight="1" thickBot="1" x14ac:dyDescent="0.3">
      <c r="A309" s="11" t="s">
        <v>4</v>
      </c>
      <c r="B309" s="12" t="s">
        <v>5</v>
      </c>
      <c r="C309" s="12" t="s">
        <v>19</v>
      </c>
      <c r="D309" s="12" t="s">
        <v>38</v>
      </c>
      <c r="E309" s="12" t="s">
        <v>39</v>
      </c>
      <c r="F309" s="12" t="s">
        <v>40</v>
      </c>
      <c r="G309" s="33" t="s">
        <v>7</v>
      </c>
      <c r="H309" s="12" t="s">
        <v>20</v>
      </c>
      <c r="I309" s="12" t="s">
        <v>21</v>
      </c>
      <c r="J309" s="12" t="s">
        <v>22</v>
      </c>
      <c r="K309" s="12" t="s">
        <v>23</v>
      </c>
      <c r="L309" s="12" t="s">
        <v>8</v>
      </c>
      <c r="M309" s="12" t="s">
        <v>9</v>
      </c>
    </row>
    <row r="310" spans="1:22" ht="19.5" thickBot="1" x14ac:dyDescent="0.35">
      <c r="A310" s="13">
        <v>1</v>
      </c>
      <c r="B310" s="13">
        <v>2</v>
      </c>
      <c r="C310" s="77">
        <v>3</v>
      </c>
      <c r="D310" s="13" t="s">
        <v>24</v>
      </c>
      <c r="E310" s="13" t="s">
        <v>25</v>
      </c>
      <c r="F310" s="13" t="s">
        <v>34</v>
      </c>
      <c r="G310" s="13" t="s">
        <v>26</v>
      </c>
      <c r="H310" s="13">
        <v>4</v>
      </c>
      <c r="I310" s="13" t="s">
        <v>27</v>
      </c>
      <c r="J310" s="13" t="s">
        <v>28</v>
      </c>
      <c r="K310" s="13" t="s">
        <v>35</v>
      </c>
      <c r="L310" s="13" t="s">
        <v>29</v>
      </c>
      <c r="M310" s="13" t="s">
        <v>30</v>
      </c>
    </row>
    <row r="311" spans="1:22" ht="72.75" thickBot="1" x14ac:dyDescent="0.3">
      <c r="A311" s="35">
        <v>1</v>
      </c>
      <c r="B311" s="14" t="s">
        <v>183</v>
      </c>
      <c r="C311" s="27">
        <f>F311/G311</f>
        <v>245850.68493150684</v>
      </c>
      <c r="D311" s="28">
        <v>8830000</v>
      </c>
      <c r="E311" s="28">
        <v>9117100</v>
      </c>
      <c r="F311" s="29">
        <f>D311+E311</f>
        <v>17947100</v>
      </c>
      <c r="G311" s="30">
        <v>73</v>
      </c>
      <c r="H311" s="29">
        <f>K311/L311</f>
        <v>109596.98405063292</v>
      </c>
      <c r="I311" s="34">
        <v>4053760.12</v>
      </c>
      <c r="J311" s="28">
        <v>4604401.62</v>
      </c>
      <c r="K311" s="29">
        <f>I311+J311</f>
        <v>8658161.7400000002</v>
      </c>
      <c r="L311" s="30">
        <v>79</v>
      </c>
      <c r="M311" s="31">
        <f>H311/C311*100</f>
        <v>44.578677533953694</v>
      </c>
    </row>
    <row r="312" spans="1:22" ht="51" thickBot="1" x14ac:dyDescent="0.3">
      <c r="A312" s="11">
        <v>2</v>
      </c>
      <c r="B312" s="17" t="s">
        <v>208</v>
      </c>
      <c r="C312" s="27">
        <f>F312/G312</f>
        <v>3220.5479452054797</v>
      </c>
      <c r="D312" s="28">
        <v>235100</v>
      </c>
      <c r="E312" s="29"/>
      <c r="F312" s="29">
        <f>D312</f>
        <v>235100</v>
      </c>
      <c r="G312" s="30">
        <v>73</v>
      </c>
      <c r="H312" s="29">
        <f>K312/L312</f>
        <v>507.86126582278484</v>
      </c>
      <c r="I312" s="28">
        <v>40121.040000000001</v>
      </c>
      <c r="J312" s="29"/>
      <c r="K312" s="29">
        <f>I312</f>
        <v>40121.040000000001</v>
      </c>
      <c r="L312" s="30">
        <v>79</v>
      </c>
      <c r="M312" s="31">
        <f>H312/C312*100</f>
        <v>15.769405531715563</v>
      </c>
    </row>
    <row r="313" spans="1:22" ht="19.5" thickBot="1" x14ac:dyDescent="0.35"/>
    <row r="314" spans="1:22" ht="19.5" thickBot="1" x14ac:dyDescent="0.35">
      <c r="A314" s="136" t="s">
        <v>231</v>
      </c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8"/>
    </row>
    <row r="315" spans="1:22" ht="19.5" thickBot="1" x14ac:dyDescent="0.35">
      <c r="A315" s="139" t="s">
        <v>37</v>
      </c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1"/>
    </row>
    <row r="316" spans="1:22" ht="199.5" customHeight="1" thickBot="1" x14ac:dyDescent="0.3">
      <c r="A316" s="11" t="s">
        <v>4</v>
      </c>
      <c r="B316" s="12" t="s">
        <v>5</v>
      </c>
      <c r="C316" s="12" t="s">
        <v>19</v>
      </c>
      <c r="D316" s="12" t="s">
        <v>38</v>
      </c>
      <c r="E316" s="12" t="s">
        <v>39</v>
      </c>
      <c r="F316" s="12" t="s">
        <v>40</v>
      </c>
      <c r="G316" s="33" t="s">
        <v>7</v>
      </c>
      <c r="H316" s="12" t="s">
        <v>20</v>
      </c>
      <c r="I316" s="12" t="s">
        <v>21</v>
      </c>
      <c r="J316" s="12" t="s">
        <v>22</v>
      </c>
      <c r="K316" s="12" t="s">
        <v>23</v>
      </c>
      <c r="L316" s="12" t="s">
        <v>8</v>
      </c>
      <c r="M316" s="12" t="s">
        <v>9</v>
      </c>
    </row>
    <row r="317" spans="1:22" ht="19.5" thickBot="1" x14ac:dyDescent="0.35">
      <c r="A317" s="13">
        <v>1</v>
      </c>
      <c r="B317" s="13">
        <v>2</v>
      </c>
      <c r="C317" s="77">
        <v>3</v>
      </c>
      <c r="D317" s="13" t="s">
        <v>24</v>
      </c>
      <c r="E317" s="13" t="s">
        <v>25</v>
      </c>
      <c r="F317" s="13" t="s">
        <v>34</v>
      </c>
      <c r="G317" s="13" t="s">
        <v>26</v>
      </c>
      <c r="H317" s="13">
        <v>4</v>
      </c>
      <c r="I317" s="13" t="s">
        <v>27</v>
      </c>
      <c r="J317" s="13" t="s">
        <v>28</v>
      </c>
      <c r="K317" s="13" t="s">
        <v>35</v>
      </c>
      <c r="L317" s="13" t="s">
        <v>29</v>
      </c>
      <c r="M317" s="13" t="s">
        <v>30</v>
      </c>
    </row>
    <row r="318" spans="1:22" ht="75.75" thickBot="1" x14ac:dyDescent="0.3">
      <c r="A318" s="35">
        <v>1</v>
      </c>
      <c r="B318" s="32" t="s">
        <v>71</v>
      </c>
      <c r="C318" s="27">
        <f>F318/G318</f>
        <v>168798.5380116959</v>
      </c>
      <c r="D318" s="28">
        <v>18438800</v>
      </c>
      <c r="E318" s="28">
        <v>39290300</v>
      </c>
      <c r="F318" s="29">
        <f>D318+E318</f>
        <v>57729100</v>
      </c>
      <c r="G318" s="30">
        <v>342</v>
      </c>
      <c r="H318" s="29">
        <f>K318/L318</f>
        <v>70371.741741573031</v>
      </c>
      <c r="I318" s="34">
        <v>8214913.6799999997</v>
      </c>
      <c r="J318" s="28">
        <v>16837426.379999999</v>
      </c>
      <c r="K318" s="29">
        <f>I318+J318</f>
        <v>25052340.059999999</v>
      </c>
      <c r="L318" s="30">
        <v>356</v>
      </c>
      <c r="M318" s="31">
        <f>H318/C318*100</f>
        <v>41.689781541056377</v>
      </c>
      <c r="V318" s="220"/>
    </row>
    <row r="319" spans="1:22" ht="69.75" thickBot="1" x14ac:dyDescent="0.3">
      <c r="A319" s="11">
        <v>2</v>
      </c>
      <c r="B319" s="17" t="s">
        <v>232</v>
      </c>
      <c r="C319" s="27">
        <f>F319/G319</f>
        <v>2364.6198830409357</v>
      </c>
      <c r="D319" s="28">
        <v>808700</v>
      </c>
      <c r="E319" s="29"/>
      <c r="F319" s="29">
        <f>D319</f>
        <v>808700</v>
      </c>
      <c r="G319" s="30">
        <v>342</v>
      </c>
      <c r="H319" s="29">
        <f>K319/L319</f>
        <v>786.70887640449439</v>
      </c>
      <c r="I319" s="28">
        <v>280068.36</v>
      </c>
      <c r="J319" s="29"/>
      <c r="K319" s="29">
        <f>I319</f>
        <v>280068.36</v>
      </c>
      <c r="L319" s="30">
        <v>356</v>
      </c>
      <c r="M319" s="31">
        <f>H319/C319*100</f>
        <v>33.269993289271312</v>
      </c>
    </row>
    <row r="321" spans="1:13" x14ac:dyDescent="0.3">
      <c r="A321" s="145" t="s">
        <v>233</v>
      </c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7"/>
    </row>
    <row r="322" spans="1:13" x14ac:dyDescent="0.3">
      <c r="A322" s="148" t="s">
        <v>37</v>
      </c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</row>
    <row r="323" spans="1:13" ht="199.5" customHeight="1" x14ac:dyDescent="0.25">
      <c r="A323" s="39" t="s">
        <v>4</v>
      </c>
      <c r="B323" s="40" t="s">
        <v>5</v>
      </c>
      <c r="C323" s="40" t="s">
        <v>19</v>
      </c>
      <c r="D323" s="40" t="s">
        <v>38</v>
      </c>
      <c r="E323" s="40" t="s">
        <v>39</v>
      </c>
      <c r="F323" s="40" t="s">
        <v>40</v>
      </c>
      <c r="G323" s="40" t="s">
        <v>7</v>
      </c>
      <c r="H323" s="40" t="s">
        <v>20</v>
      </c>
      <c r="I323" s="40" t="s">
        <v>21</v>
      </c>
      <c r="J323" s="40" t="s">
        <v>22</v>
      </c>
      <c r="K323" s="40" t="s">
        <v>23</v>
      </c>
      <c r="L323" s="40" t="s">
        <v>8</v>
      </c>
      <c r="M323" s="40" t="s">
        <v>9</v>
      </c>
    </row>
    <row r="324" spans="1:13" x14ac:dyDescent="0.3">
      <c r="A324" s="76">
        <v>1</v>
      </c>
      <c r="B324" s="76">
        <v>2</v>
      </c>
      <c r="C324" s="76">
        <v>3</v>
      </c>
      <c r="D324" s="76" t="s">
        <v>24</v>
      </c>
      <c r="E324" s="76" t="s">
        <v>25</v>
      </c>
      <c r="F324" s="76" t="s">
        <v>34</v>
      </c>
      <c r="G324" s="76" t="s">
        <v>26</v>
      </c>
      <c r="H324" s="76">
        <v>4</v>
      </c>
      <c r="I324" s="76" t="s">
        <v>27</v>
      </c>
      <c r="J324" s="76" t="s">
        <v>28</v>
      </c>
      <c r="K324" s="76" t="s">
        <v>35</v>
      </c>
      <c r="L324" s="76" t="s">
        <v>29</v>
      </c>
      <c r="M324" s="76" t="s">
        <v>30</v>
      </c>
    </row>
    <row r="325" spans="1:13" ht="80.25" customHeight="1" x14ac:dyDescent="0.25">
      <c r="A325" s="42">
        <v>1</v>
      </c>
      <c r="B325" s="109" t="s">
        <v>238</v>
      </c>
      <c r="C325" s="53">
        <f>F325/G325</f>
        <v>222658.82352941178</v>
      </c>
      <c r="D325" s="54">
        <f>11047400-336400</f>
        <v>10711000</v>
      </c>
      <c r="E325" s="54">
        <v>15785400</v>
      </c>
      <c r="F325" s="55">
        <f>D325+E325</f>
        <v>26496400</v>
      </c>
      <c r="G325" s="56">
        <v>119</v>
      </c>
      <c r="H325" s="55">
        <f>K325/L325</f>
        <v>79350.917241379313</v>
      </c>
      <c r="I325" s="54">
        <v>4231143.41</v>
      </c>
      <c r="J325" s="54">
        <v>4973562.99</v>
      </c>
      <c r="K325" s="55">
        <f>I325+J325</f>
        <v>9204706.4000000004</v>
      </c>
      <c r="L325" s="56">
        <v>116</v>
      </c>
      <c r="M325" s="57">
        <f>H325/C325*100</f>
        <v>35.63789477711741</v>
      </c>
    </row>
    <row r="326" spans="1:13" ht="56.25" x14ac:dyDescent="0.25">
      <c r="A326" s="42">
        <v>2</v>
      </c>
      <c r="B326" s="110" t="s">
        <v>239</v>
      </c>
      <c r="C326" s="53">
        <f>F326/G326</f>
        <v>2826.8907563025209</v>
      </c>
      <c r="D326" s="54">
        <v>336400</v>
      </c>
      <c r="E326" s="55"/>
      <c r="F326" s="55">
        <f>D326</f>
        <v>336400</v>
      </c>
      <c r="G326" s="56">
        <v>119</v>
      </c>
      <c r="H326" s="55">
        <f>K326/L326</f>
        <v>738.95551724137931</v>
      </c>
      <c r="I326" s="54">
        <v>85718.84</v>
      </c>
      <c r="J326" s="55"/>
      <c r="K326" s="55">
        <f>I326</f>
        <v>85718.84</v>
      </c>
      <c r="L326" s="56">
        <v>116</v>
      </c>
      <c r="M326" s="57">
        <f>H326/C326*100</f>
        <v>26.140221923818114</v>
      </c>
    </row>
    <row r="327" spans="1:13" ht="19.5" thickBot="1" x14ac:dyDescent="0.35"/>
    <row r="328" spans="1:13" ht="19.5" thickBot="1" x14ac:dyDescent="0.35">
      <c r="A328" s="136" t="s">
        <v>240</v>
      </c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8"/>
    </row>
    <row r="329" spans="1:13" ht="19.5" thickBot="1" x14ac:dyDescent="0.35">
      <c r="A329" s="139" t="s">
        <v>37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1"/>
    </row>
    <row r="330" spans="1:13" ht="199.5" customHeight="1" thickBot="1" x14ac:dyDescent="0.3">
      <c r="A330" s="11" t="s">
        <v>4</v>
      </c>
      <c r="B330" s="12" t="s">
        <v>5</v>
      </c>
      <c r="C330" s="12" t="s">
        <v>19</v>
      </c>
      <c r="D330" s="12" t="s">
        <v>38</v>
      </c>
      <c r="E330" s="12" t="s">
        <v>39</v>
      </c>
      <c r="F330" s="12" t="s">
        <v>40</v>
      </c>
      <c r="G330" s="33" t="s">
        <v>7</v>
      </c>
      <c r="H330" s="12" t="s">
        <v>20</v>
      </c>
      <c r="I330" s="12" t="s">
        <v>21</v>
      </c>
      <c r="J330" s="12" t="s">
        <v>22</v>
      </c>
      <c r="K330" s="12" t="s">
        <v>23</v>
      </c>
      <c r="L330" s="12" t="s">
        <v>8</v>
      </c>
      <c r="M330" s="12" t="s">
        <v>9</v>
      </c>
    </row>
    <row r="331" spans="1:13" ht="19.5" thickBot="1" x14ac:dyDescent="0.35">
      <c r="A331" s="13">
        <v>1</v>
      </c>
      <c r="B331" s="13">
        <v>2</v>
      </c>
      <c r="C331" s="77">
        <v>3</v>
      </c>
      <c r="D331" s="13" t="s">
        <v>24</v>
      </c>
      <c r="E331" s="13" t="s">
        <v>25</v>
      </c>
      <c r="F331" s="13" t="s">
        <v>34</v>
      </c>
      <c r="G331" s="13" t="s">
        <v>26</v>
      </c>
      <c r="H331" s="13">
        <v>4</v>
      </c>
      <c r="I331" s="13" t="s">
        <v>27</v>
      </c>
      <c r="J331" s="13" t="s">
        <v>28</v>
      </c>
      <c r="K331" s="13" t="s">
        <v>35</v>
      </c>
      <c r="L331" s="13" t="s">
        <v>29</v>
      </c>
      <c r="M331" s="13" t="s">
        <v>30</v>
      </c>
    </row>
    <row r="332" spans="1:13" ht="105" customHeight="1" thickBot="1" x14ac:dyDescent="0.3">
      <c r="A332" s="35">
        <v>1</v>
      </c>
      <c r="B332" s="32" t="s">
        <v>245</v>
      </c>
      <c r="C332" s="27">
        <f>F332/G332</f>
        <v>222305.33980582524</v>
      </c>
      <c r="D332" s="28">
        <v>14486300</v>
      </c>
      <c r="E332" s="28">
        <v>31308600</v>
      </c>
      <c r="F332" s="29">
        <f>D332+E332</f>
        <v>45794900</v>
      </c>
      <c r="G332" s="30">
        <v>206</v>
      </c>
      <c r="H332" s="29">
        <f>K332/L332</f>
        <v>71912.882766798415</v>
      </c>
      <c r="I332" s="34">
        <v>5496550.2599999998</v>
      </c>
      <c r="J332" s="28">
        <v>12697409.08</v>
      </c>
      <c r="K332" s="29">
        <f>I332+J332</f>
        <v>18193959.34</v>
      </c>
      <c r="L332" s="30">
        <v>253</v>
      </c>
      <c r="M332" s="31">
        <f>H332/C332*100</f>
        <v>32.348697889853398</v>
      </c>
    </row>
    <row r="333" spans="1:13" ht="75.75" thickBot="1" x14ac:dyDescent="0.3">
      <c r="A333" s="11">
        <v>2</v>
      </c>
      <c r="B333" s="26" t="s">
        <v>246</v>
      </c>
      <c r="C333" s="27">
        <f>F333/G333</f>
        <v>3666.019417475728</v>
      </c>
      <c r="D333" s="28">
        <v>755200</v>
      </c>
      <c r="E333" s="29"/>
      <c r="F333" s="29">
        <f>D333</f>
        <v>755200</v>
      </c>
      <c r="G333" s="30">
        <f>G332</f>
        <v>206</v>
      </c>
      <c r="H333" s="29">
        <f>K333/L333</f>
        <v>894.44169960474312</v>
      </c>
      <c r="I333" s="28">
        <v>226293.75</v>
      </c>
      <c r="J333" s="29"/>
      <c r="K333" s="29">
        <f>I333</f>
        <v>226293.75</v>
      </c>
      <c r="L333" s="30">
        <v>253</v>
      </c>
      <c r="M333" s="31">
        <f>H333/C333*100</f>
        <v>24.398171361040401</v>
      </c>
    </row>
    <row r="334" spans="1:13" ht="19.5" thickBot="1" x14ac:dyDescent="0.35"/>
    <row r="335" spans="1:13" s="78" customFormat="1" ht="19.5" thickBot="1" x14ac:dyDescent="0.35">
      <c r="A335" s="227" t="s">
        <v>247</v>
      </c>
      <c r="B335" s="228"/>
      <c r="C335" s="228"/>
      <c r="D335" s="228"/>
      <c r="E335" s="228"/>
      <c r="F335" s="228"/>
      <c r="G335" s="228"/>
      <c r="H335" s="228"/>
      <c r="I335" s="228"/>
      <c r="J335" s="228"/>
      <c r="K335" s="228"/>
      <c r="L335" s="228"/>
      <c r="M335" s="229"/>
    </row>
    <row r="336" spans="1:13" s="78" customFormat="1" ht="19.5" thickBot="1" x14ac:dyDescent="0.35">
      <c r="A336" s="230" t="s">
        <v>37</v>
      </c>
      <c r="B336" s="231"/>
      <c r="C336" s="231"/>
      <c r="D336" s="231"/>
      <c r="E336" s="231"/>
      <c r="F336" s="231"/>
      <c r="G336" s="231"/>
      <c r="H336" s="231"/>
      <c r="I336" s="231"/>
      <c r="J336" s="231"/>
      <c r="K336" s="231"/>
      <c r="L336" s="231"/>
      <c r="M336" s="232"/>
    </row>
    <row r="337" spans="1:13" s="78" customFormat="1" ht="199.5" customHeight="1" thickBot="1" x14ac:dyDescent="0.3">
      <c r="A337" s="87" t="s">
        <v>4</v>
      </c>
      <c r="B337" s="80" t="s">
        <v>5</v>
      </c>
      <c r="C337" s="80" t="s">
        <v>19</v>
      </c>
      <c r="D337" s="80" t="s">
        <v>38</v>
      </c>
      <c r="E337" s="80" t="s">
        <v>39</v>
      </c>
      <c r="F337" s="80" t="s">
        <v>40</v>
      </c>
      <c r="G337" s="33" t="s">
        <v>7</v>
      </c>
      <c r="H337" s="80" t="s">
        <v>20</v>
      </c>
      <c r="I337" s="80" t="s">
        <v>21</v>
      </c>
      <c r="J337" s="80" t="s">
        <v>22</v>
      </c>
      <c r="K337" s="80" t="s">
        <v>23</v>
      </c>
      <c r="L337" s="80" t="s">
        <v>8</v>
      </c>
      <c r="M337" s="80" t="s">
        <v>9</v>
      </c>
    </row>
    <row r="338" spans="1:13" s="78" customFormat="1" ht="19.5" thickBot="1" x14ac:dyDescent="0.35">
      <c r="A338" s="81">
        <v>1</v>
      </c>
      <c r="B338" s="81">
        <v>2</v>
      </c>
      <c r="C338" s="77">
        <v>3</v>
      </c>
      <c r="D338" s="81" t="s">
        <v>24</v>
      </c>
      <c r="E338" s="81" t="s">
        <v>25</v>
      </c>
      <c r="F338" s="81" t="s">
        <v>34</v>
      </c>
      <c r="G338" s="81" t="s">
        <v>26</v>
      </c>
      <c r="H338" s="81">
        <v>4</v>
      </c>
      <c r="I338" s="81" t="s">
        <v>27</v>
      </c>
      <c r="J338" s="81" t="s">
        <v>28</v>
      </c>
      <c r="K338" s="81" t="s">
        <v>35</v>
      </c>
      <c r="L338" s="81" t="s">
        <v>29</v>
      </c>
      <c r="M338" s="81" t="s">
        <v>30</v>
      </c>
    </row>
    <row r="339" spans="1:13" s="78" customFormat="1" ht="50.25" thickBot="1" x14ac:dyDescent="0.3">
      <c r="A339" s="95">
        <v>1</v>
      </c>
      <c r="B339" s="96" t="s">
        <v>251</v>
      </c>
      <c r="C339" s="97">
        <f>F339/G339</f>
        <v>230083.49514563108</v>
      </c>
      <c r="D339" s="98">
        <f>17587200-545400</f>
        <v>17041800</v>
      </c>
      <c r="E339" s="98">
        <v>30355400</v>
      </c>
      <c r="F339" s="99">
        <f>D339+E339</f>
        <v>47397200</v>
      </c>
      <c r="G339" s="100">
        <v>206</v>
      </c>
      <c r="H339" s="99">
        <f>K339/L339</f>
        <v>85321.315281385279</v>
      </c>
      <c r="I339" s="101">
        <f>8161560.3-25440</f>
        <v>8136120.2999999998</v>
      </c>
      <c r="J339" s="98">
        <v>11573103.529999999</v>
      </c>
      <c r="K339" s="99">
        <f>I339+J339</f>
        <v>19709223.829999998</v>
      </c>
      <c r="L339" s="100">
        <v>231</v>
      </c>
      <c r="M339" s="102">
        <f>H339/C339*100</f>
        <v>37.082762163092688</v>
      </c>
    </row>
    <row r="340" spans="1:13" s="78" customFormat="1" ht="57" thickBot="1" x14ac:dyDescent="0.3">
      <c r="A340" s="87">
        <v>2</v>
      </c>
      <c r="B340" s="103" t="s">
        <v>252</v>
      </c>
      <c r="C340" s="97">
        <f>F340/G340</f>
        <v>2647.5728155339807</v>
      </c>
      <c r="D340" s="98">
        <v>545400</v>
      </c>
      <c r="E340" s="99"/>
      <c r="F340" s="99">
        <f>D340</f>
        <v>545400</v>
      </c>
      <c r="G340" s="100">
        <f>G339</f>
        <v>206</v>
      </c>
      <c r="H340" s="99">
        <f>K340/L340</f>
        <v>110.12987012987013</v>
      </c>
      <c r="I340" s="98">
        <v>25440</v>
      </c>
      <c r="J340" s="99"/>
      <c r="K340" s="99">
        <f>I340</f>
        <v>25440</v>
      </c>
      <c r="L340" s="100">
        <v>231</v>
      </c>
      <c r="M340" s="102">
        <f>H340/C340*100</f>
        <v>4.1596540606441597</v>
      </c>
    </row>
    <row r="341" spans="1:13" ht="19.5" thickBot="1" x14ac:dyDescent="0.35"/>
    <row r="342" spans="1:13" s="78" customFormat="1" ht="19.5" thickBot="1" x14ac:dyDescent="0.35">
      <c r="A342" s="149" t="s">
        <v>253</v>
      </c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  <c r="L342" s="150"/>
      <c r="M342" s="151"/>
    </row>
    <row r="343" spans="1:13" s="78" customFormat="1" ht="19.5" thickBot="1" x14ac:dyDescent="0.35">
      <c r="A343" s="152" t="s">
        <v>37</v>
      </c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4"/>
    </row>
    <row r="344" spans="1:13" s="78" customFormat="1" ht="199.5" customHeight="1" thickBot="1" x14ac:dyDescent="0.3">
      <c r="A344" s="87" t="s">
        <v>4</v>
      </c>
      <c r="B344" s="80" t="s">
        <v>5</v>
      </c>
      <c r="C344" s="80" t="s">
        <v>19</v>
      </c>
      <c r="D344" s="80" t="s">
        <v>38</v>
      </c>
      <c r="E344" s="80" t="s">
        <v>39</v>
      </c>
      <c r="F344" s="80" t="s">
        <v>40</v>
      </c>
      <c r="G344" s="33" t="s">
        <v>7</v>
      </c>
      <c r="H344" s="80" t="s">
        <v>20</v>
      </c>
      <c r="I344" s="80" t="s">
        <v>21</v>
      </c>
      <c r="J344" s="80" t="s">
        <v>22</v>
      </c>
      <c r="K344" s="80" t="s">
        <v>23</v>
      </c>
      <c r="L344" s="80" t="s">
        <v>8</v>
      </c>
      <c r="M344" s="80" t="s">
        <v>9</v>
      </c>
    </row>
    <row r="345" spans="1:13" s="78" customFormat="1" ht="19.5" thickBot="1" x14ac:dyDescent="0.35">
      <c r="A345" s="81">
        <v>1</v>
      </c>
      <c r="B345" s="81">
        <v>2</v>
      </c>
      <c r="C345" s="77">
        <v>3</v>
      </c>
      <c r="D345" s="81" t="s">
        <v>24</v>
      </c>
      <c r="E345" s="81" t="s">
        <v>25</v>
      </c>
      <c r="F345" s="81" t="s">
        <v>34</v>
      </c>
      <c r="G345" s="81" t="s">
        <v>26</v>
      </c>
      <c r="H345" s="81">
        <v>4</v>
      </c>
      <c r="I345" s="81" t="s">
        <v>27</v>
      </c>
      <c r="J345" s="81" t="s">
        <v>28</v>
      </c>
      <c r="K345" s="81" t="s">
        <v>35</v>
      </c>
      <c r="L345" s="81" t="s">
        <v>29</v>
      </c>
      <c r="M345" s="81" t="s">
        <v>30</v>
      </c>
    </row>
    <row r="346" spans="1:13" s="78" customFormat="1" ht="57" thickBot="1" x14ac:dyDescent="0.3">
      <c r="A346" s="95">
        <v>1</v>
      </c>
      <c r="B346" s="96" t="s">
        <v>256</v>
      </c>
      <c r="C346" s="97">
        <f>F346/G346</f>
        <v>245280.41132075473</v>
      </c>
      <c r="D346" s="98">
        <v>8582523.5999999996</v>
      </c>
      <c r="E346" s="98">
        <v>17417200</v>
      </c>
      <c r="F346" s="99">
        <f>D346+E346</f>
        <v>25999723.600000001</v>
      </c>
      <c r="G346" s="100">
        <v>106</v>
      </c>
      <c r="H346" s="99">
        <f>K346/L346</f>
        <v>88243.457090909083</v>
      </c>
      <c r="I346" s="101">
        <v>3741311.03</v>
      </c>
      <c r="J346" s="98">
        <v>5965469.25</v>
      </c>
      <c r="K346" s="99">
        <f>I346+J346</f>
        <v>9706780.2799999993</v>
      </c>
      <c r="L346" s="100">
        <v>110</v>
      </c>
      <c r="M346" s="102">
        <f>H346/C346*100</f>
        <v>35.976561118658822</v>
      </c>
    </row>
    <row r="347" spans="1:13" s="78" customFormat="1" ht="57" thickBot="1" x14ac:dyDescent="0.3">
      <c r="A347" s="87">
        <v>2</v>
      </c>
      <c r="B347" s="103" t="s">
        <v>257</v>
      </c>
      <c r="C347" s="97">
        <f>F347/G347</f>
        <v>2484.6830188679246</v>
      </c>
      <c r="D347" s="98">
        <v>263376.40000000002</v>
      </c>
      <c r="E347" s="99"/>
      <c r="F347" s="99">
        <f>D347</f>
        <v>263376.40000000002</v>
      </c>
      <c r="G347" s="100">
        <v>106</v>
      </c>
      <c r="H347" s="99">
        <f>K347/L347</f>
        <v>985.78909090909099</v>
      </c>
      <c r="I347" s="98">
        <v>108436.8</v>
      </c>
      <c r="J347" s="99"/>
      <c r="K347" s="99">
        <f>I347</f>
        <v>108436.8</v>
      </c>
      <c r="L347" s="100">
        <v>110</v>
      </c>
      <c r="M347" s="102">
        <f>H347/C347*100</f>
        <v>39.674641933128271</v>
      </c>
    </row>
    <row r="348" spans="1:13" ht="19.5" thickBot="1" x14ac:dyDescent="0.35"/>
    <row r="349" spans="1:13" ht="19.5" thickBot="1" x14ac:dyDescent="0.35">
      <c r="A349" s="136" t="s">
        <v>258</v>
      </c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8"/>
    </row>
    <row r="350" spans="1:13" ht="19.5" thickBot="1" x14ac:dyDescent="0.35">
      <c r="A350" s="139" t="s">
        <v>37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1"/>
    </row>
    <row r="351" spans="1:13" ht="199.5" customHeight="1" thickBot="1" x14ac:dyDescent="0.3">
      <c r="A351" s="11" t="s">
        <v>4</v>
      </c>
      <c r="B351" s="12" t="s">
        <v>5</v>
      </c>
      <c r="C351" s="12" t="s">
        <v>19</v>
      </c>
      <c r="D351" s="12" t="s">
        <v>38</v>
      </c>
      <c r="E351" s="12" t="s">
        <v>39</v>
      </c>
      <c r="F351" s="12" t="s">
        <v>40</v>
      </c>
      <c r="G351" s="33" t="s">
        <v>7</v>
      </c>
      <c r="H351" s="12" t="s">
        <v>20</v>
      </c>
      <c r="I351" s="12" t="s">
        <v>21</v>
      </c>
      <c r="J351" s="12" t="s">
        <v>22</v>
      </c>
      <c r="K351" s="12" t="s">
        <v>23</v>
      </c>
      <c r="L351" s="12" t="s">
        <v>8</v>
      </c>
      <c r="M351" s="12" t="s">
        <v>9</v>
      </c>
    </row>
    <row r="352" spans="1:13" ht="19.5" thickBot="1" x14ac:dyDescent="0.35">
      <c r="A352" s="13">
        <v>1</v>
      </c>
      <c r="B352" s="13">
        <v>2</v>
      </c>
      <c r="C352" s="77">
        <v>3</v>
      </c>
      <c r="D352" s="13" t="s">
        <v>24</v>
      </c>
      <c r="E352" s="13" t="s">
        <v>25</v>
      </c>
      <c r="F352" s="13" t="s">
        <v>34</v>
      </c>
      <c r="G352" s="13" t="s">
        <v>26</v>
      </c>
      <c r="H352" s="13">
        <v>4</v>
      </c>
      <c r="I352" s="13" t="s">
        <v>27</v>
      </c>
      <c r="J352" s="13" t="s">
        <v>28</v>
      </c>
      <c r="K352" s="13" t="s">
        <v>35</v>
      </c>
      <c r="L352" s="13" t="s">
        <v>29</v>
      </c>
      <c r="M352" s="13" t="s">
        <v>30</v>
      </c>
    </row>
    <row r="353" spans="1:13" ht="77.25" customHeight="1" thickBot="1" x14ac:dyDescent="0.3">
      <c r="A353" s="35">
        <v>1</v>
      </c>
      <c r="B353" s="14" t="s">
        <v>45</v>
      </c>
      <c r="C353" s="27">
        <f>F353/G353</f>
        <v>271818.42105263157</v>
      </c>
      <c r="D353" s="28">
        <v>12354600</v>
      </c>
      <c r="E353" s="28">
        <v>28961800</v>
      </c>
      <c r="F353" s="29">
        <f>D353+E353</f>
        <v>41316400</v>
      </c>
      <c r="G353" s="30">
        <v>152</v>
      </c>
      <c r="H353" s="29">
        <f>K353/L353</f>
        <v>86827.282634730538</v>
      </c>
      <c r="I353" s="34">
        <v>4356263.71</v>
      </c>
      <c r="J353" s="28">
        <v>10143892.49</v>
      </c>
      <c r="K353" s="29">
        <f>I353+J353</f>
        <v>14500156.199999999</v>
      </c>
      <c r="L353" s="30">
        <v>167</v>
      </c>
      <c r="M353" s="31">
        <f>H353/C353*100</f>
        <v>31.943119343599736</v>
      </c>
    </row>
    <row r="354" spans="1:13" ht="84" customHeight="1" thickBot="1" x14ac:dyDescent="0.3">
      <c r="A354" s="11">
        <v>2</v>
      </c>
      <c r="B354" s="17" t="s">
        <v>134</v>
      </c>
      <c r="C354" s="27">
        <f>F354/G354</f>
        <v>2859.8684210526317</v>
      </c>
      <c r="D354" s="28">
        <v>434700</v>
      </c>
      <c r="E354" s="29"/>
      <c r="F354" s="29">
        <f>D354</f>
        <v>434700</v>
      </c>
      <c r="G354" s="30">
        <v>152</v>
      </c>
      <c r="H354" s="29">
        <f>K354/L354</f>
        <v>1411.8649101796407</v>
      </c>
      <c r="I354" s="28">
        <v>235781.44</v>
      </c>
      <c r="J354" s="29"/>
      <c r="K354" s="29">
        <f>I354</f>
        <v>235781.44</v>
      </c>
      <c r="L354" s="30">
        <v>167</v>
      </c>
      <c r="M354" s="31">
        <f>H354/C354*100</f>
        <v>49.368177213550815</v>
      </c>
    </row>
    <row r="355" spans="1:13" ht="19.5" thickBot="1" x14ac:dyDescent="0.35"/>
    <row r="356" spans="1:13" ht="19.5" thickBot="1" x14ac:dyDescent="0.35">
      <c r="A356" s="142" t="s">
        <v>262</v>
      </c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</row>
    <row r="357" spans="1:13" ht="19.5" thickBot="1" x14ac:dyDescent="0.35">
      <c r="A357" s="143" t="s">
        <v>37</v>
      </c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</row>
    <row r="358" spans="1:13" ht="199.5" customHeight="1" thickBot="1" x14ac:dyDescent="0.3">
      <c r="A358" s="123" t="s">
        <v>4</v>
      </c>
      <c r="B358" s="117" t="s">
        <v>5</v>
      </c>
      <c r="C358" s="117" t="s">
        <v>19</v>
      </c>
      <c r="D358" s="117" t="s">
        <v>196</v>
      </c>
      <c r="E358" s="117" t="s">
        <v>197</v>
      </c>
      <c r="F358" s="117" t="s">
        <v>40</v>
      </c>
      <c r="G358" s="128" t="s">
        <v>7</v>
      </c>
      <c r="H358" s="117" t="s">
        <v>20</v>
      </c>
      <c r="I358" s="117" t="s">
        <v>198</v>
      </c>
      <c r="J358" s="117" t="s">
        <v>199</v>
      </c>
      <c r="K358" s="117" t="s">
        <v>23</v>
      </c>
      <c r="L358" s="117" t="s">
        <v>8</v>
      </c>
      <c r="M358" s="117" t="s">
        <v>9</v>
      </c>
    </row>
    <row r="359" spans="1:13" ht="19.5" thickBot="1" x14ac:dyDescent="0.35">
      <c r="A359" s="118">
        <v>1</v>
      </c>
      <c r="B359" s="118">
        <v>2</v>
      </c>
      <c r="C359" s="119">
        <v>3</v>
      </c>
      <c r="D359" s="118" t="s">
        <v>24</v>
      </c>
      <c r="E359" s="118" t="s">
        <v>25</v>
      </c>
      <c r="F359" s="118" t="s">
        <v>34</v>
      </c>
      <c r="G359" s="118" t="s">
        <v>26</v>
      </c>
      <c r="H359" s="118">
        <v>4</v>
      </c>
      <c r="I359" s="118" t="s">
        <v>27</v>
      </c>
      <c r="J359" s="118" t="s">
        <v>28</v>
      </c>
      <c r="K359" s="118" t="s">
        <v>35</v>
      </c>
      <c r="L359" s="118" t="s">
        <v>29</v>
      </c>
      <c r="M359" s="118" t="s">
        <v>30</v>
      </c>
    </row>
    <row r="360" spans="1:13" ht="62.25" customHeight="1" thickBot="1" x14ac:dyDescent="0.3">
      <c r="A360" s="129">
        <v>1</v>
      </c>
      <c r="B360" s="32" t="s">
        <v>263</v>
      </c>
      <c r="C360" s="130">
        <f>F360/G360</f>
        <v>136427.60736196319</v>
      </c>
      <c r="D360" s="131">
        <v>8077000</v>
      </c>
      <c r="E360" s="131">
        <v>14160700</v>
      </c>
      <c r="F360" s="132">
        <f>D360+E360</f>
        <v>22237700</v>
      </c>
      <c r="G360" s="133">
        <v>163</v>
      </c>
      <c r="H360" s="132">
        <f>K360/L360</f>
        <v>53537.632034883725</v>
      </c>
      <c r="I360" s="134">
        <v>3337899.54</v>
      </c>
      <c r="J360" s="131">
        <v>5870573.1699999999</v>
      </c>
      <c r="K360" s="132">
        <f>I360+J360</f>
        <v>9208472.7100000009</v>
      </c>
      <c r="L360" s="133">
        <v>172</v>
      </c>
      <c r="M360" s="135">
        <f>H360/C360*100</f>
        <v>39.242520681932248</v>
      </c>
    </row>
    <row r="361" spans="1:13" ht="61.5" customHeight="1" thickBot="1" x14ac:dyDescent="0.3">
      <c r="A361" s="123">
        <v>2</v>
      </c>
      <c r="B361" s="26" t="s">
        <v>264</v>
      </c>
      <c r="C361" s="130">
        <f>F361/G361</f>
        <v>2804.2944785276072</v>
      </c>
      <c r="D361" s="131">
        <v>457100</v>
      </c>
      <c r="E361" s="132"/>
      <c r="F361" s="132">
        <f>D361</f>
        <v>457100</v>
      </c>
      <c r="G361" s="133">
        <f>G360</f>
        <v>163</v>
      </c>
      <c r="H361" s="132">
        <f>K361/L361</f>
        <v>314.65848837209302</v>
      </c>
      <c r="I361" s="131">
        <v>54121.26</v>
      </c>
      <c r="J361" s="132"/>
      <c r="K361" s="132">
        <f>I361</f>
        <v>54121.26</v>
      </c>
      <c r="L361" s="133">
        <v>172</v>
      </c>
      <c r="M361" s="135">
        <f>H361/C361*100</f>
        <v>11.220593656672754</v>
      </c>
    </row>
    <row r="362" spans="1:13" ht="19.5" thickBot="1" x14ac:dyDescent="0.35"/>
    <row r="363" spans="1:13" ht="19.5" thickBot="1" x14ac:dyDescent="0.35">
      <c r="A363" s="136" t="s">
        <v>265</v>
      </c>
      <c r="B363" s="137"/>
      <c r="C363" s="137"/>
      <c r="D363" s="137"/>
      <c r="E363" s="137"/>
      <c r="F363" s="137"/>
      <c r="G363" s="137"/>
      <c r="H363" s="137"/>
      <c r="I363" s="137"/>
      <c r="J363" s="137"/>
      <c r="K363" s="137"/>
      <c r="L363" s="137"/>
      <c r="M363" s="138"/>
    </row>
    <row r="364" spans="1:13" ht="19.5" thickBot="1" x14ac:dyDescent="0.35">
      <c r="A364" s="139" t="s">
        <v>37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1"/>
    </row>
    <row r="365" spans="1:13" ht="199.5" customHeight="1" thickBot="1" x14ac:dyDescent="0.3">
      <c r="A365" s="11" t="s">
        <v>4</v>
      </c>
      <c r="B365" s="12" t="s">
        <v>5</v>
      </c>
      <c r="C365" s="12" t="s">
        <v>19</v>
      </c>
      <c r="D365" s="12" t="s">
        <v>38</v>
      </c>
      <c r="E365" s="12" t="s">
        <v>39</v>
      </c>
      <c r="F365" s="12" t="s">
        <v>40</v>
      </c>
      <c r="G365" s="33" t="s">
        <v>7</v>
      </c>
      <c r="H365" s="12" t="s">
        <v>20</v>
      </c>
      <c r="I365" s="12" t="s">
        <v>21</v>
      </c>
      <c r="J365" s="12" t="s">
        <v>22</v>
      </c>
      <c r="K365" s="12" t="s">
        <v>23</v>
      </c>
      <c r="L365" s="12" t="s">
        <v>8</v>
      </c>
      <c r="M365" s="12" t="s">
        <v>9</v>
      </c>
    </row>
    <row r="366" spans="1:13" ht="19.5" thickBot="1" x14ac:dyDescent="0.35">
      <c r="A366" s="13">
        <v>1</v>
      </c>
      <c r="B366" s="13">
        <v>2</v>
      </c>
      <c r="C366" s="77">
        <v>3</v>
      </c>
      <c r="D366" s="13" t="s">
        <v>24</v>
      </c>
      <c r="E366" s="13" t="s">
        <v>25</v>
      </c>
      <c r="F366" s="13" t="s">
        <v>34</v>
      </c>
      <c r="G366" s="13" t="s">
        <v>26</v>
      </c>
      <c r="H366" s="13">
        <v>4</v>
      </c>
      <c r="I366" s="13" t="s">
        <v>27</v>
      </c>
      <c r="J366" s="13" t="s">
        <v>28</v>
      </c>
      <c r="K366" s="13" t="s">
        <v>35</v>
      </c>
      <c r="L366" s="13" t="s">
        <v>29</v>
      </c>
      <c r="M366" s="13" t="s">
        <v>30</v>
      </c>
    </row>
    <row r="367" spans="1:13" ht="75.75" thickBot="1" x14ac:dyDescent="0.3">
      <c r="A367" s="35">
        <v>1</v>
      </c>
      <c r="B367" s="32" t="s">
        <v>71</v>
      </c>
      <c r="C367" s="27">
        <f>F367/G367</f>
        <v>230376.70454545456</v>
      </c>
      <c r="D367" s="28">
        <v>16446200</v>
      </c>
      <c r="E367" s="28">
        <v>24100100</v>
      </c>
      <c r="F367" s="29">
        <f>D367+E367</f>
        <v>40546300</v>
      </c>
      <c r="G367" s="30">
        <v>176</v>
      </c>
      <c r="H367" s="29">
        <f>K367/L367</f>
        <v>82755.080388888877</v>
      </c>
      <c r="I367" s="34">
        <v>6588318.6399999997</v>
      </c>
      <c r="J367" s="28">
        <v>8307595.8300000001</v>
      </c>
      <c r="K367" s="29">
        <f>I367+J367</f>
        <v>14895914.469999999</v>
      </c>
      <c r="L367" s="30">
        <v>180</v>
      </c>
      <c r="M367" s="31">
        <f>H367/C367*100</f>
        <v>35.92163563246077</v>
      </c>
    </row>
    <row r="368" spans="1:13" ht="57" thickBot="1" x14ac:dyDescent="0.3">
      <c r="A368" s="11">
        <v>2</v>
      </c>
      <c r="B368" s="26" t="s">
        <v>268</v>
      </c>
      <c r="C368" s="27">
        <f>F368/G368</f>
        <v>1836.9318181818182</v>
      </c>
      <c r="D368" s="28">
        <v>323300</v>
      </c>
      <c r="E368" s="29"/>
      <c r="F368" s="29">
        <f>D368</f>
        <v>323300</v>
      </c>
      <c r="G368" s="30">
        <v>176</v>
      </c>
      <c r="H368" s="29">
        <f>K368/L368</f>
        <v>0</v>
      </c>
      <c r="I368" s="28">
        <v>0</v>
      </c>
      <c r="J368" s="29"/>
      <c r="K368" s="29">
        <f>I368</f>
        <v>0</v>
      </c>
      <c r="L368" s="30">
        <v>180</v>
      </c>
      <c r="M368" s="31">
        <f>H368/C368*100</f>
        <v>0</v>
      </c>
    </row>
    <row r="369" spans="1:13" ht="19.5" thickBot="1" x14ac:dyDescent="0.35"/>
    <row r="370" spans="1:13" ht="19.5" thickBot="1" x14ac:dyDescent="0.35">
      <c r="A370" s="136" t="s">
        <v>269</v>
      </c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8"/>
    </row>
    <row r="371" spans="1:13" ht="19.5" thickBot="1" x14ac:dyDescent="0.35">
      <c r="A371" s="139" t="s">
        <v>37</v>
      </c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1"/>
    </row>
    <row r="372" spans="1:13" ht="199.5" customHeight="1" thickBot="1" x14ac:dyDescent="0.3">
      <c r="A372" s="11" t="s">
        <v>4</v>
      </c>
      <c r="B372" s="12" t="s">
        <v>5</v>
      </c>
      <c r="C372" s="12" t="s">
        <v>19</v>
      </c>
      <c r="D372" s="12" t="s">
        <v>38</v>
      </c>
      <c r="E372" s="12" t="s">
        <v>39</v>
      </c>
      <c r="F372" s="12" t="s">
        <v>40</v>
      </c>
      <c r="G372" s="33" t="s">
        <v>7</v>
      </c>
      <c r="H372" s="12" t="s">
        <v>20</v>
      </c>
      <c r="I372" s="12" t="s">
        <v>21</v>
      </c>
      <c r="J372" s="12" t="s">
        <v>22</v>
      </c>
      <c r="K372" s="12" t="s">
        <v>23</v>
      </c>
      <c r="L372" s="12" t="s">
        <v>8</v>
      </c>
      <c r="M372" s="12" t="s">
        <v>9</v>
      </c>
    </row>
    <row r="373" spans="1:13" ht="19.5" thickBot="1" x14ac:dyDescent="0.35">
      <c r="A373" s="13">
        <v>1</v>
      </c>
      <c r="B373" s="13">
        <v>2</v>
      </c>
      <c r="C373" s="77">
        <v>3</v>
      </c>
      <c r="D373" s="13" t="s">
        <v>24</v>
      </c>
      <c r="E373" s="13" t="s">
        <v>25</v>
      </c>
      <c r="F373" s="13" t="s">
        <v>34</v>
      </c>
      <c r="G373" s="13" t="s">
        <v>26</v>
      </c>
      <c r="H373" s="13">
        <v>4</v>
      </c>
      <c r="I373" s="13" t="s">
        <v>27</v>
      </c>
      <c r="J373" s="13" t="s">
        <v>28</v>
      </c>
      <c r="K373" s="13" t="s">
        <v>35</v>
      </c>
      <c r="L373" s="13" t="s">
        <v>29</v>
      </c>
      <c r="M373" s="13" t="s">
        <v>30</v>
      </c>
    </row>
    <row r="374" spans="1:13" ht="75.75" thickBot="1" x14ac:dyDescent="0.3">
      <c r="A374" s="35">
        <v>1</v>
      </c>
      <c r="B374" s="32" t="s">
        <v>270</v>
      </c>
      <c r="C374" s="27">
        <f>F374/G374</f>
        <v>156426.22377622378</v>
      </c>
      <c r="D374" s="28">
        <v>13754600</v>
      </c>
      <c r="E374" s="28">
        <v>30983300</v>
      </c>
      <c r="F374" s="29">
        <f>D374+E374</f>
        <v>44737900</v>
      </c>
      <c r="G374" s="30">
        <v>286</v>
      </c>
      <c r="H374" s="29">
        <f>K374/L374</f>
        <v>63492.11140939597</v>
      </c>
      <c r="I374" s="34">
        <v>5608397.5300000003</v>
      </c>
      <c r="J374" s="28">
        <v>13312251.67</v>
      </c>
      <c r="K374" s="29">
        <f>I374+J374</f>
        <v>18920649.199999999</v>
      </c>
      <c r="L374" s="30">
        <v>298</v>
      </c>
      <c r="M374" s="31">
        <f>H374/C374*100</f>
        <v>40.589173526444569</v>
      </c>
    </row>
    <row r="375" spans="1:13" ht="68.25" customHeight="1" thickBot="1" x14ac:dyDescent="0.3">
      <c r="A375" s="11">
        <v>2</v>
      </c>
      <c r="B375" s="66" t="s">
        <v>271</v>
      </c>
      <c r="C375" s="27">
        <f>F375/G375</f>
        <v>2496.8531468531469</v>
      </c>
      <c r="D375" s="28">
        <v>714100</v>
      </c>
      <c r="E375" s="29"/>
      <c r="F375" s="29">
        <f>D375</f>
        <v>714100</v>
      </c>
      <c r="G375" s="30">
        <v>286</v>
      </c>
      <c r="H375" s="29">
        <f>K375/L375</f>
        <v>447.58053691275165</v>
      </c>
      <c r="I375" s="28">
        <v>133379</v>
      </c>
      <c r="J375" s="29"/>
      <c r="K375" s="29">
        <f>I375</f>
        <v>133379</v>
      </c>
      <c r="L375" s="30">
        <v>298</v>
      </c>
      <c r="M375" s="31">
        <f>H375/C375*100</f>
        <v>17.925785402191146</v>
      </c>
    </row>
    <row r="376" spans="1:13" ht="19.5" thickBot="1" x14ac:dyDescent="0.35"/>
    <row r="377" spans="1:13" ht="19.5" thickBot="1" x14ac:dyDescent="0.35">
      <c r="A377" s="136" t="s">
        <v>272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8"/>
    </row>
    <row r="378" spans="1:13" ht="19.5" thickBot="1" x14ac:dyDescent="0.35">
      <c r="A378" s="139" t="s">
        <v>37</v>
      </c>
      <c r="B378" s="140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1"/>
    </row>
    <row r="379" spans="1:13" ht="199.5" customHeight="1" thickBot="1" x14ac:dyDescent="0.3">
      <c r="A379" s="11" t="s">
        <v>4</v>
      </c>
      <c r="B379" s="12" t="s">
        <v>5</v>
      </c>
      <c r="C379" s="12" t="s">
        <v>19</v>
      </c>
      <c r="D379" s="12" t="s">
        <v>38</v>
      </c>
      <c r="E379" s="12" t="s">
        <v>39</v>
      </c>
      <c r="F379" s="12" t="s">
        <v>40</v>
      </c>
      <c r="G379" s="33" t="s">
        <v>7</v>
      </c>
      <c r="H379" s="12" t="s">
        <v>20</v>
      </c>
      <c r="I379" s="12" t="s">
        <v>21</v>
      </c>
      <c r="J379" s="12" t="s">
        <v>22</v>
      </c>
      <c r="K379" s="12" t="s">
        <v>23</v>
      </c>
      <c r="L379" s="12" t="s">
        <v>8</v>
      </c>
      <c r="M379" s="12" t="s">
        <v>9</v>
      </c>
    </row>
    <row r="380" spans="1:13" ht="19.5" thickBot="1" x14ac:dyDescent="0.35">
      <c r="A380" s="13">
        <v>1</v>
      </c>
      <c r="B380" s="13">
        <v>2</v>
      </c>
      <c r="C380" s="77">
        <v>3</v>
      </c>
      <c r="D380" s="13" t="s">
        <v>24</v>
      </c>
      <c r="E380" s="13" t="s">
        <v>25</v>
      </c>
      <c r="F380" s="13" t="s">
        <v>34</v>
      </c>
      <c r="G380" s="13" t="s">
        <v>26</v>
      </c>
      <c r="H380" s="13">
        <v>4</v>
      </c>
      <c r="I380" s="13" t="s">
        <v>27</v>
      </c>
      <c r="J380" s="13" t="s">
        <v>28</v>
      </c>
      <c r="K380" s="13" t="s">
        <v>35</v>
      </c>
      <c r="L380" s="13" t="s">
        <v>29</v>
      </c>
      <c r="M380" s="13" t="s">
        <v>30</v>
      </c>
    </row>
    <row r="381" spans="1:13" ht="63.75" customHeight="1" thickBot="1" x14ac:dyDescent="0.3">
      <c r="A381" s="35">
        <v>1</v>
      </c>
      <c r="B381" s="14" t="s">
        <v>273</v>
      </c>
      <c r="C381" s="27">
        <f>F381/G381</f>
        <v>115893.53049907579</v>
      </c>
      <c r="D381" s="28">
        <v>22459600</v>
      </c>
      <c r="E381" s="28">
        <v>40238800</v>
      </c>
      <c r="F381" s="29">
        <f>D381+E381</f>
        <v>62698400</v>
      </c>
      <c r="G381" s="30">
        <v>541</v>
      </c>
      <c r="H381" s="29">
        <f>K381/L381</f>
        <v>50342.738304431601</v>
      </c>
      <c r="I381" s="34">
        <v>9944743.0500000007</v>
      </c>
      <c r="J381" s="28">
        <v>16183138.130000001</v>
      </c>
      <c r="K381" s="29">
        <f>I381+J381</f>
        <v>26127881.18</v>
      </c>
      <c r="L381" s="30">
        <v>519</v>
      </c>
      <c r="M381" s="31">
        <f>H381/C381*100</f>
        <v>43.438782206081008</v>
      </c>
    </row>
    <row r="382" spans="1:13" ht="71.25" customHeight="1" thickBot="1" x14ac:dyDescent="0.3">
      <c r="A382" s="11">
        <v>2</v>
      </c>
      <c r="B382" s="17" t="s">
        <v>274</v>
      </c>
      <c r="C382" s="27">
        <f>F382/G382</f>
        <v>1039.5563770794824</v>
      </c>
      <c r="D382" s="28">
        <v>562400</v>
      </c>
      <c r="E382" s="29"/>
      <c r="F382" s="29">
        <f>D382</f>
        <v>562400</v>
      </c>
      <c r="G382" s="30">
        <v>541</v>
      </c>
      <c r="H382" s="29">
        <f>K382/L382</f>
        <v>162.04630057803467</v>
      </c>
      <c r="I382" s="28">
        <v>84102.03</v>
      </c>
      <c r="J382" s="29"/>
      <c r="K382" s="29">
        <f>I382</f>
        <v>84102.03</v>
      </c>
      <c r="L382" s="30">
        <v>519</v>
      </c>
      <c r="M382" s="31">
        <f>H382/C382*100</f>
        <v>15.588024291023606</v>
      </c>
    </row>
    <row r="383" spans="1:13" ht="19.5" thickBot="1" x14ac:dyDescent="0.35"/>
    <row r="384" spans="1:13" ht="19.5" thickBot="1" x14ac:dyDescent="0.35">
      <c r="A384" s="136" t="s">
        <v>278</v>
      </c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8"/>
    </row>
    <row r="385" spans="1:13" ht="19.5" thickBot="1" x14ac:dyDescent="0.35">
      <c r="A385" s="139" t="s">
        <v>37</v>
      </c>
      <c r="B385" s="140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1"/>
    </row>
    <row r="386" spans="1:13" ht="199.5" customHeight="1" thickBot="1" x14ac:dyDescent="0.3">
      <c r="A386" s="11" t="s">
        <v>4</v>
      </c>
      <c r="B386" s="12" t="s">
        <v>5</v>
      </c>
      <c r="C386" s="12" t="s">
        <v>19</v>
      </c>
      <c r="D386" s="12" t="s">
        <v>38</v>
      </c>
      <c r="E386" s="12" t="s">
        <v>39</v>
      </c>
      <c r="F386" s="12" t="s">
        <v>40</v>
      </c>
      <c r="G386" s="33" t="s">
        <v>7</v>
      </c>
      <c r="H386" s="12" t="s">
        <v>20</v>
      </c>
      <c r="I386" s="12" t="s">
        <v>21</v>
      </c>
      <c r="J386" s="12" t="s">
        <v>22</v>
      </c>
      <c r="K386" s="12" t="s">
        <v>23</v>
      </c>
      <c r="L386" s="12" t="s">
        <v>8</v>
      </c>
      <c r="M386" s="12" t="s">
        <v>9</v>
      </c>
    </row>
    <row r="387" spans="1:13" ht="19.5" thickBot="1" x14ac:dyDescent="0.35">
      <c r="A387" s="13">
        <v>1</v>
      </c>
      <c r="B387" s="13">
        <v>2</v>
      </c>
      <c r="C387" s="77">
        <v>3</v>
      </c>
      <c r="D387" s="13" t="s">
        <v>24</v>
      </c>
      <c r="E387" s="13" t="s">
        <v>25</v>
      </c>
      <c r="F387" s="13" t="s">
        <v>34</v>
      </c>
      <c r="G387" s="13" t="s">
        <v>26</v>
      </c>
      <c r="H387" s="13">
        <v>4</v>
      </c>
      <c r="I387" s="13" t="s">
        <v>27</v>
      </c>
      <c r="J387" s="13" t="s">
        <v>28</v>
      </c>
      <c r="K387" s="13" t="s">
        <v>35</v>
      </c>
      <c r="L387" s="13" t="s">
        <v>29</v>
      </c>
      <c r="M387" s="13" t="s">
        <v>30</v>
      </c>
    </row>
    <row r="388" spans="1:13" ht="105" customHeight="1" thickBot="1" x14ac:dyDescent="0.3">
      <c r="A388" s="35">
        <v>1</v>
      </c>
      <c r="B388" s="14" t="s">
        <v>254</v>
      </c>
      <c r="C388" s="27">
        <f>F388/G388</f>
        <v>634787.67123287672</v>
      </c>
      <c r="D388" s="28">
        <v>16185800</v>
      </c>
      <c r="E388" s="28">
        <v>30153700</v>
      </c>
      <c r="F388" s="29">
        <f>D388+E388</f>
        <v>46339500</v>
      </c>
      <c r="G388" s="30">
        <v>73</v>
      </c>
      <c r="H388" s="29">
        <f>K388/L388</f>
        <v>80663.107393364931</v>
      </c>
      <c r="I388" s="34">
        <v>6634949.2800000003</v>
      </c>
      <c r="J388" s="28">
        <v>10384966.380000001</v>
      </c>
      <c r="K388" s="29">
        <f>I388+J388</f>
        <v>17019915.66</v>
      </c>
      <c r="L388" s="30">
        <v>211</v>
      </c>
      <c r="M388" s="31">
        <f>H388/C388*100</f>
        <v>12.707100507592099</v>
      </c>
    </row>
    <row r="389" spans="1:13" ht="75.75" thickBot="1" x14ac:dyDescent="0.3">
      <c r="A389" s="11">
        <v>2</v>
      </c>
      <c r="B389" s="26" t="s">
        <v>279</v>
      </c>
      <c r="C389" s="27">
        <f>F389/G389</f>
        <v>8236.9863013698632</v>
      </c>
      <c r="D389" s="28">
        <v>601300</v>
      </c>
      <c r="E389" s="29"/>
      <c r="F389" s="29">
        <f>D389</f>
        <v>601300</v>
      </c>
      <c r="G389" s="30">
        <v>73</v>
      </c>
      <c r="H389" s="29">
        <f>K389/L389</f>
        <v>1515.9597156398104</v>
      </c>
      <c r="I389" s="28">
        <v>319867.5</v>
      </c>
      <c r="J389" s="29"/>
      <c r="K389" s="29">
        <v>319867.5</v>
      </c>
      <c r="L389" s="30">
        <v>211</v>
      </c>
      <c r="M389" s="31">
        <f>H389/C389*100</f>
        <v>18.404300555746907</v>
      </c>
    </row>
  </sheetData>
  <mergeCells count="114">
    <mergeCell ref="A378:M378"/>
    <mergeCell ref="A384:M384"/>
    <mergeCell ref="A385:M385"/>
    <mergeCell ref="A363:M363"/>
    <mergeCell ref="A364:M364"/>
    <mergeCell ref="A370:M370"/>
    <mergeCell ref="A371:M371"/>
    <mergeCell ref="A377:M377"/>
    <mergeCell ref="A343:M343"/>
    <mergeCell ref="A349:M349"/>
    <mergeCell ref="A350:M350"/>
    <mergeCell ref="A356:M356"/>
    <mergeCell ref="A357:M357"/>
    <mergeCell ref="A328:M328"/>
    <mergeCell ref="A329:M329"/>
    <mergeCell ref="A335:M335"/>
    <mergeCell ref="A336:M336"/>
    <mergeCell ref="A342:M342"/>
    <mergeCell ref="A308:M308"/>
    <mergeCell ref="A314:M314"/>
    <mergeCell ref="A315:M315"/>
    <mergeCell ref="A321:M321"/>
    <mergeCell ref="A322:M322"/>
    <mergeCell ref="A293:M293"/>
    <mergeCell ref="A294:M294"/>
    <mergeCell ref="A300:M300"/>
    <mergeCell ref="A301:M301"/>
    <mergeCell ref="A307:M307"/>
    <mergeCell ref="A273:M273"/>
    <mergeCell ref="A279:M279"/>
    <mergeCell ref="A280:M280"/>
    <mergeCell ref="A286:M286"/>
    <mergeCell ref="A287:M287"/>
    <mergeCell ref="A258:M258"/>
    <mergeCell ref="A259:M259"/>
    <mergeCell ref="A265:M265"/>
    <mergeCell ref="A266:M266"/>
    <mergeCell ref="A272:M272"/>
    <mergeCell ref="A62:M62"/>
    <mergeCell ref="A63:M63"/>
    <mergeCell ref="A42:M42"/>
    <mergeCell ref="A48:M48"/>
    <mergeCell ref="A49:M49"/>
    <mergeCell ref="A55:M55"/>
    <mergeCell ref="A56:M56"/>
    <mergeCell ref="A27:M27"/>
    <mergeCell ref="A28:M28"/>
    <mergeCell ref="A34:M34"/>
    <mergeCell ref="A35:M35"/>
    <mergeCell ref="A41:M41"/>
    <mergeCell ref="A20:M20"/>
    <mergeCell ref="A21:M21"/>
    <mergeCell ref="A19:M19"/>
    <mergeCell ref="A2:M2"/>
    <mergeCell ref="A3:M3"/>
    <mergeCell ref="A4:M4"/>
    <mergeCell ref="A6:M6"/>
    <mergeCell ref="A7:M7"/>
    <mergeCell ref="A13:M13"/>
    <mergeCell ref="A14:M14"/>
    <mergeCell ref="A69:M69"/>
    <mergeCell ref="A70:M70"/>
    <mergeCell ref="A76:M76"/>
    <mergeCell ref="A77:M77"/>
    <mergeCell ref="A83:M83"/>
    <mergeCell ref="A84:M84"/>
    <mergeCell ref="A90:M90"/>
    <mergeCell ref="A91:M91"/>
    <mergeCell ref="A97:M97"/>
    <mergeCell ref="A98:M98"/>
    <mergeCell ref="A104:M104"/>
    <mergeCell ref="A105:M105"/>
    <mergeCell ref="A111:M111"/>
    <mergeCell ref="A112:M112"/>
    <mergeCell ref="A118:M118"/>
    <mergeCell ref="A119:M119"/>
    <mergeCell ref="A125:M125"/>
    <mergeCell ref="A126:M126"/>
    <mergeCell ref="A132:M132"/>
    <mergeCell ref="A133:M133"/>
    <mergeCell ref="A139:M139"/>
    <mergeCell ref="A140:M140"/>
    <mergeCell ref="A146:M146"/>
    <mergeCell ref="A147:M147"/>
    <mergeCell ref="A153:M153"/>
    <mergeCell ref="A154:M154"/>
    <mergeCell ref="A160:M160"/>
    <mergeCell ref="A161:M161"/>
    <mergeCell ref="A167:M167"/>
    <mergeCell ref="A168:M168"/>
    <mergeCell ref="A174:M174"/>
    <mergeCell ref="A175:M175"/>
    <mergeCell ref="A181:M181"/>
    <mergeCell ref="A182:M182"/>
    <mergeCell ref="A188:M188"/>
    <mergeCell ref="A189:M189"/>
    <mergeCell ref="A195:M195"/>
    <mergeCell ref="A196:M196"/>
    <mergeCell ref="A202:M202"/>
    <mergeCell ref="A203:M203"/>
    <mergeCell ref="A209:M209"/>
    <mergeCell ref="A210:M210"/>
    <mergeCell ref="A216:M216"/>
    <mergeCell ref="A217:M217"/>
    <mergeCell ref="A223:M223"/>
    <mergeCell ref="A244:M244"/>
    <mergeCell ref="A245:M245"/>
    <mergeCell ref="A251:M251"/>
    <mergeCell ref="A252:M252"/>
    <mergeCell ref="A224:M224"/>
    <mergeCell ref="A230:M230"/>
    <mergeCell ref="A231:M231"/>
    <mergeCell ref="A237:M237"/>
    <mergeCell ref="A238:M238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форма 1 сады</vt:lpstr>
      <vt:lpstr>форма 3 сады</vt:lpstr>
      <vt:lpstr>форма 4 сады</vt:lpstr>
      <vt:lpstr>'форма 1 сады'!Область_печати</vt:lpstr>
      <vt:lpstr>'форма 3 сады'!Область_печати</vt:lpstr>
      <vt:lpstr>'форма 4 сады'!Область_печати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Никифорова Т.А.</dc:creator>
  <cp:lastModifiedBy>Ign</cp:lastModifiedBy>
  <cp:lastPrinted>2023-06-01T13:36:26Z</cp:lastPrinted>
  <dcterms:created xsi:type="dcterms:W3CDTF">2016-05-24T14:19:32Z</dcterms:created>
  <dcterms:modified xsi:type="dcterms:W3CDTF">2026-07-16T08:41:09Z</dcterms:modified>
</cp:coreProperties>
</file>