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obmen\2 ЭКОНОМИСТЫ\!!! 1. ОБЩИЕ ДОКУМЕНТЫ ЭКОНОМИСТОВ =\2.МУНИЦИПАЛЬНОЕ ЗАДАНИЕ\Мониторинги по МЗ\2025\01.10.2025\Публикация на сайте\"/>
    </mc:Choice>
  </mc:AlternateContent>
  <xr:revisionPtr revIDLastSave="0" documentId="13_ncr:1_{BD3995F5-5928-45D3-AC51-E0155968D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сады" sheetId="1" r:id="rId1"/>
    <sheet name="форма 3 сады" sheetId="2" r:id="rId2"/>
    <sheet name="форма 4 сады" sheetId="3" r:id="rId3"/>
  </sheets>
  <externalReferences>
    <externalReference r:id="rId4"/>
  </externalReferences>
  <definedNames>
    <definedName name="_xlnm.Print_Area" localSheetId="0">'форма 1 сады'!$A$1:$F$47</definedName>
    <definedName name="_xlnm.Print_Area" localSheetId="1">'форма 3 сады'!$A$1:$F$53</definedName>
    <definedName name="_xlnm.Print_Area" localSheetId="2">'форма 4 сады'!$A$1:$M$47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1" i="3" l="1"/>
  <c r="H81" i="3"/>
  <c r="F81" i="3"/>
  <c r="K80" i="3"/>
  <c r="H80" i="3"/>
  <c r="G81" i="3"/>
  <c r="C81" i="3" s="1"/>
  <c r="F80" i="3"/>
  <c r="C80" i="3"/>
  <c r="F92" i="2"/>
  <c r="F91" i="2"/>
  <c r="F90" i="2"/>
  <c r="E81" i="1"/>
  <c r="D81" i="1"/>
  <c r="F80" i="1"/>
  <c r="M80" i="3" l="1"/>
  <c r="M81" i="3"/>
  <c r="F81" i="1"/>
  <c r="K403" i="3" l="1"/>
  <c r="H403" i="3"/>
  <c r="F403" i="3"/>
  <c r="K402" i="3"/>
  <c r="H402" i="3"/>
  <c r="G403" i="3"/>
  <c r="C403" i="3" s="1"/>
  <c r="F402" i="3"/>
  <c r="C402" i="3"/>
  <c r="F461" i="2"/>
  <c r="F460" i="2"/>
  <c r="F459" i="2"/>
  <c r="M402" i="3" l="1"/>
  <c r="M403" i="3"/>
  <c r="K396" i="3" l="1"/>
  <c r="H396" i="3"/>
  <c r="F396" i="3"/>
  <c r="K395" i="3"/>
  <c r="H395" i="3"/>
  <c r="G396" i="3"/>
  <c r="C396" i="3" s="1"/>
  <c r="F395" i="3"/>
  <c r="C395" i="3"/>
  <c r="F453" i="2"/>
  <c r="F452" i="2"/>
  <c r="F451" i="2"/>
  <c r="E396" i="1"/>
  <c r="D396" i="1"/>
  <c r="F395" i="1"/>
  <c r="M395" i="3" l="1"/>
  <c r="M396" i="3"/>
  <c r="F396" i="1"/>
  <c r="K389" i="3" l="1"/>
  <c r="H389" i="3"/>
  <c r="F389" i="3"/>
  <c r="K388" i="3"/>
  <c r="H388" i="3"/>
  <c r="G389" i="3"/>
  <c r="C389" i="3" s="1"/>
  <c r="F388" i="3"/>
  <c r="C388" i="3"/>
  <c r="F445" i="2"/>
  <c r="F444" i="2"/>
  <c r="F443" i="2"/>
  <c r="D389" i="1"/>
  <c r="F389" i="1" s="1"/>
  <c r="F388" i="1"/>
  <c r="M388" i="3" l="1"/>
  <c r="M389" i="3"/>
  <c r="K382" i="3" l="1"/>
  <c r="H382" i="3"/>
  <c r="F382" i="3"/>
  <c r="K381" i="3"/>
  <c r="H381" i="3"/>
  <c r="G382" i="3"/>
  <c r="C382" i="3" s="1"/>
  <c r="F381" i="3"/>
  <c r="C381" i="3"/>
  <c r="F437" i="2"/>
  <c r="F436" i="2"/>
  <c r="F435" i="2"/>
  <c r="E382" i="1"/>
  <c r="D382" i="1"/>
  <c r="F381" i="1"/>
  <c r="M381" i="3" l="1"/>
  <c r="M382" i="3"/>
  <c r="F382" i="1"/>
  <c r="K375" i="3" l="1"/>
  <c r="H375" i="3"/>
  <c r="F375" i="3"/>
  <c r="K374" i="3"/>
  <c r="H374" i="3"/>
  <c r="G375" i="3"/>
  <c r="C375" i="3" s="1"/>
  <c r="F374" i="3"/>
  <c r="C374" i="3"/>
  <c r="F429" i="2"/>
  <c r="F428" i="2"/>
  <c r="F427" i="2"/>
  <c r="D375" i="1"/>
  <c r="F375" i="1" s="1"/>
  <c r="F374" i="1"/>
  <c r="M374" i="3" l="1"/>
  <c r="M375" i="3"/>
  <c r="K368" i="3" l="1"/>
  <c r="H368" i="3"/>
  <c r="F368" i="3"/>
  <c r="K367" i="3"/>
  <c r="H367" i="3"/>
  <c r="G368" i="3"/>
  <c r="C368" i="3" s="1"/>
  <c r="F367" i="3"/>
  <c r="C367" i="3"/>
  <c r="F421" i="2"/>
  <c r="F420" i="2"/>
  <c r="F419" i="2"/>
  <c r="E368" i="1"/>
  <c r="D368" i="1"/>
  <c r="F367" i="1"/>
  <c r="M367" i="3" l="1"/>
  <c r="M368" i="3"/>
  <c r="F368" i="1"/>
  <c r="K361" i="3" l="1"/>
  <c r="H361" i="3"/>
  <c r="F361" i="3"/>
  <c r="K360" i="3"/>
  <c r="H360" i="3"/>
  <c r="G361" i="3"/>
  <c r="C361" i="3" s="1"/>
  <c r="F360" i="3"/>
  <c r="C360" i="3"/>
  <c r="F413" i="2"/>
  <c r="F412" i="2"/>
  <c r="F411" i="2"/>
  <c r="E361" i="1"/>
  <c r="D361" i="1"/>
  <c r="F360" i="1"/>
  <c r="M360" i="3" l="1"/>
  <c r="M361" i="3"/>
  <c r="F361" i="1"/>
  <c r="K354" i="3" l="1"/>
  <c r="H354" i="3"/>
  <c r="F354" i="3"/>
  <c r="I353" i="3"/>
  <c r="K353" i="3" s="1"/>
  <c r="H353" i="3"/>
  <c r="G354" i="3"/>
  <c r="C354" i="3" s="1"/>
  <c r="D353" i="3"/>
  <c r="F353" i="3" s="1"/>
  <c r="C353" i="3"/>
  <c r="F405" i="2"/>
  <c r="F404" i="2"/>
  <c r="F403" i="2"/>
  <c r="E354" i="1"/>
  <c r="D354" i="1"/>
  <c r="F353" i="1"/>
  <c r="M353" i="3" l="1"/>
  <c r="M354" i="3"/>
  <c r="F354" i="1"/>
  <c r="K347" i="3"/>
  <c r="H347" i="3"/>
  <c r="F347" i="3"/>
  <c r="K346" i="3"/>
  <c r="H346" i="3"/>
  <c r="G347" i="3"/>
  <c r="C347" i="3" s="1"/>
  <c r="F346" i="3"/>
  <c r="C346" i="3"/>
  <c r="F397" i="2"/>
  <c r="F396" i="2"/>
  <c r="F395" i="2"/>
  <c r="D347" i="1"/>
  <c r="F347" i="1" s="1"/>
  <c r="F346" i="1"/>
  <c r="M346" i="3" l="1"/>
  <c r="M347" i="3"/>
  <c r="K340" i="3" l="1"/>
  <c r="H340" i="3"/>
  <c r="F340" i="3"/>
  <c r="K339" i="3"/>
  <c r="H339" i="3"/>
  <c r="G340" i="3"/>
  <c r="C340" i="3" s="1"/>
  <c r="D339" i="3"/>
  <c r="F339" i="3" s="1"/>
  <c r="C339" i="3"/>
  <c r="F389" i="2"/>
  <c r="F388" i="2"/>
  <c r="F387" i="2"/>
  <c r="E340" i="1"/>
  <c r="D340" i="1"/>
  <c r="F339" i="1"/>
  <c r="M339" i="3" l="1"/>
  <c r="M340" i="3"/>
  <c r="F340" i="1"/>
  <c r="K333" i="3" l="1"/>
  <c r="H333" i="3"/>
  <c r="F333" i="3"/>
  <c r="K332" i="3"/>
  <c r="H332" i="3"/>
  <c r="G333" i="3"/>
  <c r="C333" i="3" s="1"/>
  <c r="F332" i="3"/>
  <c r="C332" i="3"/>
  <c r="F381" i="2"/>
  <c r="F380" i="2"/>
  <c r="F379" i="2"/>
  <c r="E333" i="1"/>
  <c r="D333" i="1"/>
  <c r="F332" i="1"/>
  <c r="M332" i="3" l="1"/>
  <c r="M333" i="3"/>
  <c r="F333" i="1"/>
  <c r="K326" i="3"/>
  <c r="H326" i="3"/>
  <c r="F326" i="3"/>
  <c r="K325" i="3"/>
  <c r="H325" i="3"/>
  <c r="G326" i="3"/>
  <c r="C326" i="3" s="1"/>
  <c r="F325" i="3"/>
  <c r="C325" i="3"/>
  <c r="F373" i="2"/>
  <c r="F372" i="2"/>
  <c r="F371" i="2"/>
  <c r="E326" i="1"/>
  <c r="D326" i="1"/>
  <c r="F325" i="1"/>
  <c r="M325" i="3" l="1"/>
  <c r="M326" i="3"/>
  <c r="F326" i="1"/>
  <c r="K319" i="3" l="1"/>
  <c r="H319" i="3"/>
  <c r="F319" i="3"/>
  <c r="K318" i="3"/>
  <c r="H318" i="3"/>
  <c r="G319" i="3"/>
  <c r="C319" i="3" s="1"/>
  <c r="F318" i="3"/>
  <c r="C318" i="3"/>
  <c r="F365" i="2"/>
  <c r="F364" i="2"/>
  <c r="F363" i="2"/>
  <c r="E319" i="1"/>
  <c r="D319" i="1"/>
  <c r="F318" i="1"/>
  <c r="M318" i="3" l="1"/>
  <c r="M319" i="3"/>
  <c r="F319" i="1"/>
  <c r="K312" i="3" l="1"/>
  <c r="H312" i="3"/>
  <c r="F312" i="3"/>
  <c r="K311" i="3"/>
  <c r="H311" i="3"/>
  <c r="G312" i="3"/>
  <c r="C312" i="3" s="1"/>
  <c r="F311" i="3"/>
  <c r="C311" i="3"/>
  <c r="E312" i="1"/>
  <c r="D312" i="1"/>
  <c r="F311" i="1"/>
  <c r="F357" i="2"/>
  <c r="F356" i="2"/>
  <c r="F355" i="2"/>
  <c r="M311" i="3" l="1"/>
  <c r="M312" i="3"/>
  <c r="F312" i="1"/>
  <c r="K305" i="3" l="1"/>
  <c r="H305" i="3"/>
  <c r="G305" i="3"/>
  <c r="F305" i="3"/>
  <c r="C305" i="3"/>
  <c r="K304" i="3"/>
  <c r="H304" i="3"/>
  <c r="F304" i="3"/>
  <c r="C304" i="3"/>
  <c r="F349" i="2"/>
  <c r="F348" i="2"/>
  <c r="F347" i="2"/>
  <c r="E305" i="1"/>
  <c r="D305" i="1"/>
  <c r="F304" i="1"/>
  <c r="K298" i="3"/>
  <c r="H298" i="3"/>
  <c r="F298" i="3"/>
  <c r="K297" i="3"/>
  <c r="H297" i="3"/>
  <c r="G298" i="3"/>
  <c r="C298" i="3" s="1"/>
  <c r="F297" i="3"/>
  <c r="C297" i="3"/>
  <c r="F341" i="2"/>
  <c r="F340" i="2"/>
  <c r="F339" i="2"/>
  <c r="E298" i="1"/>
  <c r="D298" i="1"/>
  <c r="F297" i="1"/>
  <c r="M304" i="3" l="1"/>
  <c r="M305" i="3"/>
  <c r="F305" i="1"/>
  <c r="M297" i="3"/>
  <c r="M298" i="3"/>
  <c r="F298" i="1"/>
  <c r="K291" i="3" l="1"/>
  <c r="H291" i="3"/>
  <c r="F291" i="3"/>
  <c r="K290" i="3"/>
  <c r="H290" i="3"/>
  <c r="G291" i="3"/>
  <c r="C291" i="3" s="1"/>
  <c r="D290" i="3"/>
  <c r="F290" i="3" s="1"/>
  <c r="C290" i="3"/>
  <c r="F333" i="2"/>
  <c r="F332" i="2"/>
  <c r="F331" i="2"/>
  <c r="E291" i="1"/>
  <c r="D291" i="1"/>
  <c r="F290" i="1"/>
  <c r="M290" i="3" l="1"/>
  <c r="M291" i="3"/>
  <c r="F291" i="1"/>
  <c r="K284" i="3" l="1"/>
  <c r="H284" i="3"/>
  <c r="F284" i="3"/>
  <c r="K283" i="3"/>
  <c r="H283" i="3"/>
  <c r="G284" i="3"/>
  <c r="C284" i="3" s="1"/>
  <c r="F283" i="3"/>
  <c r="C283" i="3"/>
  <c r="F325" i="2"/>
  <c r="F324" i="2"/>
  <c r="F323" i="2"/>
  <c r="E284" i="1"/>
  <c r="D284" i="1"/>
  <c r="F283" i="1"/>
  <c r="M283" i="3" l="1"/>
  <c r="M284" i="3"/>
  <c r="F284" i="1"/>
  <c r="K277" i="3" l="1"/>
  <c r="H277" i="3"/>
  <c r="F277" i="3"/>
  <c r="K276" i="3"/>
  <c r="H276" i="3"/>
  <c r="G277" i="3"/>
  <c r="C277" i="3" s="1"/>
  <c r="F276" i="3"/>
  <c r="C276" i="3"/>
  <c r="F317" i="2"/>
  <c r="F316" i="2"/>
  <c r="F315" i="2"/>
  <c r="E277" i="1"/>
  <c r="D277" i="1"/>
  <c r="F276" i="1"/>
  <c r="M276" i="3" l="1"/>
  <c r="M277" i="3"/>
  <c r="F277" i="1"/>
  <c r="K270" i="3" l="1"/>
  <c r="H270" i="3"/>
  <c r="F270" i="3"/>
  <c r="K269" i="3"/>
  <c r="H269" i="3"/>
  <c r="G270" i="3"/>
  <c r="C270" i="3" s="1"/>
  <c r="F269" i="3"/>
  <c r="C269" i="3"/>
  <c r="F309" i="2"/>
  <c r="F308" i="2"/>
  <c r="F307" i="2"/>
  <c r="E270" i="1"/>
  <c r="D270" i="1"/>
  <c r="F269" i="1"/>
  <c r="M269" i="3" l="1"/>
  <c r="M270" i="3"/>
  <c r="F270" i="1"/>
  <c r="K263" i="3" l="1"/>
  <c r="H263" i="3"/>
  <c r="F263" i="3"/>
  <c r="K262" i="3"/>
  <c r="H262" i="3"/>
  <c r="G263" i="3"/>
  <c r="C263" i="3" s="1"/>
  <c r="F262" i="3"/>
  <c r="C262" i="3"/>
  <c r="F301" i="2"/>
  <c r="F300" i="2"/>
  <c r="F299" i="2"/>
  <c r="E263" i="1"/>
  <c r="D263" i="1"/>
  <c r="F262" i="1"/>
  <c r="M262" i="3" l="1"/>
  <c r="M263" i="3"/>
  <c r="F263" i="1"/>
  <c r="K256" i="3" l="1"/>
  <c r="H256" i="3"/>
  <c r="F256" i="3"/>
  <c r="K255" i="3"/>
  <c r="H255" i="3"/>
  <c r="G256" i="3"/>
  <c r="C256" i="3" s="1"/>
  <c r="F255" i="3"/>
  <c r="C255" i="3"/>
  <c r="F293" i="2"/>
  <c r="F292" i="2"/>
  <c r="F291" i="2"/>
  <c r="E256" i="1"/>
  <c r="D256" i="1"/>
  <c r="F255" i="1"/>
  <c r="M255" i="3" l="1"/>
  <c r="M256" i="3"/>
  <c r="F256" i="1"/>
  <c r="K249" i="3" l="1"/>
  <c r="H249" i="3"/>
  <c r="F249" i="3"/>
  <c r="K248" i="3"/>
  <c r="H248" i="3"/>
  <c r="G249" i="3"/>
  <c r="C249" i="3" s="1"/>
  <c r="F248" i="3"/>
  <c r="C248" i="3"/>
  <c r="F285" i="2"/>
  <c r="F284" i="2"/>
  <c r="F283" i="2"/>
  <c r="E249" i="1"/>
  <c r="D249" i="1"/>
  <c r="F248" i="1"/>
  <c r="M248" i="3" l="1"/>
  <c r="M249" i="3"/>
  <c r="F249" i="1"/>
  <c r="I242" i="3" l="1"/>
  <c r="K242" i="3" s="1"/>
  <c r="H242" i="3"/>
  <c r="D242" i="3"/>
  <c r="F242" i="3" s="1"/>
  <c r="K241" i="3"/>
  <c r="H241" i="3"/>
  <c r="G242" i="3"/>
  <c r="C242" i="3" s="1"/>
  <c r="E241" i="3"/>
  <c r="D241" i="3"/>
  <c r="F241" i="3" s="1"/>
  <c r="C241" i="3"/>
  <c r="F277" i="2"/>
  <c r="F276" i="2"/>
  <c r="F275" i="2"/>
  <c r="E242" i="1"/>
  <c r="D242" i="1"/>
  <c r="F241" i="1"/>
  <c r="M241" i="3" l="1"/>
  <c r="M242" i="3"/>
  <c r="F242" i="1"/>
  <c r="K235" i="3" l="1"/>
  <c r="H235" i="3"/>
  <c r="F235" i="3"/>
  <c r="K234" i="3"/>
  <c r="H234" i="3"/>
  <c r="G235" i="3"/>
  <c r="C235" i="3" s="1"/>
  <c r="F234" i="3"/>
  <c r="C234" i="3"/>
  <c r="F269" i="2"/>
  <c r="F268" i="2"/>
  <c r="F267" i="2"/>
  <c r="E235" i="1"/>
  <c r="D235" i="1"/>
  <c r="F234" i="1"/>
  <c r="M234" i="3" l="1"/>
  <c r="M235" i="3"/>
  <c r="F235" i="1"/>
  <c r="K228" i="3" l="1"/>
  <c r="H228" i="3"/>
  <c r="F228" i="3"/>
  <c r="K227" i="3"/>
  <c r="H227" i="3"/>
  <c r="G228" i="3"/>
  <c r="C228" i="3" s="1"/>
  <c r="F227" i="3"/>
  <c r="C227" i="3"/>
  <c r="F261" i="2"/>
  <c r="F260" i="2"/>
  <c r="F259" i="2"/>
  <c r="E228" i="1"/>
  <c r="D228" i="1"/>
  <c r="F227" i="1"/>
  <c r="M227" i="3" l="1"/>
  <c r="M228" i="3"/>
  <c r="F228" i="1"/>
  <c r="K221" i="3" l="1"/>
  <c r="H221" i="3"/>
  <c r="F221" i="3"/>
  <c r="K220" i="3"/>
  <c r="H220" i="3"/>
  <c r="G221" i="3"/>
  <c r="C221" i="3" s="1"/>
  <c r="F220" i="3"/>
  <c r="C220" i="3"/>
  <c r="F253" i="2"/>
  <c r="F252" i="2"/>
  <c r="F251" i="2"/>
  <c r="E221" i="1"/>
  <c r="D221" i="1"/>
  <c r="F220" i="1"/>
  <c r="M220" i="3" l="1"/>
  <c r="M221" i="3"/>
  <c r="F221" i="1"/>
  <c r="K214" i="3" l="1"/>
  <c r="H214" i="3"/>
  <c r="F214" i="3"/>
  <c r="K213" i="3"/>
  <c r="H213" i="3"/>
  <c r="G214" i="3"/>
  <c r="C214" i="3" s="1"/>
  <c r="F213" i="3"/>
  <c r="C213" i="3"/>
  <c r="F245" i="2"/>
  <c r="F244" i="2"/>
  <c r="F243" i="2"/>
  <c r="E214" i="1"/>
  <c r="D214" i="1"/>
  <c r="F213" i="1"/>
  <c r="M213" i="3" l="1"/>
  <c r="M214" i="3"/>
  <c r="F214" i="1"/>
  <c r="K207" i="3" l="1"/>
  <c r="H207" i="3"/>
  <c r="F207" i="3"/>
  <c r="K206" i="3"/>
  <c r="H206" i="3"/>
  <c r="G207" i="3"/>
  <c r="C207" i="3" s="1"/>
  <c r="F206" i="3"/>
  <c r="C206" i="3"/>
  <c r="F237" i="2"/>
  <c r="F236" i="2"/>
  <c r="F235" i="2"/>
  <c r="E207" i="1"/>
  <c r="D207" i="1"/>
  <c r="F206" i="1"/>
  <c r="M206" i="3" l="1"/>
  <c r="M207" i="3"/>
  <c r="F207" i="1"/>
  <c r="K200" i="3" l="1"/>
  <c r="H200" i="3"/>
  <c r="F200" i="3"/>
  <c r="K199" i="3"/>
  <c r="H199" i="3"/>
  <c r="G200" i="3"/>
  <c r="C200" i="3" s="1"/>
  <c r="F199" i="3"/>
  <c r="C199" i="3"/>
  <c r="F229" i="2"/>
  <c r="F228" i="2"/>
  <c r="F227" i="2"/>
  <c r="E200" i="1"/>
  <c r="D200" i="1"/>
  <c r="F199" i="1"/>
  <c r="M199" i="3" l="1"/>
  <c r="M200" i="3"/>
  <c r="F200" i="1"/>
  <c r="K193" i="3" l="1"/>
  <c r="H193" i="3"/>
  <c r="F193" i="3"/>
  <c r="K192" i="3"/>
  <c r="H192" i="3"/>
  <c r="G193" i="3"/>
  <c r="C193" i="3" s="1"/>
  <c r="F192" i="3"/>
  <c r="C192" i="3"/>
  <c r="F221" i="2"/>
  <c r="F220" i="2"/>
  <c r="F219" i="2"/>
  <c r="E193" i="1"/>
  <c r="D193" i="1"/>
  <c r="F192" i="1"/>
  <c r="M192" i="3" l="1"/>
  <c r="M193" i="3"/>
  <c r="F193" i="1"/>
  <c r="K186" i="3" l="1"/>
  <c r="H186" i="3"/>
  <c r="F186" i="3"/>
  <c r="K185" i="3"/>
  <c r="H185" i="3"/>
  <c r="G186" i="3"/>
  <c r="C186" i="3" s="1"/>
  <c r="F185" i="3"/>
  <c r="C185" i="3"/>
  <c r="F213" i="2"/>
  <c r="F212" i="2"/>
  <c r="F211" i="2"/>
  <c r="E186" i="1"/>
  <c r="D186" i="1"/>
  <c r="F185" i="1"/>
  <c r="M185" i="3" l="1"/>
  <c r="M186" i="3"/>
  <c r="F186" i="1"/>
  <c r="K179" i="3" l="1"/>
  <c r="H179" i="3"/>
  <c r="G179" i="3"/>
  <c r="F179" i="3"/>
  <c r="C179" i="3"/>
  <c r="K178" i="3"/>
  <c r="H178" i="3"/>
  <c r="F178" i="3"/>
  <c r="C178" i="3"/>
  <c r="F204" i="2"/>
  <c r="F203" i="2"/>
  <c r="F202" i="2"/>
  <c r="E179" i="1"/>
  <c r="D179" i="1"/>
  <c r="F178" i="1"/>
  <c r="M178" i="3" l="1"/>
  <c r="M179" i="3"/>
  <c r="F179" i="1"/>
  <c r="K172" i="3" l="1"/>
  <c r="H172" i="3"/>
  <c r="F172" i="3"/>
  <c r="I171" i="3"/>
  <c r="K171" i="3" s="1"/>
  <c r="H171" i="3"/>
  <c r="G172" i="3"/>
  <c r="C172" i="3" s="1"/>
  <c r="D171" i="3"/>
  <c r="F171" i="3" s="1"/>
  <c r="C171" i="3"/>
  <c r="F196" i="2"/>
  <c r="F195" i="2"/>
  <c r="F194" i="2"/>
  <c r="E172" i="1"/>
  <c r="D172" i="1"/>
  <c r="F171" i="1"/>
  <c r="M171" i="3" l="1"/>
  <c r="M172" i="3"/>
  <c r="F172" i="1"/>
  <c r="K165" i="3" l="1"/>
  <c r="H165" i="3"/>
  <c r="F165" i="3"/>
  <c r="K164" i="3"/>
  <c r="H164" i="3"/>
  <c r="G165" i="3"/>
  <c r="C165" i="3" s="1"/>
  <c r="F164" i="3"/>
  <c r="C164" i="3"/>
  <c r="F188" i="2"/>
  <c r="F187" i="2"/>
  <c r="F186" i="2"/>
  <c r="E165" i="1"/>
  <c r="D165" i="1"/>
  <c r="F164" i="1"/>
  <c r="M164" i="3" l="1"/>
  <c r="M165" i="3"/>
  <c r="F165" i="1"/>
  <c r="K158" i="3" l="1"/>
  <c r="H158" i="3"/>
  <c r="F158" i="3"/>
  <c r="I157" i="3"/>
  <c r="K157" i="3" s="1"/>
  <c r="H157" i="3"/>
  <c r="G158" i="3"/>
  <c r="C158" i="3" s="1"/>
  <c r="D157" i="3"/>
  <c r="F157" i="3" s="1"/>
  <c r="C157" i="3"/>
  <c r="F180" i="2"/>
  <c r="F179" i="2"/>
  <c r="F178" i="2"/>
  <c r="E158" i="1"/>
  <c r="D158" i="1"/>
  <c r="F157" i="1"/>
  <c r="M157" i="3" l="1"/>
  <c r="M158" i="3"/>
  <c r="F158" i="1"/>
  <c r="K151" i="3" l="1"/>
  <c r="H151" i="3"/>
  <c r="F151" i="3"/>
  <c r="K150" i="3"/>
  <c r="H150" i="3"/>
  <c r="G151" i="3"/>
  <c r="C151" i="3" s="1"/>
  <c r="F150" i="3"/>
  <c r="C150" i="3"/>
  <c r="F172" i="2"/>
  <c r="F171" i="2"/>
  <c r="F170" i="2"/>
  <c r="E151" i="1"/>
  <c r="D151" i="1"/>
  <c r="F150" i="1"/>
  <c r="M150" i="3" l="1"/>
  <c r="M151" i="3"/>
  <c r="F151" i="1"/>
  <c r="K144" i="3" l="1"/>
  <c r="H144" i="3"/>
  <c r="F144" i="3"/>
  <c r="I143" i="3"/>
  <c r="K143" i="3" s="1"/>
  <c r="H143" i="3"/>
  <c r="G144" i="3"/>
  <c r="C144" i="3" s="1"/>
  <c r="D143" i="3"/>
  <c r="F143" i="3" s="1"/>
  <c r="C143" i="3"/>
  <c r="F164" i="2"/>
  <c r="F163" i="2"/>
  <c r="F162" i="2"/>
  <c r="E144" i="1"/>
  <c r="D144" i="1"/>
  <c r="F143" i="1"/>
  <c r="M143" i="3" l="1"/>
  <c r="M144" i="3"/>
  <c r="F144" i="1"/>
  <c r="K137" i="3"/>
  <c r="H137" i="3"/>
  <c r="F137" i="3"/>
  <c r="J136" i="3"/>
  <c r="I136" i="3"/>
  <c r="K136" i="3" s="1"/>
  <c r="H136" i="3"/>
  <c r="G137" i="3"/>
  <c r="C137" i="3" s="1"/>
  <c r="E136" i="3"/>
  <c r="D136" i="3"/>
  <c r="F136" i="3" s="1"/>
  <c r="C136" i="3"/>
  <c r="F156" i="2"/>
  <c r="F155" i="2"/>
  <c r="F154" i="2"/>
  <c r="E137" i="1"/>
  <c r="D137" i="1"/>
  <c r="F136" i="1"/>
  <c r="M136" i="3" l="1"/>
  <c r="M137" i="3"/>
  <c r="F137" i="1"/>
  <c r="K130" i="3" l="1"/>
  <c r="H130" i="3"/>
  <c r="F130" i="3"/>
  <c r="K129" i="3"/>
  <c r="H129" i="3"/>
  <c r="G130" i="3"/>
  <c r="C130" i="3" s="1"/>
  <c r="F129" i="3"/>
  <c r="C129" i="3"/>
  <c r="F148" i="2"/>
  <c r="F147" i="2"/>
  <c r="F146" i="2"/>
  <c r="E130" i="1"/>
  <c r="D130" i="1"/>
  <c r="F129" i="1"/>
  <c r="M129" i="3" l="1"/>
  <c r="M130" i="3"/>
  <c r="F130" i="1"/>
  <c r="K123" i="3" l="1"/>
  <c r="H123" i="3"/>
  <c r="F123" i="3"/>
  <c r="K122" i="3"/>
  <c r="H122" i="3"/>
  <c r="G123" i="3"/>
  <c r="C123" i="3" s="1"/>
  <c r="F122" i="3"/>
  <c r="C122" i="3"/>
  <c r="F140" i="2"/>
  <c r="F139" i="2"/>
  <c r="F138" i="2"/>
  <c r="E123" i="1"/>
  <c r="D123" i="1"/>
  <c r="F122" i="1"/>
  <c r="M122" i="3" l="1"/>
  <c r="M123" i="3"/>
  <c r="F123" i="1"/>
  <c r="K116" i="3" l="1"/>
  <c r="H116" i="3"/>
  <c r="F116" i="3"/>
  <c r="K115" i="3"/>
  <c r="H115" i="3"/>
  <c r="G116" i="3"/>
  <c r="C116" i="3" s="1"/>
  <c r="F115" i="3"/>
  <c r="C115" i="3"/>
  <c r="F132" i="2"/>
  <c r="F131" i="2"/>
  <c r="F130" i="2"/>
  <c r="E116" i="1"/>
  <c r="D116" i="1"/>
  <c r="F115" i="1"/>
  <c r="M115" i="3" l="1"/>
  <c r="M116" i="3"/>
  <c r="F116" i="1"/>
  <c r="K109" i="3" l="1"/>
  <c r="H109" i="3"/>
  <c r="F109" i="3"/>
  <c r="K108" i="3"/>
  <c r="H108" i="3"/>
  <c r="G109" i="3"/>
  <c r="C109" i="3" s="1"/>
  <c r="F108" i="3"/>
  <c r="C108" i="3"/>
  <c r="F124" i="2"/>
  <c r="F123" i="2"/>
  <c r="F122" i="2"/>
  <c r="F109" i="1"/>
  <c r="F108" i="1"/>
  <c r="M108" i="3" l="1"/>
  <c r="M109" i="3"/>
  <c r="K102" i="3" l="1"/>
  <c r="H102" i="3"/>
  <c r="F102" i="3"/>
  <c r="K101" i="3"/>
  <c r="H101" i="3"/>
  <c r="G102" i="3"/>
  <c r="C102" i="3" s="1"/>
  <c r="F101" i="3"/>
  <c r="C101" i="3"/>
  <c r="F116" i="2"/>
  <c r="F115" i="2"/>
  <c r="F114" i="2"/>
  <c r="E102" i="1"/>
  <c r="D102" i="1"/>
  <c r="F101" i="1"/>
  <c r="M101" i="3" l="1"/>
  <c r="M102" i="3"/>
  <c r="F102" i="1"/>
  <c r="K95" i="3" l="1"/>
  <c r="H95" i="3"/>
  <c r="F95" i="3"/>
  <c r="K94" i="3"/>
  <c r="H94" i="3"/>
  <c r="G95" i="3"/>
  <c r="C95" i="3" s="1"/>
  <c r="F94" i="3"/>
  <c r="C94" i="3"/>
  <c r="F108" i="2"/>
  <c r="F107" i="2"/>
  <c r="F106" i="2"/>
  <c r="E95" i="1"/>
  <c r="D95" i="1"/>
  <c r="F94" i="1"/>
  <c r="M94" i="3" l="1"/>
  <c r="M95" i="3"/>
  <c r="F95" i="1"/>
  <c r="K88" i="3" l="1"/>
  <c r="H88" i="3"/>
  <c r="F88" i="3"/>
  <c r="K87" i="3"/>
  <c r="H87" i="3"/>
  <c r="G88" i="3"/>
  <c r="C88" i="3" s="1"/>
  <c r="F87" i="3"/>
  <c r="C87" i="3"/>
  <c r="F100" i="2"/>
  <c r="F99" i="2"/>
  <c r="F98" i="2"/>
  <c r="E88" i="1"/>
  <c r="D88" i="1"/>
  <c r="F87" i="1"/>
  <c r="M87" i="3" l="1"/>
  <c r="M88" i="3"/>
  <c r="F88" i="1"/>
  <c r="K74" i="3" l="1"/>
  <c r="H74" i="3"/>
  <c r="F74" i="3"/>
  <c r="K73" i="3"/>
  <c r="H73" i="3"/>
  <c r="G74" i="3"/>
  <c r="C74" i="3" s="1"/>
  <c r="F73" i="3"/>
  <c r="C73" i="3"/>
  <c r="F84" i="2"/>
  <c r="F83" i="2"/>
  <c r="F82" i="2"/>
  <c r="D74" i="1"/>
  <c r="F74" i="1" s="1"/>
  <c r="F73" i="1"/>
  <c r="M73" i="3" l="1"/>
  <c r="M74" i="3"/>
  <c r="K67" i="3" l="1"/>
  <c r="H67" i="3"/>
  <c r="F67" i="3"/>
  <c r="K66" i="3"/>
  <c r="H66" i="3"/>
  <c r="G67" i="3"/>
  <c r="C67" i="3" s="1"/>
  <c r="F66" i="3"/>
  <c r="C66" i="3"/>
  <c r="F76" i="2"/>
  <c r="F75" i="2"/>
  <c r="F74" i="2"/>
  <c r="E67" i="1"/>
  <c r="D67" i="1"/>
  <c r="F66" i="1"/>
  <c r="M66" i="3" l="1"/>
  <c r="M67" i="3"/>
  <c r="F67" i="1"/>
  <c r="H60" i="3" l="1"/>
  <c r="G60" i="3"/>
  <c r="F60" i="3"/>
  <c r="C60" i="3"/>
  <c r="H59" i="3"/>
  <c r="F59" i="3"/>
  <c r="C59" i="3"/>
  <c r="F68" i="2"/>
  <c r="F67" i="2"/>
  <c r="F66" i="2"/>
  <c r="D60" i="1"/>
  <c r="F60" i="1" s="1"/>
  <c r="F59" i="1"/>
  <c r="M59" i="3" l="1"/>
  <c r="M60" i="3"/>
  <c r="K53" i="3" l="1"/>
  <c r="H53" i="3"/>
  <c r="F53" i="3"/>
  <c r="K52" i="3"/>
  <c r="H52" i="3"/>
  <c r="G53" i="3"/>
  <c r="C53" i="3" s="1"/>
  <c r="F52" i="3"/>
  <c r="C52" i="3"/>
  <c r="F60" i="2"/>
  <c r="F59" i="2"/>
  <c r="F58" i="2"/>
  <c r="E53" i="1"/>
  <c r="D53" i="1"/>
  <c r="F52" i="1"/>
  <c r="M52" i="3" l="1"/>
  <c r="M53" i="3"/>
  <c r="F53" i="1"/>
  <c r="K46" i="3" l="1"/>
  <c r="H46" i="3"/>
  <c r="F46" i="3"/>
  <c r="K45" i="3"/>
  <c r="H45" i="3"/>
  <c r="G46" i="3"/>
  <c r="C46" i="3" s="1"/>
  <c r="F45" i="3"/>
  <c r="C45" i="3"/>
  <c r="F52" i="2"/>
  <c r="F51" i="2"/>
  <c r="F50" i="2"/>
  <c r="E46" i="1"/>
  <c r="D46" i="1"/>
  <c r="F45" i="1"/>
  <c r="M45" i="3" l="1"/>
  <c r="M46" i="3"/>
  <c r="F46" i="1"/>
  <c r="K39" i="3" l="1"/>
  <c r="H39" i="3"/>
  <c r="F39" i="3"/>
  <c r="K38" i="3"/>
  <c r="H38" i="3"/>
  <c r="G39" i="3"/>
  <c r="C39" i="3" s="1"/>
  <c r="D38" i="3"/>
  <c r="F38" i="3" s="1"/>
  <c r="C38" i="3"/>
  <c r="F44" i="2"/>
  <c r="F43" i="2"/>
  <c r="F42" i="2"/>
  <c r="E39" i="1"/>
  <c r="D39" i="1"/>
  <c r="F38" i="1"/>
  <c r="M38" i="3" l="1"/>
  <c r="M39" i="3"/>
  <c r="F39" i="1"/>
  <c r="K32" i="3" l="1"/>
  <c r="H32" i="3"/>
  <c r="F32" i="3"/>
  <c r="C32" i="3"/>
  <c r="I31" i="3"/>
  <c r="K31" i="3" s="1"/>
  <c r="H31" i="3"/>
  <c r="D31" i="3"/>
  <c r="F31" i="3" s="1"/>
  <c r="C31" i="3"/>
  <c r="F36" i="2"/>
  <c r="E35" i="2"/>
  <c r="F35" i="2" s="1"/>
  <c r="F34" i="2"/>
  <c r="E32" i="1"/>
  <c r="D32" i="1"/>
  <c r="F31" i="1"/>
  <c r="M31" i="3" l="1"/>
  <c r="M32" i="3"/>
  <c r="F32" i="1"/>
  <c r="K25" i="3" l="1"/>
  <c r="H25" i="3"/>
  <c r="F25" i="3"/>
  <c r="K24" i="3"/>
  <c r="H24" i="3"/>
  <c r="G25" i="3"/>
  <c r="C25" i="3" s="1"/>
  <c r="F24" i="3"/>
  <c r="C24" i="3"/>
  <c r="F28" i="2"/>
  <c r="F27" i="2"/>
  <c r="F26" i="2"/>
  <c r="E25" i="1"/>
  <c r="D25" i="1"/>
  <c r="F24" i="1"/>
  <c r="M24" i="3" l="1"/>
  <c r="M25" i="3"/>
  <c r="F25" i="1"/>
  <c r="K18" i="3" l="1"/>
  <c r="H18" i="3"/>
  <c r="F18" i="3"/>
  <c r="K17" i="3"/>
  <c r="H17" i="3"/>
  <c r="G18" i="3"/>
  <c r="C18" i="3" s="1"/>
  <c r="F17" i="3"/>
  <c r="C17" i="3"/>
  <c r="F20" i="2"/>
  <c r="F19" i="2"/>
  <c r="F18" i="2"/>
  <c r="E18" i="1"/>
  <c r="D18" i="1"/>
  <c r="F17" i="1"/>
  <c r="M17" i="3" l="1"/>
  <c r="M18" i="3"/>
  <c r="F18" i="1"/>
  <c r="E11" i="1" l="1"/>
  <c r="D11" i="1"/>
  <c r="A6" i="3" l="1"/>
  <c r="F12" i="2" l="1"/>
  <c r="F11" i="2"/>
  <c r="L10" i="3"/>
  <c r="G10" i="3"/>
  <c r="G11" i="3" s="1"/>
  <c r="K11" i="3"/>
  <c r="F11" i="3"/>
  <c r="L11" i="3" l="1"/>
  <c r="F11" i="1" l="1"/>
  <c r="H11" i="3"/>
  <c r="C11" i="3"/>
  <c r="K10" i="3"/>
  <c r="H10" i="3" s="1"/>
  <c r="F10" i="3"/>
  <c r="C10" i="3" s="1"/>
  <c r="F10" i="2"/>
  <c r="F10" i="1"/>
  <c r="M10" i="3" l="1"/>
  <c r="M11" i="3"/>
</calcChain>
</file>

<file path=xl/sharedStrings.xml><?xml version="1.0" encoding="utf-8"?>
<sst xmlns="http://schemas.openxmlformats.org/spreadsheetml/2006/main" count="3016" uniqueCount="302">
  <si>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</si>
  <si>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</si>
  <si>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</si>
  <si>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</si>
  <si>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</si>
  <si>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</si>
  <si>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</si>
  <si>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</si>
  <si>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</si>
  <si>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</si>
  <si>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человек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</si>
  <si>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</si>
  <si>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</si>
  <si>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</si>
  <si>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</si>
  <si>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</si>
  <si>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</si>
  <si>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</si>
  <si>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</si>
  <si>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</si>
  <si>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профинансировано расходов за отчетный период, руб.</t>
  </si>
  <si>
    <t>3а</t>
  </si>
  <si>
    <t>3б</t>
  </si>
  <si>
    <t>3г</t>
  </si>
  <si>
    <t>4а</t>
  </si>
  <si>
    <t>4б</t>
  </si>
  <si>
    <t>4г</t>
  </si>
  <si>
    <t>5=(4/3)*100%</t>
  </si>
  <si>
    <t>качества предоставленных услуг (выполненных работ)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</si>
  <si>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</si>
  <si>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</si>
  <si>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3в</t>
  </si>
  <si>
    <t>4в</t>
  </si>
  <si>
    <r>
      <t xml:space="preserve">Плановые ассигнования на 2025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</si>
  <si>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2025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</si>
  <si>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 xml:space="preserve">Итого плановые ассигнования на 2025 год с учетом изменений на конец отчетного периода, руб. </t>
  </si>
  <si>
    <t>Отчетный период:  9 месяцев 2025 года</t>
  </si>
  <si>
    <t>Отчетный период: 9 месяцев  2025 года</t>
  </si>
  <si>
    <t>Муниципальное автономное дошкольное общеобразовательное учреждение № 1 "Детский сад "Капитошка"</t>
  </si>
  <si>
    <t xml:space="preserve">  801011О.99.0.БВ24ДП02000,         801011О.99.0.БВ24ДП02000                  реализация основных общеобразовательных программ дошкольного образования</t>
  </si>
  <si>
    <t>853211О.99.0.БВ19АГ20000,      853211О.99.0.БВ19АА68000,       853211О.99.0.БВ19АГ08000,         853211О.99.0.БВ19АА56000                                                                          присмотр и уход</t>
  </si>
  <si>
    <t xml:space="preserve">  801011О.99.0.БВ24ДП02000,  801011О.99.0.БВ24ДП02000  реализация основных общеобразовательных программ дошкольного образования</t>
  </si>
  <si>
    <t>801011О.99.0.БВ24ДП02000, 801011О.99.0.БВ24ДП02000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</si>
  <si>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2"</t>
  </si>
  <si>
    <t>801011О.99.0.БВ24ДП02000,  801011О.99.0.БВ24АВ42000, 801011О.99.0.БВ24ДН82000 реализация основных общеобразовательных программ дошкольного образования</t>
  </si>
  <si>
    <t xml:space="preserve">853211О.99.0.БВ19АГ20000, 853211О.99.0.БВ19АА68000, 853211О.99.0.БВ19АА14000,  853211О.99.0.БВ19АГ08000, 853211О.99.0.БВ19АА56000 присмотр и уход
</t>
  </si>
  <si>
    <t>МБДОУ д/с №3</t>
  </si>
  <si>
    <r>
      <t xml:space="preserve">801011О.99.0.БВ24ДН82000,     801011О.99.0.БВ24ДП02000,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</si>
  <si>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</si>
  <si>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Отчетный период:  5 месяцев 2025 года</t>
  </si>
  <si>
    <t>801011О.99.0.БВ24ДН82000,     801011О.99.0.БВ24ДП02000,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</si>
  <si>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       присмотр и уход</t>
  </si>
  <si>
    <t>801011О.99.0.БВ24ДН82000,     801011О.99.0.БВ24ДП02000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</si>
  <si>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      присмотр и уход</t>
  </si>
  <si>
    <t>МАДОУ д/с № 4</t>
  </si>
  <si>
    <r>
      <t xml:space="preserve">801011О.99.0.БВ24ДП02000, 801011О.99.0.БВ24АВ42000, 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</si>
  <si>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853211О.99.0.БВ19АА14000, 853211О.99.0.БВ19АГ08000, 853211О.99.0.БВ19АА56000, присмотр и уход</t>
  </si>
  <si>
    <t>801011О.99.0.БВ24ДП02000, 801011О.99.0.БВ24АВ42000, 801011О.99.0.БВ24ДН82000,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</si>
  <si>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5"</t>
  </si>
  <si>
    <r>
      <t xml:space="preserve">801011О.99.0.БВ24ДП02000,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</si>
  <si>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853211О.99.0.БВ19АГ08000, 853211О.99.0.БВ19АА56000 присмотр и уход</t>
  </si>
  <si>
    <t>801011О.99.0.БВ24ДП02000, 801011О.99.0.БВ24ДН82000  реализация основных общеобразовательных программ дошкольного образования</t>
  </si>
  <si>
    <t>МАДОУ "Детский сад №6"</t>
  </si>
  <si>
    <r>
      <t xml:space="preserve">801011О.99.0.БВ24ДП02000,  801011О.99.0.БВ24АВ42000, 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</si>
  <si>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853211О.99.0.БВ19АБ10000, 853211О.99.0.БВ19АГ20000, 853211О.99.0.БВ19АА68000, 853211О.99.0.БВ19АА14000,  853211О.99.0.БВ19АГ08000, 853211О.99.0.БВ19АА56000,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</si>
  <si>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 801011О.99.0.БВ24ДН82000, реализация основных общеобразовательных программ дошкольного образования</t>
  </si>
  <si>
    <t>853211О.99.0.БВ19АБ10000, 853211О.99.0.БВ19АГ20000, 853211О.99.0.БВ19АА68000, 853211О.99.0.БВ19АА14000, 853211О.99.0.БВ19АГ08000, 853211О.99.0.БВ19АА56000,                                                присмотр и уход</t>
  </si>
  <si>
    <t>муниципальное автономное дошкольное образовательное учреждение "Детский сад № 7"</t>
  </si>
  <si>
    <t>801011О.99.0.БВ24ДН82000 реализация основных общеобразовательных программ дошкольного образования</t>
  </si>
  <si>
    <t>853211О.99.0.БВ19АГ08000, 853211О.99.0.БВ19АА56000  присмотр и уход</t>
  </si>
  <si>
    <t>Муниципальное автономное дошкольное образовательное учреждение "Детский сад №8 "Росинка"</t>
  </si>
  <si>
    <r>
      <rPr>
        <sz val="12"/>
        <rFont val="Times New Roman"/>
        <family val="1"/>
        <charset val="204"/>
      </rPr>
      <t xml:space="preserve">801011О.99.0.БВ24ДП02000,   801011О.99.0.БВ24ДН82000,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</si>
  <si>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rPr>
        <sz val="12"/>
        <rFont val="Times New Roman"/>
        <family val="1"/>
        <charset val="204"/>
      </rPr>
      <t xml:space="preserve">853211О.99.0.БВ19АГ20000, 853211О.99.0.БВ19АА68000, 853211О.99.0.БВ19АГ08000, 853211О.99.0.БВ19АА56000,  </t>
    </r>
    <r>
      <rPr>
        <sz val="14"/>
        <rFont val="Times New Roman"/>
        <family val="1"/>
        <charset val="204"/>
      </rPr>
      <t>присмотр и уход</t>
    </r>
  </si>
  <si>
    <t>801011О.99.0.БВ24ДП02000,   801011О.99.0.БВ24ДН82000,                                                                                                                                                                                                                                                                                                                                                                                                                             реализация основных общеобразовательных программ дошкольного образования</t>
  </si>
  <si>
    <t>Отчетный период: 5 месяцев  2025 года</t>
  </si>
  <si>
    <t>801011О.99.0.БВ24ДП02000, 801011О.99.0.БВ24ДН82000,                                 реализация основных общеобразовательных программ дошкольного образования</t>
  </si>
  <si>
    <t>853211О.99.0.БВ19АГ20000, 853211О.99.0.БВ19АА68000,  853211О.99.0.БВ19АГ08000, 853211О.99.0.БВ19АА56000,                                присмотр и уход</t>
  </si>
  <si>
    <t xml:space="preserve">муниципальное бюджетное дошкольное образовательное учреждение «Детский сад  10» </t>
  </si>
  <si>
    <t>801011О.99.0.БВ24ДП02000, 801011О.99.0.БВ24АВ42000,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</si>
  <si>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присмотр и уход</t>
  </si>
  <si>
    <t>муниципальное бюджетное дошкольное образовательное учреждение "Детский сад № 12 "Зоренька"</t>
  </si>
  <si>
    <r>
      <t xml:space="preserve">801011О.99.0.БВ24ДП02000,    801011О.99.0.БВ24ДН82000,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</si>
  <si>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 853211О.99.0.БВ19АГ08000, 853211О.99.0.БВ19АА56000,   </t>
    </r>
    <r>
      <rPr>
        <sz val="14"/>
        <rFont val="Times New Roman"/>
        <family val="1"/>
        <charset val="204"/>
      </rPr>
      <t>присмотр и уход</t>
    </r>
  </si>
  <si>
    <t>801011О.99.0.БВ24ДП02000,    801011О.99.0.БВ24ДН82000,  реализация основных общеобразовательных программ дошкольного образования</t>
  </si>
  <si>
    <t>МБДОУ д/с № 15</t>
  </si>
  <si>
    <r>
      <t xml:space="preserve">801011О.99.0.БВ24ДП02000,   801011О.99.0.БВ24АВ42000, 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</si>
  <si>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853211О.99.0.БВ19АА56000,  853211О.99.0.БВ19АА58000 </t>
    </r>
    <r>
      <rPr>
        <sz val="14"/>
        <rFont val="Times New Roman"/>
        <family val="1"/>
        <charset val="204"/>
      </rPr>
      <t>присмотр и уход</t>
    </r>
  </si>
  <si>
    <t>801011О.99.0.БВ24ДП02000,   801011О.99.0.БВ24АВ42000, 801011О.99.0.БВ24ДН82000, реализация основных общеобразовательных программ дошкольного образования</t>
  </si>
  <si>
    <t xml:space="preserve"> 853211О.99.0.БВ19АГ20000, 853211О.99.0.БВ19АА68000, 853211О.99.0.БВ19АА14000,  853211О.99.0.БВ19АГ08000, 853211О.99.0.БВ19АА56000,  853211О.99.0.БВ19АА58000 присмотр и уход</t>
  </si>
  <si>
    <t>муниципальное бюджетное дошкольное образовательное учреждение «Детский сад № 17»</t>
  </si>
  <si>
    <t>801011О.99.0.БВ24ДП02000,                     801011О.99.0.БВ24ДН82000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</si>
  <si>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присмотр и уход</t>
  </si>
  <si>
    <t>801011О.99.0.БВ24ДП02000,                                                          801011О.99.0.БВ24ДН82000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</si>
  <si>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                        присмотр и уход</t>
  </si>
  <si>
    <t>муниципальное бюджетное дошкольное образовательное учреждение "Детский сад № 20 "Красная Шапочка"</t>
  </si>
  <si>
    <t>801011О.99.0.БВ24АВ42000, 801011О.99.0.БВ24ДН82000, реализация основных общеобразовательных программ дошкольного образования</t>
  </si>
  <si>
    <t>853211О.99.0.БВ19АА14000, 853211О.99.0.БВ19АГ08000, 853211О.99.0.БВ19АА56000, присмотр и уход</t>
  </si>
  <si>
    <t>МБДОУ №24</t>
  </si>
  <si>
    <t>801011О.99.0.БВ24ДП02000,  801011О.99.0.БВ24ДН82000,  реализация основных общеобразовательных программ дошкольного образования</t>
  </si>
  <si>
    <t xml:space="preserve"> 853211О.99.0.БВ19АА26000,853211О.99.0.БВ19АГ20000, 853211О.99.0.БВ19АА68000, 853211О.99.0.БВ19АА14000, 853211О.99.0.БВ19АГ08000, 853211О.99.0.БВ19АА56000,  присмотр и уход</t>
  </si>
  <si>
    <t>муниципальное бюджетное дошкольное образовательное учреждение «Детский сад № 25»</t>
  </si>
  <si>
    <t>853211О.99.0.БВ19АГ20000, 853211О.99.0.БВ19АА68000, 853211О.99.0.БВ19АА14000, 853211О.99.0.БВ19АГ08000, 853211О.99.0.БВ19АА56000, 853211О.99.0.БВ19АА98000                                              присмотр и уход</t>
  </si>
  <si>
    <t>801011О.99.0.БВ24ДП02000,                                  801011О.99.0.БВ24ДН82000                                                     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</si>
  <si>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29 "Маячок"</t>
  </si>
  <si>
    <t>801011О.99.0.БВ24ДП02000, 801011О.99.0.БВ24ДН82000,                         реализация основных общеобразовательных программ дошкольного образования</t>
  </si>
  <si>
    <t xml:space="preserve"> 853211О.99.0.БВ19АГ20000, 853211О.99.0.БВ19АГ20000, 853211О.99.0.БВ19АА68000, 853211О.99.0.БВ19АГ08000, 853211О.99.0.БВ19АА56000 присмотр и уход</t>
  </si>
  <si>
    <t>853211О.99.0.БВ19АГ20000, 853211О.99.0.БВ19АГ20000, 853211О.99.0.БВ19АА68000, 853211О.99.0.БВ19АГ08000, 853211О.99.0.БВ19АА56000 присмотр и уход</t>
  </si>
  <si>
    <t>853211О.99.0.БВ19АГ20000, 853211О.99.0.БВ19АГ20000, 853211О.99.0.БВ19АА68000, 853211О.99.0.БВ19АГ08000, 853211О.99.0.БВ19АА56000 присмотр и уход                             присмотр и уход</t>
  </si>
  <si>
    <t>801011О.99.0.БВ24ДП02000, 801011О.99.0.БВ24ДН82000   реализация основных общеобразовательных программ дошкольного образования</t>
  </si>
  <si>
    <t>МБДОУ д/с №31</t>
  </si>
  <si>
    <r>
      <t xml:space="preserve">801011О.99.0.БВ24ДП02000,                            801011О.99.0.БВ24ДН82000,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</si>
  <si>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  853211О.99.0.БВ19АА68000,       853211О.99.0.БВ19АГ08000,    853211О.99.0.БВ19АА56000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</si>
  <si>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 801011О.99.0.БВ24ДН82000,                                                 реализация основных общеобразовательных программ дошкольного образования</t>
  </si>
  <si>
    <r>
      <t xml:space="preserve"> 853211О.99.0.БВ19АГ20000,                  853211О.99.0.БВ19АА68000,                     ,                                     853211О.99.0.БВ19АГ08000,                           853211О.99.0.БВ19АА56000,                         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</si>
  <si>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</si>
  <si>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</si>
  <si>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 xml:space="preserve">Итого плановые ассигнования на 2023 год с учетом изменений на конец отчетного периода, руб. </t>
  </si>
  <si>
    <r>
      <t xml:space="preserve">801011О.99.0.БВ24ДП02000,                             801011О.99.0.БВ24ДН82000,     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</si>
  <si>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                                853211О.99.0.БВ19АА68000,                                    ,                                       853211О.99.0.БВ19АГ08000,                                                                                 853211О.99.0.БВ19АА56000,                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</si>
  <si>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 xml:space="preserve">муниципальное бюджетное дошкольное образовательное учреждение «Детский сад № 32» </t>
  </si>
  <si>
    <t>801011О.99.0.БВ24ДП02000, 801011О.99.0.БВ24ДН82000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</si>
  <si>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853211О.99.0.БВ19АА98000                                             присмотр и уход</t>
  </si>
  <si>
    <t>801011О.99.0.БВ24ДП02000,  801011О.99.0.БВ24ДН82000  реализация основных общеобразовательных программ дошкольного образования</t>
  </si>
  <si>
    <t>МБДОУ д/с № 36</t>
  </si>
  <si>
    <t>801011О.99.0.БВ24ДП02000, 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</si>
  <si>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853211О.99.0.БВ19АА98000,  853211О.99.0.БВ19АГ08000,  853211О.99.0.БВ19АА56000присмотр и уход</t>
  </si>
  <si>
    <r>
      <rPr>
        <sz val="14"/>
        <color rgb="FF000000"/>
        <rFont val="Times New Roman"/>
        <family val="1"/>
        <charset val="204"/>
      </rPr>
      <t xml:space="preserve">Плановые ассигнования на 2025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</si>
  <si>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Плановые ассигнования на 2025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</si>
  <si>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</si>
  <si>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</si>
  <si>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t>муниципальное бюджетное дошкольное образовательное учреждение "Детский сад № 37"</t>
  </si>
  <si>
    <r>
      <t xml:space="preserve"> 801011О.99.0.БВ24АВ42000                              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</si>
  <si>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853211О.99.0.БВ19АА14000,                     853211О.99.0.БВ19АГ08000                                   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</si>
  <si>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 xml:space="preserve"> 801011О.99.0.БВ24АВ42000                                                                               реализация основных общеобразовательных программ дошкольного образования</t>
  </si>
  <si>
    <t>853211О.99.0.БВ19АА14000,                                   853211О.99.0.БВ19АГ08000                                                                                    присмотр и уход</t>
  </si>
  <si>
    <t>853211О.99.0.БВ19АА14000,                     853211О.99.0.БВ19АГ08000                                                                                    присмотр и уход</t>
  </si>
  <si>
    <t>муниципальное бюджетное дошкольное образовательное учреждение "Детский сад №39"</t>
  </si>
  <si>
    <t>801011О.99.0.БВ24ДП02000,                         801011О.99.0.БВ24АВ42000,     801011О.99.0.БВ24ДН82000                                                                    реализация основных общеобразовательных программ дошкольного образования</t>
  </si>
  <si>
    <t>853211О.99.0.БВ19АБ10000,                                                  853211О.99.0.БВ19АГ20000, 853211О.99.0.БВ19АА68000, 853211О.99.0.БВ19АГ08000, 853211О.99.0.БВ19АА56000, 853211О.99.0.БВ19АА98000,                                                присмотр и уход</t>
  </si>
  <si>
    <t>801011О.99.0.БВ24ДП02000,                         801011О.99.0.БВ24АВ42000,                                                                        801011О.99.0.БВ24ДН82000                                                              реализация основных общеобразовательных программ дошкольного образования</t>
  </si>
  <si>
    <t>853211О.99.0.БВ19АБ10000, 853211О.99.0.БВ19АГ20000, 853211О.99.0.БВ19АА68000, 853211О.99.0.БВ19АГ08000, 853211О.99.0.БВ19АА56000, 853211О.99.0.БВ19АА98000,               присмотр и уход</t>
  </si>
  <si>
    <t>муниципальное бюджетное дошкольное учреждение "Детский сад № 41"</t>
  </si>
  <si>
    <r>
      <t xml:space="preserve">801011О.99.0.БВ24ДП02000,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</si>
  <si>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853211О.99.0.БВ19АА56000, 853211О.99.0.БВ19АА98000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</si>
  <si>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801011О.99.0.БВ24ДН82000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</si>
  <si>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853211О.99.0.БВ19АА98000 присмотр и уход</t>
  </si>
  <si>
    <t>МБДОУ №43</t>
  </si>
  <si>
    <t>801011О.99.0.БВ24ДП02000, 801011О.99.0.БВ24АВ42000,  801011О.99.0.БВ24ДН82000 реализация основных общеобразовательных программ дошкольного образования</t>
  </si>
  <si>
    <t>853211О.99.0.БВ19АГ20000, 853211О.99.0.БВ19АА68000,  853211О.99.0.БВ19АА14000, 853211О.99.0.БВ19АГ08000, 853211О.99.0.БВ19АА56000 присмотр и уход</t>
  </si>
  <si>
    <t>Муниципальное бюджетное дошкольное образовательное учреждение "Детский сад № 44 "Тополек"</t>
  </si>
  <si>
    <r>
      <t xml:space="preserve">801011О.99.0.БВ24ДП02000,   801011О.99.0.БВ24ДН82000,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</si>
  <si>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853211О.99.0.БВ19АБ10000, 853211О.99.0.БВ19АГ20000, 853211О.99.0.БВ19АА68000 </t>
    </r>
    <r>
      <rPr>
        <sz val="14"/>
        <rFont val="Times New Roman"/>
        <family val="1"/>
        <charset val="204"/>
      </rPr>
      <t>присмотр и уход</t>
    </r>
  </si>
  <si>
    <t>801011О.99.0.БВ24ДП02000,   801011О.99.0.БВ24ДН82000,   реализация основных общеобразовательных программ дошкольного образования</t>
  </si>
  <si>
    <t>853211О.99.0.БВ19АБ10000, 853211О.99.0.БВ19АГ20000, 853211О.99.0.БВ19АА68000 присмотр и уход</t>
  </si>
  <si>
    <r>
      <t xml:space="preserve">853211О.99.0.БВ19АБ10000, ,  853211О.99.0.БВ19АГ20000, 853211О.99.0.БВ19АА68000 </t>
    </r>
    <r>
      <rPr>
        <sz val="14"/>
        <rFont val="Times New Roman"/>
        <family val="1"/>
        <charset val="204"/>
      </rPr>
      <t>присмотр и уход</t>
    </r>
  </si>
  <si>
    <t>МБДОУ ЦРР "Ромашка"</t>
  </si>
  <si>
    <r>
      <t xml:space="preserve">801011О.99.0.БВ24ДП02000,                           801011О.99.0.БВ24АВ42000,     801011О.99.0.БВ24ДН82000,     801011О.99.0.БВ24ДП02000,       801011О.99.0.БВ24АВ42000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</si>
  <si>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     853211О.99.0.БВ19АГ08000,  853211О.99.0.БВ19АА56000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</si>
  <si>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801011О.99.0.БВ24АВ42000,                             801011О.99.0.БВ24ДН82000,                      801011О.99.0.БВ24ДП02000,                          801011О.99.0.БВ24АВ42000                                                    реализация основных общеобразовательных программ дошкольного образования</t>
  </si>
  <si>
    <t xml:space="preserve">853211О.99.0.БВ19АГ20000, 853211О.99.0.БВ19АА68000,      853211О.99.0.БВ19АГ08000,  853211О.99.0.БВ19АА56000                                              присмотр и уход     </t>
  </si>
  <si>
    <t xml:space="preserve">853211О.99.0.БВ19АГ20000, 853211О.99.0.БВ19АА68000,      853211О.99.0.БВ19АГ08000,  853211О.99.0.БВ19АА56000                                              присмотр и уход   </t>
  </si>
  <si>
    <t>Муниципальное бюджетное дошкольное образовательное учреждение"Детский сад № 46 "Светлячок"</t>
  </si>
  <si>
    <t>801011О.99.0.БВ24ДП02000, 801011О.99.0.БВ24АВ42000, 801011О.99.0.БВ24ДН82000, 801011О.99.0.БВ24ДН84000            реализация основных общеобразовательных программ дошкольного образования</t>
  </si>
  <si>
    <t>853211О.99.0.БВ19АБ10000, 853211О.99.0.БВ19АА26000,853211О.99.0.БВ19АГ20000, 853211О.99.0.БВ19АА68000, 853211О.99.0.БВ19АА14000, 853211О.99.0.БВ19АБ40000, 853211О.99.0.БВ19АГ08000, 853211О.99.0.БВ19АА56000, 853211О.99.0.БВ19АА98000, 853211О.99.0.БВ19АГ10000, 853211О.99.0.БВ19АА58000 присмотр и уход</t>
  </si>
  <si>
    <r>
      <t>801011О.99.0.БВ24ДП02000</t>
    </r>
    <r>
      <rPr>
        <sz val="12"/>
        <rFont val="Times New Roman"/>
        <family val="1"/>
        <charset val="204"/>
      </rPr>
      <t>, 801011О.99.0.БВ24АВ42000, 801011О.99.0.БВ24ДН82000,</t>
    </r>
    <r>
      <rPr>
        <sz val="12"/>
        <rFont val="Times New Roman"/>
        <family val="1"/>
        <charset val="204"/>
      </rPr>
      <t xml:space="preserve"> 801011О.99.0.БВ24ДН84000            реализация основных общеобразовательных программ дошкольного образования</t>
    </r>
  </si>
  <si>
    <r>
      <t xml:space="preserve">853211О.99.0.БВ19АБ10000, 853211О.99.0.БВ19АА26000,853211О.99.0.БВ19АГ20000, 853211О.99.0.БВ19АА68000, 853211О.99.0.БВ19АА14000, 853211О.99.0.БВ19АБ40000, 853211О.99.0.БВ19АГ08000, 853211О.99.0.БВ19АА56000, 853211О.99.0.БВ19АА98000, </t>
    </r>
    <r>
      <rPr>
        <sz val="12"/>
        <rFont val="Times New Roman"/>
        <family val="1"/>
        <charset val="204"/>
      </rPr>
      <t>853211О.99.0.БВ19АГ10000, 853211О.99.0.БВ19АА58000 присмотр и уход</t>
    </r>
  </si>
  <si>
    <t>МБДОУ д/с № 48</t>
  </si>
  <si>
    <t>801011О.99.0.БВ24ДП02000,   801011О.99.0.БВ24АВ42000, 801011О.99.0.БВ24ДН82000 реализация основных общеобразовательных программ дошкольного образования</t>
  </si>
  <si>
    <t>853211О.99.0.БВ19АГ20000, 853211О.99.0.БВ19АА68000,  853211О.99.0.БВ19АГ08000, 853211О.99.0.БВ19АА56000 присмотр и уход</t>
  </si>
  <si>
    <t>МБДОУ №51</t>
  </si>
  <si>
    <r>
      <t xml:space="preserve">801011О.99.0.БВ24ДП02000,    801011О.99.0.БВ24АВ42000, 801011О.99.0.БВ24ДН82000,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</si>
  <si>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853211О.99.0.БВ19АА56000, 853211О.99.0.БВ19АА98000,  </t>
    </r>
    <r>
      <rPr>
        <sz val="14"/>
        <rFont val="Times New Roman"/>
        <family val="1"/>
        <charset val="204"/>
      </rPr>
      <t>присмотр и уход</t>
    </r>
  </si>
  <si>
    <t>801011О.99.0.БВ24ДП02000,801011О.99.0.БВ24АВ42000, 801011О.99.0.БВ24ДН82000, 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</si>
  <si>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853211О.99.0.БВ19АА98000,    присмотр и уход</t>
  </si>
  <si>
    <t>801011О.99.0.БВ24ДП02000, 801011О.99.0.БВ24АВ42000, 801011О.99.0.БВ24ДН82000, 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</si>
  <si>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853211О.99.0.БВ19АА98000,                                                присмотр и уход</t>
  </si>
  <si>
    <t>МБДОУ д/с №52</t>
  </si>
  <si>
    <r>
      <t xml:space="preserve">801011О.99.0.БВ24ДП02000,                      801011О.99.0.БВ24АВ42000,     801011О.99.0.БВ24ДН82000,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</si>
  <si>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</si>
  <si>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801011О.99.0.БВ24АВ42000,     801011О.99.0.БВ24ДН82000,                                         реализация основных общеобразовательных программ дошкольного образования</t>
  </si>
  <si>
    <t xml:space="preserve">853211О.99.0.БВ19АГ20000, 853211О.99.0.БВ19АА68000, 853211О.99.0.БВ19АА14000,  853211О.99.0.БВ19АГ08000, 853211О.99.0.БВ19АА56000                                           </t>
  </si>
  <si>
    <r>
      <t>801011О.99.0.БВ24ДП02000, 801011О.99.0.БВ24АВ42000, 801011О.99.0.БВ24ДН82000, р</t>
    </r>
    <r>
      <rPr>
        <sz val="14"/>
        <rFont val="Times New Roman"/>
        <family val="1"/>
        <charset val="204"/>
      </rPr>
      <t>еализация основных общеобразовательных программ дошкольного образования</t>
    </r>
  </si>
  <si>
    <r>
      <t xml:space="preserve">853211О.99.0.БВ19АГ20000,  853211О.99.0.БВ19АА68000, 853211О.99.0.БВ19АА14000,  853211О.99.0.БВ19АГ08000,  853211О.99.0.БВ19АА56000 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</si>
  <si>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«Детский сад № 55»</t>
  </si>
  <si>
    <r>
      <t xml:space="preserve">801011О.99.0.БВ24ДП02000,                           801011О.99.0.БВ24ДН82000                                                 </t>
    </r>
    <r>
      <rPr>
        <sz val="14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</si>
  <si>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853211О.99.0.БВ19АА14000, 853211О.99.0.БВ19АГ08000, 853211О.99.0.БВ19АА56000                                                 присмотр и уход</t>
  </si>
  <si>
    <t>801011О.99.0.БВ24ДП02000, 801011О.99.0.БВ24ДН82000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</si>
  <si>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               присмотр и уход</t>
  </si>
  <si>
    <r>
      <t xml:space="preserve">801011О.99.0.БВ24ДП02000, 801011О.99.0.БВ24ДН82000                                                 </t>
    </r>
    <r>
      <rPr>
        <sz val="14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</si>
  <si>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853211О.99.0.БВ19АА14000, 853211О.99.0.БВ19АГ08000, 853211О.99.0.БВ19АА56000                                                            присмотр и уход</t>
  </si>
  <si>
    <t>Муниципальное бюджетное дошкольное образовательное учреждение " Детский сад № 59"</t>
  </si>
  <si>
    <r>
      <t xml:space="preserve"> 853211О.99.0.БВ19АГ20000, 853211О.99.0.БВ19АА68000,  853211О.99.0.БВ19АГ08000, 853211О.99.0.БВ19АА56000, 853211О.99.0.БВ19АА98000 
</t>
    </r>
    <r>
      <rPr>
        <sz val="14"/>
        <rFont val="Times New Roman"/>
        <family val="1"/>
        <charset val="204"/>
      </rPr>
      <t>присмотр и уход</t>
    </r>
  </si>
  <si>
    <t>801011О.99.0.БВ24ДП02000,    801011О.99.0.БВ24АВ42000, 801011О.99.0.БВ24ДН82000,  реализация основных общеобразовательных программ дошкольного образования</t>
  </si>
  <si>
    <t>МБДОУ № 62 "Журавушка"</t>
  </si>
  <si>
    <r>
      <t xml:space="preserve">801011О.99.0.БВ24ДП02000,   801011О.99.0.БВ24АВ42000, 801011О.99.0.БВ24ДН82000,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</si>
  <si>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853211О.99.0.БВ19АГ08000, 853211О.99.0.БВ19АА56000, 853211О.99.0.БВ19АА98000,  присмотр и уход</t>
  </si>
  <si>
    <t>801011О.99.0.БВ24ДП02000,   801011О.99.0.БВ24АВ42000, 801011О.99.0.БВ24ДН82000,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</si>
  <si>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«Детский сад № 63»</t>
  </si>
  <si>
    <t>Отчетный период:9 месяцев 2025 года</t>
  </si>
  <si>
    <r>
      <t xml:space="preserve">801011О.99.0.БВ24ДП02000, 801011О.99.0.БВ24АВ42000, 801011О.99.0.БВ24ДН82000
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</si>
  <si>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>853211О.99.0.БВ19АГ20000, 853211О.99.0.БВ19АА68000, 853211О.99.0.БВ19АА14000,</t>
    </r>
    <r>
      <rPr>
        <sz val="12"/>
        <rFont val="Times New Roman"/>
        <family val="1"/>
        <charset val="204"/>
      </rPr>
      <t xml:space="preserve">853211О.99.0.БВ19АГ08000, 853211О.99.0.БВ19АА56000, 853211О.99.0.БВ19АА98000, </t>
    </r>
    <r>
      <rPr>
        <sz val="14"/>
        <rFont val="Times New Roman"/>
        <family val="1"/>
        <charset val="204"/>
      </rPr>
      <t>присмотр и уход</t>
    </r>
  </si>
  <si>
    <t>Отчетный период: 9 месяцев 2025 года</t>
  </si>
  <si>
    <t>801011О.99.0.БВ24ДП02000,801011О.99.0.БВ24АВ42000, 801011О.99.0.БВ24ДН82000
реализация основных общеобразовательных программ дошкольного образования</t>
  </si>
  <si>
    <r>
      <t xml:space="preserve">853211О.99.0.БВ19АГ20000, 853211О.99.0.БВ19АА68000, 853211О.99.0.БВ19АА14000, </t>
    </r>
    <r>
      <rPr>
        <sz val="12"/>
        <rFont val="Times New Roman"/>
        <family val="1"/>
        <charset val="204"/>
      </rPr>
      <t>853211О.99.0.БВ19АГ08000, 853211О.99.0.БВ19АА56000, 853211О.99.0.БВ19АА98000</t>
    </r>
    <r>
      <rPr>
        <sz val="12"/>
        <color rgb="FFC0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присмотр и уход</t>
    </r>
  </si>
  <si>
    <t>801011О.99.0.БВ24ДП02000, 801011О.99.0.БВ24АВ42000, 801011О.99.0.БВ24ДН82000
реализация основных общеобразовательных программ дошкольного образования</t>
  </si>
  <si>
    <r>
      <t xml:space="preserve">853211О.99.0.БВ19АГ20000, 853211О.99.0.БВ19АА68000, 853211О.99.0.БВ19АА14000, </t>
    </r>
    <r>
      <rPr>
        <sz val="14"/>
        <rFont val="Times New Roman"/>
        <family val="1"/>
        <charset val="204"/>
      </rPr>
      <t xml:space="preserve">853211О.99.0.БВ19АГ08000, 853211О.99.0.БВ19АА56000, 853211О.99.0.БВ19АА98000, </t>
    </r>
    <r>
      <rPr>
        <sz val="14"/>
        <color rgb="FFC00000"/>
        <rFont val="Times New Roman"/>
        <family val="1"/>
        <charset val="204"/>
      </rPr>
      <t xml:space="preserve">                                         </t>
    </r>
    <r>
      <rPr>
        <sz val="14"/>
        <rFont val="Times New Roman"/>
        <family val="1"/>
        <charset val="204"/>
      </rPr>
      <t xml:space="preserve"> присмотр и уход</t>
    </r>
  </si>
  <si>
    <t>МБДОУ д/с № 64</t>
  </si>
  <si>
    <t>801011О.99.0.БВ24ДП02000,  801011О.99.0.БВ24АВ42000, 801011О.99.0.БВ24ДН82000                                  реализация основных общеобразовательных программ дошкольного, реализация адаптированных образовательных программ дошкольного образования</t>
  </si>
  <si>
    <t>853211О.99.0.БВ19АБ10000, 853211О.99.0.БВ19АГ20000, 853211О.99.0.БВ19АА68000, 853211О.99.0.БВ19АА14000,  853211О.99.0.БВ19АГ08000, 853211О.99.0.БВ19АА56000                                              присмотр и уход</t>
  </si>
  <si>
    <t>801011О.99.0.БВ24ДП02000,  801011О.99.0.БВ24АВ42000, 801011О.99.0.БВ24ДН82000  реализация основных общеобразовательных программ дошкольного, реализация адаптированных образовательных программ дошкольного образования</t>
  </si>
  <si>
    <t>муниципальное бюджетное дошкольное образовательное учреждение "Детский сад № 65 "Буратино"</t>
  </si>
  <si>
    <r>
      <t xml:space="preserve">Плановые ассигнования на 2025 год с учетом изменений на конец отчетного периода, руб.  </t>
    </r>
    <r>
      <rPr>
        <b/>
        <sz val="12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</si>
  <si>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2025 год с учетом изменений на конец отчетного периода, руб.  </t>
    </r>
    <r>
      <rPr>
        <b/>
        <sz val="12"/>
        <color theme="1"/>
        <rFont val="Times New Roman"/>
        <family val="1"/>
        <charset val="204"/>
      </rPr>
      <t>(областной бюджет)</t>
    </r>
  </si>
  <si>
    <r>
      <t xml:space="preserve">Профинансировано расходов за отчетный период, руб. </t>
    </r>
    <r>
      <rPr>
        <b/>
        <sz val="12"/>
        <color theme="1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</si>
  <si>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2"/>
        <color theme="1"/>
        <rFont val="Times New Roman"/>
        <family val="1"/>
        <charset val="204"/>
      </rPr>
      <t>(областной бюджет)</t>
    </r>
  </si>
  <si>
    <t>муниципальное автономное дошкольное образовательное учреждение "Центр развития ребенка "Улыбка"</t>
  </si>
  <si>
    <r>
      <t xml:space="preserve">801011О.99.0.БВ24ДП02000, 801011О.99.0.БВ24АВ42000,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</si>
  <si>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853211О.99.0.БВ19АБ10000, 853211О.99.0.БВ19АГ20000, 853211О.99.0.БВ19АА68000, 853211О.99.0.БВ19АА14000, 853211О.99.0.БВ19АГ08000, 853211О.99.0.БВ19АА56000, 853211О.99.0.БВ19АА98000, 853211О.99.0.БВ19АГ20000,  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</si>
  <si>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«Детский сад № 67»</t>
  </si>
  <si>
    <t>801011О.99.0.БВ24ДП02000, 801011О.99.0.БВ24ДН82000                           реализация основных общеобразовательных программ дошкольного образования</t>
  </si>
  <si>
    <r>
      <rPr>
        <sz val="12"/>
        <rFont val="Times New Roman"/>
        <family val="1"/>
        <charset val="204"/>
      </rPr>
      <t xml:space="preserve">853211О.99.0.БВ19АГ20000, 853211О.99.0.БВ19АА68000,  853211О.99.0.БВ19АА14000, 853211О.99.0.БВ19АГ08000, 853211О.99.0.БВ19АА56000,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</si>
  <si>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801011О.99.0.БВ24ДН82000                                     реализация основных общеобразовательных программ дошкольного образования</t>
  </si>
  <si>
    <t>801011О.99.0.БВ24ДП02000, 801011О.99.0.БВ24ДН82000          реализация основных общеобразовательных программ дошкольного образования</t>
  </si>
  <si>
    <t>Наименование муниципального учреждения МАДОУ д/с № 68 "Светлячок"</t>
  </si>
  <si>
    <t>801011О.99.0.БВ24ДП02000, 801011О.99.0.БВ24ДН82000                        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</si>
  <si>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                                            присмотр и уход</t>
  </si>
  <si>
    <t>801011О.99.0.БВ24ДП02000, 801011О.99.0.БВ24ДН82000,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</si>
  <si>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853211О.99.0.БВ19АА56000,                            присмотр и уход</t>
  </si>
  <si>
    <t>801011О.99.0.БВ24ДП02000, 801011О.99.0.БВ24ДН82000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</si>
  <si>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                              присмотр и уход</t>
  </si>
  <si>
    <t>МБДОУ д/с № 71</t>
  </si>
  <si>
    <t>МБДОУ д/с № 73</t>
  </si>
  <si>
    <r>
      <t xml:space="preserve">801011О.99.0.БВ24ДП02000, 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</si>
  <si>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rPr>
        <sz val="12"/>
        <color theme="1"/>
        <rFont val="Times New Roman"/>
        <family val="1"/>
        <charset val="204"/>
      </rPr>
      <t>853211О.99.0.БВ19АГ20000, 853211О.99.0.БВ19АА68000,  853211О.99.0.БВ19АГ08000, 853211О.99.0.БВ19АА56000</t>
    </r>
    <r>
      <rPr>
        <sz val="12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присмотр и уход</t>
    </r>
  </si>
  <si>
    <t xml:space="preserve">МБДОУ д/с №76 </t>
  </si>
  <si>
    <t>801011О.99.0.БВ24ДП02000, 801011О.99.0.БВ24ДН82000 реализация основных общеобразовательных программ дошкольного образования</t>
  </si>
  <si>
    <t>853211О.99.0.БВ19АГ20000, 853211О.99.0.БВ19АА68000,  853211О.99.0.БВ19АГ08000, 853211О.99.0.БВ19АА56000,                                             присмотр и уход</t>
  </si>
  <si>
    <t>801011О.99.0.БВ24ДП02000, 801011О.99.0.БВ24ДН82000,       реализация основных общеобразовательных программ дошкольного образования</t>
  </si>
  <si>
    <t>853211О.99.0.БВ19АГ20000, 853211О.99.0.БВ19АА68000, , 853211О.99.0.БВ19АГ08000, 853211О.99.0.БВ19АА56000,  присмотр и уход</t>
  </si>
  <si>
    <t>МБДОУ д/с №76</t>
  </si>
  <si>
    <t>801011О.99.0.БВ24ДП02000,  801011О.99.0.БВ24ДН82000,                               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</si>
  <si>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78"</t>
  </si>
  <si>
    <r>
      <rPr>
        <sz val="12"/>
        <rFont val="Times New Roman"/>
        <family val="1"/>
        <charset val="204"/>
      </rPr>
      <t xml:space="preserve">801011О.99.0.БВ24ДП02000,    801011О.99.0.БВ24АВ42000, 801011О.99.0.БВ24ДН82000, ,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</si>
  <si>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rPr>
        <sz val="12"/>
        <rFont val="Times New Roman"/>
        <family val="1"/>
        <charset val="204"/>
      </rPr>
      <t>853211О.99.0.БВ19АА26000,853211О.99.0.БВ19АГ20000, 853211О.99.0.БВ19АА68000, 853211О.99.0.БВ19АГ08000, 853211О.99.0.БВ19АА56000, 853211О.99.0.БВ19АА98000,</t>
    </r>
    <r>
      <rPr>
        <sz val="14"/>
        <rFont val="Times New Roman"/>
        <family val="1"/>
        <charset val="204"/>
      </rPr>
      <t>присмотр и уход</t>
    </r>
  </si>
  <si>
    <r>
      <rPr>
        <sz val="12"/>
        <rFont val="Times New Roman"/>
        <family val="1"/>
        <charset val="204"/>
      </rPr>
      <t xml:space="preserve">853211О.99.0.БВ19АА26000,853211О.99.0.БВ19АГ20000, 853211О.99.0.БВ19АА68000, 853211О.99.0.БВ19АГ08000, 853211О.99.0.БВ19АА56000, 853211О.99.0.БВ19АА98000, </t>
    </r>
    <r>
      <rPr>
        <sz val="14"/>
        <rFont val="Times New Roman"/>
        <family val="1"/>
        <charset val="204"/>
      </rPr>
      <t>присмотр и уход</t>
    </r>
  </si>
  <si>
    <r>
      <rPr>
        <sz val="14"/>
        <color theme="1"/>
        <rFont val="Times New Roman"/>
        <family val="1"/>
        <charset val="204"/>
      </rPr>
      <t xml:space="preserve">Плановые ассигнования на 2025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</si>
  <si>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rPr>
        <sz val="14"/>
        <color theme="1"/>
        <rFont val="Times New Roman"/>
        <family val="1"/>
        <charset val="204"/>
      </rPr>
      <t xml:space="preserve">Плановые ассигнования на 2025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</si>
  <si>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r>
      <rPr>
        <sz val="14"/>
        <color theme="1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</si>
  <si>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rPr>
        <sz val="14"/>
        <color theme="1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</si>
  <si>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МБДОУ д/с №80</t>
  </si>
  <si>
    <r>
      <t xml:space="preserve">801011О.99.0.БВ24ДП02000, 801011О.99.0.БВ24ДН82000,                                     </t>
    </r>
    <r>
      <rPr>
        <sz val="14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</si>
  <si>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853211О.99.0.БВ19АА14000,853211О.99.0.БВ19АГ08000, 853211О.99.0.БВ19АА56000, 853211О.99.0.БВ19АА98000,                                               </t>
    </r>
    <r>
      <rPr>
        <sz val="14"/>
        <color theme="1"/>
        <rFont val="Times New Roman"/>
        <family val="1"/>
        <charset val="204"/>
      </rPr>
      <t>присмотр и уход</t>
    </r>
  </si>
  <si>
    <t>801011О.99.0.БВ24ДП02000, 801011О.99.0.БВ24ДН82000,                                     реализация основных общеобразовательных программ дошкольного образования</t>
  </si>
  <si>
    <t>МБДОУ д/с № 83</t>
  </si>
  <si>
    <t>853211О.99.0.БВ19АГ20000,  853211О.99.0.БВ19АА68000, 853211О.99.0.БВ19АГ08000, 853211О.99.0.БВ19АА56000 присмотр и уход</t>
  </si>
  <si>
    <t>МБДОУ №84</t>
  </si>
  <si>
    <t>853211О.99.0.БВ19АГ20000,  853211О.99.0.БВ19АА68000, 853211О.99.0.БВ19АА14000, 853211О.99.0.БВ19АГ08000, 853211О.99.0.БВ19АА56000 присмотр и уход</t>
  </si>
  <si>
    <t>муниципальное бюджетное дошкольное образовательное учреждение "Детский сад "Здоровый ребенок"</t>
  </si>
  <si>
    <t xml:space="preserve"> 853211О.99.0.БВ19АГ20000, 853211О.99.0.БВ19АА68000, 853211О.99.0.БВ19АА98000, 853211О.99.0.БВ19АГ08000, 853211О.99.0.БВ19АА56000 присмотр и уход</t>
  </si>
  <si>
    <t>муницпальное бюджетное докольное образовательное учреждение "Детский сад "Здоровый ребенок"</t>
  </si>
  <si>
    <t>муниицпальное бюджетное докшольное образовательное учреждение "Детский сад "Здоровый ребенок"</t>
  </si>
  <si>
    <t>муниципальное бюджетное дошкольное образовательное учреждение «Детский сад № 91 «Паровозик»</t>
  </si>
  <si>
    <r>
      <t xml:space="preserve">801011О.99.0.БВ24ДП02000,                            801011О.99.0.БВ24ДН82000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</si>
  <si>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853211О.99.0.БВ19АГ08000, 853211О.99.0.БВ19АА68000,       853211О.99.0.БВ19АА56000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</si>
  <si>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                           801011О.99.0.БВ24ДН82000                                                           </t>
    </r>
    <r>
      <rPr>
        <sz val="14"/>
        <rFont val="Times New Roman"/>
        <family val="1"/>
        <charset val="204"/>
      </rPr>
      <t xml:space="preserve">    реализация основных общеобразовательных программ дошкольного образования</t>
    </r>
  </si>
  <si>
    <t>801011О.99.0.БВ24ДП02000,                            801011О.99.0.БВ24ДН82000                                                               реализация основных общеобразовательных программ дошкольного образования</t>
  </si>
  <si>
    <t>853211О.99.0.БВ19АГ20000,  853211О.99.0.БВ19АГ08000, 853211О.99.0.БВ19АА68000,       853211О.99.0.БВ19АА56000                                          присмотр и уход</t>
  </si>
  <si>
    <t>муниципальное бюджетное дошкольное образовательное учреждение "Детский сад № 92"</t>
  </si>
  <si>
    <r>
      <t xml:space="preserve">801011О.99.0.БВ24ДП02000,                      801011О.99.0.БВ24АВ42000,     801011О.99.0.БВ24ДН82000,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</si>
  <si>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853211О.99.0.БВ19АА68000, 853211О.99.0.БВ19АА14000, 853211О.99.0.БВ19АГ08000, 853211О.99.0.БВ19АА56000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</si>
  <si>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801011О.99.0.БВ24АВ42000, 801011О.99.0.БВ24ДН82000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</si>
  <si>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присмотр и уход</t>
  </si>
  <si>
    <t>801011О.99.0.БВ24ДП02000, 801011О.99.0.БВ24АВ42000, 801011О.99.0.БВ24ДН82000                                                реализация основных общеобразовательных программ дошкольного образования</t>
  </si>
  <si>
    <t>МБДОУ д/с № 93</t>
  </si>
  <si>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853211О.99.0.БВ19АА26000,</t>
    </r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853211О.99.0.БВ19АГ20000,</t>
    </r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853211О.99.0.БВ19АА68000,</t>
    </r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853211О.99.0.БВ19АГ08000,</t>
    </r>
    <r>
      <rPr>
        <sz val="14"/>
        <rFont val="Times New Roman"/>
        <family val="1"/>
        <charset val="204"/>
      </rPr>
      <t xml:space="preserve"> 853211О.99.0.БВ19АА56000</t>
    </r>
    <r>
      <rPr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присмотр и уход</t>
    </r>
  </si>
  <si>
    <r>
      <rPr>
        <sz val="14"/>
        <rFont val="Times New Roman"/>
        <family val="1"/>
        <charset val="204"/>
      </rPr>
      <t>853211О.99.0.БВ19АА26000,</t>
    </r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853211О.99.0.БВ19АГ20000,</t>
    </r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853211О.99.0.БВ19АА68000,</t>
    </r>
    <r>
      <rPr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853211О.99.0.БВ19АГ08000,</t>
    </r>
    <r>
      <rPr>
        <sz val="14"/>
        <rFont val="Times New Roman"/>
        <family val="1"/>
        <charset val="204"/>
      </rPr>
      <t xml:space="preserve"> 853211О.99.0.БВ19АА56000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</rPr>
      <t xml:space="preserve"> присмотр и уход</t>
    </r>
  </si>
  <si>
    <r>
      <rPr>
        <sz val="14"/>
        <rFont val="Times New Roman"/>
        <family val="1"/>
        <charset val="204"/>
      </rPr>
      <t>853211О.99.0.БВ19АА26000,</t>
    </r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853211О.99.0.БВ19АГ20000,</t>
    </r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853211О.99.0.БВ19АА68000,</t>
    </r>
    <r>
      <rPr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853211О.99.0.БВ19АА14000</t>
    </r>
    <r>
      <rPr>
        <sz val="14"/>
        <rFont val="Times New Roman"/>
        <family val="1"/>
        <charset val="204"/>
      </rPr>
      <t xml:space="preserve">,  </t>
    </r>
    <r>
      <rPr>
        <sz val="14"/>
        <rFont val="Times New Roman"/>
        <family val="1"/>
        <charset val="204"/>
      </rPr>
      <t>853211О.99.0.БВ19АГ08000,</t>
    </r>
    <r>
      <rPr>
        <sz val="14"/>
        <rFont val="Times New Roman"/>
        <family val="1"/>
        <charset val="204"/>
      </rPr>
      <t xml:space="preserve"> 853211О.99.0.БВ19АА56000</t>
    </r>
    <r>
      <rPr>
        <b/>
        <sz val="14"/>
        <rFont val="Times New Roman"/>
        <family val="1"/>
        <charset val="204"/>
      </rPr>
      <t>,</t>
    </r>
    <r>
      <rPr>
        <sz val="11"/>
        <color theme="1"/>
        <rFont val="Calibri"/>
        <family val="2"/>
        <charset val="204"/>
      </rPr>
      <t xml:space="preserve">                                              присмотр и уход</t>
    </r>
  </si>
  <si>
    <t>муниципальное бюджетное дошкольное образовательное учреждение "Детский сад № 94 "</t>
  </si>
  <si>
    <t>801011О.99.0.БВ24ДП02000, 801011О.99.0.БВ24ДН82000,          реализация основных общеобразовательных программ дошкольного образования</t>
  </si>
  <si>
    <t xml:space="preserve"> 853211О.99.0.БВ19АГ20000, 853211О.99.0.БВ19АА68000, 853211О.99.0.БВ19АА14000, 853211О.99.0.БВ19АГ08000, 853211О.99.0.БВ19АА56000, присмотр и уход</t>
  </si>
  <si>
    <t>муниципальное бюджетное дошкольное образовательное учреждение "Детский сад № 94"</t>
  </si>
  <si>
    <t>МБДОУ ДС № 95</t>
  </si>
  <si>
    <r>
      <t xml:space="preserve">801011О.99.0.БВ24ДП02000,  801011О.99.0.БВ24АВ42000,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</si>
  <si>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</si>
  <si>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МБДОУ д/с №97</t>
  </si>
  <si>
    <t>853211О.99.0.БВ19АА26000,853211О.99.0.БВ19АГ20000, 853211О.99.0.БВ19АА68000,853211О.99.0.БВ19АГ08000, 853211О.99.0.БВ19АА56000,853211О.99.0.БВ19АБ42000 присмотр и уход</t>
  </si>
  <si>
    <t>МБДОУ д/с № 99</t>
  </si>
  <si>
    <t xml:space="preserve">801011О.99.0.БВ24ДП02000,                       801011О.99.0.БВ24АВ42000, 801011О.99.0.БВ24ДН82000   реализация основных общеобразовательных программ дошкольного образования                 </t>
  </si>
  <si>
    <r>
      <t xml:space="preserve">853211О.99.0.БВ19АА26000, 853211О.99.0.БВ19АГ20000, 853211О.99.0.БВ19АА68000, 853211О.99.0.БВ19АГ08000, 853211О.99.0.БВ19АА56000, 853211О.99.0.БВ19АБ42000 </t>
    </r>
    <r>
      <rPr>
        <sz val="14"/>
        <rFont val="Times New Roman"/>
        <family val="1"/>
        <charset val="204"/>
      </rPr>
      <t>присмотр и уход</t>
    </r>
  </si>
  <si>
    <t xml:space="preserve">801011О.99.0.БВ24ДП02000,                       801011О.99.0.БВ24АВ42000, 801011О.99.0.БВ24ДН82000    реализация основных общеобразовательных программ дошкольного образования                         </t>
  </si>
  <si>
    <t xml:space="preserve">801011О.99.0.БВ24ДП02000,                       801011О.99.0.БВ24АВ42000, 801011О.99.0.БВ24ДН82000       реализация основных общеобразовательных программ дошкольного образования                                         </t>
  </si>
  <si>
    <t>МБДОУ д/с № 100</t>
  </si>
  <si>
    <t>853211О.99.0.БВ19АБ10000, 853211О.99.0.БВ19АГ20000, 853211О.99.0.БВ19АА68000, 853211О.99.0.БВ19АА98000, 853211О.99.0.БВ19АГ08000, 853211О.99.0.БВ19АА56000,   присмотр и уход</t>
  </si>
  <si>
    <t>МБДОУ д/с № 101</t>
  </si>
  <si>
    <t>801011О.99.0.БВ24ДП02000, 801011О.99.0.БВ24АВ42000, 801011О.99.0.БВ24ДН82000  реализация основных общеобразовательных программ дошкольного образования</t>
  </si>
  <si>
    <t>853211О.99.0.БВ19АГ20000,  853211О.99.0.БВ19АА68000, 853211О.99.0.БВ19АА98000, 853211О.99.0.БВ19АА14000, 853211О.99.0.БВ19АГ08000, 853211О.99.0.БВ19АА56000 присмотр и уход</t>
  </si>
  <si>
    <t>муниципальное бюджетное  дошкольное образовательное учреждение "Детский сад № 101"</t>
  </si>
  <si>
    <t xml:space="preserve">муниципальное бюджетное дошкольное образовательное учреждение "Детский сад №102" </t>
  </si>
  <si>
    <r>
      <t xml:space="preserve">853211О.99.0.БВ19АА26000,853211О.99.0.БВ19АГ20000, 853211О.99.0.БВ19АА68000, 853211О.99.0.БВ19АА14000,  853211О.99.0.БВ19АГ08000, 853211О.99.0.БВ19АА56000  </t>
    </r>
    <r>
      <rPr>
        <sz val="14"/>
        <color theme="1"/>
        <rFont val="Times New Roman"/>
        <family val="1"/>
        <charset val="204"/>
      </rPr>
      <t>присмотр и уход</t>
    </r>
  </si>
  <si>
    <r>
      <t xml:space="preserve">853211О.99.0.БВ19АБ10000, 853211О.99.0.БВ19АА26000,853211О.99.0.БВ19АГ20000, 853211О.99.0.БВ19АА68000, 853211О.99.0.БВ19АА14000,  853211О.99.0.БВ19АГ08000, 853211О.99.0.БВ19АА56000, 853211О.99.0.БВ19АА98000,  </t>
    </r>
    <r>
      <rPr>
        <sz val="14"/>
        <color theme="1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</si>
  <si>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"Детский сад № 13/38"</t>
  </si>
  <si>
    <t>853211О.99.0.БВ19АБ10000, ,  853211О.99.0.БВ19АГ20000, 853211О.99.0.БВ19АА68000 присмотр и уход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</si>
</sst>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\ ##0.00"/>
    <numFmt numFmtId="167" formatCode="#\ ##0"/>
    <numFmt numFmtId="168" formatCode="#\ ##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4" tint="0.79995117038483843"/>
        <bgColor indexed="65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2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49" fontId="3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164" fontId="1" fillId="0" borderId="0" xfId="0" applyNumberFormat="1" applyFont="1" applyAlignment="1">
      <alignment horizontal="center" vertical="top"/>
    </xf>
    <xf numFmtId="49" fontId="3" fillId="0" borderId="0" xfId="1" applyNumberFormat="1" applyFont="1" applyAlignment="1">
      <alignment vertical="top" wrapText="1"/>
    </xf>
    <xf numFmtId="2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3" fillId="0" borderId="1" xfId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2" fontId="4" fillId="0" borderId="8" xfId="1" applyNumberFormat="1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4" fillId="0" borderId="8" xfId="1" applyNumberFormat="1" applyFont="1" applyBorder="1" applyAlignment="1">
      <alignment horizontal="left" vertical="top" wrapText="1"/>
    </xf>
    <xf numFmtId="2" fontId="4" fillId="0" borderId="9" xfId="1" applyNumberFormat="1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/>
    <xf numFmtId="0" fontId="4" fillId="0" borderId="1" xfId="1" applyFont="1" applyBorder="1" applyAlignment="1">
      <alignment vertical="top" wrapText="1"/>
    </xf>
    <xf numFmtId="2" fontId="4" fillId="0" borderId="1" xfId="1" applyNumberFormat="1" applyFont="1" applyBorder="1" applyAlignment="1">
      <alignment vertical="top" wrapText="1"/>
    </xf>
    <xf numFmtId="2" fontId="3" fillId="0" borderId="9" xfId="1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" fontId="1" fillId="3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4" fillId="0" borderId="9" xfId="1" applyFont="1" applyBorder="1" applyAlignment="1">
      <alignment vertical="top" wrapText="1"/>
    </xf>
    <xf numFmtId="1" fontId="1" fillId="0" borderId="20" xfId="0" applyNumberFormat="1" applyFont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4" fillId="0" borderId="1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 vertical="top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9" xfId="1" applyFont="1" applyBorder="1" applyAlignment="1">
      <alignment vertical="top" wrapText="1"/>
    </xf>
    <xf numFmtId="2" fontId="1" fillId="0" borderId="3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" fontId="1" fillId="4" borderId="0" xfId="0" applyNumberFormat="1" applyFont="1" applyFill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4" fontId="3" fillId="5" borderId="0" xfId="0" applyNumberFormat="1" applyFont="1" applyFill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2" fontId="4" fillId="0" borderId="0" xfId="1" applyNumberFormat="1" applyFont="1" applyAlignment="1">
      <alignment horizontal="left" vertical="top" wrapText="1"/>
    </xf>
    <xf numFmtId="0" fontId="1" fillId="0" borderId="9" xfId="0" applyFont="1" applyBorder="1" applyAlignment="1">
      <alignment horizontal="center" vertical="top"/>
    </xf>
    <xf numFmtId="2" fontId="3" fillId="0" borderId="0" xfId="1" applyNumberFormat="1" applyFont="1" applyAlignment="1">
      <alignment horizontal="left" vertical="top" wrapText="1"/>
    </xf>
    <xf numFmtId="2" fontId="4" fillId="0" borderId="0" xfId="1" applyNumberFormat="1" applyFont="1" applyBorder="1" applyAlignment="1">
      <alignment vertical="top" wrapText="1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2" fontId="4" fillId="0" borderId="1" xfId="2" applyNumberFormat="1" applyFont="1" applyBorder="1" applyAlignment="1">
      <alignment vertical="top" wrapText="1"/>
    </xf>
    <xf numFmtId="1" fontId="12" fillId="6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vertical="top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/>
    </xf>
    <xf numFmtId="1" fontId="12" fillId="6" borderId="0" xfId="0" applyNumberFormat="1" applyFont="1" applyFill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4" fillId="0" borderId="0" xfId="2" applyFont="1" applyAlignment="1">
      <alignment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2" fontId="3" fillId="0" borderId="1" xfId="2" applyNumberFormat="1" applyFont="1" applyBorder="1" applyAlignment="1">
      <alignment vertical="top" wrapText="1"/>
    </xf>
    <xf numFmtId="2" fontId="12" fillId="0" borderId="1" xfId="0" applyNumberFormat="1" applyFont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7" borderId="0" xfId="0" applyNumberFormat="1" applyFont="1" applyFill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/>
    <xf numFmtId="1" fontId="1" fillId="3" borderId="0" xfId="0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0" fillId="0" borderId="0" xfId="0" applyFill="1"/>
    <xf numFmtId="4" fontId="13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4" fillId="0" borderId="19" xfId="1" applyFont="1" applyBorder="1" applyAlignment="1">
      <alignment vertical="top" wrapText="1"/>
    </xf>
    <xf numFmtId="0" fontId="5" fillId="3" borderId="2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4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vertical="center" wrapText="1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 vertical="center" wrapText="1"/>
    </xf>
    <xf numFmtId="1" fontId="1" fillId="8" borderId="0" xfId="0" applyNumberFormat="1" applyFont="1" applyFill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4" fontId="1" fillId="9" borderId="0" xfId="0" applyNumberFormat="1" applyFont="1" applyFill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6" fontId="1" fillId="9" borderId="1" xfId="0" applyNumberFormat="1" applyFont="1" applyFill="1" applyBorder="1" applyAlignment="1">
      <alignment horizontal="center" vertical="center" wrapText="1"/>
    </xf>
    <xf numFmtId="2" fontId="13" fillId="0" borderId="13" xfId="1" applyNumberFormat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2" fontId="13" fillId="0" borderId="8" xfId="1" applyNumberFormat="1" applyFont="1" applyBorder="1" applyAlignment="1">
      <alignment horizontal="left" vertical="top" wrapText="1"/>
    </xf>
    <xf numFmtId="2" fontId="1" fillId="0" borderId="9" xfId="1" applyNumberFormat="1" applyFont="1" applyBorder="1" applyAlignment="1">
      <alignment horizontal="left" vertical="top" wrapText="1"/>
    </xf>
    <xf numFmtId="0" fontId="13" fillId="0" borderId="11" xfId="1" applyFont="1" applyBorder="1" applyAlignment="1">
      <alignment vertical="top" wrapText="1"/>
    </xf>
    <xf numFmtId="2" fontId="13" fillId="0" borderId="1" xfId="1" applyNumberFormat="1" applyFont="1" applyBorder="1" applyAlignment="1">
      <alignment vertical="top" wrapText="1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 vertical="center" wrapText="1"/>
    </xf>
    <xf numFmtId="1" fontId="1" fillId="10" borderId="0" xfId="0" applyNumberFormat="1" applyFont="1" applyFill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4" fontId="1" fillId="11" borderId="1" xfId="0" applyNumberFormat="1" applyFont="1" applyFill="1" applyBorder="1" applyAlignment="1">
      <alignment horizontal="center" vertical="center" wrapText="1"/>
    </xf>
    <xf numFmtId="4" fontId="1" fillId="11" borderId="0" xfId="0" applyNumberFormat="1" applyFont="1" applyFill="1" applyAlignment="1">
      <alignment horizontal="center" vertical="center" wrapText="1"/>
    </xf>
    <xf numFmtId="166" fontId="1" fillId="11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 wrapText="1"/>
    </xf>
    <xf numFmtId="2" fontId="4" fillId="0" borderId="8" xfId="1" applyNumberFormat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2" fontId="3" fillId="0" borderId="9" xfId="1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1" fontId="1" fillId="0" borderId="23" xfId="0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top" wrapText="1"/>
    </xf>
    <xf numFmtId="0" fontId="5" fillId="12" borderId="31" xfId="0" applyFont="1" applyFill="1" applyBorder="1" applyAlignment="1">
      <alignment horizontal="center"/>
    </xf>
    <xf numFmtId="0" fontId="5" fillId="12" borderId="32" xfId="0" applyFont="1" applyFill="1" applyBorder="1" applyAlignment="1">
      <alignment horizontal="center"/>
    </xf>
    <xf numFmtId="0" fontId="5" fillId="12" borderId="33" xfId="0" applyFont="1" applyFill="1" applyBorder="1" applyAlignment="1">
      <alignment horizontal="center"/>
    </xf>
    <xf numFmtId="0" fontId="9" fillId="0" borderId="0" xfId="0" applyFont="1"/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2" fontId="4" fillId="0" borderId="31" xfId="0" applyNumberFormat="1" applyFont="1" applyBorder="1" applyAlignment="1">
      <alignment vertical="top" wrapText="1"/>
    </xf>
    <xf numFmtId="1" fontId="1" fillId="12" borderId="31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vertical="top" wrapText="1"/>
    </xf>
    <xf numFmtId="1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left" vertical="top" wrapText="1"/>
    </xf>
    <xf numFmtId="0" fontId="4" fillId="0" borderId="31" xfId="0" applyFont="1" applyBorder="1" applyAlignment="1">
      <alignment vertical="center" wrapText="1"/>
    </xf>
    <xf numFmtId="1" fontId="1" fillId="0" borderId="31" xfId="0" applyNumberFormat="1" applyFont="1" applyBorder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1" fontId="1" fillId="12" borderId="31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top" wrapText="1"/>
    </xf>
    <xf numFmtId="0" fontId="5" fillId="12" borderId="2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2" fontId="3" fillId="0" borderId="31" xfId="0" applyNumberFormat="1" applyFont="1" applyBorder="1" applyAlignment="1">
      <alignment vertical="top" wrapText="1"/>
    </xf>
    <xf numFmtId="2" fontId="1" fillId="0" borderId="31" xfId="0" applyNumberFormat="1" applyFont="1" applyBorder="1" applyAlignment="1">
      <alignment horizontal="center" vertical="center" wrapText="1"/>
    </xf>
    <xf numFmtId="4" fontId="1" fillId="13" borderId="31" xfId="0" applyNumberFormat="1" applyFont="1" applyFill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4" fontId="1" fillId="13" borderId="0" xfId="0" applyNumberFormat="1" applyFont="1" applyFill="1" applyAlignment="1">
      <alignment horizontal="center" vertical="center" wrapText="1"/>
    </xf>
    <xf numFmtId="165" fontId="1" fillId="0" borderId="3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vertical="top" wrapText="1"/>
    </xf>
    <xf numFmtId="2" fontId="4" fillId="0" borderId="1" xfId="1" applyNumberFormat="1" applyFont="1" applyBorder="1" applyAlignment="1">
      <alignment horizontal="left" vertical="center" wrapText="1"/>
    </xf>
    <xf numFmtId="0" fontId="4" fillId="0" borderId="3" xfId="1" applyFont="1" applyBorder="1" applyAlignment="1">
      <alignment vertical="top" wrapText="1"/>
    </xf>
    <xf numFmtId="1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1" fontId="1" fillId="0" borderId="3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Пояснение" xfId="2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01\obmen\obmen\2%20&#1069;&#1050;&#1054;&#1053;&#1054;&#1052;&#1048;&#1057;&#1058;&#1067;\!!!%201.%20&#1054;&#1041;&#1065;&#1048;&#1045;%20&#1044;&#1054;&#1050;&#1059;&#1052;&#1045;&#1053;&#1058;&#1067;%20&#1069;&#1050;&#1054;&#1053;&#1054;&#1052;&#1048;&#1057;&#1058;&#1054;&#1042;%20=\2.&#1052;&#1059;&#1053;&#1048;&#1062;&#1048;&#1055;&#1040;&#1051;&#1068;&#1053;&#1054;&#1045;%20&#1047;&#1040;&#1044;&#1040;&#1053;&#1048;&#1045;\&#1052;&#1086;&#1085;&#1080;&#1090;&#1086;&#1088;&#1080;&#1085;&#1075;&#1080;%20&#1087;&#1086;%20&#1052;&#1047;\2025\01.10.2025\&#1089;&#1072;&#1076;&#1099;\4%20&#1089;&#1076;&#1072;&#1083;&#1080;\&#1086;&#1090;&#1095;&#1077;&#1090;%20&#1087;&#1086;%20&#1052;&#1047;.xlsx" TargetMode="External"/><Relationship Id="rId1" Type="http://schemas.openxmlformats.org/officeDocument/2006/relationships/externalLinkPath" Target="/obmen/2%20&#1069;&#1050;&#1054;&#1053;&#1054;&#1052;&#1048;&#1057;&#1058;&#1067;/!!!%201.%20&#1054;&#1041;&#1065;&#1048;&#1045;%20&#1044;&#1054;&#1050;&#1059;&#1052;&#1045;&#1053;&#1058;&#1067;%20&#1069;&#1050;&#1054;&#1053;&#1054;&#1052;&#1048;&#1057;&#1058;&#1054;&#1042;%20=/2.&#1052;&#1059;&#1053;&#1048;&#1062;&#1048;&#1055;&#1040;&#1051;&#1068;&#1053;&#1054;&#1045;%20&#1047;&#1040;&#1044;&#1040;&#1053;&#1048;&#1045;/&#1052;&#1086;&#1085;&#1080;&#1090;&#1086;&#1088;&#1080;&#1085;&#1075;&#1080;%20&#1087;&#1086;%20&#1052;&#1047;/2025/01.10.2025/&#1089;&#1072;&#1076;&#1099;/4%20&#1089;&#1076;&#1072;&#1083;&#1080;/&#1086;&#1090;&#1095;&#1077;&#1090;%20&#1087;&#1086;%20&#1052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1 сады"/>
      <sheetName val="форма 2 сады"/>
      <sheetName val="форма 3 сады"/>
      <sheetName val="форма 4 сады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6"/>
  <sheetViews>
    <sheetView tabSelected="1" zoomScale="70" zoomScaleNormal="70" zoomScaleSheetLayoutView="100" workbookViewId="0">
      <selection activeCell="N15" sqref="N15"/>
    </sheetView>
  </sheetViews>
  <sheetFormatPr defaultRowHeight="15" x14ac:dyDescent="0.25"/>
  <cols>
    <col min="1" max="1" width="7.7109375" customWidth="1"/>
    <col min="2" max="2" width="58.140625" customWidth="1"/>
    <col min="3" max="3" width="16.5703125" customWidth="1"/>
    <col min="4" max="4" width="20.140625" customWidth="1"/>
    <col min="5" max="5" width="19.85546875" customWidth="1"/>
    <col min="6" max="6" width="20.28515625" customWidth="1"/>
  </cols>
  <sheetData>
    <row r="1" spans="1:6" ht="18.75" x14ac:dyDescent="0.3">
      <c r="A1" s="1"/>
      <c r="B1" s="1"/>
      <c r="C1" s="1"/>
      <c r="D1" s="1"/>
      <c r="E1" s="1"/>
      <c r="F1" s="1"/>
    </row>
    <row r="2" spans="1:6" ht="18.75" x14ac:dyDescent="0.3">
      <c r="A2" s="37" t="s">
        <v>0</v>
      </c>
      <c r="B2" s="37"/>
      <c r="C2" s="37"/>
      <c r="D2" s="37"/>
      <c r="E2" s="37"/>
      <c r="F2" s="37"/>
    </row>
    <row r="3" spans="1:6" ht="18.75" x14ac:dyDescent="0.3">
      <c r="A3" s="37" t="s">
        <v>1</v>
      </c>
      <c r="B3" s="37"/>
      <c r="C3" s="37"/>
      <c r="D3" s="37"/>
      <c r="E3" s="37"/>
      <c r="F3" s="37"/>
    </row>
    <row r="4" spans="1:6" ht="18.75" x14ac:dyDescent="0.3">
      <c r="A4" s="37" t="s">
        <v>2</v>
      </c>
      <c r="B4" s="37"/>
      <c r="C4" s="37"/>
      <c r="D4" s="37"/>
      <c r="E4" s="37"/>
      <c r="F4" s="37"/>
    </row>
    <row r="5" spans="1:6" ht="19.5" thickBot="1" x14ac:dyDescent="0.35">
      <c r="A5" s="1"/>
      <c r="B5" s="1"/>
      <c r="C5" s="1"/>
      <c r="D5" s="1"/>
      <c r="E5" s="1"/>
      <c r="F5" s="1"/>
    </row>
    <row r="6" spans="1:6" ht="19.5" thickBot="1" x14ac:dyDescent="0.35">
      <c r="A6" s="38" t="s">
        <v>38</v>
      </c>
      <c r="B6" s="39"/>
      <c r="C6" s="39"/>
      <c r="D6" s="39"/>
      <c r="E6" s="39"/>
      <c r="F6" s="40"/>
    </row>
    <row r="7" spans="1:6" ht="19.5" thickBot="1" x14ac:dyDescent="0.35">
      <c r="A7" s="41" t="s">
        <v>36</v>
      </c>
      <c r="B7" s="42"/>
      <c r="C7" s="42"/>
      <c r="D7" s="42"/>
      <c r="E7" s="42"/>
      <c r="F7" s="43"/>
    </row>
    <row r="8" spans="1:6" ht="157.5" customHeight="1" thickBot="1" x14ac:dyDescent="0.3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</row>
    <row r="9" spans="1:6" ht="19.5" thickBot="1" x14ac:dyDescent="0.35">
      <c r="A9" s="15">
        <v>1</v>
      </c>
      <c r="B9" s="15">
        <v>2</v>
      </c>
      <c r="C9" s="15">
        <v>3</v>
      </c>
      <c r="D9" s="12">
        <v>4</v>
      </c>
      <c r="E9" s="15">
        <v>5</v>
      </c>
      <c r="F9" s="15" t="s">
        <v>9</v>
      </c>
    </row>
    <row r="10" spans="1:6" ht="63.75" thickBot="1" x14ac:dyDescent="0.3">
      <c r="A10" s="13">
        <v>1</v>
      </c>
      <c r="B10" s="35" t="s">
        <v>42</v>
      </c>
      <c r="C10" s="14" t="s">
        <v>10</v>
      </c>
      <c r="D10" s="16">
        <v>294</v>
      </c>
      <c r="E10" s="16">
        <v>260</v>
      </c>
      <c r="F10" s="17">
        <f>E10/D10*100</f>
        <v>88.435374149659864</v>
      </c>
    </row>
    <row r="11" spans="1:6" ht="79.5" thickBot="1" x14ac:dyDescent="0.3">
      <c r="A11" s="13">
        <v>2</v>
      </c>
      <c r="B11" s="50" t="s">
        <v>40</v>
      </c>
      <c r="C11" s="14" t="s">
        <v>10</v>
      </c>
      <c r="D11" s="18">
        <f>D10</f>
        <v>294</v>
      </c>
      <c r="E11" s="18">
        <f>E10</f>
        <v>260</v>
      </c>
      <c r="F11" s="17">
        <f>E11/D11*100</f>
        <v>88.435374149659864</v>
      </c>
    </row>
    <row r="12" spans="1:6" ht="15.75" thickBot="1" x14ac:dyDescent="0.3"/>
    <row r="13" spans="1:6" ht="19.5" thickBot="1" x14ac:dyDescent="0.35">
      <c r="A13" s="38" t="s">
        <v>43</v>
      </c>
      <c r="B13" s="39"/>
      <c r="C13" s="39"/>
      <c r="D13" s="39"/>
      <c r="E13" s="39"/>
      <c r="F13" s="40"/>
    </row>
    <row r="14" spans="1:6" ht="19.5" thickBot="1" x14ac:dyDescent="0.35">
      <c r="A14" s="41" t="s">
        <v>36</v>
      </c>
      <c r="B14" s="42"/>
      <c r="C14" s="42"/>
      <c r="D14" s="42"/>
      <c r="E14" s="42"/>
      <c r="F14" s="43"/>
    </row>
    <row r="15" spans="1:6" ht="157.5" customHeight="1" thickBot="1" x14ac:dyDescent="0.3">
      <c r="A15" s="13" t="s">
        <v>3</v>
      </c>
      <c r="B15" s="14" t="s">
        <v>4</v>
      </c>
      <c r="C15" s="14" t="s">
        <v>5</v>
      </c>
      <c r="D15" s="14" t="s">
        <v>6</v>
      </c>
      <c r="E15" s="14" t="s">
        <v>7</v>
      </c>
      <c r="F15" s="14" t="s">
        <v>8</v>
      </c>
    </row>
    <row r="16" spans="1:6" ht="19.5" thickBot="1" x14ac:dyDescent="0.35">
      <c r="A16" s="15">
        <v>1</v>
      </c>
      <c r="B16" s="15">
        <v>2</v>
      </c>
      <c r="C16" s="15">
        <v>3</v>
      </c>
      <c r="D16" s="12">
        <v>4</v>
      </c>
      <c r="E16" s="15">
        <v>5</v>
      </c>
      <c r="F16" s="15" t="s">
        <v>9</v>
      </c>
    </row>
    <row r="17" spans="1:6" ht="79.5" thickBot="1" x14ac:dyDescent="0.3">
      <c r="A17" s="13">
        <v>1</v>
      </c>
      <c r="B17" s="51" t="s">
        <v>44</v>
      </c>
      <c r="C17" s="14" t="s">
        <v>10</v>
      </c>
      <c r="D17" s="16">
        <v>339</v>
      </c>
      <c r="E17" s="16">
        <v>303</v>
      </c>
      <c r="F17" s="17">
        <f>E17/D17*100</f>
        <v>89.380530973451329</v>
      </c>
    </row>
    <row r="18" spans="1:6" ht="95.25" thickBot="1" x14ac:dyDescent="0.3">
      <c r="A18" s="13">
        <v>2</v>
      </c>
      <c r="B18" s="50" t="s">
        <v>45</v>
      </c>
      <c r="C18" s="14" t="s">
        <v>10</v>
      </c>
      <c r="D18" s="18">
        <f>D17</f>
        <v>339</v>
      </c>
      <c r="E18" s="18">
        <f>E17</f>
        <v>303</v>
      </c>
      <c r="F18" s="17">
        <f>E18/D18*100</f>
        <v>89.380530973451329</v>
      </c>
    </row>
    <row r="19" spans="1:6" s="1" customFormat="1" ht="19.5" thickBot="1" x14ac:dyDescent="0.35">
      <c r="C19" s="37"/>
      <c r="D19" s="37"/>
    </row>
    <row r="20" spans="1:6" ht="19.5" thickBot="1" x14ac:dyDescent="0.35">
      <c r="A20" s="38" t="s">
        <v>46</v>
      </c>
      <c r="B20" s="39"/>
      <c r="C20" s="39"/>
      <c r="D20" s="39"/>
      <c r="E20" s="39"/>
      <c r="F20" s="40"/>
    </row>
    <row r="21" spans="1:6" ht="19.5" thickBot="1" x14ac:dyDescent="0.35">
      <c r="A21" s="61" t="s">
        <v>36</v>
      </c>
      <c r="B21" s="62"/>
      <c r="C21" s="62"/>
      <c r="D21" s="62"/>
      <c r="E21" s="62"/>
      <c r="F21" s="63"/>
    </row>
    <row r="22" spans="1:6" ht="157.69999999999999" customHeight="1" thickBot="1" x14ac:dyDescent="0.3">
      <c r="A22" s="13" t="s">
        <v>3</v>
      </c>
      <c r="B22" s="14" t="s">
        <v>4</v>
      </c>
      <c r="C22" s="14" t="s">
        <v>5</v>
      </c>
      <c r="D22" s="14" t="s">
        <v>6</v>
      </c>
      <c r="E22" s="14" t="s">
        <v>7</v>
      </c>
      <c r="F22" s="14" t="s">
        <v>8</v>
      </c>
    </row>
    <row r="23" spans="1:6" ht="19.5" thickBot="1" x14ac:dyDescent="0.35">
      <c r="A23" s="53">
        <v>1</v>
      </c>
      <c r="B23" s="53">
        <v>2</v>
      </c>
      <c r="C23" s="53">
        <v>3</v>
      </c>
      <c r="D23" s="12">
        <v>4</v>
      </c>
      <c r="E23" s="53">
        <v>5</v>
      </c>
      <c r="F23" s="53" t="s">
        <v>9</v>
      </c>
    </row>
    <row r="24" spans="1:6" ht="82.5" customHeight="1" thickBot="1" x14ac:dyDescent="0.3">
      <c r="A24" s="55">
        <v>1</v>
      </c>
      <c r="B24" s="51" t="s">
        <v>47</v>
      </c>
      <c r="C24" s="14" t="s">
        <v>10</v>
      </c>
      <c r="D24" s="22">
        <v>291</v>
      </c>
      <c r="E24" s="59">
        <v>281</v>
      </c>
      <c r="F24" s="20">
        <f>E24/D24*100</f>
        <v>96.56357388316151</v>
      </c>
    </row>
    <row r="25" spans="1:6" ht="100.5" customHeight="1" thickBot="1" x14ac:dyDescent="0.3">
      <c r="A25" s="55">
        <v>2</v>
      </c>
      <c r="B25" s="50" t="s">
        <v>48</v>
      </c>
      <c r="C25" s="14" t="s">
        <v>10</v>
      </c>
      <c r="D25" s="19">
        <f>D24</f>
        <v>291</v>
      </c>
      <c r="E25" s="60">
        <f>E24</f>
        <v>281</v>
      </c>
      <c r="F25" s="20">
        <f>E25/D25*100</f>
        <v>96.56357388316151</v>
      </c>
    </row>
    <row r="26" spans="1:6" s="1" customFormat="1" ht="19.5" thickBot="1" x14ac:dyDescent="0.35"/>
    <row r="27" spans="1:6" ht="19.5" thickBot="1" x14ac:dyDescent="0.35">
      <c r="A27" s="38" t="s">
        <v>54</v>
      </c>
      <c r="B27" s="39"/>
      <c r="C27" s="39"/>
      <c r="D27" s="39"/>
      <c r="E27" s="39"/>
      <c r="F27" s="40"/>
    </row>
    <row r="28" spans="1:6" ht="19.5" thickBot="1" x14ac:dyDescent="0.35">
      <c r="A28" s="41" t="s">
        <v>36</v>
      </c>
      <c r="B28" s="42"/>
      <c r="C28" s="42"/>
      <c r="D28" s="42"/>
      <c r="E28" s="42"/>
      <c r="F28" s="43"/>
    </row>
    <row r="29" spans="1:6" ht="157.5" customHeight="1" thickBot="1" x14ac:dyDescent="0.3">
      <c r="A29" s="13" t="s">
        <v>3</v>
      </c>
      <c r="B29" s="14" t="s">
        <v>4</v>
      </c>
      <c r="C29" s="14" t="s">
        <v>5</v>
      </c>
      <c r="D29" s="14" t="s">
        <v>6</v>
      </c>
      <c r="E29" s="14" t="s">
        <v>7</v>
      </c>
      <c r="F29" s="14" t="s">
        <v>8</v>
      </c>
    </row>
    <row r="30" spans="1:6" ht="19.5" thickBot="1" x14ac:dyDescent="0.35">
      <c r="A30" s="15">
        <v>1</v>
      </c>
      <c r="B30" s="15">
        <v>2</v>
      </c>
      <c r="C30" s="15">
        <v>3</v>
      </c>
      <c r="D30" s="12">
        <v>4</v>
      </c>
      <c r="E30" s="15">
        <v>5</v>
      </c>
      <c r="F30" s="15" t="s">
        <v>9</v>
      </c>
    </row>
    <row r="31" spans="1:6" ht="105.75" customHeight="1" thickBot="1" x14ac:dyDescent="0.3">
      <c r="A31" s="13">
        <v>1</v>
      </c>
      <c r="B31" s="51" t="s">
        <v>55</v>
      </c>
      <c r="C31" s="14" t="s">
        <v>10</v>
      </c>
      <c r="D31" s="16">
        <v>266</v>
      </c>
      <c r="E31" s="16">
        <v>268</v>
      </c>
      <c r="F31" s="17">
        <f>E31/D31*100</f>
        <v>100.75187969924812</v>
      </c>
    </row>
    <row r="32" spans="1:6" ht="93" customHeight="1" thickBot="1" x14ac:dyDescent="0.3">
      <c r="A32" s="13">
        <v>2</v>
      </c>
      <c r="B32" s="50" t="s">
        <v>56</v>
      </c>
      <c r="C32" s="14" t="s">
        <v>10</v>
      </c>
      <c r="D32" s="18">
        <f>D31</f>
        <v>266</v>
      </c>
      <c r="E32" s="18">
        <f>E31</f>
        <v>268</v>
      </c>
      <c r="F32" s="17">
        <f>E32/D32*100</f>
        <v>100.75187969924812</v>
      </c>
    </row>
    <row r="33" spans="1:6" s="1" customFormat="1" ht="19.5" thickBot="1" x14ac:dyDescent="0.35">
      <c r="C33" s="49"/>
      <c r="D33" s="49"/>
    </row>
    <row r="34" spans="1:6" ht="19.5" thickBot="1" x14ac:dyDescent="0.35">
      <c r="A34" s="38" t="s">
        <v>58</v>
      </c>
      <c r="B34" s="39"/>
      <c r="C34" s="39"/>
      <c r="D34" s="39"/>
      <c r="E34" s="39"/>
      <c r="F34" s="40"/>
    </row>
    <row r="35" spans="1:6" ht="19.5" thickBot="1" x14ac:dyDescent="0.35">
      <c r="A35" s="41" t="s">
        <v>36</v>
      </c>
      <c r="B35" s="42"/>
      <c r="C35" s="42"/>
      <c r="D35" s="42"/>
      <c r="E35" s="42"/>
      <c r="F35" s="43"/>
    </row>
    <row r="36" spans="1:6" ht="157.5" customHeight="1" thickBot="1" x14ac:dyDescent="0.3">
      <c r="A36" s="13" t="s">
        <v>3</v>
      </c>
      <c r="B36" s="14" t="s">
        <v>4</v>
      </c>
      <c r="C36" s="14" t="s">
        <v>5</v>
      </c>
      <c r="D36" s="14" t="s">
        <v>6</v>
      </c>
      <c r="E36" s="14" t="s">
        <v>7</v>
      </c>
      <c r="F36" s="14" t="s">
        <v>8</v>
      </c>
    </row>
    <row r="37" spans="1:6" ht="19.5" thickBot="1" x14ac:dyDescent="0.35">
      <c r="A37" s="15">
        <v>1</v>
      </c>
      <c r="B37" s="15">
        <v>2</v>
      </c>
      <c r="C37" s="15">
        <v>3</v>
      </c>
      <c r="D37" s="12">
        <v>4</v>
      </c>
      <c r="E37" s="15">
        <v>5</v>
      </c>
      <c r="F37" s="15" t="s">
        <v>9</v>
      </c>
    </row>
    <row r="38" spans="1:6" ht="72.75" thickBot="1" x14ac:dyDescent="0.3">
      <c r="A38" s="13">
        <v>1</v>
      </c>
      <c r="B38" s="51" t="s">
        <v>59</v>
      </c>
      <c r="C38" s="14" t="s">
        <v>10</v>
      </c>
      <c r="D38" s="16">
        <v>99</v>
      </c>
      <c r="E38" s="16">
        <v>98</v>
      </c>
      <c r="F38" s="17">
        <f>E38/D38*100</f>
        <v>98.98989898989899</v>
      </c>
    </row>
    <row r="39" spans="1:6" ht="78" customHeight="1" thickBot="1" x14ac:dyDescent="0.3">
      <c r="A39" s="13">
        <v>2</v>
      </c>
      <c r="B39" s="25" t="s">
        <v>60</v>
      </c>
      <c r="C39" s="14" t="s">
        <v>10</v>
      </c>
      <c r="D39" s="18">
        <f>D38</f>
        <v>99</v>
      </c>
      <c r="E39" s="18">
        <f>E38</f>
        <v>98</v>
      </c>
      <c r="F39" s="17">
        <f>E39/D39*100</f>
        <v>98.98989898989899</v>
      </c>
    </row>
    <row r="40" spans="1:6" s="1" customFormat="1" ht="19.5" thickBot="1" x14ac:dyDescent="0.35"/>
    <row r="41" spans="1:6" ht="19.5" thickBot="1" x14ac:dyDescent="0.35">
      <c r="A41" s="38" t="s">
        <v>62</v>
      </c>
      <c r="B41" s="39"/>
      <c r="C41" s="39"/>
      <c r="D41" s="39"/>
      <c r="E41" s="39"/>
      <c r="F41" s="40"/>
    </row>
    <row r="42" spans="1:6" ht="19.5" thickBot="1" x14ac:dyDescent="0.35">
      <c r="A42" s="41" t="s">
        <v>36</v>
      </c>
      <c r="B42" s="42"/>
      <c r="C42" s="42"/>
      <c r="D42" s="42"/>
      <c r="E42" s="42"/>
      <c r="F42" s="43"/>
    </row>
    <row r="43" spans="1:6" ht="157.5" customHeight="1" thickBot="1" x14ac:dyDescent="0.3">
      <c r="A43" s="13" t="s">
        <v>3</v>
      </c>
      <c r="B43" s="14" t="s">
        <v>4</v>
      </c>
      <c r="C43" s="14" t="s">
        <v>5</v>
      </c>
      <c r="D43" s="14" t="s">
        <v>6</v>
      </c>
      <c r="E43" s="14" t="s">
        <v>7</v>
      </c>
      <c r="F43" s="14" t="s">
        <v>8</v>
      </c>
    </row>
    <row r="44" spans="1:6" ht="19.5" thickBot="1" x14ac:dyDescent="0.35">
      <c r="A44" s="15">
        <v>1</v>
      </c>
      <c r="B44" s="15">
        <v>2</v>
      </c>
      <c r="C44" s="15">
        <v>3</v>
      </c>
      <c r="D44" s="12">
        <v>4</v>
      </c>
      <c r="E44" s="15">
        <v>5</v>
      </c>
      <c r="F44" s="15" t="s">
        <v>9</v>
      </c>
    </row>
    <row r="45" spans="1:6" ht="88.5" thickBot="1" x14ac:dyDescent="0.3">
      <c r="A45" s="13">
        <v>1</v>
      </c>
      <c r="B45" s="51" t="s">
        <v>63</v>
      </c>
      <c r="C45" s="14" t="s">
        <v>10</v>
      </c>
      <c r="D45" s="16">
        <v>243</v>
      </c>
      <c r="E45" s="16">
        <v>250</v>
      </c>
      <c r="F45" s="17">
        <f>E45/D45*100</f>
        <v>102.88065843621399</v>
      </c>
    </row>
    <row r="46" spans="1:6" ht="98.25" thickBot="1" x14ac:dyDescent="0.3">
      <c r="A46" s="13">
        <v>2</v>
      </c>
      <c r="B46" s="50" t="s">
        <v>64</v>
      </c>
      <c r="C46" s="14" t="s">
        <v>10</v>
      </c>
      <c r="D46" s="18">
        <f>D45</f>
        <v>243</v>
      </c>
      <c r="E46" s="18">
        <f>E45</f>
        <v>250</v>
      </c>
      <c r="F46" s="17">
        <f>E46/D46*100</f>
        <v>102.88065843621399</v>
      </c>
    </row>
    <row r="47" spans="1:6" s="1" customFormat="1" ht="19.5" thickBot="1" x14ac:dyDescent="0.35">
      <c r="C47" s="49"/>
      <c r="D47" s="49"/>
    </row>
    <row r="48" spans="1:6" ht="19.5" thickBot="1" x14ac:dyDescent="0.35">
      <c r="A48" s="38" t="s">
        <v>67</v>
      </c>
      <c r="B48" s="39"/>
      <c r="C48" s="39"/>
      <c r="D48" s="39"/>
      <c r="E48" s="39"/>
      <c r="F48" s="40"/>
    </row>
    <row r="49" spans="1:6" ht="19.5" thickBot="1" x14ac:dyDescent="0.35">
      <c r="A49" s="41" t="s">
        <v>36</v>
      </c>
      <c r="B49" s="42"/>
      <c r="C49" s="42"/>
      <c r="D49" s="42"/>
      <c r="E49" s="42"/>
      <c r="F49" s="43"/>
    </row>
    <row r="50" spans="1:6" ht="157.5" customHeight="1" thickBot="1" x14ac:dyDescent="0.3">
      <c r="A50" s="13" t="s">
        <v>3</v>
      </c>
      <c r="B50" s="14" t="s">
        <v>4</v>
      </c>
      <c r="C50" s="14" t="s">
        <v>5</v>
      </c>
      <c r="D50" s="14" t="s">
        <v>6</v>
      </c>
      <c r="E50" s="14" t="s">
        <v>7</v>
      </c>
      <c r="F50" s="14" t="s">
        <v>8</v>
      </c>
    </row>
    <row r="51" spans="1:6" ht="19.5" thickBot="1" x14ac:dyDescent="0.35">
      <c r="A51" s="15">
        <v>1</v>
      </c>
      <c r="B51" s="15">
        <v>2</v>
      </c>
      <c r="C51" s="15">
        <v>3</v>
      </c>
      <c r="D51" s="12">
        <v>4</v>
      </c>
      <c r="E51" s="15">
        <v>5</v>
      </c>
      <c r="F51" s="15" t="s">
        <v>9</v>
      </c>
    </row>
    <row r="52" spans="1:6" ht="48" thickBot="1" x14ac:dyDescent="0.3">
      <c r="A52" s="13">
        <v>1</v>
      </c>
      <c r="B52" s="51" t="s">
        <v>68</v>
      </c>
      <c r="C52" s="14" t="s">
        <v>10</v>
      </c>
      <c r="D52" s="16">
        <v>43</v>
      </c>
      <c r="E52" s="16">
        <v>36</v>
      </c>
      <c r="F52" s="17">
        <f>E52/D52*100</f>
        <v>83.720930232558146</v>
      </c>
    </row>
    <row r="53" spans="1:6" ht="32.25" thickBot="1" x14ac:dyDescent="0.3">
      <c r="A53" s="13">
        <v>2</v>
      </c>
      <c r="B53" s="50" t="s">
        <v>69</v>
      </c>
      <c r="C53" s="14" t="s">
        <v>10</v>
      </c>
      <c r="D53" s="18">
        <f>D52</f>
        <v>43</v>
      </c>
      <c r="E53" s="18">
        <f>E52</f>
        <v>36</v>
      </c>
      <c r="F53" s="17">
        <f>E53/D53*100</f>
        <v>83.720930232558146</v>
      </c>
    </row>
    <row r="54" spans="1:6" ht="15.75" thickBot="1" x14ac:dyDescent="0.3"/>
    <row r="55" spans="1:6" ht="19.5" thickBot="1" x14ac:dyDescent="0.35">
      <c r="A55" s="98" t="s">
        <v>70</v>
      </c>
      <c r="B55" s="99"/>
      <c r="C55" s="99"/>
      <c r="D55" s="99"/>
      <c r="E55" s="99"/>
      <c r="F55" s="100"/>
    </row>
    <row r="56" spans="1:6" ht="19.5" thickBot="1" x14ac:dyDescent="0.35">
      <c r="A56" s="41" t="s">
        <v>49</v>
      </c>
      <c r="B56" s="42"/>
      <c r="C56" s="42"/>
      <c r="D56" s="42"/>
      <c r="E56" s="42"/>
      <c r="F56" s="43"/>
    </row>
    <row r="57" spans="1:6" ht="157.5" customHeight="1" thickBot="1" x14ac:dyDescent="0.3">
      <c r="A57" s="13" t="s">
        <v>3</v>
      </c>
      <c r="B57" s="14" t="s">
        <v>4</v>
      </c>
      <c r="C57" s="14" t="s">
        <v>5</v>
      </c>
      <c r="D57" s="14" t="s">
        <v>6</v>
      </c>
      <c r="E57" s="14" t="s">
        <v>7</v>
      </c>
      <c r="F57" s="14" t="s">
        <v>8</v>
      </c>
    </row>
    <row r="58" spans="1:6" ht="19.5" thickBot="1" x14ac:dyDescent="0.35">
      <c r="A58" s="15">
        <v>1</v>
      </c>
      <c r="B58" s="15">
        <v>2</v>
      </c>
      <c r="C58" s="15">
        <v>3</v>
      </c>
      <c r="D58" s="12">
        <v>4</v>
      </c>
      <c r="E58" s="15">
        <v>5</v>
      </c>
      <c r="F58" s="15" t="s">
        <v>9</v>
      </c>
    </row>
    <row r="59" spans="1:6" ht="69.75" thickBot="1" x14ac:dyDescent="0.3">
      <c r="A59" s="13">
        <v>1</v>
      </c>
      <c r="B59" s="51" t="s">
        <v>71</v>
      </c>
      <c r="C59" s="14" t="s">
        <v>10</v>
      </c>
      <c r="D59" s="101">
        <v>223</v>
      </c>
      <c r="E59" s="101">
        <v>216</v>
      </c>
      <c r="F59" s="17">
        <f>E59/D59*100</f>
        <v>96.860986547085204</v>
      </c>
    </row>
    <row r="60" spans="1:6" ht="66.75" thickBot="1" x14ac:dyDescent="0.3">
      <c r="A60" s="13">
        <v>2</v>
      </c>
      <c r="B60" s="50" t="s">
        <v>72</v>
      </c>
      <c r="C60" s="14" t="s">
        <v>10</v>
      </c>
      <c r="D60" s="18">
        <f>D59</f>
        <v>223</v>
      </c>
      <c r="E60" s="18">
        <v>216</v>
      </c>
      <c r="F60" s="17">
        <f>E60/D60*100</f>
        <v>96.860986547085204</v>
      </c>
    </row>
    <row r="61" spans="1:6" ht="19.5" thickBot="1" x14ac:dyDescent="0.35">
      <c r="A61" s="1"/>
    </row>
    <row r="62" spans="1:6" ht="19.5" thickBot="1" x14ac:dyDescent="0.35">
      <c r="A62" s="38" t="s">
        <v>77</v>
      </c>
      <c r="B62" s="39"/>
      <c r="C62" s="39"/>
      <c r="D62" s="39"/>
      <c r="E62" s="39"/>
      <c r="F62" s="40"/>
    </row>
    <row r="63" spans="1:6" ht="19.5" thickBot="1" x14ac:dyDescent="0.35">
      <c r="A63" s="41" t="s">
        <v>36</v>
      </c>
      <c r="B63" s="42"/>
      <c r="C63" s="42"/>
      <c r="D63" s="42"/>
      <c r="E63" s="42"/>
      <c r="F63" s="43"/>
    </row>
    <row r="64" spans="1:6" ht="157.5" customHeight="1" thickBot="1" x14ac:dyDescent="0.3">
      <c r="A64" s="13" t="s">
        <v>3</v>
      </c>
      <c r="B64" s="14" t="s">
        <v>4</v>
      </c>
      <c r="C64" s="14" t="s">
        <v>5</v>
      </c>
      <c r="D64" s="14" t="s">
        <v>6</v>
      </c>
      <c r="E64" s="14" t="s">
        <v>7</v>
      </c>
      <c r="F64" s="14" t="s">
        <v>8</v>
      </c>
    </row>
    <row r="65" spans="1:6" ht="19.5" thickBot="1" x14ac:dyDescent="0.35">
      <c r="A65" s="15">
        <v>1</v>
      </c>
      <c r="B65" s="15">
        <v>2</v>
      </c>
      <c r="C65" s="15">
        <v>3</v>
      </c>
      <c r="D65" s="12">
        <v>4</v>
      </c>
      <c r="E65" s="15">
        <v>5</v>
      </c>
      <c r="F65" s="15" t="s">
        <v>9</v>
      </c>
    </row>
    <row r="66" spans="1:6" ht="71.25" customHeight="1" thickBot="1" x14ac:dyDescent="0.3">
      <c r="A66" s="13">
        <v>1</v>
      </c>
      <c r="B66" s="51" t="s">
        <v>78</v>
      </c>
      <c r="C66" s="14" t="s">
        <v>10</v>
      </c>
      <c r="D66" s="16">
        <v>105</v>
      </c>
      <c r="E66" s="16">
        <v>85</v>
      </c>
      <c r="F66" s="17">
        <f>E66/D66*100</f>
        <v>80.952380952380949</v>
      </c>
    </row>
    <row r="67" spans="1:6" ht="81" customHeight="1" thickBot="1" x14ac:dyDescent="0.3">
      <c r="A67" s="13">
        <v>2</v>
      </c>
      <c r="B67" s="50" t="s">
        <v>79</v>
      </c>
      <c r="C67" s="14" t="s">
        <v>10</v>
      </c>
      <c r="D67" s="18">
        <f>D66</f>
        <v>105</v>
      </c>
      <c r="E67" s="18">
        <f>E66</f>
        <v>85</v>
      </c>
      <c r="F67" s="17">
        <f>E67/D67*100</f>
        <v>80.952380952380949</v>
      </c>
    </row>
    <row r="68" spans="1:6" ht="19.5" thickBot="1" x14ac:dyDescent="0.35">
      <c r="A68" s="1"/>
    </row>
    <row r="69" spans="1:6" ht="19.5" thickBot="1" x14ac:dyDescent="0.35">
      <c r="A69" s="38" t="s">
        <v>80</v>
      </c>
      <c r="B69" s="39"/>
      <c r="C69" s="39"/>
      <c r="D69" s="39"/>
      <c r="E69" s="39"/>
      <c r="F69" s="40"/>
    </row>
    <row r="70" spans="1:6" ht="19.5" thickBot="1" x14ac:dyDescent="0.35">
      <c r="A70" s="41" t="s">
        <v>36</v>
      </c>
      <c r="B70" s="42"/>
      <c r="C70" s="42"/>
      <c r="D70" s="42"/>
      <c r="E70" s="42"/>
      <c r="F70" s="43"/>
    </row>
    <row r="71" spans="1:6" ht="157.5" customHeight="1" thickBot="1" x14ac:dyDescent="0.3">
      <c r="A71" s="13" t="s">
        <v>3</v>
      </c>
      <c r="B71" s="14" t="s">
        <v>4</v>
      </c>
      <c r="C71" s="14" t="s">
        <v>5</v>
      </c>
      <c r="D71" s="14" t="s">
        <v>6</v>
      </c>
      <c r="E71" s="14" t="s">
        <v>7</v>
      </c>
      <c r="F71" s="14" t="s">
        <v>8</v>
      </c>
    </row>
    <row r="72" spans="1:6" ht="19.5" thickBot="1" x14ac:dyDescent="0.35">
      <c r="A72" s="15">
        <v>1</v>
      </c>
      <c r="B72" s="15">
        <v>2</v>
      </c>
      <c r="C72" s="15">
        <v>3</v>
      </c>
      <c r="D72" s="12">
        <v>4</v>
      </c>
      <c r="E72" s="15">
        <v>5</v>
      </c>
      <c r="F72" s="15" t="s">
        <v>9</v>
      </c>
    </row>
    <row r="73" spans="1:6" ht="81" customHeight="1" thickBot="1" x14ac:dyDescent="0.3">
      <c r="A73" s="13">
        <v>1</v>
      </c>
      <c r="B73" s="51" t="s">
        <v>81</v>
      </c>
      <c r="C73" s="14" t="s">
        <v>10</v>
      </c>
      <c r="D73" s="16">
        <v>130</v>
      </c>
      <c r="E73" s="16">
        <v>117</v>
      </c>
      <c r="F73" s="17">
        <f>E73/D73*100</f>
        <v>90</v>
      </c>
    </row>
    <row r="74" spans="1:6" ht="66.75" thickBot="1" x14ac:dyDescent="0.3">
      <c r="A74" s="13">
        <v>2</v>
      </c>
      <c r="B74" s="50" t="s">
        <v>82</v>
      </c>
      <c r="C74" s="14" t="s">
        <v>10</v>
      </c>
      <c r="D74" s="18">
        <f>D73</f>
        <v>130</v>
      </c>
      <c r="E74" s="18">
        <v>117</v>
      </c>
      <c r="F74" s="17">
        <f>E74/D74*100</f>
        <v>90</v>
      </c>
    </row>
    <row r="75" spans="1:6" ht="15.75" thickBot="1" x14ac:dyDescent="0.3"/>
    <row r="76" spans="1:6" ht="19.5" thickBot="1" x14ac:dyDescent="0.35">
      <c r="A76" s="38" t="s">
        <v>300</v>
      </c>
      <c r="B76" s="39"/>
      <c r="C76" s="39"/>
      <c r="D76" s="39"/>
      <c r="E76" s="39"/>
      <c r="F76" s="40"/>
    </row>
    <row r="77" spans="1:6" ht="19.5" thickBot="1" x14ac:dyDescent="0.35">
      <c r="A77" s="41" t="s">
        <v>36</v>
      </c>
      <c r="B77" s="42"/>
      <c r="C77" s="42"/>
      <c r="D77" s="42"/>
      <c r="E77" s="42"/>
      <c r="F77" s="43"/>
    </row>
    <row r="78" spans="1:6" ht="157.5" customHeight="1" thickBot="1" x14ac:dyDescent="0.3">
      <c r="A78" s="13" t="s">
        <v>3</v>
      </c>
      <c r="B78" s="14" t="s">
        <v>4</v>
      </c>
      <c r="C78" s="14" t="s">
        <v>5</v>
      </c>
      <c r="D78" s="14" t="s">
        <v>6</v>
      </c>
      <c r="E78" s="14" t="s">
        <v>7</v>
      </c>
      <c r="F78" s="14" t="s">
        <v>8</v>
      </c>
    </row>
    <row r="79" spans="1:6" ht="19.5" thickBot="1" x14ac:dyDescent="0.35">
      <c r="A79" s="15">
        <v>1</v>
      </c>
      <c r="B79" s="15">
        <v>2</v>
      </c>
      <c r="C79" s="15">
        <v>3</v>
      </c>
      <c r="D79" s="12">
        <v>4</v>
      </c>
      <c r="E79" s="15">
        <v>5</v>
      </c>
      <c r="F79" s="15" t="s">
        <v>9</v>
      </c>
    </row>
    <row r="80" spans="1:6" ht="72.75" thickBot="1" x14ac:dyDescent="0.3">
      <c r="A80" s="13">
        <v>1</v>
      </c>
      <c r="B80" s="51" t="s">
        <v>81</v>
      </c>
      <c r="C80" s="14" t="s">
        <v>10</v>
      </c>
      <c r="D80" s="16">
        <v>110</v>
      </c>
      <c r="E80" s="16">
        <v>89</v>
      </c>
      <c r="F80" s="17">
        <f>E80/D80*100</f>
        <v>80.909090909090907</v>
      </c>
    </row>
    <row r="81" spans="1:6" ht="48" thickBot="1" x14ac:dyDescent="0.3">
      <c r="A81" s="13">
        <v>2</v>
      </c>
      <c r="B81" s="50" t="s">
        <v>301</v>
      </c>
      <c r="C81" s="14" t="s">
        <v>10</v>
      </c>
      <c r="D81" s="18">
        <f>D80</f>
        <v>110</v>
      </c>
      <c r="E81" s="18">
        <f>E80</f>
        <v>89</v>
      </c>
      <c r="F81" s="17">
        <f>E81/D81*100</f>
        <v>80.909090909090907</v>
      </c>
    </row>
    <row r="82" spans="1:6" ht="19.5" thickBot="1" x14ac:dyDescent="0.3">
      <c r="A82" s="165"/>
      <c r="B82" s="272"/>
      <c r="C82" s="155"/>
      <c r="D82" s="273"/>
      <c r="E82" s="273"/>
      <c r="F82" s="274"/>
    </row>
    <row r="83" spans="1:6" ht="19.5" thickBot="1" x14ac:dyDescent="0.35">
      <c r="A83" s="38" t="s">
        <v>84</v>
      </c>
      <c r="B83" s="39"/>
      <c r="C83" s="39"/>
      <c r="D83" s="39"/>
      <c r="E83" s="39"/>
      <c r="F83" s="40"/>
    </row>
    <row r="84" spans="1:6" ht="19.5" thickBot="1" x14ac:dyDescent="0.35">
      <c r="A84" s="41" t="s">
        <v>36</v>
      </c>
      <c r="B84" s="42"/>
      <c r="C84" s="42"/>
      <c r="D84" s="42"/>
      <c r="E84" s="42"/>
      <c r="F84" s="43"/>
    </row>
    <row r="85" spans="1:6" ht="157.5" customHeight="1" thickBot="1" x14ac:dyDescent="0.3">
      <c r="A85" s="13" t="s">
        <v>3</v>
      </c>
      <c r="B85" s="14" t="s">
        <v>4</v>
      </c>
      <c r="C85" s="14" t="s">
        <v>5</v>
      </c>
      <c r="D85" s="14" t="s">
        <v>6</v>
      </c>
      <c r="E85" s="14" t="s">
        <v>7</v>
      </c>
      <c r="F85" s="14" t="s">
        <v>8</v>
      </c>
    </row>
    <row r="86" spans="1:6" ht="19.5" thickBot="1" x14ac:dyDescent="0.35">
      <c r="A86" s="15">
        <v>1</v>
      </c>
      <c r="B86" s="15">
        <v>2</v>
      </c>
      <c r="C86" s="15">
        <v>3</v>
      </c>
      <c r="D86" s="12">
        <v>4</v>
      </c>
      <c r="E86" s="15">
        <v>5</v>
      </c>
      <c r="F86" s="15" t="s">
        <v>9</v>
      </c>
    </row>
    <row r="87" spans="1:6" ht="88.5" thickBot="1" x14ac:dyDescent="0.3">
      <c r="A87" s="13">
        <v>1</v>
      </c>
      <c r="B87" s="51" t="s">
        <v>85</v>
      </c>
      <c r="C87" s="14" t="s">
        <v>10</v>
      </c>
      <c r="D87" s="16">
        <v>224</v>
      </c>
      <c r="E87" s="16">
        <v>188</v>
      </c>
      <c r="F87" s="17">
        <f>E87/D87*100</f>
        <v>83.928571428571431</v>
      </c>
    </row>
    <row r="88" spans="1:6" ht="98.25" thickBot="1" x14ac:dyDescent="0.3">
      <c r="A88" s="13">
        <v>2</v>
      </c>
      <c r="B88" s="50" t="s">
        <v>86</v>
      </c>
      <c r="C88" s="14" t="s">
        <v>10</v>
      </c>
      <c r="D88" s="18">
        <f>D87</f>
        <v>224</v>
      </c>
      <c r="E88" s="18">
        <f>E87</f>
        <v>188</v>
      </c>
      <c r="F88" s="17">
        <f>E88/D88*100</f>
        <v>83.928571428571431</v>
      </c>
    </row>
    <row r="89" spans="1:6" ht="15.75" thickBot="1" x14ac:dyDescent="0.3"/>
    <row r="90" spans="1:6" ht="19.5" thickBot="1" x14ac:dyDescent="0.35">
      <c r="A90" s="38" t="s">
        <v>89</v>
      </c>
      <c r="B90" s="39"/>
      <c r="C90" s="39"/>
      <c r="D90" s="39"/>
      <c r="E90" s="39"/>
      <c r="F90" s="40"/>
    </row>
    <row r="91" spans="1:6" ht="19.5" thickBot="1" x14ac:dyDescent="0.35">
      <c r="A91" s="41" t="s">
        <v>36</v>
      </c>
      <c r="B91" s="42"/>
      <c r="C91" s="42"/>
      <c r="D91" s="42"/>
      <c r="E91" s="42"/>
      <c r="F91" s="43"/>
    </row>
    <row r="92" spans="1:6" ht="157.5" customHeight="1" thickBot="1" x14ac:dyDescent="0.3">
      <c r="A92" s="13" t="s">
        <v>3</v>
      </c>
      <c r="B92" s="14" t="s">
        <v>4</v>
      </c>
      <c r="C92" s="14" t="s">
        <v>5</v>
      </c>
      <c r="D92" s="14" t="s">
        <v>6</v>
      </c>
      <c r="E92" s="14" t="s">
        <v>7</v>
      </c>
      <c r="F92" s="14" t="s">
        <v>8</v>
      </c>
    </row>
    <row r="93" spans="1:6" ht="19.5" thickBot="1" x14ac:dyDescent="0.35">
      <c r="A93" s="15">
        <v>1</v>
      </c>
      <c r="B93" s="15">
        <v>2</v>
      </c>
      <c r="C93" s="15">
        <v>3</v>
      </c>
      <c r="D93" s="12">
        <v>4</v>
      </c>
      <c r="E93" s="15">
        <v>5</v>
      </c>
      <c r="F93" s="15" t="s">
        <v>9</v>
      </c>
    </row>
    <row r="94" spans="1:6" ht="63.75" thickBot="1" x14ac:dyDescent="0.3">
      <c r="A94" s="13">
        <v>1</v>
      </c>
      <c r="B94" s="51" t="s">
        <v>90</v>
      </c>
      <c r="C94" s="14" t="s">
        <v>10</v>
      </c>
      <c r="D94" s="16">
        <v>103</v>
      </c>
      <c r="E94" s="16">
        <v>98</v>
      </c>
      <c r="F94" s="17">
        <f>E94/D94*100</f>
        <v>95.145631067961162</v>
      </c>
    </row>
    <row r="95" spans="1:6" ht="95.25" thickBot="1" x14ac:dyDescent="0.3">
      <c r="A95" s="13">
        <v>2</v>
      </c>
      <c r="B95" s="50" t="s">
        <v>91</v>
      </c>
      <c r="C95" s="14" t="s">
        <v>10</v>
      </c>
      <c r="D95" s="18">
        <f>D94</f>
        <v>103</v>
      </c>
      <c r="E95" s="18">
        <f>E94</f>
        <v>98</v>
      </c>
      <c r="F95" s="17">
        <f>E95/D95*100</f>
        <v>95.145631067961162</v>
      </c>
    </row>
    <row r="96" spans="1:6" ht="15.75" thickBot="1" x14ac:dyDescent="0.3"/>
    <row r="97" spans="1:6" ht="19.5" thickBot="1" x14ac:dyDescent="0.35">
      <c r="A97" s="38" t="s">
        <v>94</v>
      </c>
      <c r="B97" s="39"/>
      <c r="C97" s="39"/>
      <c r="D97" s="39"/>
      <c r="E97" s="39"/>
      <c r="F97" s="40"/>
    </row>
    <row r="98" spans="1:6" ht="19.5" thickBot="1" x14ac:dyDescent="0.35">
      <c r="A98" s="41" t="s">
        <v>36</v>
      </c>
      <c r="B98" s="42"/>
      <c r="C98" s="42"/>
      <c r="D98" s="42"/>
      <c r="E98" s="42"/>
      <c r="F98" s="43"/>
    </row>
    <row r="99" spans="1:6" ht="157.5" customHeight="1" thickBot="1" x14ac:dyDescent="0.3">
      <c r="A99" s="13" t="s">
        <v>3</v>
      </c>
      <c r="B99" s="14" t="s">
        <v>4</v>
      </c>
      <c r="C99" s="14" t="s">
        <v>5</v>
      </c>
      <c r="D99" s="14" t="s">
        <v>6</v>
      </c>
      <c r="E99" s="14" t="s">
        <v>7</v>
      </c>
      <c r="F99" s="14" t="s">
        <v>8</v>
      </c>
    </row>
    <row r="100" spans="1:6" ht="19.5" thickBot="1" x14ac:dyDescent="0.35">
      <c r="A100" s="15">
        <v>1</v>
      </c>
      <c r="B100" s="15">
        <v>2</v>
      </c>
      <c r="C100" s="15">
        <v>3</v>
      </c>
      <c r="D100" s="12">
        <v>4</v>
      </c>
      <c r="E100" s="15">
        <v>5</v>
      </c>
      <c r="F100" s="15" t="s">
        <v>9</v>
      </c>
    </row>
    <row r="101" spans="1:6" ht="69" customHeight="1" thickBot="1" x14ac:dyDescent="0.3">
      <c r="A101" s="13">
        <v>1</v>
      </c>
      <c r="B101" s="51" t="s">
        <v>95</v>
      </c>
      <c r="C101" s="14" t="s">
        <v>10</v>
      </c>
      <c r="D101" s="16">
        <v>48</v>
      </c>
      <c r="E101" s="16">
        <v>50</v>
      </c>
      <c r="F101" s="17">
        <f>E101/D101*100</f>
        <v>104.16666666666667</v>
      </c>
    </row>
    <row r="102" spans="1:6" ht="52.5" customHeight="1" thickBot="1" x14ac:dyDescent="0.3">
      <c r="A102" s="13">
        <v>2</v>
      </c>
      <c r="B102" s="50" t="s">
        <v>96</v>
      </c>
      <c r="C102" s="14" t="s">
        <v>10</v>
      </c>
      <c r="D102" s="18">
        <f>D101</f>
        <v>48</v>
      </c>
      <c r="E102" s="18">
        <f>E101</f>
        <v>50</v>
      </c>
      <c r="F102" s="17">
        <f>E102/D102*100</f>
        <v>104.16666666666667</v>
      </c>
    </row>
    <row r="103" spans="1:6" ht="15.75" thickBot="1" x14ac:dyDescent="0.3"/>
    <row r="104" spans="1:6" ht="19.5" thickBot="1" x14ac:dyDescent="0.35">
      <c r="A104" s="38" t="s">
        <v>97</v>
      </c>
      <c r="B104" s="39"/>
      <c r="C104" s="39"/>
      <c r="D104" s="39"/>
      <c r="E104" s="39"/>
      <c r="F104" s="40"/>
    </row>
    <row r="105" spans="1:6" ht="19.5" thickBot="1" x14ac:dyDescent="0.35">
      <c r="A105" s="41" t="s">
        <v>36</v>
      </c>
      <c r="B105" s="42"/>
      <c r="C105" s="42"/>
      <c r="D105" s="42"/>
      <c r="E105" s="42"/>
      <c r="F105" s="43"/>
    </row>
    <row r="106" spans="1:6" ht="157.5" customHeight="1" thickBot="1" x14ac:dyDescent="0.3">
      <c r="A106" s="13" t="s">
        <v>3</v>
      </c>
      <c r="B106" s="14" t="s">
        <v>4</v>
      </c>
      <c r="C106" s="14" t="s">
        <v>5</v>
      </c>
      <c r="D106" s="14" t="s">
        <v>6</v>
      </c>
      <c r="E106" s="14" t="s">
        <v>7</v>
      </c>
      <c r="F106" s="14" t="s">
        <v>8</v>
      </c>
    </row>
    <row r="107" spans="1:6" ht="19.5" thickBot="1" x14ac:dyDescent="0.35">
      <c r="A107" s="15">
        <v>1</v>
      </c>
      <c r="B107" s="15">
        <v>2</v>
      </c>
      <c r="C107" s="15">
        <v>3</v>
      </c>
      <c r="D107" s="12">
        <v>4</v>
      </c>
      <c r="E107" s="15">
        <v>5</v>
      </c>
      <c r="F107" s="15" t="s">
        <v>9</v>
      </c>
    </row>
    <row r="108" spans="1:6" ht="63.75" thickBot="1" x14ac:dyDescent="0.3">
      <c r="A108" s="13">
        <v>1</v>
      </c>
      <c r="B108" s="51" t="s">
        <v>98</v>
      </c>
      <c r="C108" s="14" t="s">
        <v>10</v>
      </c>
      <c r="D108" s="16">
        <v>139</v>
      </c>
      <c r="E108" s="16">
        <v>125</v>
      </c>
      <c r="F108" s="17">
        <f>E108/D108*100</f>
        <v>89.928057553956833</v>
      </c>
    </row>
    <row r="109" spans="1:6" ht="98.25" customHeight="1" thickBot="1" x14ac:dyDescent="0.3">
      <c r="A109" s="13">
        <v>2</v>
      </c>
      <c r="B109" s="50" t="s">
        <v>99</v>
      </c>
      <c r="C109" s="14" t="s">
        <v>10</v>
      </c>
      <c r="D109" s="18">
        <v>139</v>
      </c>
      <c r="E109" s="18">
        <v>125</v>
      </c>
      <c r="F109" s="17">
        <f>E109/D109*100</f>
        <v>89.928057553956833</v>
      </c>
    </row>
    <row r="110" spans="1:6" ht="15.75" thickBot="1" x14ac:dyDescent="0.3"/>
    <row r="111" spans="1:6" ht="19.5" thickBot="1" x14ac:dyDescent="0.35">
      <c r="A111" s="38" t="s">
        <v>100</v>
      </c>
      <c r="B111" s="39"/>
      <c r="C111" s="39"/>
      <c r="D111" s="39"/>
      <c r="E111" s="39"/>
      <c r="F111" s="40"/>
    </row>
    <row r="112" spans="1:6" ht="19.5" thickBot="1" x14ac:dyDescent="0.35">
      <c r="A112" s="41" t="s">
        <v>36</v>
      </c>
      <c r="B112" s="42"/>
      <c r="C112" s="42"/>
      <c r="D112" s="42"/>
      <c r="E112" s="42"/>
      <c r="F112" s="43"/>
    </row>
    <row r="113" spans="1:6" ht="157.5" customHeight="1" thickBot="1" x14ac:dyDescent="0.3">
      <c r="A113" s="13" t="s">
        <v>3</v>
      </c>
      <c r="B113" s="14" t="s">
        <v>4</v>
      </c>
      <c r="C113" s="14" t="s">
        <v>5</v>
      </c>
      <c r="D113" s="14" t="s">
        <v>6</v>
      </c>
      <c r="E113" s="14" t="s">
        <v>7</v>
      </c>
      <c r="F113" s="14" t="s">
        <v>8</v>
      </c>
    </row>
    <row r="114" spans="1:6" ht="19.5" thickBot="1" x14ac:dyDescent="0.35">
      <c r="A114" s="15">
        <v>1</v>
      </c>
      <c r="B114" s="15">
        <v>2</v>
      </c>
      <c r="C114" s="15">
        <v>3</v>
      </c>
      <c r="D114" s="12">
        <v>4</v>
      </c>
      <c r="E114" s="15">
        <v>5</v>
      </c>
      <c r="F114" s="15" t="s">
        <v>9</v>
      </c>
    </row>
    <row r="115" spans="1:6" ht="63.75" thickBot="1" x14ac:dyDescent="0.3">
      <c r="A115" s="13">
        <v>1</v>
      </c>
      <c r="B115" s="51" t="s">
        <v>90</v>
      </c>
      <c r="C115" s="14" t="s">
        <v>10</v>
      </c>
      <c r="D115" s="16">
        <v>209</v>
      </c>
      <c r="E115" s="16">
        <v>187</v>
      </c>
      <c r="F115" s="17">
        <f>E115/D115*100</f>
        <v>89.473684210526315</v>
      </c>
    </row>
    <row r="116" spans="1:6" ht="111" thickBot="1" x14ac:dyDescent="0.3">
      <c r="A116" s="13">
        <v>2</v>
      </c>
      <c r="B116" s="50" t="s">
        <v>101</v>
      </c>
      <c r="C116" s="14" t="s">
        <v>10</v>
      </c>
      <c r="D116" s="18">
        <f>D115</f>
        <v>209</v>
      </c>
      <c r="E116" s="18">
        <f>E115</f>
        <v>187</v>
      </c>
      <c r="F116" s="17">
        <f>E116/D116*100</f>
        <v>89.473684210526315</v>
      </c>
    </row>
    <row r="117" spans="1:6" ht="15.75" thickBot="1" x14ac:dyDescent="0.3"/>
    <row r="118" spans="1:6" ht="19.5" thickBot="1" x14ac:dyDescent="0.35">
      <c r="A118" s="38" t="s">
        <v>103</v>
      </c>
      <c r="B118" s="39"/>
      <c r="C118" s="39"/>
      <c r="D118" s="39"/>
      <c r="E118" s="39"/>
      <c r="F118" s="40"/>
    </row>
    <row r="119" spans="1:6" ht="19.5" thickBot="1" x14ac:dyDescent="0.35">
      <c r="A119" s="41" t="s">
        <v>36</v>
      </c>
      <c r="B119" s="42"/>
      <c r="C119" s="42"/>
      <c r="D119" s="42"/>
      <c r="E119" s="42"/>
      <c r="F119" s="43"/>
    </row>
    <row r="120" spans="1:6" ht="157.5" customHeight="1" thickBot="1" x14ac:dyDescent="0.3">
      <c r="A120" s="13" t="s">
        <v>3</v>
      </c>
      <c r="B120" s="14" t="s">
        <v>4</v>
      </c>
      <c r="C120" s="14" t="s">
        <v>5</v>
      </c>
      <c r="D120" s="14" t="s">
        <v>6</v>
      </c>
      <c r="E120" s="14" t="s">
        <v>7</v>
      </c>
      <c r="F120" s="14" t="s">
        <v>8</v>
      </c>
    </row>
    <row r="121" spans="1:6" ht="19.5" thickBot="1" x14ac:dyDescent="0.35">
      <c r="A121" s="15">
        <v>1</v>
      </c>
      <c r="B121" s="15">
        <v>2</v>
      </c>
      <c r="C121" s="15">
        <v>3</v>
      </c>
      <c r="D121" s="12">
        <v>4</v>
      </c>
      <c r="E121" s="15">
        <v>5</v>
      </c>
      <c r="F121" s="15" t="s">
        <v>9</v>
      </c>
    </row>
    <row r="122" spans="1:6" ht="74.25" customHeight="1" thickBot="1" x14ac:dyDescent="0.3">
      <c r="A122" s="13">
        <v>1</v>
      </c>
      <c r="B122" s="51" t="s">
        <v>108</v>
      </c>
      <c r="C122" s="14" t="s">
        <v>10</v>
      </c>
      <c r="D122" s="16">
        <v>102</v>
      </c>
      <c r="E122" s="16">
        <v>97</v>
      </c>
      <c r="F122" s="17">
        <f>E122/D122*100</f>
        <v>95.098039215686271</v>
      </c>
    </row>
    <row r="123" spans="1:6" ht="79.5" thickBot="1" x14ac:dyDescent="0.3">
      <c r="A123" s="13">
        <v>2</v>
      </c>
      <c r="B123" s="50" t="s">
        <v>105</v>
      </c>
      <c r="C123" s="14" t="s">
        <v>10</v>
      </c>
      <c r="D123" s="18">
        <f>D122</f>
        <v>102</v>
      </c>
      <c r="E123" s="18">
        <f>E122</f>
        <v>97</v>
      </c>
      <c r="F123" s="17">
        <f>E123/D123*100</f>
        <v>95.098039215686271</v>
      </c>
    </row>
    <row r="124" spans="1:6" ht="15.75" thickBot="1" x14ac:dyDescent="0.3"/>
    <row r="125" spans="1:6" ht="19.5" thickBot="1" x14ac:dyDescent="0.35">
      <c r="A125" s="38" t="s">
        <v>109</v>
      </c>
      <c r="B125" s="39"/>
      <c r="C125" s="39"/>
      <c r="D125" s="39"/>
      <c r="E125" s="39"/>
      <c r="F125" s="40"/>
    </row>
    <row r="126" spans="1:6" ht="19.5" thickBot="1" x14ac:dyDescent="0.35">
      <c r="A126" s="41" t="s">
        <v>36</v>
      </c>
      <c r="B126" s="42"/>
      <c r="C126" s="42"/>
      <c r="D126" s="42"/>
      <c r="E126" s="42"/>
      <c r="F126" s="43"/>
    </row>
    <row r="127" spans="1:6" ht="157.5" customHeight="1" thickBot="1" x14ac:dyDescent="0.3">
      <c r="A127" s="13" t="s">
        <v>3</v>
      </c>
      <c r="B127" s="14" t="s">
        <v>4</v>
      </c>
      <c r="C127" s="14" t="s">
        <v>5</v>
      </c>
      <c r="D127" s="14" t="s">
        <v>6</v>
      </c>
      <c r="E127" s="14" t="s">
        <v>7</v>
      </c>
      <c r="F127" s="14" t="s">
        <v>8</v>
      </c>
    </row>
    <row r="128" spans="1:6" ht="19.5" thickBot="1" x14ac:dyDescent="0.35">
      <c r="A128" s="15">
        <v>1</v>
      </c>
      <c r="B128" s="15">
        <v>2</v>
      </c>
      <c r="C128" s="15">
        <v>3</v>
      </c>
      <c r="D128" s="15">
        <v>4</v>
      </c>
      <c r="E128" s="15">
        <v>5</v>
      </c>
      <c r="F128" s="15" t="s">
        <v>9</v>
      </c>
    </row>
    <row r="129" spans="1:6" ht="69.75" thickBot="1" x14ac:dyDescent="0.3">
      <c r="A129" s="110">
        <v>1</v>
      </c>
      <c r="B129" s="51" t="s">
        <v>110</v>
      </c>
      <c r="C129" s="110" t="s">
        <v>10</v>
      </c>
      <c r="D129" s="16">
        <v>163</v>
      </c>
      <c r="E129" s="16">
        <v>153</v>
      </c>
      <c r="F129" s="20">
        <f>E129/D129*100</f>
        <v>93.865030674846622</v>
      </c>
    </row>
    <row r="130" spans="1:6" ht="66.75" thickBot="1" x14ac:dyDescent="0.3">
      <c r="A130" s="110">
        <v>2</v>
      </c>
      <c r="B130" s="50" t="s">
        <v>111</v>
      </c>
      <c r="C130" s="110" t="s">
        <v>10</v>
      </c>
      <c r="D130" s="18">
        <f>D129</f>
        <v>163</v>
      </c>
      <c r="E130" s="18">
        <f>E129</f>
        <v>153</v>
      </c>
      <c r="F130" s="20">
        <f>E130/D130*100</f>
        <v>93.865030674846622</v>
      </c>
    </row>
    <row r="131" spans="1:6" ht="15.75" thickBot="1" x14ac:dyDescent="0.3"/>
    <row r="132" spans="1:6" ht="19.5" thickBot="1" x14ac:dyDescent="0.35">
      <c r="A132" s="38" t="s">
        <v>119</v>
      </c>
      <c r="B132" s="39"/>
      <c r="C132" s="39"/>
      <c r="D132" s="39"/>
      <c r="E132" s="39"/>
      <c r="F132" s="40"/>
    </row>
    <row r="133" spans="1:6" ht="19.5" thickBot="1" x14ac:dyDescent="0.35">
      <c r="A133" s="41" t="s">
        <v>36</v>
      </c>
      <c r="B133" s="42"/>
      <c r="C133" s="42"/>
      <c r="D133" s="42"/>
      <c r="E133" s="42"/>
      <c r="F133" s="43"/>
    </row>
    <row r="134" spans="1:6" ht="157.5" customHeight="1" thickBot="1" x14ac:dyDescent="0.3">
      <c r="A134" s="13" t="s">
        <v>3</v>
      </c>
      <c r="B134" s="14" t="s">
        <v>4</v>
      </c>
      <c r="C134" s="14" t="s">
        <v>5</v>
      </c>
      <c r="D134" s="14" t="s">
        <v>6</v>
      </c>
      <c r="E134" s="14" t="s">
        <v>7</v>
      </c>
      <c r="F134" s="14" t="s">
        <v>8</v>
      </c>
    </row>
    <row r="135" spans="1:6" ht="19.5" thickBot="1" x14ac:dyDescent="0.35">
      <c r="A135" s="15">
        <v>1</v>
      </c>
      <c r="B135" s="15">
        <v>2</v>
      </c>
      <c r="C135" s="15">
        <v>3</v>
      </c>
      <c r="D135" s="12">
        <v>4</v>
      </c>
      <c r="E135" s="15">
        <v>5</v>
      </c>
      <c r="F135" s="15" t="s">
        <v>9</v>
      </c>
    </row>
    <row r="136" spans="1:6" ht="66" customHeight="1" thickBot="1" x14ac:dyDescent="0.3">
      <c r="A136" s="13">
        <v>1</v>
      </c>
      <c r="B136" s="51" t="s">
        <v>120</v>
      </c>
      <c r="C136" s="14" t="s">
        <v>10</v>
      </c>
      <c r="D136" s="16">
        <v>282</v>
      </c>
      <c r="E136" s="16">
        <v>246</v>
      </c>
      <c r="F136" s="17">
        <f>E136/D136*100</f>
        <v>87.2340425531915</v>
      </c>
    </row>
    <row r="137" spans="1:6" ht="71.45" customHeight="1" thickBot="1" x14ac:dyDescent="0.3">
      <c r="A137" s="13">
        <v>2</v>
      </c>
      <c r="B137" s="50" t="s">
        <v>121</v>
      </c>
      <c r="C137" s="14" t="s">
        <v>10</v>
      </c>
      <c r="D137" s="18">
        <f>D136</f>
        <v>282</v>
      </c>
      <c r="E137" s="18">
        <f>E136</f>
        <v>246</v>
      </c>
      <c r="F137" s="17">
        <f>E137/D137*100</f>
        <v>87.2340425531915</v>
      </c>
    </row>
    <row r="138" spans="1:6" ht="15.75" thickBot="1" x14ac:dyDescent="0.3"/>
    <row r="139" spans="1:6" ht="19.5" thickBot="1" x14ac:dyDescent="0.35">
      <c r="A139" s="116" t="s">
        <v>123</v>
      </c>
      <c r="B139" s="116"/>
      <c r="C139" s="116"/>
      <c r="D139" s="116"/>
      <c r="E139" s="116"/>
      <c r="F139" s="116"/>
    </row>
    <row r="140" spans="1:6" ht="19.5" thickBot="1" x14ac:dyDescent="0.35">
      <c r="A140" s="117" t="s">
        <v>36</v>
      </c>
      <c r="B140" s="117"/>
      <c r="C140" s="117"/>
      <c r="D140" s="117"/>
      <c r="E140" s="117"/>
      <c r="F140" s="117"/>
    </row>
    <row r="141" spans="1:6" ht="157.5" customHeight="1" thickBot="1" x14ac:dyDescent="0.3">
      <c r="A141" s="118" t="s">
        <v>3</v>
      </c>
      <c r="B141" s="119" t="s">
        <v>4</v>
      </c>
      <c r="C141" s="119" t="s">
        <v>5</v>
      </c>
      <c r="D141" s="119" t="s">
        <v>6</v>
      </c>
      <c r="E141" s="119" t="s">
        <v>7</v>
      </c>
      <c r="F141" s="119" t="s">
        <v>8</v>
      </c>
    </row>
    <row r="142" spans="1:6" ht="19.5" thickBot="1" x14ac:dyDescent="0.35">
      <c r="A142" s="120">
        <v>1</v>
      </c>
      <c r="B142" s="120">
        <v>2</v>
      </c>
      <c r="C142" s="120">
        <v>3</v>
      </c>
      <c r="D142" s="121">
        <v>4</v>
      </c>
      <c r="E142" s="120">
        <v>5</v>
      </c>
      <c r="F142" s="120" t="s">
        <v>9</v>
      </c>
    </row>
    <row r="143" spans="1:6" ht="63.75" thickBot="1" x14ac:dyDescent="0.3">
      <c r="A143" s="118">
        <v>1</v>
      </c>
      <c r="B143" s="122" t="s">
        <v>124</v>
      </c>
      <c r="C143" s="119" t="s">
        <v>10</v>
      </c>
      <c r="D143" s="123">
        <v>158</v>
      </c>
      <c r="E143" s="123">
        <v>146</v>
      </c>
      <c r="F143" s="124">
        <f>E143/D143*100</f>
        <v>92.405063291139243</v>
      </c>
    </row>
    <row r="144" spans="1:6" ht="79.5" thickBot="1" x14ac:dyDescent="0.3">
      <c r="A144" s="118">
        <v>2</v>
      </c>
      <c r="B144" s="125" t="s">
        <v>125</v>
      </c>
      <c r="C144" s="119" t="s">
        <v>10</v>
      </c>
      <c r="D144" s="126">
        <f>D143</f>
        <v>158</v>
      </c>
      <c r="E144" s="126">
        <f>E143</f>
        <v>146</v>
      </c>
      <c r="F144" s="124">
        <f>E144/D144*100</f>
        <v>92.405063291139243</v>
      </c>
    </row>
    <row r="145" spans="1:13" ht="15.75" thickBot="1" x14ac:dyDescent="0.3"/>
    <row r="146" spans="1:13" ht="19.5" thickBot="1" x14ac:dyDescent="0.35">
      <c r="A146" s="38" t="s">
        <v>130</v>
      </c>
      <c r="B146" s="39"/>
      <c r="C146" s="39"/>
      <c r="D146" s="39"/>
      <c r="E146" s="39"/>
      <c r="F146" s="40"/>
    </row>
    <row r="147" spans="1:13" ht="19.5" thickBot="1" x14ac:dyDescent="0.35">
      <c r="A147" s="41" t="s">
        <v>36</v>
      </c>
      <c r="B147" s="42"/>
      <c r="C147" s="42"/>
      <c r="D147" s="42"/>
      <c r="E147" s="42"/>
      <c r="F147" s="43"/>
    </row>
    <row r="148" spans="1:13" ht="157.5" customHeight="1" thickBot="1" x14ac:dyDescent="0.3">
      <c r="A148" s="13" t="s">
        <v>3</v>
      </c>
      <c r="B148" s="14" t="s">
        <v>4</v>
      </c>
      <c r="C148" s="14" t="s">
        <v>5</v>
      </c>
      <c r="D148" s="14" t="s">
        <v>6</v>
      </c>
      <c r="E148" s="14" t="s">
        <v>7</v>
      </c>
      <c r="F148" s="14" t="s">
        <v>8</v>
      </c>
    </row>
    <row r="149" spans="1:13" ht="19.5" thickBot="1" x14ac:dyDescent="0.35">
      <c r="A149" s="15">
        <v>1</v>
      </c>
      <c r="B149" s="15">
        <v>2</v>
      </c>
      <c r="C149" s="15">
        <v>3</v>
      </c>
      <c r="D149" s="12">
        <v>4</v>
      </c>
      <c r="E149" s="15">
        <v>5</v>
      </c>
      <c r="F149" s="15" t="s">
        <v>9</v>
      </c>
    </row>
    <row r="150" spans="1:13" ht="54" thickBot="1" x14ac:dyDescent="0.3">
      <c r="A150" s="13">
        <v>1</v>
      </c>
      <c r="B150" s="51" t="s">
        <v>131</v>
      </c>
      <c r="C150" s="14" t="s">
        <v>10</v>
      </c>
      <c r="D150" s="16">
        <v>66</v>
      </c>
      <c r="E150" s="16">
        <v>61</v>
      </c>
      <c r="F150" s="17">
        <f>E150/D150*100</f>
        <v>92.424242424242422</v>
      </c>
    </row>
    <row r="151" spans="1:13" ht="51" thickBot="1" x14ac:dyDescent="0.3">
      <c r="A151" s="13">
        <v>2</v>
      </c>
      <c r="B151" s="50" t="s">
        <v>132</v>
      </c>
      <c r="C151" s="14" t="s">
        <v>10</v>
      </c>
      <c r="D151" s="18">
        <f>D150</f>
        <v>66</v>
      </c>
      <c r="E151" s="18">
        <f>E150</f>
        <v>61</v>
      </c>
      <c r="F151" s="17">
        <f>E151/D151*100</f>
        <v>92.424242424242422</v>
      </c>
    </row>
    <row r="152" spans="1:13" ht="15.75" thickBot="1" x14ac:dyDescent="0.3"/>
    <row r="153" spans="1:13" ht="19.5" thickBot="1" x14ac:dyDescent="0.35">
      <c r="A153" s="38" t="s">
        <v>136</v>
      </c>
      <c r="B153" s="39"/>
      <c r="C153" s="39"/>
      <c r="D153" s="39"/>
      <c r="E153" s="39"/>
      <c r="F153" s="40"/>
    </row>
    <row r="154" spans="1:13" ht="19.5" thickBot="1" x14ac:dyDescent="0.35">
      <c r="A154" s="41" t="s">
        <v>36</v>
      </c>
      <c r="B154" s="42"/>
      <c r="C154" s="42"/>
      <c r="D154" s="42"/>
      <c r="E154" s="42"/>
      <c r="F154" s="43"/>
    </row>
    <row r="155" spans="1:13" ht="157.5" customHeight="1" thickBot="1" x14ac:dyDescent="0.3">
      <c r="A155" s="13" t="s">
        <v>3</v>
      </c>
      <c r="B155" s="14" t="s">
        <v>4</v>
      </c>
      <c r="C155" s="14" t="s">
        <v>5</v>
      </c>
      <c r="D155" s="14" t="s">
        <v>6</v>
      </c>
      <c r="E155" s="14" t="s">
        <v>7</v>
      </c>
      <c r="F155" s="14" t="s">
        <v>8</v>
      </c>
    </row>
    <row r="156" spans="1:13" ht="19.5" thickBot="1" x14ac:dyDescent="0.35">
      <c r="A156" s="15">
        <v>1</v>
      </c>
      <c r="B156" s="15">
        <v>2</v>
      </c>
      <c r="C156" s="15">
        <v>3</v>
      </c>
      <c r="D156" s="12">
        <v>4</v>
      </c>
      <c r="E156" s="15">
        <v>5</v>
      </c>
      <c r="F156" s="15" t="s">
        <v>9</v>
      </c>
    </row>
    <row r="157" spans="1:13" ht="87.75" customHeight="1" thickBot="1" x14ac:dyDescent="0.3">
      <c r="A157" s="13">
        <v>1</v>
      </c>
      <c r="B157" s="51" t="s">
        <v>137</v>
      </c>
      <c r="C157" s="14" t="s">
        <v>10</v>
      </c>
      <c r="D157" s="16">
        <v>280</v>
      </c>
      <c r="E157" s="16">
        <v>259</v>
      </c>
      <c r="F157" s="17">
        <f>E157/D157*100</f>
        <v>92.5</v>
      </c>
    </row>
    <row r="158" spans="1:13" ht="120.75" customHeight="1" thickBot="1" x14ac:dyDescent="0.3">
      <c r="A158" s="13">
        <v>2</v>
      </c>
      <c r="B158" s="50" t="s">
        <v>138</v>
      </c>
      <c r="C158" s="14" t="s">
        <v>10</v>
      </c>
      <c r="D158" s="18">
        <f>D157</f>
        <v>280</v>
      </c>
      <c r="E158" s="18">
        <f>E157</f>
        <v>259</v>
      </c>
      <c r="F158" s="17">
        <f>E158/D158*100</f>
        <v>92.5</v>
      </c>
    </row>
    <row r="159" spans="1:13" ht="15.75" thickBot="1" x14ac:dyDescent="0.3"/>
    <row r="160" spans="1:13" ht="19.5" thickBot="1" x14ac:dyDescent="0.35">
      <c r="A160" s="38" t="s">
        <v>141</v>
      </c>
      <c r="B160" s="39"/>
      <c r="C160" s="39"/>
      <c r="D160" s="39"/>
      <c r="E160" s="39"/>
      <c r="F160" s="40"/>
      <c r="G160" s="147"/>
      <c r="H160" s="147"/>
      <c r="I160" s="147"/>
      <c r="J160" s="147"/>
      <c r="K160" s="147"/>
      <c r="L160" s="147"/>
      <c r="M160" s="147"/>
    </row>
    <row r="161" spans="1:6" ht="19.5" thickBot="1" x14ac:dyDescent="0.35">
      <c r="A161" s="41" t="s">
        <v>36</v>
      </c>
      <c r="B161" s="42"/>
      <c r="C161" s="42"/>
      <c r="D161" s="42"/>
      <c r="E161" s="42"/>
      <c r="F161" s="43"/>
    </row>
    <row r="162" spans="1:6" ht="157.5" customHeight="1" thickBot="1" x14ac:dyDescent="0.3">
      <c r="A162" s="13" t="s">
        <v>3</v>
      </c>
      <c r="B162" s="14" t="s">
        <v>4</v>
      </c>
      <c r="C162" s="14" t="s">
        <v>5</v>
      </c>
      <c r="D162" s="14" t="s">
        <v>6</v>
      </c>
      <c r="E162" s="14" t="s">
        <v>7</v>
      </c>
      <c r="F162" s="14" t="s">
        <v>8</v>
      </c>
    </row>
    <row r="163" spans="1:6" ht="19.5" thickBot="1" x14ac:dyDescent="0.35">
      <c r="A163" s="15">
        <v>1</v>
      </c>
      <c r="B163" s="15">
        <v>2</v>
      </c>
      <c r="C163" s="15">
        <v>3</v>
      </c>
      <c r="D163" s="146">
        <v>4</v>
      </c>
      <c r="E163" s="15">
        <v>5</v>
      </c>
      <c r="F163" s="15" t="s">
        <v>9</v>
      </c>
    </row>
    <row r="164" spans="1:6" ht="72.75" thickBot="1" x14ac:dyDescent="0.3">
      <c r="A164" s="13">
        <v>1</v>
      </c>
      <c r="B164" s="51" t="s">
        <v>142</v>
      </c>
      <c r="C164" s="14" t="s">
        <v>10</v>
      </c>
      <c r="D164" s="16">
        <v>389</v>
      </c>
      <c r="E164" s="16">
        <v>381</v>
      </c>
      <c r="F164" s="17">
        <f>E164/D164*100</f>
        <v>97.943444730077118</v>
      </c>
    </row>
    <row r="165" spans="1:6" ht="100.5" customHeight="1" thickBot="1" x14ac:dyDescent="0.3">
      <c r="A165" s="13">
        <v>2</v>
      </c>
      <c r="B165" s="50" t="s">
        <v>143</v>
      </c>
      <c r="C165" s="14" t="s">
        <v>10</v>
      </c>
      <c r="D165" s="18">
        <f>D164</f>
        <v>389</v>
      </c>
      <c r="E165" s="18">
        <f>E164</f>
        <v>381</v>
      </c>
      <c r="F165" s="17">
        <f>E165/D165*100</f>
        <v>97.943444730077118</v>
      </c>
    </row>
    <row r="166" spans="1:6" ht="15.75" thickBot="1" x14ac:dyDescent="0.3"/>
    <row r="167" spans="1:6" ht="19.5" thickBot="1" x14ac:dyDescent="0.35">
      <c r="A167" s="38" t="s">
        <v>146</v>
      </c>
      <c r="B167" s="39"/>
      <c r="C167" s="39"/>
      <c r="D167" s="39"/>
      <c r="E167" s="39"/>
      <c r="F167" s="40"/>
    </row>
    <row r="168" spans="1:6" ht="19.5" thickBot="1" x14ac:dyDescent="0.35">
      <c r="A168" s="41" t="s">
        <v>36</v>
      </c>
      <c r="B168" s="42"/>
      <c r="C168" s="42"/>
      <c r="D168" s="42"/>
      <c r="E168" s="42"/>
      <c r="F168" s="43"/>
    </row>
    <row r="169" spans="1:6" ht="157.5" customHeight="1" thickBot="1" x14ac:dyDescent="0.3">
      <c r="A169" s="13" t="s">
        <v>3</v>
      </c>
      <c r="B169" s="14" t="s">
        <v>4</v>
      </c>
      <c r="C169" s="14" t="s">
        <v>5</v>
      </c>
      <c r="D169" s="14" t="s">
        <v>6</v>
      </c>
      <c r="E169" s="14" t="s">
        <v>7</v>
      </c>
      <c r="F169" s="14" t="s">
        <v>8</v>
      </c>
    </row>
    <row r="170" spans="1:6" ht="19.5" thickBot="1" x14ac:dyDescent="0.35">
      <c r="A170" s="15">
        <v>1</v>
      </c>
      <c r="B170" s="15">
        <v>2</v>
      </c>
      <c r="C170" s="15">
        <v>3</v>
      </c>
      <c r="D170" s="12">
        <v>4</v>
      </c>
      <c r="E170" s="15">
        <v>5</v>
      </c>
      <c r="F170" s="15" t="s">
        <v>9</v>
      </c>
    </row>
    <row r="171" spans="1:6" ht="79.5" thickBot="1" x14ac:dyDescent="0.3">
      <c r="A171" s="13">
        <v>1</v>
      </c>
      <c r="B171" s="51" t="s">
        <v>147</v>
      </c>
      <c r="C171" s="14" t="s">
        <v>10</v>
      </c>
      <c r="D171" s="16">
        <v>141</v>
      </c>
      <c r="E171" s="16">
        <v>113</v>
      </c>
      <c r="F171" s="17">
        <f>E171/D171*100</f>
        <v>80.141843971631204</v>
      </c>
    </row>
    <row r="172" spans="1:6" ht="79.5" thickBot="1" x14ac:dyDescent="0.3">
      <c r="A172" s="13">
        <v>2</v>
      </c>
      <c r="B172" s="50" t="s">
        <v>148</v>
      </c>
      <c r="C172" s="14" t="s">
        <v>10</v>
      </c>
      <c r="D172" s="18">
        <f>D171</f>
        <v>141</v>
      </c>
      <c r="E172" s="18">
        <f>E171</f>
        <v>113</v>
      </c>
      <c r="F172" s="17">
        <f>E172/D172*100</f>
        <v>80.141843971631204</v>
      </c>
    </row>
    <row r="173" spans="1:6" ht="15.75" thickBot="1" x14ac:dyDescent="0.3"/>
    <row r="174" spans="1:6" ht="19.5" thickBot="1" x14ac:dyDescent="0.35">
      <c r="A174" s="38" t="s">
        <v>149</v>
      </c>
      <c r="B174" s="39"/>
      <c r="C174" s="39"/>
      <c r="D174" s="39"/>
      <c r="E174" s="39"/>
      <c r="F174" s="40"/>
    </row>
    <row r="175" spans="1:6" ht="19.5" thickBot="1" x14ac:dyDescent="0.35">
      <c r="A175" s="41" t="s">
        <v>36</v>
      </c>
      <c r="B175" s="42"/>
      <c r="C175" s="42"/>
      <c r="D175" s="42"/>
      <c r="E175" s="42"/>
      <c r="F175" s="43"/>
    </row>
    <row r="176" spans="1:6" ht="157.5" customHeight="1" thickBot="1" x14ac:dyDescent="0.3">
      <c r="A176" s="13" t="s">
        <v>3</v>
      </c>
      <c r="B176" s="14" t="s">
        <v>4</v>
      </c>
      <c r="C176" s="14" t="s">
        <v>5</v>
      </c>
      <c r="D176" s="14" t="s">
        <v>6</v>
      </c>
      <c r="E176" s="14" t="s">
        <v>7</v>
      </c>
      <c r="F176" s="14" t="s">
        <v>8</v>
      </c>
    </row>
    <row r="177" spans="1:6" ht="19.5" thickBot="1" x14ac:dyDescent="0.35">
      <c r="A177" s="15">
        <v>1</v>
      </c>
      <c r="B177" s="15">
        <v>2</v>
      </c>
      <c r="C177" s="15">
        <v>3</v>
      </c>
      <c r="D177" s="12">
        <v>4</v>
      </c>
      <c r="E177" s="15">
        <v>5</v>
      </c>
      <c r="F177" s="15" t="s">
        <v>9</v>
      </c>
    </row>
    <row r="178" spans="1:6" ht="72.75" thickBot="1" x14ac:dyDescent="0.3">
      <c r="A178" s="13">
        <v>1</v>
      </c>
      <c r="B178" s="51" t="s">
        <v>150</v>
      </c>
      <c r="C178" s="14" t="s">
        <v>10</v>
      </c>
      <c r="D178" s="16">
        <v>92</v>
      </c>
      <c r="E178" s="16">
        <v>76</v>
      </c>
      <c r="F178" s="17">
        <f>E178/D178*100</f>
        <v>82.608695652173907</v>
      </c>
    </row>
    <row r="179" spans="1:6" ht="51" thickBot="1" x14ac:dyDescent="0.3">
      <c r="A179" s="13">
        <v>2</v>
      </c>
      <c r="B179" s="50" t="s">
        <v>151</v>
      </c>
      <c r="C179" s="14" t="s">
        <v>10</v>
      </c>
      <c r="D179" s="18">
        <f>D178</f>
        <v>92</v>
      </c>
      <c r="E179" s="18">
        <f>E178</f>
        <v>76</v>
      </c>
      <c r="F179" s="17">
        <f>E179/D179*100</f>
        <v>82.608695652173907</v>
      </c>
    </row>
    <row r="180" spans="1:6" ht="15.75" thickBot="1" x14ac:dyDescent="0.3"/>
    <row r="181" spans="1:6" ht="19.5" thickBot="1" x14ac:dyDescent="0.35">
      <c r="A181" s="38" t="s">
        <v>155</v>
      </c>
      <c r="B181" s="39"/>
      <c r="C181" s="39"/>
      <c r="D181" s="39"/>
      <c r="E181" s="39"/>
      <c r="F181" s="40"/>
    </row>
    <row r="182" spans="1:6" ht="19.5" thickBot="1" x14ac:dyDescent="0.35">
      <c r="A182" s="41" t="s">
        <v>36</v>
      </c>
      <c r="B182" s="42"/>
      <c r="C182" s="42"/>
      <c r="D182" s="42"/>
      <c r="E182" s="42"/>
      <c r="F182" s="43"/>
    </row>
    <row r="183" spans="1:6" ht="157.5" customHeight="1" thickBot="1" x14ac:dyDescent="0.3">
      <c r="A183" s="13" t="s">
        <v>3</v>
      </c>
      <c r="B183" s="14" t="s">
        <v>4</v>
      </c>
      <c r="C183" s="14" t="s">
        <v>5</v>
      </c>
      <c r="D183" s="14" t="s">
        <v>6</v>
      </c>
      <c r="E183" s="14" t="s">
        <v>7</v>
      </c>
      <c r="F183" s="14" t="s">
        <v>8</v>
      </c>
    </row>
    <row r="184" spans="1:6" ht="19.5" thickBot="1" x14ac:dyDescent="0.35">
      <c r="A184" s="15">
        <v>1</v>
      </c>
      <c r="B184" s="15">
        <v>2</v>
      </c>
      <c r="C184" s="15">
        <v>3</v>
      </c>
      <c r="D184" s="15">
        <v>4</v>
      </c>
      <c r="E184" s="15">
        <v>5</v>
      </c>
      <c r="F184" s="15" t="s">
        <v>9</v>
      </c>
    </row>
    <row r="185" spans="1:6" ht="117" thickBot="1" x14ac:dyDescent="0.3">
      <c r="A185" s="55">
        <v>1</v>
      </c>
      <c r="B185" s="51" t="s">
        <v>156</v>
      </c>
      <c r="C185" s="155" t="s">
        <v>10</v>
      </c>
      <c r="D185" s="22">
        <v>239</v>
      </c>
      <c r="E185" s="59">
        <v>240</v>
      </c>
      <c r="F185" s="20">
        <f>E185/D185*100</f>
        <v>100.418410041841</v>
      </c>
    </row>
    <row r="186" spans="1:6" ht="82.5" thickBot="1" x14ac:dyDescent="0.3">
      <c r="A186" s="75">
        <v>2</v>
      </c>
      <c r="B186" s="65" t="s">
        <v>157</v>
      </c>
      <c r="C186" s="156" t="s">
        <v>10</v>
      </c>
      <c r="D186" s="157">
        <f>D185</f>
        <v>239</v>
      </c>
      <c r="E186" s="66">
        <f>E185</f>
        <v>240</v>
      </c>
      <c r="F186" s="158">
        <f>E186/D186*100</f>
        <v>100.418410041841</v>
      </c>
    </row>
    <row r="187" spans="1:6" ht="15.75" thickBot="1" x14ac:dyDescent="0.3"/>
    <row r="188" spans="1:6" ht="19.5" thickBot="1" x14ac:dyDescent="0.35">
      <c r="A188" s="38" t="s">
        <v>161</v>
      </c>
      <c r="B188" s="39"/>
      <c r="C188" s="39"/>
      <c r="D188" s="39"/>
      <c r="E188" s="39"/>
      <c r="F188" s="40"/>
    </row>
    <row r="189" spans="1:6" ht="19.5" thickBot="1" x14ac:dyDescent="0.35">
      <c r="A189" s="41" t="s">
        <v>36</v>
      </c>
      <c r="B189" s="42"/>
      <c r="C189" s="42"/>
      <c r="D189" s="42"/>
      <c r="E189" s="42"/>
      <c r="F189" s="43"/>
    </row>
    <row r="190" spans="1:6" ht="157.5" customHeight="1" thickBot="1" x14ac:dyDescent="0.3">
      <c r="A190" s="13" t="s">
        <v>3</v>
      </c>
      <c r="B190" s="14" t="s">
        <v>4</v>
      </c>
      <c r="C190" s="14" t="s">
        <v>5</v>
      </c>
      <c r="D190" s="14" t="s">
        <v>6</v>
      </c>
      <c r="E190" s="14" t="s">
        <v>7</v>
      </c>
      <c r="F190" s="14" t="s">
        <v>8</v>
      </c>
    </row>
    <row r="191" spans="1:6" ht="19.5" thickBot="1" x14ac:dyDescent="0.35">
      <c r="A191" s="15">
        <v>1</v>
      </c>
      <c r="B191" s="15">
        <v>2</v>
      </c>
      <c r="C191" s="15">
        <v>3</v>
      </c>
      <c r="D191" s="12">
        <v>4</v>
      </c>
      <c r="E191" s="15">
        <v>5</v>
      </c>
      <c r="F191" s="15" t="s">
        <v>9</v>
      </c>
    </row>
    <row r="192" spans="1:6" ht="95.25" thickBot="1" x14ac:dyDescent="0.3">
      <c r="A192" s="13">
        <v>1</v>
      </c>
      <c r="B192" s="51" t="s">
        <v>162</v>
      </c>
      <c r="C192" s="14" t="s">
        <v>10</v>
      </c>
      <c r="D192" s="16">
        <v>251</v>
      </c>
      <c r="E192" s="16">
        <v>221</v>
      </c>
      <c r="F192" s="17">
        <f>E192/D192*100</f>
        <v>88.047808764940243</v>
      </c>
    </row>
    <row r="193" spans="1:6" ht="158.25" thickBot="1" x14ac:dyDescent="0.3">
      <c r="A193" s="13">
        <v>2</v>
      </c>
      <c r="B193" s="50" t="s">
        <v>163</v>
      </c>
      <c r="C193" s="14" t="s">
        <v>10</v>
      </c>
      <c r="D193" s="18">
        <f>D192</f>
        <v>251</v>
      </c>
      <c r="E193" s="18">
        <f>E192</f>
        <v>221</v>
      </c>
      <c r="F193" s="17">
        <f>E193/D193*100</f>
        <v>88.047808764940243</v>
      </c>
    </row>
    <row r="194" spans="1:6" ht="15.75" thickBot="1" x14ac:dyDescent="0.3"/>
    <row r="195" spans="1:6" ht="19.5" thickBot="1" x14ac:dyDescent="0.35">
      <c r="A195" s="38" t="s">
        <v>166</v>
      </c>
      <c r="B195" s="39"/>
      <c r="C195" s="39"/>
      <c r="D195" s="39"/>
      <c r="E195" s="39"/>
      <c r="F195" s="40"/>
    </row>
    <row r="196" spans="1:6" ht="19.5" thickBot="1" x14ac:dyDescent="0.35">
      <c r="A196" s="41" t="s">
        <v>36</v>
      </c>
      <c r="B196" s="42"/>
      <c r="C196" s="42"/>
      <c r="D196" s="42"/>
      <c r="E196" s="42"/>
      <c r="F196" s="43"/>
    </row>
    <row r="197" spans="1:6" ht="157.5" customHeight="1" thickBot="1" x14ac:dyDescent="0.3">
      <c r="A197" s="13" t="s">
        <v>3</v>
      </c>
      <c r="B197" s="14" t="s">
        <v>4</v>
      </c>
      <c r="C197" s="14" t="s">
        <v>5</v>
      </c>
      <c r="D197" s="14" t="s">
        <v>6</v>
      </c>
      <c r="E197" s="14" t="s">
        <v>7</v>
      </c>
      <c r="F197" s="14" t="s">
        <v>8</v>
      </c>
    </row>
    <row r="198" spans="1:6" ht="19.5" thickBot="1" x14ac:dyDescent="0.35">
      <c r="A198" s="15">
        <v>1</v>
      </c>
      <c r="B198" s="15">
        <v>2</v>
      </c>
      <c r="C198" s="15">
        <v>3</v>
      </c>
      <c r="D198" s="12">
        <v>4</v>
      </c>
      <c r="E198" s="15">
        <v>5</v>
      </c>
      <c r="F198" s="15" t="s">
        <v>9</v>
      </c>
    </row>
    <row r="199" spans="1:6" ht="79.5" thickBot="1" x14ac:dyDescent="0.3">
      <c r="A199" s="13">
        <v>1</v>
      </c>
      <c r="B199" s="51" t="s">
        <v>167</v>
      </c>
      <c r="C199" s="14" t="s">
        <v>10</v>
      </c>
      <c r="D199" s="16">
        <v>145</v>
      </c>
      <c r="E199" s="16">
        <v>132</v>
      </c>
      <c r="F199" s="17">
        <f>E199/D199*100</f>
        <v>91.034482758620697</v>
      </c>
    </row>
    <row r="200" spans="1:6" ht="63.75" thickBot="1" x14ac:dyDescent="0.3">
      <c r="A200" s="13">
        <v>2</v>
      </c>
      <c r="B200" s="50" t="s">
        <v>168</v>
      </c>
      <c r="C200" s="14" t="s">
        <v>10</v>
      </c>
      <c r="D200" s="18">
        <f>D199</f>
        <v>145</v>
      </c>
      <c r="E200" s="18">
        <f>E199</f>
        <v>132</v>
      </c>
      <c r="F200" s="17">
        <f>E200/D200*100</f>
        <v>91.034482758620697</v>
      </c>
    </row>
    <row r="201" spans="1:6" ht="15.75" thickBot="1" x14ac:dyDescent="0.3"/>
    <row r="202" spans="1:6" ht="19.5" thickBot="1" x14ac:dyDescent="0.35">
      <c r="A202" s="38" t="s">
        <v>169</v>
      </c>
      <c r="B202" s="39"/>
      <c r="C202" s="39"/>
      <c r="D202" s="39"/>
      <c r="E202" s="39"/>
      <c r="F202" s="40"/>
    </row>
    <row r="203" spans="1:6" ht="19.5" thickBot="1" x14ac:dyDescent="0.35">
      <c r="A203" s="41" t="s">
        <v>36</v>
      </c>
      <c r="B203" s="42"/>
      <c r="C203" s="42"/>
      <c r="D203" s="42"/>
      <c r="E203" s="42"/>
      <c r="F203" s="43"/>
    </row>
    <row r="204" spans="1:6" ht="157.5" customHeight="1" thickBot="1" x14ac:dyDescent="0.3">
      <c r="A204" s="13" t="s">
        <v>3</v>
      </c>
      <c r="B204" s="14" t="s">
        <v>4</v>
      </c>
      <c r="C204" s="14" t="s">
        <v>5</v>
      </c>
      <c r="D204" s="14" t="s">
        <v>6</v>
      </c>
      <c r="E204" s="14" t="s">
        <v>7</v>
      </c>
      <c r="F204" s="14" t="s">
        <v>8</v>
      </c>
    </row>
    <row r="205" spans="1:6" ht="19.5" thickBot="1" x14ac:dyDescent="0.35">
      <c r="A205" s="15">
        <v>1</v>
      </c>
      <c r="B205" s="15">
        <v>2</v>
      </c>
      <c r="C205" s="15">
        <v>3</v>
      </c>
      <c r="D205" s="12">
        <v>4</v>
      </c>
      <c r="E205" s="15">
        <v>5</v>
      </c>
      <c r="F205" s="15" t="s">
        <v>9</v>
      </c>
    </row>
    <row r="206" spans="1:6" ht="88.5" thickBot="1" x14ac:dyDescent="0.3">
      <c r="A206" s="13">
        <v>1</v>
      </c>
      <c r="B206" s="51" t="s">
        <v>170</v>
      </c>
      <c r="C206" s="14" t="s">
        <v>10</v>
      </c>
      <c r="D206" s="16">
        <v>292</v>
      </c>
      <c r="E206" s="16">
        <v>263</v>
      </c>
      <c r="F206" s="17">
        <f>E206/D206*100</f>
        <v>90.06849315068493</v>
      </c>
    </row>
    <row r="207" spans="1:6" ht="98.25" thickBot="1" x14ac:dyDescent="0.3">
      <c r="A207" s="13">
        <v>2</v>
      </c>
      <c r="B207" s="50" t="s">
        <v>171</v>
      </c>
      <c r="C207" s="14" t="s">
        <v>10</v>
      </c>
      <c r="D207" s="18">
        <f>D206</f>
        <v>292</v>
      </c>
      <c r="E207" s="18">
        <f>E206</f>
        <v>263</v>
      </c>
      <c r="F207" s="17">
        <f>E207/D207*100</f>
        <v>90.06849315068493</v>
      </c>
    </row>
    <row r="208" spans="1:6" ht="15.75" thickBot="1" x14ac:dyDescent="0.3"/>
    <row r="209" spans="1:6" ht="19.5" thickBot="1" x14ac:dyDescent="0.35">
      <c r="A209" s="162" t="s">
        <v>176</v>
      </c>
      <c r="B209" s="163"/>
      <c r="C209" s="163"/>
      <c r="D209" s="163"/>
      <c r="E209" s="163"/>
      <c r="F209" s="164"/>
    </row>
    <row r="210" spans="1:6" ht="19.5" thickBot="1" x14ac:dyDescent="0.35">
      <c r="A210" s="41" t="s">
        <v>36</v>
      </c>
      <c r="B210" s="42"/>
      <c r="C210" s="42"/>
      <c r="D210" s="42"/>
      <c r="E210" s="42"/>
      <c r="F210" s="43"/>
    </row>
    <row r="211" spans="1:6" ht="157.5" customHeight="1" thickBot="1" x14ac:dyDescent="0.3">
      <c r="A211" s="165" t="s">
        <v>3</v>
      </c>
      <c r="B211" s="14" t="s">
        <v>4</v>
      </c>
      <c r="C211" s="14" t="s">
        <v>5</v>
      </c>
      <c r="D211" s="14" t="s">
        <v>6</v>
      </c>
      <c r="E211" s="14" t="s">
        <v>7</v>
      </c>
      <c r="F211" s="14" t="s">
        <v>8</v>
      </c>
    </row>
    <row r="212" spans="1:6" ht="19.5" thickBot="1" x14ac:dyDescent="0.35">
      <c r="A212" s="15">
        <v>1</v>
      </c>
      <c r="B212" s="15">
        <v>2</v>
      </c>
      <c r="C212" s="15">
        <v>3</v>
      </c>
      <c r="D212" s="15">
        <v>4</v>
      </c>
      <c r="E212" s="15">
        <v>5</v>
      </c>
      <c r="F212" s="15" t="s">
        <v>9</v>
      </c>
    </row>
    <row r="213" spans="1:6" ht="90" customHeight="1" thickBot="1" x14ac:dyDescent="0.3">
      <c r="A213" s="166">
        <v>1</v>
      </c>
      <c r="B213" s="51" t="s">
        <v>177</v>
      </c>
      <c r="C213" s="13" t="s">
        <v>10</v>
      </c>
      <c r="D213" s="22">
        <v>246</v>
      </c>
      <c r="E213" s="22">
        <v>227</v>
      </c>
      <c r="F213" s="20">
        <f>E213/D213*100</f>
        <v>92.276422764227632</v>
      </c>
    </row>
    <row r="214" spans="1:6" ht="98.25" thickBot="1" x14ac:dyDescent="0.3">
      <c r="A214" s="55">
        <v>2</v>
      </c>
      <c r="B214" s="50" t="s">
        <v>178</v>
      </c>
      <c r="C214" s="13" t="s">
        <v>10</v>
      </c>
      <c r="D214" s="19">
        <f>D213</f>
        <v>246</v>
      </c>
      <c r="E214" s="19">
        <f>E213</f>
        <v>227</v>
      </c>
      <c r="F214" s="20">
        <f>E214/D214*100</f>
        <v>92.276422764227632</v>
      </c>
    </row>
    <row r="215" spans="1:6" ht="15.75" thickBot="1" x14ac:dyDescent="0.3"/>
    <row r="216" spans="1:6" ht="19.5" thickBot="1" x14ac:dyDescent="0.35">
      <c r="A216" s="38" t="s">
        <v>183</v>
      </c>
      <c r="B216" s="39"/>
      <c r="C216" s="39"/>
      <c r="D216" s="39"/>
      <c r="E216" s="39"/>
      <c r="F216" s="40"/>
    </row>
    <row r="217" spans="1:6" ht="19.5" thickBot="1" x14ac:dyDescent="0.35">
      <c r="A217" s="41" t="s">
        <v>36</v>
      </c>
      <c r="B217" s="42"/>
      <c r="C217" s="42"/>
      <c r="D217" s="42"/>
      <c r="E217" s="42"/>
      <c r="F217" s="43"/>
    </row>
    <row r="218" spans="1:6" ht="157.5" customHeight="1" thickBot="1" x14ac:dyDescent="0.3">
      <c r="A218" s="13" t="s">
        <v>3</v>
      </c>
      <c r="B218" s="14" t="s">
        <v>4</v>
      </c>
      <c r="C218" s="14" t="s">
        <v>5</v>
      </c>
      <c r="D218" s="14" t="s">
        <v>6</v>
      </c>
      <c r="E218" s="14" t="s">
        <v>7</v>
      </c>
      <c r="F218" s="14" t="s">
        <v>8</v>
      </c>
    </row>
    <row r="219" spans="1:6" ht="19.5" thickBot="1" x14ac:dyDescent="0.35">
      <c r="A219" s="15">
        <v>1</v>
      </c>
      <c r="B219" s="15">
        <v>2</v>
      </c>
      <c r="C219" s="15">
        <v>3</v>
      </c>
      <c r="D219" s="12">
        <v>4</v>
      </c>
      <c r="E219" s="15">
        <v>5</v>
      </c>
      <c r="F219" s="15" t="s">
        <v>9</v>
      </c>
    </row>
    <row r="220" spans="1:6" ht="79.5" customHeight="1" thickBot="1" x14ac:dyDescent="0.3">
      <c r="A220" s="13">
        <v>1</v>
      </c>
      <c r="B220" s="51" t="s">
        <v>184</v>
      </c>
      <c r="C220" s="14" t="s">
        <v>10</v>
      </c>
      <c r="D220" s="16">
        <v>241</v>
      </c>
      <c r="E220" s="16">
        <v>226</v>
      </c>
      <c r="F220" s="17">
        <f>E220/D220*100</f>
        <v>93.7759336099585</v>
      </c>
    </row>
    <row r="221" spans="1:6" ht="95.25" thickBot="1" x14ac:dyDescent="0.3">
      <c r="A221" s="13">
        <v>2</v>
      </c>
      <c r="B221" s="50" t="s">
        <v>185</v>
      </c>
      <c r="C221" s="14" t="s">
        <v>10</v>
      </c>
      <c r="D221" s="18">
        <f>D220</f>
        <v>241</v>
      </c>
      <c r="E221" s="18">
        <f>E220</f>
        <v>226</v>
      </c>
      <c r="F221" s="17">
        <f>E221/D221*100</f>
        <v>93.7759336099585</v>
      </c>
    </row>
    <row r="222" spans="1:6" ht="15.75" thickBot="1" x14ac:dyDescent="0.3"/>
    <row r="223" spans="1:6" ht="19.5" thickBot="1" x14ac:dyDescent="0.35">
      <c r="A223" s="38" t="s">
        <v>190</v>
      </c>
      <c r="B223" s="39"/>
      <c r="C223" s="39"/>
      <c r="D223" s="39"/>
      <c r="E223" s="39"/>
      <c r="F223" s="40"/>
    </row>
    <row r="224" spans="1:6" ht="19.5" thickBot="1" x14ac:dyDescent="0.35">
      <c r="A224" s="41" t="s">
        <v>36</v>
      </c>
      <c r="B224" s="42"/>
      <c r="C224" s="42"/>
      <c r="D224" s="42"/>
      <c r="E224" s="42"/>
      <c r="F224" s="43"/>
    </row>
    <row r="225" spans="1:6" ht="157.5" customHeight="1" thickBot="1" x14ac:dyDescent="0.3">
      <c r="A225" s="13" t="s">
        <v>3</v>
      </c>
      <c r="B225" s="14" t="s">
        <v>4</v>
      </c>
      <c r="C225" s="14" t="s">
        <v>5</v>
      </c>
      <c r="D225" s="14" t="s">
        <v>6</v>
      </c>
      <c r="E225" s="14" t="s">
        <v>7</v>
      </c>
      <c r="F225" s="14" t="s">
        <v>8</v>
      </c>
    </row>
    <row r="226" spans="1:6" ht="19.5" thickBot="1" x14ac:dyDescent="0.35">
      <c r="A226" s="15">
        <v>1</v>
      </c>
      <c r="B226" s="15">
        <v>2</v>
      </c>
      <c r="C226" s="15">
        <v>3</v>
      </c>
      <c r="D226" s="12">
        <v>4</v>
      </c>
      <c r="E226" s="15">
        <v>5</v>
      </c>
      <c r="F226" s="15" t="s">
        <v>9</v>
      </c>
    </row>
    <row r="227" spans="1:6" ht="88.5" thickBot="1" x14ac:dyDescent="0.3">
      <c r="A227" s="13">
        <v>1</v>
      </c>
      <c r="B227" s="51" t="s">
        <v>170</v>
      </c>
      <c r="C227" s="14" t="s">
        <v>10</v>
      </c>
      <c r="D227" s="16">
        <v>99</v>
      </c>
      <c r="E227" s="16">
        <v>77</v>
      </c>
      <c r="F227" s="17">
        <f>E227/D227*100</f>
        <v>77.777777777777786</v>
      </c>
    </row>
    <row r="228" spans="1:6" ht="98.25" thickBot="1" x14ac:dyDescent="0.3">
      <c r="A228" s="13">
        <v>2</v>
      </c>
      <c r="B228" s="50" t="s">
        <v>191</v>
      </c>
      <c r="C228" s="14" t="s">
        <v>10</v>
      </c>
      <c r="D228" s="18">
        <f>D227</f>
        <v>99</v>
      </c>
      <c r="E228" s="18">
        <f>E227</f>
        <v>77</v>
      </c>
      <c r="F228" s="17">
        <f>E228/D228*100</f>
        <v>77.777777777777786</v>
      </c>
    </row>
    <row r="229" spans="1:6" ht="15.75" thickBot="1" x14ac:dyDescent="0.3"/>
    <row r="230" spans="1:6" ht="19.5" thickBot="1" x14ac:dyDescent="0.35">
      <c r="A230" s="38" t="s">
        <v>193</v>
      </c>
      <c r="B230" s="39"/>
      <c r="C230" s="39"/>
      <c r="D230" s="39"/>
      <c r="E230" s="39"/>
      <c r="F230" s="40"/>
    </row>
    <row r="231" spans="1:6" ht="19.5" thickBot="1" x14ac:dyDescent="0.35">
      <c r="A231" s="41" t="s">
        <v>36</v>
      </c>
      <c r="B231" s="42"/>
      <c r="C231" s="42"/>
      <c r="D231" s="42"/>
      <c r="E231" s="42"/>
      <c r="F231" s="43"/>
    </row>
    <row r="232" spans="1:6" ht="157.5" customHeight="1" thickBot="1" x14ac:dyDescent="0.3">
      <c r="A232" s="13" t="s">
        <v>3</v>
      </c>
      <c r="B232" s="14" t="s">
        <v>4</v>
      </c>
      <c r="C232" s="14" t="s">
        <v>5</v>
      </c>
      <c r="D232" s="14" t="s">
        <v>6</v>
      </c>
      <c r="E232" s="14" t="s">
        <v>7</v>
      </c>
      <c r="F232" s="14" t="s">
        <v>8</v>
      </c>
    </row>
    <row r="233" spans="1:6" ht="19.5" thickBot="1" x14ac:dyDescent="0.35">
      <c r="A233" s="15">
        <v>1</v>
      </c>
      <c r="B233" s="15">
        <v>2</v>
      </c>
      <c r="C233" s="15">
        <v>3</v>
      </c>
      <c r="D233" s="12">
        <v>4</v>
      </c>
      <c r="E233" s="15">
        <v>5</v>
      </c>
      <c r="F233" s="15" t="s">
        <v>9</v>
      </c>
    </row>
    <row r="234" spans="1:6" ht="88.5" thickBot="1" x14ac:dyDescent="0.3">
      <c r="A234" s="13">
        <v>1</v>
      </c>
      <c r="B234" s="51" t="s">
        <v>194</v>
      </c>
      <c r="C234" s="14" t="s">
        <v>10</v>
      </c>
      <c r="D234" s="16">
        <v>117</v>
      </c>
      <c r="E234" s="16">
        <v>94</v>
      </c>
      <c r="F234" s="17">
        <f>E234/D234*100</f>
        <v>80.341880341880341</v>
      </c>
    </row>
    <row r="235" spans="1:6" ht="79.5" thickBot="1" x14ac:dyDescent="0.3">
      <c r="A235" s="13">
        <v>2</v>
      </c>
      <c r="B235" s="50" t="s">
        <v>195</v>
      </c>
      <c r="C235" s="14" t="s">
        <v>10</v>
      </c>
      <c r="D235" s="18">
        <f>D234</f>
        <v>117</v>
      </c>
      <c r="E235" s="18">
        <f>E234</f>
        <v>94</v>
      </c>
      <c r="F235" s="17">
        <f>E235/D235*100</f>
        <v>80.341880341880341</v>
      </c>
    </row>
    <row r="236" spans="1:6" ht="15.75" thickBot="1" x14ac:dyDescent="0.3"/>
    <row r="237" spans="1:6" ht="19.5" thickBot="1" x14ac:dyDescent="0.35">
      <c r="A237" s="38" t="s">
        <v>197</v>
      </c>
      <c r="B237" s="39"/>
      <c r="C237" s="39"/>
      <c r="D237" s="39"/>
      <c r="E237" s="39"/>
      <c r="F237" s="40"/>
    </row>
    <row r="238" spans="1:6" ht="19.5" thickBot="1" x14ac:dyDescent="0.35">
      <c r="A238" s="41" t="s">
        <v>198</v>
      </c>
      <c r="B238" s="42"/>
      <c r="C238" s="42"/>
      <c r="D238" s="42"/>
      <c r="E238" s="42"/>
      <c r="F238" s="43"/>
    </row>
    <row r="239" spans="1:6" ht="157.5" customHeight="1" thickBot="1" x14ac:dyDescent="0.3">
      <c r="A239" s="13" t="s">
        <v>3</v>
      </c>
      <c r="B239" s="14" t="s">
        <v>4</v>
      </c>
      <c r="C239" s="14" t="s">
        <v>5</v>
      </c>
      <c r="D239" s="14" t="s">
        <v>6</v>
      </c>
      <c r="E239" s="14" t="s">
        <v>7</v>
      </c>
      <c r="F239" s="14" t="s">
        <v>8</v>
      </c>
    </row>
    <row r="240" spans="1:6" ht="19.5" thickBot="1" x14ac:dyDescent="0.35">
      <c r="A240" s="15">
        <v>1</v>
      </c>
      <c r="B240" s="15">
        <v>2</v>
      </c>
      <c r="C240" s="15">
        <v>3</v>
      </c>
      <c r="D240" s="12">
        <v>4</v>
      </c>
      <c r="E240" s="15">
        <v>5</v>
      </c>
      <c r="F240" s="15" t="s">
        <v>9</v>
      </c>
    </row>
    <row r="241" spans="1:6" ht="85.5" thickBot="1" x14ac:dyDescent="0.3">
      <c r="A241" s="13">
        <v>1</v>
      </c>
      <c r="B241" s="51" t="s">
        <v>199</v>
      </c>
      <c r="C241" s="14" t="s">
        <v>10</v>
      </c>
      <c r="D241" s="16">
        <v>285</v>
      </c>
      <c r="E241" s="16">
        <v>285</v>
      </c>
      <c r="F241" s="17">
        <f>E241/D241*100</f>
        <v>100</v>
      </c>
    </row>
    <row r="242" spans="1:6" ht="82.5" thickBot="1" x14ac:dyDescent="0.3">
      <c r="A242" s="13">
        <v>2</v>
      </c>
      <c r="B242" s="50" t="s">
        <v>200</v>
      </c>
      <c r="C242" s="14" t="s">
        <v>10</v>
      </c>
      <c r="D242" s="18">
        <f>D241</f>
        <v>285</v>
      </c>
      <c r="E242" s="18">
        <f>E241</f>
        <v>285</v>
      </c>
      <c r="F242" s="17">
        <f>E242/D242*100</f>
        <v>100</v>
      </c>
    </row>
    <row r="243" spans="1:6" ht="15.75" thickBot="1" x14ac:dyDescent="0.3"/>
    <row r="244" spans="1:6" ht="19.5" thickBot="1" x14ac:dyDescent="0.35">
      <c r="A244" s="38" t="s">
        <v>206</v>
      </c>
      <c r="B244" s="39"/>
      <c r="C244" s="39"/>
      <c r="D244" s="39"/>
      <c r="E244" s="39"/>
      <c r="F244" s="40"/>
    </row>
    <row r="245" spans="1:6" ht="19.5" thickBot="1" x14ac:dyDescent="0.35">
      <c r="A245" s="41" t="s">
        <v>36</v>
      </c>
      <c r="B245" s="42"/>
      <c r="C245" s="42"/>
      <c r="D245" s="42"/>
      <c r="E245" s="42"/>
      <c r="F245" s="43"/>
    </row>
    <row r="246" spans="1:6" ht="157.5" customHeight="1" thickBot="1" x14ac:dyDescent="0.3">
      <c r="A246" s="13" t="s">
        <v>3</v>
      </c>
      <c r="B246" s="14" t="s">
        <v>4</v>
      </c>
      <c r="C246" s="14" t="s">
        <v>5</v>
      </c>
      <c r="D246" s="14" t="s">
        <v>6</v>
      </c>
      <c r="E246" s="14" t="s">
        <v>7</v>
      </c>
      <c r="F246" s="14" t="s">
        <v>8</v>
      </c>
    </row>
    <row r="247" spans="1:6" ht="19.5" thickBot="1" x14ac:dyDescent="0.35">
      <c r="A247" s="15">
        <v>1</v>
      </c>
      <c r="B247" s="15">
        <v>2</v>
      </c>
      <c r="C247" s="15">
        <v>3</v>
      </c>
      <c r="D247" s="12">
        <v>4</v>
      </c>
      <c r="E247" s="15">
        <v>5</v>
      </c>
      <c r="F247" s="15" t="s">
        <v>9</v>
      </c>
    </row>
    <row r="248" spans="1:6" ht="95.25" thickBot="1" x14ac:dyDescent="0.3">
      <c r="A248" s="13">
        <v>1</v>
      </c>
      <c r="B248" s="51" t="s">
        <v>207</v>
      </c>
      <c r="C248" s="14" t="s">
        <v>10</v>
      </c>
      <c r="D248" s="16">
        <v>103</v>
      </c>
      <c r="E248" s="16">
        <v>102</v>
      </c>
      <c r="F248" s="17">
        <f>E248/D248*100</f>
        <v>99.029126213592235</v>
      </c>
    </row>
    <row r="249" spans="1:6" ht="73.5" customHeight="1" thickBot="1" x14ac:dyDescent="0.3">
      <c r="A249" s="13">
        <v>2</v>
      </c>
      <c r="B249" s="50" t="s">
        <v>208</v>
      </c>
      <c r="C249" s="14" t="s">
        <v>10</v>
      </c>
      <c r="D249" s="18">
        <f>D248</f>
        <v>103</v>
      </c>
      <c r="E249" s="18">
        <f>E248</f>
        <v>102</v>
      </c>
      <c r="F249" s="17">
        <f>E249/D249*100</f>
        <v>99.029126213592235</v>
      </c>
    </row>
    <row r="250" spans="1:6" ht="15.75" thickBot="1" x14ac:dyDescent="0.3"/>
    <row r="251" spans="1:6" ht="19.5" thickBot="1" x14ac:dyDescent="0.35">
      <c r="A251" s="38" t="s">
        <v>210</v>
      </c>
      <c r="B251" s="39"/>
      <c r="C251" s="39"/>
      <c r="D251" s="39"/>
      <c r="E251" s="39"/>
      <c r="F251" s="40"/>
    </row>
    <row r="252" spans="1:6" ht="19.5" thickBot="1" x14ac:dyDescent="0.35">
      <c r="A252" s="41" t="s">
        <v>36</v>
      </c>
      <c r="B252" s="42"/>
      <c r="C252" s="42"/>
      <c r="D252" s="42"/>
      <c r="E252" s="42"/>
      <c r="F252" s="43"/>
    </row>
    <row r="253" spans="1:6" ht="157.5" customHeight="1" thickBot="1" x14ac:dyDescent="0.3">
      <c r="A253" s="13" t="s">
        <v>3</v>
      </c>
      <c r="B253" s="14" t="s">
        <v>4</v>
      </c>
      <c r="C253" s="14" t="s">
        <v>5</v>
      </c>
      <c r="D253" s="14" t="s">
        <v>6</v>
      </c>
      <c r="E253" s="14" t="s">
        <v>7</v>
      </c>
      <c r="F253" s="14" t="s">
        <v>8</v>
      </c>
    </row>
    <row r="254" spans="1:6" ht="19.5" thickBot="1" x14ac:dyDescent="0.35">
      <c r="A254" s="15">
        <v>1</v>
      </c>
      <c r="B254" s="15">
        <v>2</v>
      </c>
      <c r="C254" s="15">
        <v>3</v>
      </c>
      <c r="D254" s="12">
        <v>4</v>
      </c>
      <c r="E254" s="15">
        <v>5</v>
      </c>
      <c r="F254" s="15" t="s">
        <v>9</v>
      </c>
    </row>
    <row r="255" spans="1:6" ht="79.5" thickBot="1" x14ac:dyDescent="0.3">
      <c r="A255" s="13">
        <v>1</v>
      </c>
      <c r="B255" s="51" t="s">
        <v>78</v>
      </c>
      <c r="C255" s="14" t="s">
        <v>10</v>
      </c>
      <c r="D255" s="16">
        <v>120</v>
      </c>
      <c r="E255" s="16">
        <v>123</v>
      </c>
      <c r="F255" s="17">
        <f>E255/D255*100</f>
        <v>102.49999999999999</v>
      </c>
    </row>
    <row r="256" spans="1:6" ht="63.75" thickBot="1" x14ac:dyDescent="0.3">
      <c r="A256" s="13">
        <v>2</v>
      </c>
      <c r="B256" s="50" t="s">
        <v>168</v>
      </c>
      <c r="C256" s="14" t="s">
        <v>10</v>
      </c>
      <c r="D256" s="18">
        <f>D255</f>
        <v>120</v>
      </c>
      <c r="E256" s="18">
        <f>E255</f>
        <v>123</v>
      </c>
      <c r="F256" s="17">
        <f>E256/D256*100</f>
        <v>102.49999999999999</v>
      </c>
    </row>
    <row r="257" spans="1:6" ht="15.75" thickBot="1" x14ac:dyDescent="0.3"/>
    <row r="258" spans="1:6" ht="19.5" thickBot="1" x14ac:dyDescent="0.35">
      <c r="A258" s="38" t="s">
        <v>215</v>
      </c>
      <c r="B258" s="39"/>
      <c r="C258" s="39"/>
      <c r="D258" s="39"/>
      <c r="E258" s="39"/>
      <c r="F258" s="40"/>
    </row>
    <row r="259" spans="1:6" ht="19.5" thickBot="1" x14ac:dyDescent="0.35">
      <c r="A259" s="41" t="s">
        <v>36</v>
      </c>
      <c r="B259" s="42"/>
      <c r="C259" s="42"/>
      <c r="D259" s="42"/>
      <c r="E259" s="42"/>
      <c r="F259" s="43"/>
    </row>
    <row r="260" spans="1:6" ht="157.5" customHeight="1" thickBot="1" x14ac:dyDescent="0.3">
      <c r="A260" s="13" t="s">
        <v>3</v>
      </c>
      <c r="B260" s="14" t="s">
        <v>4</v>
      </c>
      <c r="C260" s="14" t="s">
        <v>5</v>
      </c>
      <c r="D260" s="14" t="s">
        <v>6</v>
      </c>
      <c r="E260" s="14" t="s">
        <v>7</v>
      </c>
      <c r="F260" s="14" t="s">
        <v>8</v>
      </c>
    </row>
    <row r="261" spans="1:6" ht="19.5" thickBot="1" x14ac:dyDescent="0.35">
      <c r="A261" s="15">
        <v>1</v>
      </c>
      <c r="B261" s="15">
        <v>2</v>
      </c>
      <c r="C261" s="15">
        <v>3</v>
      </c>
      <c r="D261" s="12">
        <v>4</v>
      </c>
      <c r="E261" s="15">
        <v>5</v>
      </c>
      <c r="F261" s="15" t="s">
        <v>9</v>
      </c>
    </row>
    <row r="262" spans="1:6" ht="88.5" thickBot="1" x14ac:dyDescent="0.3">
      <c r="A262" s="13">
        <v>1</v>
      </c>
      <c r="B262" s="51" t="s">
        <v>216</v>
      </c>
      <c r="C262" s="14" t="s">
        <v>10</v>
      </c>
      <c r="D262" s="16">
        <v>330</v>
      </c>
      <c r="E262" s="16">
        <v>311</v>
      </c>
      <c r="F262" s="17">
        <f>E262/D262*100</f>
        <v>94.242424242424235</v>
      </c>
    </row>
    <row r="263" spans="1:6" ht="129.75" thickBot="1" x14ac:dyDescent="0.3">
      <c r="A263" s="13">
        <v>2</v>
      </c>
      <c r="B263" s="50" t="s">
        <v>217</v>
      </c>
      <c r="C263" s="14" t="s">
        <v>10</v>
      </c>
      <c r="D263" s="18">
        <f>D262</f>
        <v>330</v>
      </c>
      <c r="E263" s="18">
        <f>E262</f>
        <v>311</v>
      </c>
      <c r="F263" s="17">
        <f>E263/D263*100</f>
        <v>94.242424242424235</v>
      </c>
    </row>
    <row r="264" spans="1:6" ht="15.75" thickBot="1" x14ac:dyDescent="0.3"/>
    <row r="265" spans="1:6" ht="19.5" thickBot="1" x14ac:dyDescent="0.35">
      <c r="A265" s="116" t="s">
        <v>218</v>
      </c>
      <c r="B265" s="116"/>
      <c r="C265" s="116"/>
      <c r="D265" s="116"/>
      <c r="E265" s="116"/>
      <c r="F265" s="116"/>
    </row>
    <row r="266" spans="1:6" ht="19.5" thickBot="1" x14ac:dyDescent="0.35">
      <c r="A266" s="117" t="s">
        <v>36</v>
      </c>
      <c r="B266" s="117"/>
      <c r="C266" s="117"/>
      <c r="D266" s="117"/>
      <c r="E266" s="117"/>
      <c r="F266" s="117"/>
    </row>
    <row r="267" spans="1:6" ht="157.5" customHeight="1" thickBot="1" x14ac:dyDescent="0.3">
      <c r="A267" s="118" t="s">
        <v>3</v>
      </c>
      <c r="B267" s="119" t="s">
        <v>4</v>
      </c>
      <c r="C267" s="119" t="s">
        <v>5</v>
      </c>
      <c r="D267" s="119" t="s">
        <v>6</v>
      </c>
      <c r="E267" s="119" t="s">
        <v>7</v>
      </c>
      <c r="F267" s="119" t="s">
        <v>8</v>
      </c>
    </row>
    <row r="268" spans="1:6" ht="19.5" thickBot="1" x14ac:dyDescent="0.35">
      <c r="A268" s="120">
        <v>1</v>
      </c>
      <c r="B268" s="120">
        <v>2</v>
      </c>
      <c r="C268" s="120">
        <v>3</v>
      </c>
      <c r="D268" s="121">
        <v>4</v>
      </c>
      <c r="E268" s="120">
        <v>5</v>
      </c>
      <c r="F268" s="120" t="s">
        <v>9</v>
      </c>
    </row>
    <row r="269" spans="1:6" ht="75.75" thickBot="1" x14ac:dyDescent="0.3">
      <c r="A269" s="118">
        <v>1</v>
      </c>
      <c r="B269" s="31" t="s">
        <v>219</v>
      </c>
      <c r="C269" s="119" t="s">
        <v>10</v>
      </c>
      <c r="D269" s="123">
        <v>141</v>
      </c>
      <c r="E269" s="123">
        <v>140</v>
      </c>
      <c r="F269" s="124">
        <f>E269/D269*100</f>
        <v>99.290780141843967</v>
      </c>
    </row>
    <row r="270" spans="1:6" ht="82.5" thickBot="1" x14ac:dyDescent="0.3">
      <c r="A270" s="118">
        <v>2</v>
      </c>
      <c r="B270" s="50" t="s">
        <v>220</v>
      </c>
      <c r="C270" s="119" t="s">
        <v>10</v>
      </c>
      <c r="D270" s="126">
        <f>D269</f>
        <v>141</v>
      </c>
      <c r="E270" s="126">
        <f>E269</f>
        <v>140</v>
      </c>
      <c r="F270" s="124">
        <f>E270/D270*100</f>
        <v>99.290780141843967</v>
      </c>
    </row>
    <row r="271" spans="1:6" ht="15.75" thickBot="1" x14ac:dyDescent="0.3"/>
    <row r="272" spans="1:6" ht="19.5" thickBot="1" x14ac:dyDescent="0.35">
      <c r="A272" s="38" t="s">
        <v>223</v>
      </c>
      <c r="B272" s="39"/>
      <c r="C272" s="39"/>
      <c r="D272" s="39"/>
      <c r="E272" s="39"/>
      <c r="F272" s="40"/>
    </row>
    <row r="273" spans="1:6" ht="19.5" thickBot="1" x14ac:dyDescent="0.35">
      <c r="A273" s="41" t="s">
        <v>36</v>
      </c>
      <c r="B273" s="42"/>
      <c r="C273" s="42"/>
      <c r="D273" s="42"/>
      <c r="E273" s="42"/>
      <c r="F273" s="43"/>
    </row>
    <row r="274" spans="1:6" ht="150.75" thickBot="1" x14ac:dyDescent="0.3">
      <c r="A274" s="13" t="s">
        <v>3</v>
      </c>
      <c r="B274" s="14" t="s">
        <v>4</v>
      </c>
      <c r="C274" s="14" t="s">
        <v>5</v>
      </c>
      <c r="D274" s="14" t="s">
        <v>6</v>
      </c>
      <c r="E274" s="14" t="s">
        <v>7</v>
      </c>
      <c r="F274" s="14" t="s">
        <v>8</v>
      </c>
    </row>
    <row r="275" spans="1:6" ht="19.5" thickBot="1" x14ac:dyDescent="0.35">
      <c r="A275" s="15">
        <v>1</v>
      </c>
      <c r="B275" s="15">
        <v>2</v>
      </c>
      <c r="C275" s="15">
        <v>3</v>
      </c>
      <c r="D275" s="12">
        <v>4</v>
      </c>
      <c r="E275" s="15">
        <v>5</v>
      </c>
      <c r="F275" s="15" t="s">
        <v>9</v>
      </c>
    </row>
    <row r="276" spans="1:6" ht="75.75" thickBot="1" x14ac:dyDescent="0.3">
      <c r="A276" s="13">
        <v>1</v>
      </c>
      <c r="B276" s="31" t="s">
        <v>224</v>
      </c>
      <c r="C276" s="14" t="s">
        <v>10</v>
      </c>
      <c r="D276" s="16">
        <v>135</v>
      </c>
      <c r="E276" s="16">
        <v>134</v>
      </c>
      <c r="F276" s="17">
        <f>E276/D276*100</f>
        <v>99.259259259259252</v>
      </c>
    </row>
    <row r="277" spans="1:6" ht="94.5" thickBot="1" x14ac:dyDescent="0.3">
      <c r="A277" s="13">
        <v>2</v>
      </c>
      <c r="B277" s="25" t="s">
        <v>225</v>
      </c>
      <c r="C277" s="14" t="s">
        <v>10</v>
      </c>
      <c r="D277" s="18">
        <f>D276</f>
        <v>135</v>
      </c>
      <c r="E277" s="18">
        <f>E276</f>
        <v>134</v>
      </c>
      <c r="F277" s="17">
        <f>E277/D277*100</f>
        <v>99.259259259259252</v>
      </c>
    </row>
    <row r="278" spans="1:6" ht="15.75" thickBot="1" x14ac:dyDescent="0.3"/>
    <row r="279" spans="1:6" ht="19.5" thickBot="1" x14ac:dyDescent="0.35">
      <c r="A279" s="38" t="s">
        <v>230</v>
      </c>
      <c r="B279" s="39"/>
      <c r="C279" s="39"/>
      <c r="D279" s="39"/>
      <c r="E279" s="39"/>
      <c r="F279" s="40"/>
    </row>
    <row r="280" spans="1:6" ht="19.5" thickBot="1" x14ac:dyDescent="0.35">
      <c r="A280" s="41" t="s">
        <v>36</v>
      </c>
      <c r="B280" s="42"/>
      <c r="C280" s="42"/>
      <c r="D280" s="42"/>
      <c r="E280" s="42"/>
      <c r="F280" s="43"/>
    </row>
    <row r="281" spans="1:6" ht="157.5" customHeight="1" thickBot="1" x14ac:dyDescent="0.3">
      <c r="A281" s="13" t="s">
        <v>3</v>
      </c>
      <c r="B281" s="14" t="s">
        <v>4</v>
      </c>
      <c r="C281" s="14" t="s">
        <v>5</v>
      </c>
      <c r="D281" s="14" t="s">
        <v>6</v>
      </c>
      <c r="E281" s="14" t="s">
        <v>7</v>
      </c>
      <c r="F281" s="14" t="s">
        <v>8</v>
      </c>
    </row>
    <row r="282" spans="1:6" ht="19.5" thickBot="1" x14ac:dyDescent="0.35">
      <c r="A282" s="15">
        <v>1</v>
      </c>
      <c r="B282" s="15">
        <v>2</v>
      </c>
      <c r="C282" s="15">
        <v>3</v>
      </c>
      <c r="D282" s="12">
        <v>4</v>
      </c>
      <c r="E282" s="15">
        <v>5</v>
      </c>
      <c r="F282" s="15" t="s">
        <v>9</v>
      </c>
    </row>
    <row r="283" spans="1:6" ht="63.75" thickBot="1" x14ac:dyDescent="0.3">
      <c r="A283" s="13">
        <v>1</v>
      </c>
      <c r="B283" s="51" t="s">
        <v>83</v>
      </c>
      <c r="C283" s="14" t="s">
        <v>10</v>
      </c>
      <c r="D283" s="16">
        <v>233</v>
      </c>
      <c r="E283" s="16">
        <v>217</v>
      </c>
      <c r="F283" s="17">
        <f>E283/D283*100</f>
        <v>93.133047210300418</v>
      </c>
    </row>
    <row r="284" spans="1:6" ht="79.5" thickBot="1" x14ac:dyDescent="0.3">
      <c r="A284" s="13">
        <v>2</v>
      </c>
      <c r="B284" s="50" t="s">
        <v>56</v>
      </c>
      <c r="C284" s="14" t="s">
        <v>10</v>
      </c>
      <c r="D284" s="18">
        <f>D283</f>
        <v>233</v>
      </c>
      <c r="E284" s="18">
        <f>E283</f>
        <v>217</v>
      </c>
      <c r="F284" s="17">
        <f>E284/D284*100</f>
        <v>93.133047210300418</v>
      </c>
    </row>
    <row r="285" spans="1:6" ht="15.75" thickBot="1" x14ac:dyDescent="0.3"/>
    <row r="286" spans="1:6" ht="19.5" thickBot="1" x14ac:dyDescent="0.35">
      <c r="A286" s="38" t="s">
        <v>231</v>
      </c>
      <c r="B286" s="39"/>
      <c r="C286" s="39"/>
      <c r="D286" s="39"/>
      <c r="E286" s="39"/>
      <c r="F286" s="40"/>
    </row>
    <row r="287" spans="1:6" ht="19.5" thickBot="1" x14ac:dyDescent="0.35">
      <c r="A287" s="41" t="s">
        <v>36</v>
      </c>
      <c r="B287" s="42"/>
      <c r="C287" s="42"/>
      <c r="D287" s="42"/>
      <c r="E287" s="42"/>
      <c r="F287" s="43"/>
    </row>
    <row r="288" spans="1:6" ht="157.5" customHeight="1" thickBot="1" x14ac:dyDescent="0.3">
      <c r="A288" s="13" t="s">
        <v>3</v>
      </c>
      <c r="B288" s="14" t="s">
        <v>4</v>
      </c>
      <c r="C288" s="14" t="s">
        <v>5</v>
      </c>
      <c r="D288" s="14" t="s">
        <v>6</v>
      </c>
      <c r="E288" s="14" t="s">
        <v>7</v>
      </c>
      <c r="F288" s="14" t="s">
        <v>8</v>
      </c>
    </row>
    <row r="289" spans="1:6" ht="19.5" thickBot="1" x14ac:dyDescent="0.35">
      <c r="A289" s="15">
        <v>1</v>
      </c>
      <c r="B289" s="15">
        <v>2</v>
      </c>
      <c r="C289" s="15">
        <v>3</v>
      </c>
      <c r="D289" s="12">
        <v>4</v>
      </c>
      <c r="E289" s="15">
        <v>5</v>
      </c>
      <c r="F289" s="15" t="s">
        <v>9</v>
      </c>
    </row>
    <row r="290" spans="1:6" ht="72.75" thickBot="1" x14ac:dyDescent="0.3">
      <c r="A290" s="13">
        <v>1</v>
      </c>
      <c r="B290" s="51" t="s">
        <v>232</v>
      </c>
      <c r="C290" s="14" t="s">
        <v>10</v>
      </c>
      <c r="D290" s="16">
        <v>30</v>
      </c>
      <c r="E290" s="16">
        <v>29</v>
      </c>
      <c r="F290" s="17">
        <f>E290/D290*100</f>
        <v>96.666666666666671</v>
      </c>
    </row>
    <row r="291" spans="1:6" ht="66.75" thickBot="1" x14ac:dyDescent="0.3">
      <c r="A291" s="13">
        <v>2</v>
      </c>
      <c r="B291" s="50" t="s">
        <v>233</v>
      </c>
      <c r="C291" s="14" t="s">
        <v>10</v>
      </c>
      <c r="D291" s="18">
        <f>D290</f>
        <v>30</v>
      </c>
      <c r="E291" s="18">
        <f>E290</f>
        <v>29</v>
      </c>
      <c r="F291" s="17">
        <f>E291/D291*100</f>
        <v>96.666666666666671</v>
      </c>
    </row>
    <row r="292" spans="1:6" ht="15.75" thickBot="1" x14ac:dyDescent="0.3"/>
    <row r="293" spans="1:6" ht="19.5" thickBot="1" x14ac:dyDescent="0.35">
      <c r="A293" s="38" t="s">
        <v>234</v>
      </c>
      <c r="B293" s="39"/>
      <c r="C293" s="39"/>
      <c r="D293" s="39"/>
      <c r="E293" s="39"/>
      <c r="F293" s="40"/>
    </row>
    <row r="294" spans="1:6" ht="19.5" thickBot="1" x14ac:dyDescent="0.35">
      <c r="A294" s="41" t="s">
        <v>36</v>
      </c>
      <c r="B294" s="42"/>
      <c r="C294" s="42"/>
      <c r="D294" s="42"/>
      <c r="E294" s="42"/>
      <c r="F294" s="43"/>
    </row>
    <row r="295" spans="1:6" ht="157.5" customHeight="1" thickBot="1" x14ac:dyDescent="0.3">
      <c r="A295" s="13" t="s">
        <v>3</v>
      </c>
      <c r="B295" s="14" t="s">
        <v>4</v>
      </c>
      <c r="C295" s="14" t="s">
        <v>5</v>
      </c>
      <c r="D295" s="14" t="s">
        <v>6</v>
      </c>
      <c r="E295" s="14" t="s">
        <v>7</v>
      </c>
      <c r="F295" s="14" t="s">
        <v>8</v>
      </c>
    </row>
    <row r="296" spans="1:6" ht="19.5" thickBot="1" x14ac:dyDescent="0.35">
      <c r="A296" s="15">
        <v>1</v>
      </c>
      <c r="B296" s="15">
        <v>2</v>
      </c>
      <c r="C296" s="15">
        <v>3</v>
      </c>
      <c r="D296" s="12">
        <v>4</v>
      </c>
      <c r="E296" s="15">
        <v>5</v>
      </c>
      <c r="F296" s="15" t="s">
        <v>9</v>
      </c>
    </row>
    <row r="297" spans="1:6" ht="63.75" thickBot="1" x14ac:dyDescent="0.3">
      <c r="A297" s="13">
        <v>1</v>
      </c>
      <c r="B297" s="51" t="s">
        <v>235</v>
      </c>
      <c r="C297" s="14" t="s">
        <v>10</v>
      </c>
      <c r="D297" s="16">
        <v>122</v>
      </c>
      <c r="E297" s="16">
        <v>102</v>
      </c>
      <c r="F297" s="17">
        <f>E297/D297*100</f>
        <v>83.606557377049185</v>
      </c>
    </row>
    <row r="298" spans="1:6" ht="79.5" thickBot="1" x14ac:dyDescent="0.3">
      <c r="A298" s="13">
        <v>2</v>
      </c>
      <c r="B298" s="50" t="s">
        <v>236</v>
      </c>
      <c r="C298" s="14" t="s">
        <v>10</v>
      </c>
      <c r="D298" s="18">
        <f>D297</f>
        <v>122</v>
      </c>
      <c r="E298" s="18">
        <f>E297</f>
        <v>102</v>
      </c>
      <c r="F298" s="17">
        <f>E298/D298*100</f>
        <v>83.606557377049185</v>
      </c>
    </row>
    <row r="299" spans="1:6" ht="15.75" thickBot="1" x14ac:dyDescent="0.3"/>
    <row r="300" spans="1:6" ht="19.5" thickBot="1" x14ac:dyDescent="0.35">
      <c r="A300" s="191" t="s">
        <v>241</v>
      </c>
      <c r="B300" s="192"/>
      <c r="C300" s="192"/>
      <c r="D300" s="192"/>
      <c r="E300" s="192"/>
      <c r="F300" s="193"/>
    </row>
    <row r="301" spans="1:6" ht="19.5" thickBot="1" x14ac:dyDescent="0.35">
      <c r="A301" s="41" t="s">
        <v>36</v>
      </c>
      <c r="B301" s="42"/>
      <c r="C301" s="42"/>
      <c r="D301" s="42"/>
      <c r="E301" s="42"/>
      <c r="F301" s="43"/>
    </row>
    <row r="302" spans="1:6" ht="150.75" thickBot="1" x14ac:dyDescent="0.3">
      <c r="A302" s="13" t="s">
        <v>3</v>
      </c>
      <c r="B302" s="14" t="s">
        <v>4</v>
      </c>
      <c r="C302" s="14" t="s">
        <v>5</v>
      </c>
      <c r="D302" s="14" t="s">
        <v>6</v>
      </c>
      <c r="E302" s="14" t="s">
        <v>7</v>
      </c>
      <c r="F302" s="14" t="s">
        <v>8</v>
      </c>
    </row>
    <row r="303" spans="1:6" ht="19.5" thickBot="1" x14ac:dyDescent="0.35">
      <c r="A303" s="15">
        <v>1</v>
      </c>
      <c r="B303" s="15">
        <v>2</v>
      </c>
      <c r="C303" s="15">
        <v>3</v>
      </c>
      <c r="D303" s="12">
        <v>4</v>
      </c>
      <c r="E303" s="15">
        <v>5</v>
      </c>
      <c r="F303" s="15" t="s">
        <v>9</v>
      </c>
    </row>
    <row r="304" spans="1:6" ht="88.5" thickBot="1" x14ac:dyDescent="0.3">
      <c r="A304" s="13">
        <v>1</v>
      </c>
      <c r="B304" s="51" t="s">
        <v>242</v>
      </c>
      <c r="C304" s="14" t="s">
        <v>10</v>
      </c>
      <c r="D304" s="194">
        <v>205</v>
      </c>
      <c r="E304" s="194">
        <v>213</v>
      </c>
      <c r="F304" s="17">
        <f>E304/D304*100</f>
        <v>103.90243902439025</v>
      </c>
    </row>
    <row r="305" spans="1:6" ht="82.5" thickBot="1" x14ac:dyDescent="0.3">
      <c r="A305" s="13">
        <v>2</v>
      </c>
      <c r="B305" s="50" t="s">
        <v>243</v>
      </c>
      <c r="C305" s="14" t="s">
        <v>10</v>
      </c>
      <c r="D305" s="18">
        <f>D304</f>
        <v>205</v>
      </c>
      <c r="E305" s="18">
        <f>E304</f>
        <v>213</v>
      </c>
      <c r="F305" s="17">
        <f>E305/D305*100</f>
        <v>103.90243902439025</v>
      </c>
    </row>
    <row r="306" spans="1:6" ht="15.75" thickBot="1" x14ac:dyDescent="0.3"/>
    <row r="307" spans="1:6" ht="19.5" thickBot="1" x14ac:dyDescent="0.35">
      <c r="A307" s="38" t="s">
        <v>249</v>
      </c>
      <c r="B307" s="39"/>
      <c r="C307" s="39"/>
      <c r="D307" s="39"/>
      <c r="E307" s="39"/>
      <c r="F307" s="40"/>
    </row>
    <row r="308" spans="1:6" ht="19.5" thickBot="1" x14ac:dyDescent="0.35">
      <c r="A308" s="41" t="s">
        <v>36</v>
      </c>
      <c r="B308" s="42"/>
      <c r="C308" s="42"/>
      <c r="D308" s="42"/>
      <c r="E308" s="42"/>
      <c r="F308" s="43"/>
    </row>
    <row r="309" spans="1:6" ht="157.5" customHeight="1" thickBot="1" x14ac:dyDescent="0.3">
      <c r="A309" s="13" t="s">
        <v>3</v>
      </c>
      <c r="B309" s="14" t="s">
        <v>4</v>
      </c>
      <c r="C309" s="14" t="s">
        <v>5</v>
      </c>
      <c r="D309" s="14" t="s">
        <v>6</v>
      </c>
      <c r="E309" s="14" t="s">
        <v>7</v>
      </c>
      <c r="F309" s="14" t="s">
        <v>8</v>
      </c>
    </row>
    <row r="310" spans="1:6" ht="19.5" thickBot="1" x14ac:dyDescent="0.35">
      <c r="A310" s="15">
        <v>1</v>
      </c>
      <c r="B310" s="15">
        <v>2</v>
      </c>
      <c r="C310" s="15">
        <v>3</v>
      </c>
      <c r="D310" s="12">
        <v>4</v>
      </c>
      <c r="E310" s="15">
        <v>5</v>
      </c>
      <c r="F310" s="15" t="s">
        <v>9</v>
      </c>
    </row>
    <row r="311" spans="1:6" ht="69.599999999999994" customHeight="1" thickBot="1" x14ac:dyDescent="0.3">
      <c r="A311" s="13">
        <v>1</v>
      </c>
      <c r="B311" s="203" t="s">
        <v>250</v>
      </c>
      <c r="C311" s="14" t="s">
        <v>10</v>
      </c>
      <c r="D311" s="16">
        <v>138</v>
      </c>
      <c r="E311" s="16">
        <v>135</v>
      </c>
      <c r="F311" s="17">
        <f>E311/D311*100</f>
        <v>97.826086956521735</v>
      </c>
    </row>
    <row r="312" spans="1:6" ht="87.6" customHeight="1" thickBot="1" x14ac:dyDescent="0.3">
      <c r="A312" s="13">
        <v>2</v>
      </c>
      <c r="B312" s="204" t="s">
        <v>251</v>
      </c>
      <c r="C312" s="14" t="s">
        <v>10</v>
      </c>
      <c r="D312" s="18">
        <f>D311</f>
        <v>138</v>
      </c>
      <c r="E312" s="18">
        <f>E311</f>
        <v>135</v>
      </c>
      <c r="F312" s="17">
        <f>E312/D312*100</f>
        <v>97.826086956521735</v>
      </c>
    </row>
    <row r="313" spans="1:6" ht="15.75" thickBot="1" x14ac:dyDescent="0.3"/>
    <row r="314" spans="1:6" ht="19.5" thickBot="1" x14ac:dyDescent="0.35">
      <c r="A314" s="38" t="s">
        <v>253</v>
      </c>
      <c r="B314" s="39"/>
      <c r="C314" s="39"/>
      <c r="D314" s="39"/>
      <c r="E314" s="39"/>
      <c r="F314" s="40"/>
    </row>
    <row r="315" spans="1:6" ht="19.5" thickBot="1" x14ac:dyDescent="0.35">
      <c r="A315" s="41" t="s">
        <v>36</v>
      </c>
      <c r="B315" s="42"/>
      <c r="C315" s="42"/>
      <c r="D315" s="42"/>
      <c r="E315" s="42"/>
      <c r="F315" s="43"/>
    </row>
    <row r="316" spans="1:6" ht="157.5" customHeight="1" thickBot="1" x14ac:dyDescent="0.3">
      <c r="A316" s="13" t="s">
        <v>3</v>
      </c>
      <c r="B316" s="14" t="s">
        <v>4</v>
      </c>
      <c r="C316" s="14" t="s">
        <v>5</v>
      </c>
      <c r="D316" s="14" t="s">
        <v>6</v>
      </c>
      <c r="E316" s="14" t="s">
        <v>7</v>
      </c>
      <c r="F316" s="14" t="s">
        <v>8</v>
      </c>
    </row>
    <row r="317" spans="1:6" ht="19.5" thickBot="1" x14ac:dyDescent="0.35">
      <c r="A317" s="15">
        <v>1</v>
      </c>
      <c r="B317" s="15">
        <v>2</v>
      </c>
      <c r="C317" s="15">
        <v>3</v>
      </c>
      <c r="D317" s="12">
        <v>4</v>
      </c>
      <c r="E317" s="15">
        <v>5</v>
      </c>
      <c r="F317" s="15" t="s">
        <v>9</v>
      </c>
    </row>
    <row r="318" spans="1:6" ht="79.5" thickBot="1" x14ac:dyDescent="0.3">
      <c r="A318" s="13">
        <v>1</v>
      </c>
      <c r="B318" s="51" t="s">
        <v>78</v>
      </c>
      <c r="C318" s="14" t="s">
        <v>10</v>
      </c>
      <c r="D318" s="16">
        <v>161</v>
      </c>
      <c r="E318" s="16">
        <v>152</v>
      </c>
      <c r="F318" s="17">
        <f>E318/D318*100</f>
        <v>94.409937888198755</v>
      </c>
    </row>
    <row r="319" spans="1:6" ht="63.75" thickBot="1" x14ac:dyDescent="0.3">
      <c r="A319" s="13">
        <v>2</v>
      </c>
      <c r="B319" s="50" t="s">
        <v>254</v>
      </c>
      <c r="C319" s="14" t="s">
        <v>10</v>
      </c>
      <c r="D319" s="18">
        <f>D318</f>
        <v>161</v>
      </c>
      <c r="E319" s="18">
        <f>E318</f>
        <v>152</v>
      </c>
      <c r="F319" s="17">
        <f>E319/D319*100</f>
        <v>94.409937888198755</v>
      </c>
    </row>
    <row r="320" spans="1:6" ht="15.75" thickBot="1" x14ac:dyDescent="0.3"/>
    <row r="321" spans="1:6" ht="19.5" thickBot="1" x14ac:dyDescent="0.35">
      <c r="A321" s="38" t="s">
        <v>255</v>
      </c>
      <c r="B321" s="39"/>
      <c r="C321" s="39"/>
      <c r="D321" s="39"/>
      <c r="E321" s="39"/>
      <c r="F321" s="40"/>
    </row>
    <row r="322" spans="1:6" ht="19.5" thickBot="1" x14ac:dyDescent="0.35">
      <c r="A322" s="41" t="s">
        <v>36</v>
      </c>
      <c r="B322" s="42"/>
      <c r="C322" s="42"/>
      <c r="D322" s="42"/>
      <c r="E322" s="42"/>
      <c r="F322" s="43"/>
    </row>
    <row r="323" spans="1:6" ht="157.5" customHeight="1" thickBot="1" x14ac:dyDescent="0.3">
      <c r="A323" s="13" t="s">
        <v>3</v>
      </c>
      <c r="B323" s="14" t="s">
        <v>4</v>
      </c>
      <c r="C323" s="14" t="s">
        <v>5</v>
      </c>
      <c r="D323" s="14" t="s">
        <v>6</v>
      </c>
      <c r="E323" s="14" t="s">
        <v>7</v>
      </c>
      <c r="F323" s="14" t="s">
        <v>8</v>
      </c>
    </row>
    <row r="324" spans="1:6" ht="19.5" thickBot="1" x14ac:dyDescent="0.35">
      <c r="A324" s="15">
        <v>1</v>
      </c>
      <c r="B324" s="15">
        <v>2</v>
      </c>
      <c r="C324" s="15">
        <v>3</v>
      </c>
      <c r="D324" s="12">
        <v>4</v>
      </c>
      <c r="E324" s="15">
        <v>5</v>
      </c>
      <c r="F324" s="15" t="s">
        <v>9</v>
      </c>
    </row>
    <row r="325" spans="1:6" ht="79.5" thickBot="1" x14ac:dyDescent="0.3">
      <c r="A325" s="13">
        <v>1</v>
      </c>
      <c r="B325" s="51" t="s">
        <v>78</v>
      </c>
      <c r="C325" s="14" t="s">
        <v>10</v>
      </c>
      <c r="D325" s="16">
        <v>135</v>
      </c>
      <c r="E325" s="16">
        <v>96</v>
      </c>
      <c r="F325" s="17">
        <f>E325/D325*100</f>
        <v>71.111111111111114</v>
      </c>
    </row>
    <row r="326" spans="1:6" ht="87.75" customHeight="1" thickBot="1" x14ac:dyDescent="0.3">
      <c r="A326" s="13">
        <v>2</v>
      </c>
      <c r="B326" s="50" t="s">
        <v>256</v>
      </c>
      <c r="C326" s="14" t="s">
        <v>10</v>
      </c>
      <c r="D326" s="18">
        <f>D325</f>
        <v>135</v>
      </c>
      <c r="E326" s="18">
        <f>E325</f>
        <v>96</v>
      </c>
      <c r="F326" s="17">
        <f>E326/D326*100</f>
        <v>71.111111111111114</v>
      </c>
    </row>
    <row r="327" spans="1:6" ht="15.75" thickBot="1" x14ac:dyDescent="0.3"/>
    <row r="328" spans="1:6" ht="19.5" thickBot="1" x14ac:dyDescent="0.35">
      <c r="A328" s="209" t="s">
        <v>257</v>
      </c>
      <c r="B328" s="210"/>
      <c r="C328" s="210"/>
      <c r="D328" s="210"/>
      <c r="E328" s="210"/>
      <c r="F328" s="211"/>
    </row>
    <row r="329" spans="1:6" ht="19.5" thickBot="1" x14ac:dyDescent="0.35">
      <c r="A329" s="41" t="s">
        <v>36</v>
      </c>
      <c r="B329" s="42"/>
      <c r="C329" s="42"/>
      <c r="D329" s="42"/>
      <c r="E329" s="42"/>
      <c r="F329" s="43"/>
    </row>
    <row r="330" spans="1:6" ht="157.5" customHeight="1" thickBot="1" x14ac:dyDescent="0.3">
      <c r="A330" s="13" t="s">
        <v>3</v>
      </c>
      <c r="B330" s="14" t="s">
        <v>4</v>
      </c>
      <c r="C330" s="14" t="s">
        <v>5</v>
      </c>
      <c r="D330" s="14" t="s">
        <v>6</v>
      </c>
      <c r="E330" s="14" t="s">
        <v>7</v>
      </c>
      <c r="F330" s="14" t="s">
        <v>8</v>
      </c>
    </row>
    <row r="331" spans="1:6" ht="19.5" thickBot="1" x14ac:dyDescent="0.35">
      <c r="A331" s="15">
        <v>1</v>
      </c>
      <c r="B331" s="15">
        <v>2</v>
      </c>
      <c r="C331" s="15">
        <v>3</v>
      </c>
      <c r="D331" s="12">
        <v>4</v>
      </c>
      <c r="E331" s="15">
        <v>5</v>
      </c>
      <c r="F331" s="15" t="s">
        <v>9</v>
      </c>
    </row>
    <row r="332" spans="1:6" ht="79.5" thickBot="1" x14ac:dyDescent="0.3">
      <c r="A332" s="13">
        <v>1</v>
      </c>
      <c r="B332" s="51" t="s">
        <v>78</v>
      </c>
      <c r="C332" s="14" t="s">
        <v>10</v>
      </c>
      <c r="D332" s="212">
        <v>351</v>
      </c>
      <c r="E332" s="212">
        <v>353</v>
      </c>
      <c r="F332" s="17">
        <f>E332/D332*100</f>
        <v>100.56980056980056</v>
      </c>
    </row>
    <row r="333" spans="1:6" ht="79.5" thickBot="1" x14ac:dyDescent="0.3">
      <c r="A333" s="13">
        <v>2</v>
      </c>
      <c r="B333" s="50" t="s">
        <v>258</v>
      </c>
      <c r="C333" s="14" t="s">
        <v>10</v>
      </c>
      <c r="D333" s="18">
        <f>D332</f>
        <v>351</v>
      </c>
      <c r="E333" s="18">
        <f>E332</f>
        <v>353</v>
      </c>
      <c r="F333" s="17">
        <f>E333/D333*100</f>
        <v>100.56980056980056</v>
      </c>
    </row>
    <row r="334" spans="1:6" ht="15.75" thickBot="1" x14ac:dyDescent="0.3"/>
    <row r="335" spans="1:6" ht="19.5" thickBot="1" x14ac:dyDescent="0.35">
      <c r="A335" s="38" t="s">
        <v>261</v>
      </c>
      <c r="B335" s="39"/>
      <c r="C335" s="39"/>
      <c r="D335" s="39"/>
      <c r="E335" s="39"/>
      <c r="F335" s="40"/>
    </row>
    <row r="336" spans="1:6" ht="19.5" thickBot="1" x14ac:dyDescent="0.35">
      <c r="A336" s="41" t="s">
        <v>36</v>
      </c>
      <c r="B336" s="42"/>
      <c r="C336" s="42"/>
      <c r="D336" s="42"/>
      <c r="E336" s="42"/>
      <c r="F336" s="43"/>
    </row>
    <row r="337" spans="1:6" ht="157.5" customHeight="1" thickBot="1" x14ac:dyDescent="0.3">
      <c r="A337" s="13" t="s">
        <v>3</v>
      </c>
      <c r="B337" s="14" t="s">
        <v>4</v>
      </c>
      <c r="C337" s="14" t="s">
        <v>5</v>
      </c>
      <c r="D337" s="14" t="s">
        <v>6</v>
      </c>
      <c r="E337" s="14" t="s">
        <v>7</v>
      </c>
      <c r="F337" s="14" t="s">
        <v>8</v>
      </c>
    </row>
    <row r="338" spans="1:6" ht="19.5" thickBot="1" x14ac:dyDescent="0.35">
      <c r="A338" s="15">
        <v>1</v>
      </c>
      <c r="B338" s="15">
        <v>2</v>
      </c>
      <c r="C338" s="15">
        <v>3</v>
      </c>
      <c r="D338" s="12">
        <v>4</v>
      </c>
      <c r="E338" s="15">
        <v>5</v>
      </c>
      <c r="F338" s="15" t="s">
        <v>9</v>
      </c>
    </row>
    <row r="339" spans="1:6" ht="69.75" thickBot="1" x14ac:dyDescent="0.3">
      <c r="A339" s="13">
        <v>1</v>
      </c>
      <c r="B339" s="51" t="s">
        <v>262</v>
      </c>
      <c r="C339" s="14" t="s">
        <v>10</v>
      </c>
      <c r="D339" s="16">
        <v>95</v>
      </c>
      <c r="E339" s="16">
        <v>88</v>
      </c>
      <c r="F339" s="17">
        <f>E339/D339*100</f>
        <v>92.631578947368425</v>
      </c>
    </row>
    <row r="340" spans="1:6" ht="82.5" thickBot="1" x14ac:dyDescent="0.3">
      <c r="A340" s="13">
        <v>2</v>
      </c>
      <c r="B340" s="50" t="s">
        <v>263</v>
      </c>
      <c r="C340" s="14" t="s">
        <v>10</v>
      </c>
      <c r="D340" s="18">
        <f>D339</f>
        <v>95</v>
      </c>
      <c r="E340" s="18">
        <f>E339</f>
        <v>88</v>
      </c>
      <c r="F340" s="17">
        <f>E340/D340*100</f>
        <v>92.631578947368425</v>
      </c>
    </row>
    <row r="341" spans="1:6" ht="15.75" thickBot="1" x14ac:dyDescent="0.3"/>
    <row r="342" spans="1:6" ht="19.5" thickBot="1" x14ac:dyDescent="0.35">
      <c r="A342" s="38" t="s">
        <v>267</v>
      </c>
      <c r="B342" s="39"/>
      <c r="C342" s="39"/>
      <c r="D342" s="39"/>
      <c r="E342" s="39"/>
      <c r="F342" s="40"/>
    </row>
    <row r="343" spans="1:6" ht="19.5" thickBot="1" x14ac:dyDescent="0.35">
      <c r="A343" s="152" t="s">
        <v>36</v>
      </c>
      <c r="B343" s="153"/>
      <c r="C343" s="153"/>
      <c r="D343" s="153"/>
      <c r="E343" s="153"/>
      <c r="F343" s="154"/>
    </row>
    <row r="344" spans="1:6" ht="157.5" customHeight="1" thickBot="1" x14ac:dyDescent="0.3">
      <c r="A344" s="13" t="s">
        <v>3</v>
      </c>
      <c r="B344" s="14" t="s">
        <v>4</v>
      </c>
      <c r="C344" s="14" t="s">
        <v>5</v>
      </c>
      <c r="D344" s="14" t="s">
        <v>6</v>
      </c>
      <c r="E344" s="14" t="s">
        <v>7</v>
      </c>
      <c r="F344" s="14" t="s">
        <v>8</v>
      </c>
    </row>
    <row r="345" spans="1:6" ht="19.5" thickBot="1" x14ac:dyDescent="0.3">
      <c r="A345" s="34">
        <v>1</v>
      </c>
      <c r="B345" s="13">
        <v>2</v>
      </c>
      <c r="C345" s="218">
        <v>3</v>
      </c>
      <c r="D345" s="13">
        <v>4</v>
      </c>
      <c r="E345" s="13">
        <v>5</v>
      </c>
      <c r="F345" s="13" t="s">
        <v>9</v>
      </c>
    </row>
    <row r="346" spans="1:6" ht="85.5" thickBot="1" x14ac:dyDescent="0.3">
      <c r="A346" s="110">
        <v>1</v>
      </c>
      <c r="B346" s="51" t="s">
        <v>268</v>
      </c>
      <c r="C346" s="14" t="s">
        <v>10</v>
      </c>
      <c r="D346" s="219">
        <v>284</v>
      </c>
      <c r="E346" s="16">
        <v>255</v>
      </c>
      <c r="F346" s="17">
        <f>E346/D346*100</f>
        <v>89.788732394366207</v>
      </c>
    </row>
    <row r="347" spans="1:6" ht="98.25" thickBot="1" x14ac:dyDescent="0.3">
      <c r="A347" s="110">
        <v>2</v>
      </c>
      <c r="B347" s="50" t="s">
        <v>269</v>
      </c>
      <c r="C347" s="14" t="s">
        <v>10</v>
      </c>
      <c r="D347" s="18">
        <f>D346</f>
        <v>284</v>
      </c>
      <c r="E347" s="18">
        <v>254</v>
      </c>
      <c r="F347" s="17">
        <f>E347/D347*100</f>
        <v>89.436619718309856</v>
      </c>
    </row>
    <row r="348" spans="1:6" ht="15.75" thickBot="1" x14ac:dyDescent="0.3"/>
    <row r="349" spans="1:6" s="233" customFormat="1" ht="19.5" thickBot="1" x14ac:dyDescent="0.35">
      <c r="A349" s="230" t="s">
        <v>273</v>
      </c>
      <c r="B349" s="231"/>
      <c r="C349" s="231"/>
      <c r="D349" s="231"/>
      <c r="E349" s="231"/>
      <c r="F349" s="232"/>
    </row>
    <row r="350" spans="1:6" s="233" customFormat="1" ht="19.5" thickBot="1" x14ac:dyDescent="0.35">
      <c r="A350" s="234" t="s">
        <v>36</v>
      </c>
      <c r="B350" s="235"/>
      <c r="C350" s="235"/>
      <c r="D350" s="235"/>
      <c r="E350" s="235"/>
      <c r="F350" s="236"/>
    </row>
    <row r="351" spans="1:6" s="233" customFormat="1" ht="157.5" customHeight="1" thickBot="1" x14ac:dyDescent="0.3">
      <c r="A351" s="237" t="s">
        <v>3</v>
      </c>
      <c r="B351" s="238" t="s">
        <v>4</v>
      </c>
      <c r="C351" s="238" t="s">
        <v>5</v>
      </c>
      <c r="D351" s="238" t="s">
        <v>6</v>
      </c>
      <c r="E351" s="238" t="s">
        <v>7</v>
      </c>
      <c r="F351" s="238" t="s">
        <v>8</v>
      </c>
    </row>
    <row r="352" spans="1:6" s="233" customFormat="1" ht="19.5" thickBot="1" x14ac:dyDescent="0.35">
      <c r="A352" s="239">
        <v>1</v>
      </c>
      <c r="B352" s="239">
        <v>2</v>
      </c>
      <c r="C352" s="239">
        <v>3</v>
      </c>
      <c r="D352" s="12">
        <v>4</v>
      </c>
      <c r="E352" s="239">
        <v>5</v>
      </c>
      <c r="F352" s="239" t="s">
        <v>9</v>
      </c>
    </row>
    <row r="353" spans="1:6" s="233" customFormat="1" ht="88.5" thickBot="1" x14ac:dyDescent="0.3">
      <c r="A353" s="237">
        <v>1</v>
      </c>
      <c r="B353" s="240" t="s">
        <v>63</v>
      </c>
      <c r="C353" s="238" t="s">
        <v>10</v>
      </c>
      <c r="D353" s="241">
        <v>247</v>
      </c>
      <c r="E353" s="241">
        <v>232</v>
      </c>
      <c r="F353" s="242">
        <f>E353/D353*100</f>
        <v>93.927125506072869</v>
      </c>
    </row>
    <row r="354" spans="1:6" s="233" customFormat="1" ht="94.5" thickBot="1" x14ac:dyDescent="0.3">
      <c r="A354" s="237">
        <v>2</v>
      </c>
      <c r="B354" s="243" t="s">
        <v>274</v>
      </c>
      <c r="C354" s="238" t="s">
        <v>10</v>
      </c>
      <c r="D354" s="244">
        <f>D353</f>
        <v>247</v>
      </c>
      <c r="E354" s="244">
        <f>E353</f>
        <v>232</v>
      </c>
      <c r="F354" s="242">
        <f>E354/D354*100</f>
        <v>93.927125506072869</v>
      </c>
    </row>
    <row r="355" spans="1:6" ht="15.75" thickBot="1" x14ac:dyDescent="0.3"/>
    <row r="356" spans="1:6" ht="19.5" thickBot="1" x14ac:dyDescent="0.35">
      <c r="A356" s="38" t="s">
        <v>277</v>
      </c>
      <c r="B356" s="39"/>
      <c r="C356" s="39"/>
      <c r="D356" s="39"/>
      <c r="E356" s="39"/>
      <c r="F356" s="40"/>
    </row>
    <row r="357" spans="1:6" ht="19.5" thickBot="1" x14ac:dyDescent="0.35">
      <c r="A357" s="41" t="s">
        <v>36</v>
      </c>
      <c r="B357" s="42"/>
      <c r="C357" s="42"/>
      <c r="D357" s="42"/>
      <c r="E357" s="42"/>
      <c r="F357" s="43"/>
    </row>
    <row r="358" spans="1:6" ht="157.5" customHeight="1" thickBot="1" x14ac:dyDescent="0.3">
      <c r="A358" s="13" t="s">
        <v>3</v>
      </c>
      <c r="B358" s="14" t="s">
        <v>4</v>
      </c>
      <c r="C358" s="14" t="s">
        <v>5</v>
      </c>
      <c r="D358" s="14" t="s">
        <v>6</v>
      </c>
      <c r="E358" s="14" t="s">
        <v>7</v>
      </c>
      <c r="F358" s="14" t="s">
        <v>8</v>
      </c>
    </row>
    <row r="359" spans="1:6" ht="19.5" thickBot="1" x14ac:dyDescent="0.35">
      <c r="A359" s="15">
        <v>1</v>
      </c>
      <c r="B359" s="15">
        <v>2</v>
      </c>
      <c r="C359" s="15">
        <v>3</v>
      </c>
      <c r="D359" s="12">
        <v>4</v>
      </c>
      <c r="E359" s="15">
        <v>5</v>
      </c>
      <c r="F359" s="15" t="s">
        <v>9</v>
      </c>
    </row>
    <row r="360" spans="1:6" ht="63.75" thickBot="1" x14ac:dyDescent="0.3">
      <c r="A360" s="13">
        <v>1</v>
      </c>
      <c r="B360" s="51" t="s">
        <v>278</v>
      </c>
      <c r="C360" s="14" t="s">
        <v>10</v>
      </c>
      <c r="D360" s="16">
        <v>138</v>
      </c>
      <c r="E360" s="16">
        <v>120</v>
      </c>
      <c r="F360" s="17">
        <f>E360/D360*100</f>
        <v>86.956521739130437</v>
      </c>
    </row>
    <row r="361" spans="1:6" ht="79.5" thickBot="1" x14ac:dyDescent="0.3">
      <c r="A361" s="13">
        <v>2</v>
      </c>
      <c r="B361" s="50" t="s">
        <v>279</v>
      </c>
      <c r="C361" s="14" t="s">
        <v>10</v>
      </c>
      <c r="D361" s="18">
        <f>D360</f>
        <v>138</v>
      </c>
      <c r="E361" s="18">
        <f>E360</f>
        <v>120</v>
      </c>
      <c r="F361" s="17">
        <f>E361/D361*100</f>
        <v>86.956521739130437</v>
      </c>
    </row>
    <row r="362" spans="1:6" ht="15.75" thickBot="1" x14ac:dyDescent="0.3"/>
    <row r="363" spans="1:6" ht="19.5" thickBot="1" x14ac:dyDescent="0.35">
      <c r="A363" s="38" t="s">
        <v>281</v>
      </c>
      <c r="B363" s="39"/>
      <c r="C363" s="39"/>
      <c r="D363" s="39"/>
      <c r="E363" s="39"/>
      <c r="F363" s="40"/>
    </row>
    <row r="364" spans="1:6" ht="19.5" thickBot="1" x14ac:dyDescent="0.35">
      <c r="A364" s="41" t="s">
        <v>36</v>
      </c>
      <c r="B364" s="42"/>
      <c r="C364" s="42"/>
      <c r="D364" s="42"/>
      <c r="E364" s="42"/>
      <c r="F364" s="43"/>
    </row>
    <row r="365" spans="1:6" ht="157.5" customHeight="1" thickBot="1" x14ac:dyDescent="0.3">
      <c r="A365" s="13" t="s">
        <v>3</v>
      </c>
      <c r="B365" s="14" t="s">
        <v>4</v>
      </c>
      <c r="C365" s="14" t="s">
        <v>5</v>
      </c>
      <c r="D365" s="14" t="s">
        <v>6</v>
      </c>
      <c r="E365" s="14" t="s">
        <v>7</v>
      </c>
      <c r="F365" s="14" t="s">
        <v>8</v>
      </c>
    </row>
    <row r="366" spans="1:6" ht="19.5" thickBot="1" x14ac:dyDescent="0.35">
      <c r="A366" s="15">
        <v>1</v>
      </c>
      <c r="B366" s="15">
        <v>2</v>
      </c>
      <c r="C366" s="15">
        <v>3</v>
      </c>
      <c r="D366" s="12">
        <v>4</v>
      </c>
      <c r="E366" s="15">
        <v>5</v>
      </c>
      <c r="F366" s="15" t="s">
        <v>9</v>
      </c>
    </row>
    <row r="367" spans="1:6" ht="88.5" thickBot="1" x14ac:dyDescent="0.3">
      <c r="A367" s="13">
        <v>1</v>
      </c>
      <c r="B367" s="51" t="s">
        <v>282</v>
      </c>
      <c r="C367" s="14" t="s">
        <v>10</v>
      </c>
      <c r="D367" s="16">
        <v>223</v>
      </c>
      <c r="E367" s="16">
        <v>189</v>
      </c>
      <c r="F367" s="17">
        <f>E367/D367*100</f>
        <v>84.753363228699556</v>
      </c>
    </row>
    <row r="368" spans="1:6" ht="82.5" thickBot="1" x14ac:dyDescent="0.3">
      <c r="A368" s="13">
        <v>2</v>
      </c>
      <c r="B368" s="50" t="s">
        <v>283</v>
      </c>
      <c r="C368" s="14" t="s">
        <v>10</v>
      </c>
      <c r="D368" s="18">
        <f>D367</f>
        <v>223</v>
      </c>
      <c r="E368" s="18">
        <f>E367</f>
        <v>189</v>
      </c>
      <c r="F368" s="17">
        <f>E368/D368*100</f>
        <v>84.753363228699556</v>
      </c>
    </row>
    <row r="369" spans="1:6" ht="15.75" thickBot="1" x14ac:dyDescent="0.3"/>
    <row r="370" spans="1:6" ht="19.5" thickBot="1" x14ac:dyDescent="0.35">
      <c r="A370" s="38" t="s">
        <v>284</v>
      </c>
      <c r="B370" s="39"/>
      <c r="C370" s="39"/>
      <c r="D370" s="39"/>
      <c r="E370" s="39"/>
      <c r="F370" s="40"/>
    </row>
    <row r="371" spans="1:6" ht="19.5" thickBot="1" x14ac:dyDescent="0.35">
      <c r="A371" s="41" t="s">
        <v>36</v>
      </c>
      <c r="B371" s="42"/>
      <c r="C371" s="42"/>
      <c r="D371" s="42"/>
      <c r="E371" s="42"/>
      <c r="F371" s="43"/>
    </row>
    <row r="372" spans="1:6" ht="157.5" customHeight="1" thickBot="1" x14ac:dyDescent="0.3">
      <c r="A372" s="13" t="s">
        <v>3</v>
      </c>
      <c r="B372" s="14" t="s">
        <v>4</v>
      </c>
      <c r="C372" s="14" t="s">
        <v>5</v>
      </c>
      <c r="D372" s="14" t="s">
        <v>6</v>
      </c>
      <c r="E372" s="14" t="s">
        <v>7</v>
      </c>
      <c r="F372" s="14" t="s">
        <v>8</v>
      </c>
    </row>
    <row r="373" spans="1:6" ht="19.5" thickBot="1" x14ac:dyDescent="0.35">
      <c r="A373" s="15">
        <v>1</v>
      </c>
      <c r="B373" s="15">
        <v>2</v>
      </c>
      <c r="C373" s="15">
        <v>3</v>
      </c>
      <c r="D373" s="12">
        <v>4</v>
      </c>
      <c r="E373" s="15">
        <v>5</v>
      </c>
      <c r="F373" s="15" t="s">
        <v>9</v>
      </c>
    </row>
    <row r="374" spans="1:6" ht="72.75" thickBot="1" x14ac:dyDescent="0.3">
      <c r="A374" s="13">
        <v>1</v>
      </c>
      <c r="B374" s="51" t="s">
        <v>59</v>
      </c>
      <c r="C374" s="14" t="s">
        <v>10</v>
      </c>
      <c r="D374" s="16">
        <v>192</v>
      </c>
      <c r="E374" s="16">
        <v>187</v>
      </c>
      <c r="F374" s="17">
        <f>E374/D374*100</f>
        <v>97.395833333333343</v>
      </c>
    </row>
    <row r="375" spans="1:6" ht="98.25" thickBot="1" x14ac:dyDescent="0.3">
      <c r="A375" s="13">
        <v>2</v>
      </c>
      <c r="B375" s="50" t="s">
        <v>288</v>
      </c>
      <c r="C375" s="14" t="s">
        <v>10</v>
      </c>
      <c r="D375" s="18">
        <f>D374</f>
        <v>192</v>
      </c>
      <c r="E375" s="18">
        <v>187</v>
      </c>
      <c r="F375" s="17">
        <f>E375/D375*100</f>
        <v>97.395833333333343</v>
      </c>
    </row>
    <row r="376" spans="1:6" ht="15.75" thickBot="1" x14ac:dyDescent="0.3"/>
    <row r="377" spans="1:6" ht="19.5" thickBot="1" x14ac:dyDescent="0.35">
      <c r="A377" s="38" t="s">
        <v>286</v>
      </c>
      <c r="B377" s="39"/>
      <c r="C377" s="39"/>
      <c r="D377" s="39"/>
      <c r="E377" s="39"/>
      <c r="F377" s="40"/>
    </row>
    <row r="378" spans="1:6" ht="19.5" thickBot="1" x14ac:dyDescent="0.35">
      <c r="A378" s="41" t="s">
        <v>36</v>
      </c>
      <c r="B378" s="42"/>
      <c r="C378" s="42"/>
      <c r="D378" s="42"/>
      <c r="E378" s="42"/>
      <c r="F378" s="43"/>
    </row>
    <row r="379" spans="1:6" ht="157.5" customHeight="1" thickBot="1" x14ac:dyDescent="0.3">
      <c r="A379" s="13" t="s">
        <v>3</v>
      </c>
      <c r="B379" s="14" t="s">
        <v>4</v>
      </c>
      <c r="C379" s="14" t="s">
        <v>5</v>
      </c>
      <c r="D379" s="14" t="s">
        <v>6</v>
      </c>
      <c r="E379" s="14" t="s">
        <v>7</v>
      </c>
      <c r="F379" s="14" t="s">
        <v>8</v>
      </c>
    </row>
    <row r="380" spans="1:6" ht="19.5" thickBot="1" x14ac:dyDescent="0.35">
      <c r="A380" s="15">
        <v>1</v>
      </c>
      <c r="B380" s="15">
        <v>2</v>
      </c>
      <c r="C380" s="15">
        <v>3</v>
      </c>
      <c r="D380" s="12">
        <v>4</v>
      </c>
      <c r="E380" s="15">
        <v>5</v>
      </c>
      <c r="F380" s="15" t="s">
        <v>9</v>
      </c>
    </row>
    <row r="381" spans="1:6" ht="70.5" customHeight="1" thickBot="1" x14ac:dyDescent="0.3">
      <c r="A381" s="13">
        <v>1</v>
      </c>
      <c r="B381" s="51" t="s">
        <v>287</v>
      </c>
      <c r="C381" s="14" t="s">
        <v>10</v>
      </c>
      <c r="D381" s="16">
        <v>261</v>
      </c>
      <c r="E381" s="16">
        <v>211</v>
      </c>
      <c r="F381" s="17">
        <f>E381/D381*100</f>
        <v>80.842911877394641</v>
      </c>
    </row>
    <row r="382" spans="1:6" ht="104.25" customHeight="1" thickBot="1" x14ac:dyDescent="0.3">
      <c r="A382" s="13">
        <v>2</v>
      </c>
      <c r="B382" s="50" t="s">
        <v>56</v>
      </c>
      <c r="C382" s="14" t="s">
        <v>10</v>
      </c>
      <c r="D382" s="18">
        <f>D381</f>
        <v>261</v>
      </c>
      <c r="E382" s="18">
        <f>E381</f>
        <v>211</v>
      </c>
      <c r="F382" s="17">
        <f>E382/D382*100</f>
        <v>80.842911877394641</v>
      </c>
    </row>
    <row r="383" spans="1:6" ht="15.75" thickBot="1" x14ac:dyDescent="0.3"/>
    <row r="384" spans="1:6" ht="19.5" thickBot="1" x14ac:dyDescent="0.35">
      <c r="A384" s="38" t="s">
        <v>291</v>
      </c>
      <c r="B384" s="39"/>
      <c r="C384" s="39"/>
      <c r="D384" s="39"/>
      <c r="E384" s="39"/>
      <c r="F384" s="40"/>
    </row>
    <row r="385" spans="1:6" ht="19.5" thickBot="1" x14ac:dyDescent="0.35">
      <c r="A385" s="41" t="s">
        <v>36</v>
      </c>
      <c r="B385" s="42"/>
      <c r="C385" s="42"/>
      <c r="D385" s="42"/>
      <c r="E385" s="42"/>
      <c r="F385" s="43"/>
    </row>
    <row r="386" spans="1:6" ht="157.5" customHeight="1" thickBot="1" x14ac:dyDescent="0.3">
      <c r="A386" s="13" t="s">
        <v>3</v>
      </c>
      <c r="B386" s="14" t="s">
        <v>4</v>
      </c>
      <c r="C386" s="14" t="s">
        <v>5</v>
      </c>
      <c r="D386" s="14" t="s">
        <v>6</v>
      </c>
      <c r="E386" s="14" t="s">
        <v>7</v>
      </c>
      <c r="F386" s="14" t="s">
        <v>8</v>
      </c>
    </row>
    <row r="387" spans="1:6" ht="19.5" thickBot="1" x14ac:dyDescent="0.35">
      <c r="A387" s="15">
        <v>1</v>
      </c>
      <c r="B387" s="15">
        <v>2</v>
      </c>
      <c r="C387" s="15">
        <v>3</v>
      </c>
      <c r="D387" s="12">
        <v>4</v>
      </c>
      <c r="E387" s="15">
        <v>5</v>
      </c>
      <c r="F387" s="15" t="s">
        <v>9</v>
      </c>
    </row>
    <row r="388" spans="1:6" ht="79.5" thickBot="1" x14ac:dyDescent="0.3">
      <c r="A388" s="13">
        <v>1</v>
      </c>
      <c r="B388" s="271" t="s">
        <v>192</v>
      </c>
      <c r="C388" s="14" t="s">
        <v>10</v>
      </c>
      <c r="D388" s="16">
        <v>301</v>
      </c>
      <c r="E388" s="16">
        <v>312</v>
      </c>
      <c r="F388" s="17">
        <f>E388/D388*100</f>
        <v>103.65448504983388</v>
      </c>
    </row>
    <row r="389" spans="1:6" ht="95.25" thickBot="1" x14ac:dyDescent="0.3">
      <c r="A389" s="13">
        <v>2</v>
      </c>
      <c r="B389" s="160" t="s">
        <v>292</v>
      </c>
      <c r="C389" s="14" t="s">
        <v>10</v>
      </c>
      <c r="D389" s="18">
        <f>D388</f>
        <v>301</v>
      </c>
      <c r="E389" s="18">
        <v>313</v>
      </c>
      <c r="F389" s="17">
        <f>E389/D389*100</f>
        <v>103.98671096345515</v>
      </c>
    </row>
    <row r="390" spans="1:6" ht="15.75" thickBot="1" x14ac:dyDescent="0.3"/>
    <row r="391" spans="1:6" ht="19.5" thickBot="1" x14ac:dyDescent="0.35">
      <c r="A391" s="38" t="s">
        <v>293</v>
      </c>
      <c r="B391" s="39"/>
      <c r="C391" s="39"/>
      <c r="D391" s="39"/>
      <c r="E391" s="39"/>
      <c r="F391" s="40"/>
    </row>
    <row r="392" spans="1:6" ht="19.5" thickBot="1" x14ac:dyDescent="0.35">
      <c r="A392" s="41" t="s">
        <v>36</v>
      </c>
      <c r="B392" s="42"/>
      <c r="C392" s="42"/>
      <c r="D392" s="42"/>
      <c r="E392" s="42"/>
      <c r="F392" s="43"/>
    </row>
    <row r="393" spans="1:6" ht="157.5" customHeight="1" thickBot="1" x14ac:dyDescent="0.3">
      <c r="A393" s="13" t="s">
        <v>3</v>
      </c>
      <c r="B393" s="14" t="s">
        <v>4</v>
      </c>
      <c r="C393" s="14" t="s">
        <v>5</v>
      </c>
      <c r="D393" s="14" t="s">
        <v>6</v>
      </c>
      <c r="E393" s="14" t="s">
        <v>7</v>
      </c>
      <c r="F393" s="14" t="s">
        <v>8</v>
      </c>
    </row>
    <row r="394" spans="1:6" ht="19.5" thickBot="1" x14ac:dyDescent="0.35">
      <c r="A394" s="15">
        <v>1</v>
      </c>
      <c r="B394" s="15">
        <v>2</v>
      </c>
      <c r="C394" s="15">
        <v>3</v>
      </c>
      <c r="D394" s="12">
        <v>4</v>
      </c>
      <c r="E394" s="15">
        <v>5</v>
      </c>
      <c r="F394" s="15" t="s">
        <v>9</v>
      </c>
    </row>
    <row r="395" spans="1:6" ht="79.5" thickBot="1" x14ac:dyDescent="0.3">
      <c r="A395" s="13">
        <v>1</v>
      </c>
      <c r="B395" s="51" t="s">
        <v>294</v>
      </c>
      <c r="C395" s="14" t="s">
        <v>10</v>
      </c>
      <c r="D395" s="16">
        <v>521</v>
      </c>
      <c r="E395" s="16">
        <v>532</v>
      </c>
      <c r="F395" s="17">
        <f>E395/D395*100</f>
        <v>102.1113243761996</v>
      </c>
    </row>
    <row r="396" spans="1:6" ht="95.25" thickBot="1" x14ac:dyDescent="0.3">
      <c r="A396" s="13">
        <v>2</v>
      </c>
      <c r="B396" s="50" t="s">
        <v>295</v>
      </c>
      <c r="C396" s="14" t="s">
        <v>10</v>
      </c>
      <c r="D396" s="18">
        <f>D395</f>
        <v>521</v>
      </c>
      <c r="E396" s="18">
        <f>E395</f>
        <v>532</v>
      </c>
      <c r="F396" s="17">
        <f>E396/D396*100</f>
        <v>102.1113243761996</v>
      </c>
    </row>
  </sheetData>
  <mergeCells count="116">
    <mergeCell ref="A392:F392"/>
    <mergeCell ref="A76:F76"/>
    <mergeCell ref="A77:F77"/>
    <mergeCell ref="A377:F377"/>
    <mergeCell ref="A378:F378"/>
    <mergeCell ref="A384:F384"/>
    <mergeCell ref="A385:F385"/>
    <mergeCell ref="A391:F391"/>
    <mergeCell ref="A357:F357"/>
    <mergeCell ref="A363:F363"/>
    <mergeCell ref="A364:F364"/>
    <mergeCell ref="A370:F370"/>
    <mergeCell ref="A371:F371"/>
    <mergeCell ref="A342:F342"/>
    <mergeCell ref="A343:F343"/>
    <mergeCell ref="A349:F349"/>
    <mergeCell ref="A350:F350"/>
    <mergeCell ref="A356:F356"/>
    <mergeCell ref="A322:F322"/>
    <mergeCell ref="A328:F328"/>
    <mergeCell ref="A329:F329"/>
    <mergeCell ref="A335:F335"/>
    <mergeCell ref="A336:F336"/>
    <mergeCell ref="A307:F307"/>
    <mergeCell ref="A308:F308"/>
    <mergeCell ref="A314:F314"/>
    <mergeCell ref="A315:F315"/>
    <mergeCell ref="A321:F321"/>
    <mergeCell ref="A287:F287"/>
    <mergeCell ref="A293:F293"/>
    <mergeCell ref="A294:F294"/>
    <mergeCell ref="A300:F300"/>
    <mergeCell ref="A301:F301"/>
    <mergeCell ref="A272:F272"/>
    <mergeCell ref="A273:F273"/>
    <mergeCell ref="A279:F279"/>
    <mergeCell ref="A280:F280"/>
    <mergeCell ref="A286:F286"/>
    <mergeCell ref="A252:F252"/>
    <mergeCell ref="A258:F258"/>
    <mergeCell ref="A259:F259"/>
    <mergeCell ref="A265:F265"/>
    <mergeCell ref="A266:F266"/>
    <mergeCell ref="A237:F237"/>
    <mergeCell ref="A238:F238"/>
    <mergeCell ref="A244:F244"/>
    <mergeCell ref="A245:F245"/>
    <mergeCell ref="A251:F251"/>
    <mergeCell ref="A217:F217"/>
    <mergeCell ref="A223:F223"/>
    <mergeCell ref="A224:F224"/>
    <mergeCell ref="A230:F230"/>
    <mergeCell ref="A231:F231"/>
    <mergeCell ref="A202:F202"/>
    <mergeCell ref="A203:F203"/>
    <mergeCell ref="A209:F209"/>
    <mergeCell ref="A210:F210"/>
    <mergeCell ref="A216:F216"/>
    <mergeCell ref="A182:F182"/>
    <mergeCell ref="A188:F188"/>
    <mergeCell ref="A189:F189"/>
    <mergeCell ref="A195:F195"/>
    <mergeCell ref="A196:F196"/>
    <mergeCell ref="A167:F167"/>
    <mergeCell ref="A168:F168"/>
    <mergeCell ref="A174:F174"/>
    <mergeCell ref="A175:F175"/>
    <mergeCell ref="A181:F181"/>
    <mergeCell ref="A147:F147"/>
    <mergeCell ref="A153:F153"/>
    <mergeCell ref="A154:F154"/>
    <mergeCell ref="A160:F160"/>
    <mergeCell ref="A161:F161"/>
    <mergeCell ref="A132:F132"/>
    <mergeCell ref="A133:F133"/>
    <mergeCell ref="A139:F139"/>
    <mergeCell ref="A140:F140"/>
    <mergeCell ref="A146:F146"/>
    <mergeCell ref="A112:F112"/>
    <mergeCell ref="A118:F118"/>
    <mergeCell ref="A119:F119"/>
    <mergeCell ref="A125:F125"/>
    <mergeCell ref="A126:F126"/>
    <mergeCell ref="A97:F97"/>
    <mergeCell ref="A98:F98"/>
    <mergeCell ref="A104:F104"/>
    <mergeCell ref="A105:F105"/>
    <mergeCell ref="A111:F111"/>
    <mergeCell ref="A70:F70"/>
    <mergeCell ref="A83:F83"/>
    <mergeCell ref="A84:F84"/>
    <mergeCell ref="A90:F90"/>
    <mergeCell ref="A91:F91"/>
    <mergeCell ref="A55:F55"/>
    <mergeCell ref="A56:F56"/>
    <mergeCell ref="A62:F62"/>
    <mergeCell ref="A63:F63"/>
    <mergeCell ref="A69:F69"/>
    <mergeCell ref="A35:F35"/>
    <mergeCell ref="A41:F41"/>
    <mergeCell ref="A42:F42"/>
    <mergeCell ref="A48:F48"/>
    <mergeCell ref="A49:F49"/>
    <mergeCell ref="A20:F20"/>
    <mergeCell ref="A21:F21"/>
    <mergeCell ref="A27:F27"/>
    <mergeCell ref="A28:F28"/>
    <mergeCell ref="A34:F34"/>
    <mergeCell ref="C19:D19"/>
    <mergeCell ref="A2:F2"/>
    <mergeCell ref="A3:F3"/>
    <mergeCell ref="A4:F4"/>
    <mergeCell ref="A6:F6"/>
    <mergeCell ref="A7:F7"/>
    <mergeCell ref="A13:F13"/>
    <mergeCell ref="A14:F14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61"/>
  <sheetViews>
    <sheetView zoomScale="60" zoomScaleNormal="60" zoomScaleSheetLayoutView="80" workbookViewId="0">
      <selection activeCell="L99" sqref="L99"/>
    </sheetView>
  </sheetViews>
  <sheetFormatPr defaultRowHeight="18.75" x14ac:dyDescent="0.3"/>
  <cols>
    <col min="1" max="1" width="7.7109375" style="1" customWidth="1"/>
    <col min="2" max="2" width="66.5703125" style="1" customWidth="1"/>
    <col min="3" max="3" width="32.7109375" style="1" customWidth="1"/>
    <col min="4" max="4" width="20.7109375" style="1" customWidth="1"/>
    <col min="5" max="5" width="18.140625" style="1" customWidth="1"/>
    <col min="6" max="6" width="18" style="1" customWidth="1"/>
    <col min="7" max="14" width="9.140625" style="150"/>
  </cols>
  <sheetData>
    <row r="2" spans="1:6" x14ac:dyDescent="0.3">
      <c r="A2" s="37" t="s">
        <v>0</v>
      </c>
      <c r="B2" s="37"/>
      <c r="C2" s="37"/>
      <c r="D2" s="37"/>
      <c r="E2" s="37"/>
      <c r="F2" s="37"/>
    </row>
    <row r="3" spans="1:6" x14ac:dyDescent="0.3">
      <c r="A3" s="37" t="s">
        <v>28</v>
      </c>
      <c r="B3" s="37"/>
      <c r="C3" s="37"/>
      <c r="D3" s="37"/>
      <c r="E3" s="37"/>
      <c r="F3" s="37"/>
    </row>
    <row r="4" spans="1:6" x14ac:dyDescent="0.3">
      <c r="A4" s="37" t="s">
        <v>2</v>
      </c>
      <c r="B4" s="37"/>
      <c r="C4" s="37"/>
      <c r="D4" s="37"/>
      <c r="E4" s="37"/>
      <c r="F4" s="37"/>
    </row>
    <row r="5" spans="1:6" ht="19.5" thickBot="1" x14ac:dyDescent="0.35"/>
    <row r="6" spans="1:6" ht="19.5" thickBot="1" x14ac:dyDescent="0.35">
      <c r="A6" s="38" t="s">
        <v>38</v>
      </c>
      <c r="B6" s="39"/>
      <c r="C6" s="39"/>
      <c r="D6" s="39"/>
      <c r="E6" s="39"/>
      <c r="F6" s="40"/>
    </row>
    <row r="7" spans="1:6" ht="19.5" thickBot="1" x14ac:dyDescent="0.35">
      <c r="A7" s="41" t="s">
        <v>36</v>
      </c>
      <c r="B7" s="42"/>
      <c r="C7" s="42"/>
      <c r="D7" s="42"/>
      <c r="E7" s="42"/>
      <c r="F7" s="43"/>
    </row>
    <row r="8" spans="1:6" ht="132" thickBot="1" x14ac:dyDescent="0.3">
      <c r="A8" s="13" t="s">
        <v>3</v>
      </c>
      <c r="B8" s="14" t="s">
        <v>4</v>
      </c>
      <c r="C8" s="14" t="s">
        <v>11</v>
      </c>
      <c r="D8" s="14" t="s">
        <v>12</v>
      </c>
      <c r="E8" s="14" t="s">
        <v>13</v>
      </c>
      <c r="F8" s="14" t="s">
        <v>8</v>
      </c>
    </row>
    <row r="9" spans="1:6" ht="19.5" thickBot="1" x14ac:dyDescent="0.3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 t="s">
        <v>9</v>
      </c>
    </row>
    <row r="10" spans="1:6" ht="65.25" customHeight="1" thickBot="1" x14ac:dyDescent="0.3">
      <c r="A10" s="44">
        <v>1</v>
      </c>
      <c r="B10" s="46" t="s">
        <v>39</v>
      </c>
      <c r="C10" s="21" t="s">
        <v>29</v>
      </c>
      <c r="D10" s="19">
        <v>100</v>
      </c>
      <c r="E10" s="23">
        <v>90</v>
      </c>
      <c r="F10" s="20">
        <f>E10/D10*100</f>
        <v>90</v>
      </c>
    </row>
    <row r="11" spans="1:6" ht="96.75" customHeight="1" thickBot="1" x14ac:dyDescent="0.3">
      <c r="A11" s="45"/>
      <c r="B11" s="47"/>
      <c r="C11" s="24" t="s">
        <v>30</v>
      </c>
      <c r="D11" s="19">
        <v>0</v>
      </c>
      <c r="E11" s="22">
        <v>0</v>
      </c>
      <c r="F11" s="20">
        <f>IF(E11=0,100,0)</f>
        <v>100</v>
      </c>
    </row>
    <row r="12" spans="1:6" ht="95.25" thickBot="1" x14ac:dyDescent="0.3">
      <c r="A12" s="13">
        <v>2</v>
      </c>
      <c r="B12" s="25" t="s">
        <v>40</v>
      </c>
      <c r="C12" s="21" t="s">
        <v>30</v>
      </c>
      <c r="D12" s="19">
        <v>0</v>
      </c>
      <c r="E12" s="22">
        <v>0</v>
      </c>
      <c r="F12" s="20">
        <f>IF(E12=0,100,0)</f>
        <v>100</v>
      </c>
    </row>
    <row r="13" spans="1:6" ht="30.75" customHeight="1" thickBot="1" x14ac:dyDescent="0.35">
      <c r="A13" s="2"/>
      <c r="B13" s="3"/>
      <c r="C13" s="4"/>
      <c r="D13" s="2"/>
      <c r="F13" s="5"/>
    </row>
    <row r="14" spans="1:6" ht="19.5" thickBot="1" x14ac:dyDescent="0.35">
      <c r="A14" s="38" t="s">
        <v>43</v>
      </c>
      <c r="B14" s="39"/>
      <c r="C14" s="39"/>
      <c r="D14" s="39"/>
      <c r="E14" s="39"/>
      <c r="F14" s="40"/>
    </row>
    <row r="15" spans="1:6" ht="19.5" thickBot="1" x14ac:dyDescent="0.35">
      <c r="A15" s="41" t="s">
        <v>36</v>
      </c>
      <c r="B15" s="42"/>
      <c r="C15" s="42"/>
      <c r="D15" s="42"/>
      <c r="E15" s="42"/>
      <c r="F15" s="43"/>
    </row>
    <row r="16" spans="1:6" ht="132" thickBot="1" x14ac:dyDescent="0.3">
      <c r="A16" s="13" t="s">
        <v>3</v>
      </c>
      <c r="B16" s="14" t="s">
        <v>4</v>
      </c>
      <c r="C16" s="14" t="s">
        <v>11</v>
      </c>
      <c r="D16" s="14" t="s">
        <v>12</v>
      </c>
      <c r="E16" s="14" t="s">
        <v>13</v>
      </c>
      <c r="F16" s="14" t="s">
        <v>8</v>
      </c>
    </row>
    <row r="17" spans="1:14" ht="19.5" thickBot="1" x14ac:dyDescent="0.35">
      <c r="A17" s="15">
        <v>1</v>
      </c>
      <c r="B17" s="15">
        <v>2</v>
      </c>
      <c r="C17" s="15">
        <v>3</v>
      </c>
      <c r="D17" s="15">
        <v>4</v>
      </c>
      <c r="E17" s="15">
        <v>5</v>
      </c>
      <c r="F17" s="15" t="s">
        <v>9</v>
      </c>
    </row>
    <row r="18" spans="1:14" ht="65.25" customHeight="1" thickBot="1" x14ac:dyDescent="0.3">
      <c r="A18" s="44">
        <v>1</v>
      </c>
      <c r="B18" s="46" t="s">
        <v>44</v>
      </c>
      <c r="C18" s="21" t="s">
        <v>29</v>
      </c>
      <c r="D18" s="19">
        <v>100</v>
      </c>
      <c r="E18" s="23">
        <v>66.12</v>
      </c>
      <c r="F18" s="20">
        <f>E18/D18*100</f>
        <v>66.12</v>
      </c>
    </row>
    <row r="19" spans="1:14" ht="96.75" customHeight="1" thickBot="1" x14ac:dyDescent="0.3">
      <c r="A19" s="45"/>
      <c r="B19" s="52"/>
      <c r="C19" s="24" t="s">
        <v>30</v>
      </c>
      <c r="D19" s="19">
        <v>0</v>
      </c>
      <c r="E19" s="22">
        <v>0</v>
      </c>
      <c r="F19" s="20">
        <f>IF(E19=0,100,0)</f>
        <v>100</v>
      </c>
    </row>
    <row r="20" spans="1:14" ht="95.25" thickBot="1" x14ac:dyDescent="0.3">
      <c r="A20" s="13">
        <v>2</v>
      </c>
      <c r="B20" s="50" t="s">
        <v>45</v>
      </c>
      <c r="C20" s="21" t="s">
        <v>30</v>
      </c>
      <c r="D20" s="19">
        <v>0</v>
      </c>
      <c r="E20" s="22">
        <v>0</v>
      </c>
      <c r="F20" s="20">
        <f>IF(E20=0,100,0)</f>
        <v>100</v>
      </c>
    </row>
    <row r="21" spans="1:14" s="1" customFormat="1" ht="19.5" thickBot="1" x14ac:dyDescent="0.35">
      <c r="C21" s="12"/>
      <c r="G21" s="147"/>
      <c r="H21" s="147"/>
      <c r="I21" s="147"/>
      <c r="J21" s="147"/>
      <c r="K21" s="147"/>
      <c r="L21" s="147"/>
      <c r="M21" s="147"/>
      <c r="N21" s="147"/>
    </row>
    <row r="22" spans="1:14" ht="19.5" thickBot="1" x14ac:dyDescent="0.35">
      <c r="A22" s="38" t="s">
        <v>46</v>
      </c>
      <c r="B22" s="39"/>
      <c r="C22" s="39"/>
      <c r="D22" s="39"/>
      <c r="E22" s="39"/>
      <c r="F22" s="40"/>
    </row>
    <row r="23" spans="1:14" ht="19.5" thickBot="1" x14ac:dyDescent="0.35">
      <c r="A23" s="61" t="s">
        <v>36</v>
      </c>
      <c r="B23" s="62"/>
      <c r="C23" s="62"/>
      <c r="D23" s="62"/>
      <c r="E23" s="62"/>
      <c r="F23" s="63"/>
    </row>
    <row r="24" spans="1:14" ht="132" thickBot="1" x14ac:dyDescent="0.3">
      <c r="A24" s="13" t="s">
        <v>3</v>
      </c>
      <c r="B24" s="14" t="s">
        <v>4</v>
      </c>
      <c r="C24" s="14" t="s">
        <v>11</v>
      </c>
      <c r="D24" s="14" t="s">
        <v>12</v>
      </c>
      <c r="E24" s="14" t="s">
        <v>13</v>
      </c>
      <c r="F24" s="14" t="s">
        <v>8</v>
      </c>
    </row>
    <row r="25" spans="1:14" ht="19.5" thickBot="1" x14ac:dyDescent="0.35">
      <c r="A25" s="72">
        <v>1</v>
      </c>
      <c r="B25" s="15">
        <v>2</v>
      </c>
      <c r="C25" s="15">
        <v>3</v>
      </c>
      <c r="D25" s="15">
        <v>4</v>
      </c>
      <c r="E25" s="15">
        <v>5</v>
      </c>
      <c r="F25" s="15" t="s">
        <v>9</v>
      </c>
    </row>
    <row r="26" spans="1:14" ht="65.25" customHeight="1" thickBot="1" x14ac:dyDescent="0.3">
      <c r="A26" s="69">
        <v>1</v>
      </c>
      <c r="B26" s="46" t="s">
        <v>50</v>
      </c>
      <c r="C26" s="50" t="s">
        <v>29</v>
      </c>
      <c r="D26" s="60">
        <v>100</v>
      </c>
      <c r="E26" s="22">
        <v>100</v>
      </c>
      <c r="F26" s="64">
        <f>E26/D26*100</f>
        <v>100</v>
      </c>
    </row>
    <row r="27" spans="1:14" ht="95.25" thickBot="1" x14ac:dyDescent="0.3">
      <c r="A27" s="70"/>
      <c r="B27" s="52"/>
      <c r="C27" s="65" t="s">
        <v>30</v>
      </c>
      <c r="D27" s="66">
        <v>0</v>
      </c>
      <c r="E27" s="67">
        <v>0</v>
      </c>
      <c r="F27" s="68">
        <f>IF(E27=0,100,0)</f>
        <v>100</v>
      </c>
    </row>
    <row r="28" spans="1:14" ht="105" customHeight="1" thickBot="1" x14ac:dyDescent="0.3">
      <c r="A28" s="55">
        <v>2</v>
      </c>
      <c r="B28" s="71" t="s">
        <v>51</v>
      </c>
      <c r="C28" s="50" t="s">
        <v>30</v>
      </c>
      <c r="D28" s="60">
        <v>0</v>
      </c>
      <c r="E28" s="22">
        <v>0</v>
      </c>
      <c r="F28" s="64">
        <f>IF(E28=0,100,0)</f>
        <v>100</v>
      </c>
    </row>
    <row r="29" spans="1:14" s="1" customFormat="1" ht="19.5" thickBot="1" x14ac:dyDescent="0.35">
      <c r="G29" s="147"/>
      <c r="H29" s="147"/>
      <c r="I29" s="147"/>
      <c r="J29" s="147"/>
      <c r="K29" s="147"/>
      <c r="L29" s="147"/>
      <c r="M29" s="147"/>
      <c r="N29" s="147"/>
    </row>
    <row r="30" spans="1:14" ht="19.5" thickBot="1" x14ac:dyDescent="0.35">
      <c r="A30" s="38" t="s">
        <v>54</v>
      </c>
      <c r="B30" s="39"/>
      <c r="C30" s="39"/>
      <c r="D30" s="39"/>
      <c r="E30" s="39"/>
      <c r="F30" s="40"/>
    </row>
    <row r="31" spans="1:14" ht="19.5" thickBot="1" x14ac:dyDescent="0.35">
      <c r="A31" s="41" t="s">
        <v>36</v>
      </c>
      <c r="B31" s="42"/>
      <c r="C31" s="42"/>
      <c r="D31" s="42"/>
      <c r="E31" s="42"/>
      <c r="F31" s="43"/>
    </row>
    <row r="32" spans="1:14" ht="132" thickBot="1" x14ac:dyDescent="0.3">
      <c r="A32" s="13" t="s">
        <v>3</v>
      </c>
      <c r="B32" s="14" t="s">
        <v>4</v>
      </c>
      <c r="C32" s="14" t="s">
        <v>11</v>
      </c>
      <c r="D32" s="14" t="s">
        <v>12</v>
      </c>
      <c r="E32" s="14" t="s">
        <v>13</v>
      </c>
      <c r="F32" s="14" t="s">
        <v>8</v>
      </c>
    </row>
    <row r="33" spans="1:14" ht="19.5" thickBot="1" x14ac:dyDescent="0.35">
      <c r="A33" s="15">
        <v>1</v>
      </c>
      <c r="B33" s="15">
        <v>2</v>
      </c>
      <c r="C33" s="15">
        <v>3</v>
      </c>
      <c r="D33" s="15">
        <v>4</v>
      </c>
      <c r="E33" s="15">
        <v>5</v>
      </c>
      <c r="F33" s="15" t="s">
        <v>9</v>
      </c>
    </row>
    <row r="34" spans="1:14" ht="65.25" customHeight="1" thickBot="1" x14ac:dyDescent="0.3">
      <c r="A34" s="44">
        <v>1</v>
      </c>
      <c r="B34" s="46" t="s">
        <v>57</v>
      </c>
      <c r="C34" s="21" t="s">
        <v>29</v>
      </c>
      <c r="D34" s="19">
        <v>100</v>
      </c>
      <c r="E34" s="23">
        <v>80</v>
      </c>
      <c r="F34" s="20">
        <f>E34/D34*100</f>
        <v>80</v>
      </c>
    </row>
    <row r="35" spans="1:14" ht="96.75" customHeight="1" thickBot="1" x14ac:dyDescent="0.3">
      <c r="A35" s="45"/>
      <c r="B35" s="47"/>
      <c r="C35" s="24" t="s">
        <v>30</v>
      </c>
      <c r="D35" s="19">
        <v>0</v>
      </c>
      <c r="E35" s="22">
        <f>'[1]форма 1 сады'!A30:F30</f>
        <v>0</v>
      </c>
      <c r="F35" s="20">
        <f>IF(E35=0,100,0)</f>
        <v>100</v>
      </c>
    </row>
    <row r="36" spans="1:14" ht="123" customHeight="1" thickBot="1" x14ac:dyDescent="0.3">
      <c r="A36" s="13">
        <v>2</v>
      </c>
      <c r="B36" s="50" t="s">
        <v>56</v>
      </c>
      <c r="C36" s="21" t="s">
        <v>30</v>
      </c>
      <c r="D36" s="19">
        <v>0</v>
      </c>
      <c r="E36" s="22">
        <v>0</v>
      </c>
      <c r="F36" s="20">
        <f>IF(E36=0,100,0)</f>
        <v>100</v>
      </c>
    </row>
    <row r="37" spans="1:14" s="1" customFormat="1" ht="19.5" thickBot="1" x14ac:dyDescent="0.35">
      <c r="C37" s="12"/>
      <c r="G37" s="147"/>
      <c r="H37" s="147"/>
      <c r="I37" s="147"/>
      <c r="J37" s="147"/>
      <c r="K37" s="147"/>
      <c r="L37" s="147"/>
      <c r="M37" s="147"/>
      <c r="N37" s="147"/>
    </row>
    <row r="38" spans="1:14" ht="19.5" thickBot="1" x14ac:dyDescent="0.35">
      <c r="A38" s="38" t="s">
        <v>58</v>
      </c>
      <c r="B38" s="39"/>
      <c r="C38" s="39"/>
      <c r="D38" s="39"/>
      <c r="E38" s="39"/>
      <c r="F38" s="40"/>
    </row>
    <row r="39" spans="1:14" ht="19.5" thickBot="1" x14ac:dyDescent="0.35">
      <c r="A39" s="41" t="s">
        <v>36</v>
      </c>
      <c r="B39" s="42"/>
      <c r="C39" s="42"/>
      <c r="D39" s="42"/>
      <c r="E39" s="42"/>
      <c r="F39" s="43"/>
    </row>
    <row r="40" spans="1:14" ht="132" thickBot="1" x14ac:dyDescent="0.3">
      <c r="A40" s="13" t="s">
        <v>3</v>
      </c>
      <c r="B40" s="14" t="s">
        <v>4</v>
      </c>
      <c r="C40" s="14" t="s">
        <v>11</v>
      </c>
      <c r="D40" s="14" t="s">
        <v>12</v>
      </c>
      <c r="E40" s="14" t="s">
        <v>13</v>
      </c>
      <c r="F40" s="14" t="s">
        <v>8</v>
      </c>
    </row>
    <row r="41" spans="1:14" ht="19.5" thickBot="1" x14ac:dyDescent="0.35">
      <c r="A41" s="15">
        <v>1</v>
      </c>
      <c r="B41" s="15">
        <v>2</v>
      </c>
      <c r="C41" s="15">
        <v>3</v>
      </c>
      <c r="D41" s="15">
        <v>4</v>
      </c>
      <c r="E41" s="15">
        <v>5</v>
      </c>
      <c r="F41" s="15" t="s">
        <v>9</v>
      </c>
    </row>
    <row r="42" spans="1:14" ht="65.25" customHeight="1" thickBot="1" x14ac:dyDescent="0.3">
      <c r="A42" s="44">
        <v>1</v>
      </c>
      <c r="B42" s="46" t="s">
        <v>61</v>
      </c>
      <c r="C42" s="21" t="s">
        <v>29</v>
      </c>
      <c r="D42" s="19">
        <v>100</v>
      </c>
      <c r="E42" s="23">
        <v>100</v>
      </c>
      <c r="F42" s="20">
        <f>E42/D42*100</f>
        <v>100</v>
      </c>
    </row>
    <row r="43" spans="1:14" ht="105.75" customHeight="1" thickBot="1" x14ac:dyDescent="0.3">
      <c r="A43" s="45"/>
      <c r="B43" s="52"/>
      <c r="C43" s="24" t="s">
        <v>30</v>
      </c>
      <c r="D43" s="19">
        <v>0</v>
      </c>
      <c r="E43" s="22">
        <v>0</v>
      </c>
      <c r="F43" s="20">
        <f>IF(E43=0,100,0)</f>
        <v>100</v>
      </c>
    </row>
    <row r="44" spans="1:14" ht="95.25" thickBot="1" x14ac:dyDescent="0.3">
      <c r="A44" s="13">
        <v>2</v>
      </c>
      <c r="B44" s="25" t="s">
        <v>60</v>
      </c>
      <c r="C44" s="21" t="s">
        <v>30</v>
      </c>
      <c r="D44" s="19">
        <v>0</v>
      </c>
      <c r="E44" s="22">
        <v>0</v>
      </c>
      <c r="F44" s="20">
        <f>IF(E44=0,100,0)</f>
        <v>100</v>
      </c>
    </row>
    <row r="45" spans="1:14" s="1" customFormat="1" ht="19.5" thickBot="1" x14ac:dyDescent="0.35">
      <c r="G45" s="147"/>
      <c r="H45" s="147"/>
      <c r="I45" s="147"/>
      <c r="J45" s="147"/>
      <c r="K45" s="147"/>
      <c r="L45" s="147"/>
      <c r="M45" s="147"/>
      <c r="N45" s="147"/>
    </row>
    <row r="46" spans="1:14" ht="19.5" thickBot="1" x14ac:dyDescent="0.35">
      <c r="A46" s="38" t="s">
        <v>62</v>
      </c>
      <c r="B46" s="39"/>
      <c r="C46" s="39"/>
      <c r="D46" s="39"/>
      <c r="E46" s="39"/>
      <c r="F46" s="40"/>
    </row>
    <row r="47" spans="1:14" ht="19.5" thickBot="1" x14ac:dyDescent="0.35">
      <c r="A47" s="41" t="s">
        <v>36</v>
      </c>
      <c r="B47" s="42"/>
      <c r="C47" s="42"/>
      <c r="D47" s="42"/>
      <c r="E47" s="42"/>
      <c r="F47" s="43"/>
    </row>
    <row r="48" spans="1:14" ht="132" thickBot="1" x14ac:dyDescent="0.3">
      <c r="A48" s="13" t="s">
        <v>3</v>
      </c>
      <c r="B48" s="14" t="s">
        <v>4</v>
      </c>
      <c r="C48" s="14" t="s">
        <v>11</v>
      </c>
      <c r="D48" s="14" t="s">
        <v>12</v>
      </c>
      <c r="E48" s="14" t="s">
        <v>13</v>
      </c>
      <c r="F48" s="14" t="s">
        <v>8</v>
      </c>
    </row>
    <row r="49" spans="1:14" ht="19.5" thickBot="1" x14ac:dyDescent="0.35">
      <c r="A49" s="15">
        <v>1</v>
      </c>
      <c r="B49" s="15">
        <v>2</v>
      </c>
      <c r="C49" s="15">
        <v>3</v>
      </c>
      <c r="D49" s="15">
        <v>4</v>
      </c>
      <c r="E49" s="15">
        <v>5</v>
      </c>
      <c r="F49" s="15" t="s">
        <v>9</v>
      </c>
    </row>
    <row r="50" spans="1:14" ht="65.25" customHeight="1" thickBot="1" x14ac:dyDescent="0.3">
      <c r="A50" s="44">
        <v>1</v>
      </c>
      <c r="B50" s="46" t="s">
        <v>65</v>
      </c>
      <c r="C50" s="21" t="s">
        <v>29</v>
      </c>
      <c r="D50" s="19">
        <v>100</v>
      </c>
      <c r="E50" s="23">
        <v>100</v>
      </c>
      <c r="F50" s="20">
        <f>E50/D50*100</f>
        <v>100</v>
      </c>
    </row>
    <row r="51" spans="1:14" ht="96.75" customHeight="1" thickBot="1" x14ac:dyDescent="0.3">
      <c r="A51" s="45"/>
      <c r="B51" s="52"/>
      <c r="C51" s="24" t="s">
        <v>30</v>
      </c>
      <c r="D51" s="19">
        <v>0</v>
      </c>
      <c r="E51" s="22">
        <v>0</v>
      </c>
      <c r="F51" s="20">
        <f>IF(E51=0,100,0)</f>
        <v>100</v>
      </c>
    </row>
    <row r="52" spans="1:14" ht="95.25" thickBot="1" x14ac:dyDescent="0.3">
      <c r="A52" s="13">
        <v>2</v>
      </c>
      <c r="B52" s="50" t="s">
        <v>64</v>
      </c>
      <c r="C52" s="21" t="s">
        <v>30</v>
      </c>
      <c r="D52" s="19">
        <v>0</v>
      </c>
      <c r="E52" s="22">
        <v>0</v>
      </c>
      <c r="F52" s="20">
        <f>IF(E52=0,100,0)</f>
        <v>100</v>
      </c>
    </row>
    <row r="53" spans="1:14" s="1" customFormat="1" ht="19.5" thickBot="1" x14ac:dyDescent="0.35">
      <c r="C53" s="12"/>
      <c r="G53" s="147"/>
      <c r="H53" s="147"/>
      <c r="I53" s="147"/>
      <c r="J53" s="147"/>
      <c r="K53" s="147"/>
      <c r="L53" s="147"/>
      <c r="M53" s="147"/>
      <c r="N53" s="147"/>
    </row>
    <row r="54" spans="1:14" ht="19.5" thickBot="1" x14ac:dyDescent="0.35">
      <c r="A54" s="38" t="s">
        <v>67</v>
      </c>
      <c r="B54" s="39"/>
      <c r="C54" s="39"/>
      <c r="D54" s="39"/>
      <c r="E54" s="39"/>
      <c r="F54" s="40"/>
    </row>
    <row r="55" spans="1:14" ht="19.5" thickBot="1" x14ac:dyDescent="0.35">
      <c r="A55" s="41" t="s">
        <v>36</v>
      </c>
      <c r="B55" s="42"/>
      <c r="C55" s="42"/>
      <c r="D55" s="42"/>
      <c r="E55" s="42"/>
      <c r="F55" s="43"/>
    </row>
    <row r="56" spans="1:14" ht="132" thickBot="1" x14ac:dyDescent="0.3">
      <c r="A56" s="13" t="s">
        <v>3</v>
      </c>
      <c r="B56" s="14" t="s">
        <v>4</v>
      </c>
      <c r="C56" s="14" t="s">
        <v>11</v>
      </c>
      <c r="D56" s="14" t="s">
        <v>12</v>
      </c>
      <c r="E56" s="14" t="s">
        <v>13</v>
      </c>
      <c r="F56" s="14" t="s">
        <v>8</v>
      </c>
    </row>
    <row r="57" spans="1:14" ht="19.5" thickBot="1" x14ac:dyDescent="0.35">
      <c r="A57" s="15">
        <v>1</v>
      </c>
      <c r="B57" s="15">
        <v>2</v>
      </c>
      <c r="C57" s="15">
        <v>3</v>
      </c>
      <c r="D57" s="15">
        <v>4</v>
      </c>
      <c r="E57" s="15">
        <v>5</v>
      </c>
      <c r="F57" s="15" t="s">
        <v>9</v>
      </c>
    </row>
    <row r="58" spans="1:14" ht="32.25" thickBot="1" x14ac:dyDescent="0.3">
      <c r="A58" s="44">
        <v>1</v>
      </c>
      <c r="B58" s="46" t="s">
        <v>68</v>
      </c>
      <c r="C58" s="21" t="s">
        <v>29</v>
      </c>
      <c r="D58" s="19">
        <v>100</v>
      </c>
      <c r="E58" s="23">
        <v>100</v>
      </c>
      <c r="F58" s="20">
        <f>E58/D58*100</f>
        <v>100</v>
      </c>
    </row>
    <row r="59" spans="1:14" ht="95.25" thickBot="1" x14ac:dyDescent="0.3">
      <c r="A59" s="45"/>
      <c r="B59" s="52"/>
      <c r="C59" s="24" t="s">
        <v>30</v>
      </c>
      <c r="D59" s="19">
        <v>0</v>
      </c>
      <c r="E59" s="22">
        <v>0</v>
      </c>
      <c r="F59" s="20">
        <f>IF(E59=0,100,0)</f>
        <v>100</v>
      </c>
    </row>
    <row r="60" spans="1:14" ht="95.25" thickBot="1" x14ac:dyDescent="0.3">
      <c r="A60" s="13">
        <v>2</v>
      </c>
      <c r="B60" s="71" t="s">
        <v>69</v>
      </c>
      <c r="C60" s="21" t="s">
        <v>30</v>
      </c>
      <c r="D60" s="19">
        <v>0</v>
      </c>
      <c r="E60" s="22">
        <v>0</v>
      </c>
      <c r="F60" s="20">
        <f>IF(E60=0,100,0)</f>
        <v>100</v>
      </c>
    </row>
    <row r="61" spans="1:14" ht="19.5" thickBot="1" x14ac:dyDescent="0.35"/>
    <row r="62" spans="1:14" ht="19.5" thickBot="1" x14ac:dyDescent="0.35">
      <c r="A62" s="95" t="s">
        <v>70</v>
      </c>
      <c r="B62" s="96"/>
      <c r="C62" s="96"/>
      <c r="D62" s="96"/>
      <c r="E62" s="96"/>
      <c r="F62" s="97"/>
    </row>
    <row r="63" spans="1:14" ht="19.5" thickBot="1" x14ac:dyDescent="0.35">
      <c r="A63" s="41" t="s">
        <v>49</v>
      </c>
      <c r="B63" s="42"/>
      <c r="C63" s="42"/>
      <c r="D63" s="42"/>
      <c r="E63" s="42"/>
      <c r="F63" s="43"/>
    </row>
    <row r="64" spans="1:14" ht="132" thickBot="1" x14ac:dyDescent="0.3">
      <c r="A64" s="13" t="s">
        <v>3</v>
      </c>
      <c r="B64" s="14" t="s">
        <v>4</v>
      </c>
      <c r="C64" s="14" t="s">
        <v>11</v>
      </c>
      <c r="D64" s="14" t="s">
        <v>12</v>
      </c>
      <c r="E64" s="14" t="s">
        <v>13</v>
      </c>
      <c r="F64" s="14" t="s">
        <v>8</v>
      </c>
    </row>
    <row r="65" spans="1:6" ht="19.5" thickBot="1" x14ac:dyDescent="0.35">
      <c r="A65" s="15">
        <v>1</v>
      </c>
      <c r="B65" s="15">
        <v>2</v>
      </c>
      <c r="C65" s="15">
        <v>3</v>
      </c>
      <c r="D65" s="15">
        <v>4</v>
      </c>
      <c r="E65" s="15">
        <v>5</v>
      </c>
      <c r="F65" s="15" t="s">
        <v>9</v>
      </c>
    </row>
    <row r="66" spans="1:6" ht="65.25" customHeight="1" thickBot="1" x14ac:dyDescent="0.3">
      <c r="A66" s="44">
        <v>1</v>
      </c>
      <c r="B66" s="46" t="s">
        <v>73</v>
      </c>
      <c r="C66" s="21" t="s">
        <v>29</v>
      </c>
      <c r="D66" s="19">
        <v>100</v>
      </c>
      <c r="E66" s="105">
        <v>50</v>
      </c>
      <c r="F66" s="20">
        <f>E66/D66*100</f>
        <v>50</v>
      </c>
    </row>
    <row r="67" spans="1:6" ht="95.25" thickBot="1" x14ac:dyDescent="0.3">
      <c r="A67" s="45"/>
      <c r="B67" s="52"/>
      <c r="C67" s="24" t="s">
        <v>30</v>
      </c>
      <c r="D67" s="19">
        <v>0</v>
      </c>
      <c r="E67" s="106">
        <v>0</v>
      </c>
      <c r="F67" s="20">
        <f>IF(E67=0,100,0)</f>
        <v>100</v>
      </c>
    </row>
    <row r="68" spans="1:6" ht="95.25" thickBot="1" x14ac:dyDescent="0.3">
      <c r="A68" s="13">
        <v>2</v>
      </c>
      <c r="B68" s="50" t="s">
        <v>72</v>
      </c>
      <c r="C68" s="21" t="s">
        <v>30</v>
      </c>
      <c r="D68" s="19">
        <v>0</v>
      </c>
      <c r="E68" s="106">
        <v>0</v>
      </c>
      <c r="F68" s="20">
        <f>IF(E68=0,100,0)</f>
        <v>100</v>
      </c>
    </row>
    <row r="69" spans="1:6" ht="19.5" thickBot="1" x14ac:dyDescent="0.35"/>
    <row r="70" spans="1:6" ht="19.5" thickBot="1" x14ac:dyDescent="0.35">
      <c r="A70" s="38" t="s">
        <v>77</v>
      </c>
      <c r="B70" s="39"/>
      <c r="C70" s="39"/>
      <c r="D70" s="39"/>
      <c r="E70" s="39"/>
      <c r="F70" s="40"/>
    </row>
    <row r="71" spans="1:6" ht="19.5" thickBot="1" x14ac:dyDescent="0.35">
      <c r="A71" s="41" t="s">
        <v>36</v>
      </c>
      <c r="B71" s="42"/>
      <c r="C71" s="42"/>
      <c r="D71" s="42"/>
      <c r="E71" s="42"/>
      <c r="F71" s="43"/>
    </row>
    <row r="72" spans="1:6" ht="132" thickBot="1" x14ac:dyDescent="0.3">
      <c r="A72" s="13" t="s">
        <v>3</v>
      </c>
      <c r="B72" s="14" t="s">
        <v>4</v>
      </c>
      <c r="C72" s="14" t="s">
        <v>11</v>
      </c>
      <c r="D72" s="14" t="s">
        <v>12</v>
      </c>
      <c r="E72" s="14" t="s">
        <v>13</v>
      </c>
      <c r="F72" s="14" t="s">
        <v>8</v>
      </c>
    </row>
    <row r="73" spans="1:6" ht="19.5" thickBot="1" x14ac:dyDescent="0.35">
      <c r="A73" s="15">
        <v>1</v>
      </c>
      <c r="B73" s="15">
        <v>2</v>
      </c>
      <c r="C73" s="15">
        <v>3</v>
      </c>
      <c r="D73" s="15">
        <v>4</v>
      </c>
      <c r="E73" s="15">
        <v>5</v>
      </c>
      <c r="F73" s="15" t="s">
        <v>9</v>
      </c>
    </row>
    <row r="74" spans="1:6" ht="48.6" customHeight="1" thickBot="1" x14ac:dyDescent="0.3">
      <c r="A74" s="44">
        <v>1</v>
      </c>
      <c r="B74" s="46" t="s">
        <v>78</v>
      </c>
      <c r="C74" s="21" t="s">
        <v>29</v>
      </c>
      <c r="D74" s="19">
        <v>100</v>
      </c>
      <c r="E74" s="23">
        <v>100</v>
      </c>
      <c r="F74" s="20">
        <f>E74/D74*100</f>
        <v>100</v>
      </c>
    </row>
    <row r="75" spans="1:6" ht="82.9" customHeight="1" thickBot="1" x14ac:dyDescent="0.3">
      <c r="A75" s="45"/>
      <c r="B75" s="52"/>
      <c r="C75" s="24" t="s">
        <v>30</v>
      </c>
      <c r="D75" s="19">
        <v>0</v>
      </c>
      <c r="E75" s="22">
        <v>0</v>
      </c>
      <c r="F75" s="20">
        <f>IF(E75=0,100,0)</f>
        <v>100</v>
      </c>
    </row>
    <row r="76" spans="1:6" ht="93.6" customHeight="1" thickBot="1" x14ac:dyDescent="0.3">
      <c r="A76" s="13">
        <v>2</v>
      </c>
      <c r="B76" s="71" t="s">
        <v>79</v>
      </c>
      <c r="C76" s="21" t="s">
        <v>30</v>
      </c>
      <c r="D76" s="19">
        <v>0</v>
      </c>
      <c r="E76" s="22">
        <v>0</v>
      </c>
      <c r="F76" s="20">
        <f>IF(E76=0,100,0)</f>
        <v>100</v>
      </c>
    </row>
    <row r="77" spans="1:6" ht="19.5" thickBot="1" x14ac:dyDescent="0.35"/>
    <row r="78" spans="1:6" ht="19.5" thickBot="1" x14ac:dyDescent="0.35">
      <c r="A78" s="38" t="s">
        <v>80</v>
      </c>
      <c r="B78" s="39"/>
      <c r="C78" s="39"/>
      <c r="D78" s="39"/>
      <c r="E78" s="39"/>
      <c r="F78" s="40"/>
    </row>
    <row r="79" spans="1:6" ht="19.5" thickBot="1" x14ac:dyDescent="0.35">
      <c r="A79" s="41" t="s">
        <v>36</v>
      </c>
      <c r="B79" s="42"/>
      <c r="C79" s="42"/>
      <c r="D79" s="42"/>
      <c r="E79" s="42"/>
      <c r="F79" s="43"/>
    </row>
    <row r="80" spans="1:6" ht="132" thickBot="1" x14ac:dyDescent="0.3">
      <c r="A80" s="13" t="s">
        <v>3</v>
      </c>
      <c r="B80" s="14" t="s">
        <v>4</v>
      </c>
      <c r="C80" s="14" t="s">
        <v>11</v>
      </c>
      <c r="D80" s="14" t="s">
        <v>12</v>
      </c>
      <c r="E80" s="14" t="s">
        <v>13</v>
      </c>
      <c r="F80" s="14" t="s">
        <v>8</v>
      </c>
    </row>
    <row r="81" spans="1:14" ht="19.5" thickBot="1" x14ac:dyDescent="0.35">
      <c r="A81" s="15">
        <v>1</v>
      </c>
      <c r="B81" s="15">
        <v>2</v>
      </c>
      <c r="C81" s="15">
        <v>3</v>
      </c>
      <c r="D81" s="15">
        <v>4</v>
      </c>
      <c r="E81" s="15">
        <v>5</v>
      </c>
      <c r="F81" s="15" t="s">
        <v>9</v>
      </c>
    </row>
    <row r="82" spans="1:14" ht="65.25" customHeight="1" thickBot="1" x14ac:dyDescent="0.3">
      <c r="A82" s="44">
        <v>1</v>
      </c>
      <c r="B82" s="46" t="s">
        <v>83</v>
      </c>
      <c r="C82" s="21" t="s">
        <v>29</v>
      </c>
      <c r="D82" s="19">
        <v>100</v>
      </c>
      <c r="E82" s="23">
        <v>100</v>
      </c>
      <c r="F82" s="20">
        <f>E82/D82*100</f>
        <v>100</v>
      </c>
    </row>
    <row r="83" spans="1:14" ht="96.75" customHeight="1" thickBot="1" x14ac:dyDescent="0.3">
      <c r="A83" s="45"/>
      <c r="B83" s="52"/>
      <c r="C83" s="24" t="s">
        <v>30</v>
      </c>
      <c r="D83" s="19">
        <v>0</v>
      </c>
      <c r="E83" s="22">
        <v>0</v>
      </c>
      <c r="F83" s="20">
        <f>IF(E83=0,100,0)</f>
        <v>100</v>
      </c>
    </row>
    <row r="84" spans="1:14" ht="95.25" thickBot="1" x14ac:dyDescent="0.3">
      <c r="A84" s="13">
        <v>2</v>
      </c>
      <c r="B84" s="50" t="s">
        <v>82</v>
      </c>
      <c r="C84" s="21" t="s">
        <v>30</v>
      </c>
      <c r="D84" s="19">
        <v>0</v>
      </c>
      <c r="E84" s="22">
        <v>0</v>
      </c>
      <c r="F84" s="20">
        <f>IF(E84=0,100,0)</f>
        <v>100</v>
      </c>
    </row>
    <row r="85" spans="1:14" ht="19.5" thickBot="1" x14ac:dyDescent="0.3">
      <c r="A85" s="165"/>
      <c r="B85" s="272"/>
      <c r="C85" s="275"/>
      <c r="D85" s="60"/>
      <c r="E85" s="276"/>
      <c r="F85" s="64"/>
    </row>
    <row r="86" spans="1:14" ht="19.5" thickBot="1" x14ac:dyDescent="0.35">
      <c r="A86" s="38" t="s">
        <v>300</v>
      </c>
      <c r="B86" s="39"/>
      <c r="C86" s="39"/>
      <c r="D86" s="39"/>
      <c r="E86" s="39"/>
      <c r="F86" s="40"/>
      <c r="G86"/>
      <c r="H86"/>
      <c r="I86"/>
      <c r="J86"/>
      <c r="K86"/>
      <c r="L86"/>
      <c r="M86"/>
      <c r="N86"/>
    </row>
    <row r="87" spans="1:14" ht="19.5" thickBot="1" x14ac:dyDescent="0.35">
      <c r="A87" s="41" t="s">
        <v>36</v>
      </c>
      <c r="B87" s="42"/>
      <c r="C87" s="42"/>
      <c r="D87" s="42"/>
      <c r="E87" s="42"/>
      <c r="F87" s="43"/>
      <c r="G87"/>
      <c r="H87"/>
      <c r="I87"/>
      <c r="J87"/>
      <c r="K87"/>
      <c r="L87"/>
      <c r="M87"/>
      <c r="N87"/>
    </row>
    <row r="88" spans="1:14" ht="132" thickBot="1" x14ac:dyDescent="0.3">
      <c r="A88" s="13" t="s">
        <v>3</v>
      </c>
      <c r="B88" s="14" t="s">
        <v>4</v>
      </c>
      <c r="C88" s="14" t="s">
        <v>11</v>
      </c>
      <c r="D88" s="14" t="s">
        <v>12</v>
      </c>
      <c r="E88" s="14" t="s">
        <v>13</v>
      </c>
      <c r="F88" s="14" t="s">
        <v>8</v>
      </c>
      <c r="G88"/>
      <c r="H88"/>
      <c r="I88"/>
      <c r="J88"/>
      <c r="K88"/>
      <c r="L88"/>
      <c r="M88"/>
      <c r="N88"/>
    </row>
    <row r="89" spans="1:14" ht="19.5" thickBot="1" x14ac:dyDescent="0.35">
      <c r="A89" s="15">
        <v>1</v>
      </c>
      <c r="B89" s="15">
        <v>2</v>
      </c>
      <c r="C89" s="15">
        <v>3</v>
      </c>
      <c r="D89" s="15">
        <v>4</v>
      </c>
      <c r="E89" s="15">
        <v>5</v>
      </c>
      <c r="F89" s="15" t="s">
        <v>9</v>
      </c>
      <c r="G89"/>
      <c r="H89"/>
      <c r="I89"/>
      <c r="J89"/>
      <c r="K89"/>
      <c r="L89"/>
      <c r="M89"/>
      <c r="N89"/>
    </row>
    <row r="90" spans="1:14" ht="65.25" customHeight="1" thickBot="1" x14ac:dyDescent="0.3">
      <c r="A90" s="44">
        <v>1</v>
      </c>
      <c r="B90" s="46" t="s">
        <v>83</v>
      </c>
      <c r="C90" s="21" t="s">
        <v>29</v>
      </c>
      <c r="D90" s="19">
        <v>100</v>
      </c>
      <c r="E90" s="23">
        <v>100</v>
      </c>
      <c r="F90" s="20">
        <f>E90/D90*100</f>
        <v>100</v>
      </c>
      <c r="G90"/>
      <c r="H90"/>
      <c r="I90"/>
      <c r="J90"/>
      <c r="K90"/>
      <c r="L90"/>
      <c r="M90"/>
      <c r="N90"/>
    </row>
    <row r="91" spans="1:14" ht="96.75" customHeight="1" thickBot="1" x14ac:dyDescent="0.3">
      <c r="A91" s="45"/>
      <c r="B91" s="52"/>
      <c r="C91" s="24" t="s">
        <v>30</v>
      </c>
      <c r="D91" s="19">
        <v>0</v>
      </c>
      <c r="E91" s="22">
        <v>0</v>
      </c>
      <c r="F91" s="20">
        <f>IF(E91=0,100,0)</f>
        <v>100</v>
      </c>
      <c r="G91"/>
      <c r="H91"/>
      <c r="I91"/>
      <c r="J91"/>
      <c r="K91"/>
      <c r="L91"/>
      <c r="M91"/>
      <c r="N91"/>
    </row>
    <row r="92" spans="1:14" ht="95.25" thickBot="1" x14ac:dyDescent="0.3">
      <c r="A92" s="13">
        <v>2</v>
      </c>
      <c r="B92" s="71" t="s">
        <v>301</v>
      </c>
      <c r="C92" s="21" t="s">
        <v>30</v>
      </c>
      <c r="D92" s="19">
        <v>0</v>
      </c>
      <c r="E92" s="22">
        <v>0</v>
      </c>
      <c r="F92" s="20">
        <f>IF(E92=0,100,0)</f>
        <v>100</v>
      </c>
      <c r="G92"/>
      <c r="H92"/>
      <c r="I92"/>
      <c r="J92"/>
      <c r="K92"/>
      <c r="L92"/>
      <c r="M92"/>
      <c r="N92"/>
    </row>
    <row r="93" spans="1:14" ht="19.5" thickBot="1" x14ac:dyDescent="0.35"/>
    <row r="94" spans="1:14" ht="19.5" thickBot="1" x14ac:dyDescent="0.35">
      <c r="A94" s="38" t="s">
        <v>84</v>
      </c>
      <c r="B94" s="39"/>
      <c r="C94" s="39"/>
      <c r="D94" s="39"/>
      <c r="E94" s="39"/>
      <c r="F94" s="40"/>
    </row>
    <row r="95" spans="1:14" ht="19.5" thickBot="1" x14ac:dyDescent="0.35">
      <c r="A95" s="41" t="s">
        <v>36</v>
      </c>
      <c r="B95" s="42"/>
      <c r="C95" s="42"/>
      <c r="D95" s="42"/>
      <c r="E95" s="42"/>
      <c r="F95" s="43"/>
    </row>
    <row r="96" spans="1:14" ht="132" thickBot="1" x14ac:dyDescent="0.3">
      <c r="A96" s="13" t="s">
        <v>3</v>
      </c>
      <c r="B96" s="14" t="s">
        <v>4</v>
      </c>
      <c r="C96" s="14" t="s">
        <v>11</v>
      </c>
      <c r="D96" s="14" t="s">
        <v>12</v>
      </c>
      <c r="E96" s="14" t="s">
        <v>13</v>
      </c>
      <c r="F96" s="14" t="s">
        <v>8</v>
      </c>
    </row>
    <row r="97" spans="1:6" ht="19.5" thickBot="1" x14ac:dyDescent="0.35">
      <c r="A97" s="15">
        <v>1</v>
      </c>
      <c r="B97" s="15">
        <v>2</v>
      </c>
      <c r="C97" s="15">
        <v>3</v>
      </c>
      <c r="D97" s="15">
        <v>4</v>
      </c>
      <c r="E97" s="15">
        <v>5</v>
      </c>
      <c r="F97" s="15" t="s">
        <v>9</v>
      </c>
    </row>
    <row r="98" spans="1:6" ht="32.25" thickBot="1" x14ac:dyDescent="0.3">
      <c r="A98" s="44">
        <v>1</v>
      </c>
      <c r="B98" s="46" t="s">
        <v>87</v>
      </c>
      <c r="C98" s="21" t="s">
        <v>29</v>
      </c>
      <c r="D98" s="19">
        <v>100</v>
      </c>
      <c r="E98" s="23">
        <v>95</v>
      </c>
      <c r="F98" s="20">
        <f>E98/D98*100</f>
        <v>95</v>
      </c>
    </row>
    <row r="99" spans="1:6" ht="95.25" thickBot="1" x14ac:dyDescent="0.3">
      <c r="A99" s="45"/>
      <c r="B99" s="52"/>
      <c r="C99" s="24" t="s">
        <v>30</v>
      </c>
      <c r="D99" s="19">
        <v>0</v>
      </c>
      <c r="E99" s="22">
        <v>0</v>
      </c>
      <c r="F99" s="20">
        <f>IF(E99=0,100,0)</f>
        <v>100</v>
      </c>
    </row>
    <row r="100" spans="1:6" ht="95.25" thickBot="1" x14ac:dyDescent="0.3">
      <c r="A100" s="13">
        <v>2</v>
      </c>
      <c r="B100" s="71" t="s">
        <v>88</v>
      </c>
      <c r="C100" s="21" t="s">
        <v>30</v>
      </c>
      <c r="D100" s="19">
        <v>0</v>
      </c>
      <c r="E100" s="22">
        <v>0</v>
      </c>
      <c r="F100" s="20">
        <f>IF(E100=0,100,0)</f>
        <v>100</v>
      </c>
    </row>
    <row r="101" spans="1:6" ht="19.5" thickBot="1" x14ac:dyDescent="0.35"/>
    <row r="102" spans="1:6" ht="19.5" thickBot="1" x14ac:dyDescent="0.35">
      <c r="A102" s="38" t="s">
        <v>89</v>
      </c>
      <c r="B102" s="39"/>
      <c r="C102" s="39"/>
      <c r="D102" s="39"/>
      <c r="E102" s="39"/>
      <c r="F102" s="40"/>
    </row>
    <row r="103" spans="1:6" ht="19.5" thickBot="1" x14ac:dyDescent="0.35">
      <c r="A103" s="41" t="s">
        <v>36</v>
      </c>
      <c r="B103" s="42"/>
      <c r="C103" s="42"/>
      <c r="D103" s="42"/>
      <c r="E103" s="42"/>
      <c r="F103" s="43"/>
    </row>
    <row r="104" spans="1:6" ht="132" thickBot="1" x14ac:dyDescent="0.3">
      <c r="A104" s="13" t="s">
        <v>3</v>
      </c>
      <c r="B104" s="14" t="s">
        <v>4</v>
      </c>
      <c r="C104" s="14" t="s">
        <v>11</v>
      </c>
      <c r="D104" s="14" t="s">
        <v>12</v>
      </c>
      <c r="E104" s="14" t="s">
        <v>13</v>
      </c>
      <c r="F104" s="14" t="s">
        <v>8</v>
      </c>
    </row>
    <row r="105" spans="1:6" ht="19.5" thickBot="1" x14ac:dyDescent="0.35">
      <c r="A105" s="15">
        <v>1</v>
      </c>
      <c r="B105" s="15">
        <v>2</v>
      </c>
      <c r="C105" s="15">
        <v>3</v>
      </c>
      <c r="D105" s="15">
        <v>4</v>
      </c>
      <c r="E105" s="15">
        <v>5</v>
      </c>
      <c r="F105" s="15" t="s">
        <v>9</v>
      </c>
    </row>
    <row r="106" spans="1:6" ht="32.25" thickBot="1" x14ac:dyDescent="0.3">
      <c r="A106" s="44">
        <v>1</v>
      </c>
      <c r="B106" s="46" t="s">
        <v>92</v>
      </c>
      <c r="C106" s="21" t="s">
        <v>29</v>
      </c>
      <c r="D106" s="19">
        <v>100</v>
      </c>
      <c r="E106" s="23">
        <v>75</v>
      </c>
      <c r="F106" s="20">
        <f>E106/D106*100</f>
        <v>75</v>
      </c>
    </row>
    <row r="107" spans="1:6" ht="95.25" thickBot="1" x14ac:dyDescent="0.3">
      <c r="A107" s="45"/>
      <c r="B107" s="52"/>
      <c r="C107" s="24" t="s">
        <v>30</v>
      </c>
      <c r="D107" s="19">
        <v>0</v>
      </c>
      <c r="E107" s="22">
        <v>0</v>
      </c>
      <c r="F107" s="20">
        <f>IF(E107=0,100,0)</f>
        <v>100</v>
      </c>
    </row>
    <row r="108" spans="1:6" ht="95.25" thickBot="1" x14ac:dyDescent="0.3">
      <c r="A108" s="13">
        <v>2</v>
      </c>
      <c r="B108" s="71" t="s">
        <v>93</v>
      </c>
      <c r="C108" s="21" t="s">
        <v>30</v>
      </c>
      <c r="D108" s="19">
        <v>0</v>
      </c>
      <c r="E108" s="22">
        <v>0</v>
      </c>
      <c r="F108" s="20">
        <f>IF(E108=0,100,0)</f>
        <v>100</v>
      </c>
    </row>
    <row r="109" spans="1:6" ht="19.5" thickBot="1" x14ac:dyDescent="0.35"/>
    <row r="110" spans="1:6" ht="19.5" thickBot="1" x14ac:dyDescent="0.35">
      <c r="A110" s="38" t="s">
        <v>94</v>
      </c>
      <c r="B110" s="39"/>
      <c r="C110" s="39"/>
      <c r="D110" s="39"/>
      <c r="E110" s="39"/>
      <c r="F110" s="40"/>
    </row>
    <row r="111" spans="1:6" ht="19.5" thickBot="1" x14ac:dyDescent="0.35">
      <c r="A111" s="41" t="s">
        <v>36</v>
      </c>
      <c r="B111" s="42"/>
      <c r="C111" s="42"/>
      <c r="D111" s="42"/>
      <c r="E111" s="42"/>
      <c r="F111" s="43"/>
    </row>
    <row r="112" spans="1:6" ht="132" thickBot="1" x14ac:dyDescent="0.3">
      <c r="A112" s="13" t="s">
        <v>3</v>
      </c>
      <c r="B112" s="14" t="s">
        <v>4</v>
      </c>
      <c r="C112" s="14" t="s">
        <v>11</v>
      </c>
      <c r="D112" s="14" t="s">
        <v>12</v>
      </c>
      <c r="E112" s="14" t="s">
        <v>13</v>
      </c>
      <c r="F112" s="14" t="s">
        <v>8</v>
      </c>
    </row>
    <row r="113" spans="1:6" ht="19.5" thickBot="1" x14ac:dyDescent="0.35">
      <c r="A113" s="15">
        <v>1</v>
      </c>
      <c r="B113" s="15">
        <v>2</v>
      </c>
      <c r="C113" s="15">
        <v>3</v>
      </c>
      <c r="D113" s="15">
        <v>4</v>
      </c>
      <c r="E113" s="15">
        <v>5</v>
      </c>
      <c r="F113" s="15" t="s">
        <v>9</v>
      </c>
    </row>
    <row r="114" spans="1:6" ht="32.25" thickBot="1" x14ac:dyDescent="0.3">
      <c r="A114" s="44">
        <v>1</v>
      </c>
      <c r="B114" s="46" t="s">
        <v>95</v>
      </c>
      <c r="C114" s="21" t="s">
        <v>29</v>
      </c>
      <c r="D114" s="19">
        <v>100</v>
      </c>
      <c r="E114" s="23">
        <v>82</v>
      </c>
      <c r="F114" s="20">
        <f>E114/D114*100</f>
        <v>82</v>
      </c>
    </row>
    <row r="115" spans="1:6" ht="95.25" thickBot="1" x14ac:dyDescent="0.3">
      <c r="A115" s="45"/>
      <c r="B115" s="52"/>
      <c r="C115" s="24" t="s">
        <v>30</v>
      </c>
      <c r="D115" s="19">
        <v>0</v>
      </c>
      <c r="E115" s="22">
        <v>0</v>
      </c>
      <c r="F115" s="20">
        <f>IF(E115=0,100,0)</f>
        <v>100</v>
      </c>
    </row>
    <row r="116" spans="1:6" ht="95.25" thickBot="1" x14ac:dyDescent="0.3">
      <c r="A116" s="13">
        <v>2</v>
      </c>
      <c r="B116" s="71" t="s">
        <v>96</v>
      </c>
      <c r="C116" s="21" t="s">
        <v>30</v>
      </c>
      <c r="D116" s="19">
        <v>0</v>
      </c>
      <c r="E116" s="22">
        <v>0</v>
      </c>
      <c r="F116" s="20">
        <f>IF(E116=0,100,0)</f>
        <v>100</v>
      </c>
    </row>
    <row r="117" spans="1:6" ht="19.5" thickBot="1" x14ac:dyDescent="0.35"/>
    <row r="118" spans="1:6" ht="19.5" thickBot="1" x14ac:dyDescent="0.35">
      <c r="A118" s="38" t="s">
        <v>97</v>
      </c>
      <c r="B118" s="39"/>
      <c r="C118" s="39"/>
      <c r="D118" s="39"/>
      <c r="E118" s="39"/>
      <c r="F118" s="40"/>
    </row>
    <row r="119" spans="1:6" ht="19.5" thickBot="1" x14ac:dyDescent="0.35">
      <c r="A119" s="41" t="s">
        <v>36</v>
      </c>
      <c r="B119" s="42"/>
      <c r="C119" s="42"/>
      <c r="D119" s="42"/>
      <c r="E119" s="42"/>
      <c r="F119" s="43"/>
    </row>
    <row r="120" spans="1:6" ht="132" thickBot="1" x14ac:dyDescent="0.3">
      <c r="A120" s="13" t="s">
        <v>3</v>
      </c>
      <c r="B120" s="14" t="s">
        <v>4</v>
      </c>
      <c r="C120" s="14" t="s">
        <v>11</v>
      </c>
      <c r="D120" s="14" t="s">
        <v>12</v>
      </c>
      <c r="E120" s="14" t="s">
        <v>13</v>
      </c>
      <c r="F120" s="14" t="s">
        <v>8</v>
      </c>
    </row>
    <row r="121" spans="1:6" ht="19.5" thickBot="1" x14ac:dyDescent="0.35">
      <c r="A121" s="15">
        <v>1</v>
      </c>
      <c r="B121" s="15">
        <v>2</v>
      </c>
      <c r="C121" s="15">
        <v>3</v>
      </c>
      <c r="D121" s="15">
        <v>4</v>
      </c>
      <c r="E121" s="15">
        <v>5</v>
      </c>
      <c r="F121" s="15" t="s">
        <v>9</v>
      </c>
    </row>
    <row r="122" spans="1:6" ht="65.25" customHeight="1" thickBot="1" x14ac:dyDescent="0.3">
      <c r="A122" s="44">
        <v>1</v>
      </c>
      <c r="B122" s="46" t="s">
        <v>98</v>
      </c>
      <c r="C122" s="21" t="s">
        <v>29</v>
      </c>
      <c r="D122" s="19">
        <v>100</v>
      </c>
      <c r="E122" s="23">
        <v>100</v>
      </c>
      <c r="F122" s="20">
        <f>E122/D122*100</f>
        <v>100</v>
      </c>
    </row>
    <row r="123" spans="1:6" ht="105.75" customHeight="1" thickBot="1" x14ac:dyDescent="0.3">
      <c r="A123" s="45"/>
      <c r="B123" s="52"/>
      <c r="C123" s="24" t="s">
        <v>30</v>
      </c>
      <c r="D123" s="19">
        <v>0</v>
      </c>
      <c r="E123" s="22"/>
      <c r="F123" s="20">
        <f>IF(E123=0,100,0)</f>
        <v>100</v>
      </c>
    </row>
    <row r="124" spans="1:6" ht="99" customHeight="1" thickBot="1" x14ac:dyDescent="0.3">
      <c r="A124" s="13">
        <v>2</v>
      </c>
      <c r="B124" s="71" t="s">
        <v>99</v>
      </c>
      <c r="C124" s="21" t="s">
        <v>30</v>
      </c>
      <c r="D124" s="19">
        <v>0</v>
      </c>
      <c r="E124" s="22"/>
      <c r="F124" s="20">
        <f>IF(E124=0,100,0)</f>
        <v>100</v>
      </c>
    </row>
    <row r="125" spans="1:6" ht="19.5" thickBot="1" x14ac:dyDescent="0.35"/>
    <row r="126" spans="1:6" ht="19.5" thickBot="1" x14ac:dyDescent="0.35">
      <c r="A126" s="38" t="s">
        <v>100</v>
      </c>
      <c r="B126" s="39"/>
      <c r="C126" s="39"/>
      <c r="D126" s="39"/>
      <c r="E126" s="39"/>
      <c r="F126" s="40"/>
    </row>
    <row r="127" spans="1:6" ht="19.5" thickBot="1" x14ac:dyDescent="0.35">
      <c r="A127" s="41" t="s">
        <v>36</v>
      </c>
      <c r="B127" s="42"/>
      <c r="C127" s="42"/>
      <c r="D127" s="42"/>
      <c r="E127" s="42"/>
      <c r="F127" s="43"/>
    </row>
    <row r="128" spans="1:6" ht="132" thickBot="1" x14ac:dyDescent="0.3">
      <c r="A128" s="13" t="s">
        <v>3</v>
      </c>
      <c r="B128" s="14" t="s">
        <v>4</v>
      </c>
      <c r="C128" s="14" t="s">
        <v>11</v>
      </c>
      <c r="D128" s="14" t="s">
        <v>12</v>
      </c>
      <c r="E128" s="14" t="s">
        <v>13</v>
      </c>
      <c r="F128" s="14" t="s">
        <v>8</v>
      </c>
    </row>
    <row r="129" spans="1:6" ht="19.5" thickBot="1" x14ac:dyDescent="0.35">
      <c r="A129" s="15">
        <v>1</v>
      </c>
      <c r="B129" s="15">
        <v>2</v>
      </c>
      <c r="C129" s="15">
        <v>3</v>
      </c>
      <c r="D129" s="15">
        <v>4</v>
      </c>
      <c r="E129" s="15">
        <v>5</v>
      </c>
      <c r="F129" s="15" t="s">
        <v>9</v>
      </c>
    </row>
    <row r="130" spans="1:6" ht="65.25" customHeight="1" thickBot="1" x14ac:dyDescent="0.3">
      <c r="A130" s="44">
        <v>1</v>
      </c>
      <c r="B130" s="46" t="s">
        <v>102</v>
      </c>
      <c r="C130" s="21" t="s">
        <v>29</v>
      </c>
      <c r="D130" s="19">
        <v>100</v>
      </c>
      <c r="E130" s="23">
        <v>100</v>
      </c>
      <c r="F130" s="20">
        <f>E130/D130*100</f>
        <v>100</v>
      </c>
    </row>
    <row r="131" spans="1:6" ht="104.25" customHeight="1" thickBot="1" x14ac:dyDescent="0.3">
      <c r="A131" s="45"/>
      <c r="B131" s="52"/>
      <c r="C131" s="24" t="s">
        <v>30</v>
      </c>
      <c r="D131" s="19">
        <v>0</v>
      </c>
      <c r="E131" s="22">
        <v>0</v>
      </c>
      <c r="F131" s="20">
        <f>IF(E131=0,100,0)</f>
        <v>100</v>
      </c>
    </row>
    <row r="132" spans="1:6" ht="108.75" customHeight="1" thickBot="1" x14ac:dyDescent="0.3">
      <c r="A132" s="13">
        <v>2</v>
      </c>
      <c r="B132" s="71" t="s">
        <v>101</v>
      </c>
      <c r="C132" s="21" t="s">
        <v>30</v>
      </c>
      <c r="D132" s="19">
        <v>0</v>
      </c>
      <c r="E132" s="22">
        <v>0</v>
      </c>
      <c r="F132" s="20">
        <f>IF(E132=0,100,0)</f>
        <v>100</v>
      </c>
    </row>
    <row r="133" spans="1:6" ht="19.5" thickBot="1" x14ac:dyDescent="0.35"/>
    <row r="134" spans="1:6" ht="19.5" thickBot="1" x14ac:dyDescent="0.35">
      <c r="A134" s="38" t="s">
        <v>103</v>
      </c>
      <c r="B134" s="39"/>
      <c r="C134" s="39"/>
      <c r="D134" s="39"/>
      <c r="E134" s="39"/>
      <c r="F134" s="40"/>
    </row>
    <row r="135" spans="1:6" ht="19.5" thickBot="1" x14ac:dyDescent="0.35">
      <c r="A135" s="41" t="s">
        <v>36</v>
      </c>
      <c r="B135" s="42"/>
      <c r="C135" s="42"/>
      <c r="D135" s="42"/>
      <c r="E135" s="42"/>
      <c r="F135" s="43"/>
    </row>
    <row r="136" spans="1:6" ht="132" thickBot="1" x14ac:dyDescent="0.3">
      <c r="A136" s="13" t="s">
        <v>3</v>
      </c>
      <c r="B136" s="14" t="s">
        <v>4</v>
      </c>
      <c r="C136" s="14" t="s">
        <v>11</v>
      </c>
      <c r="D136" s="14" t="s">
        <v>12</v>
      </c>
      <c r="E136" s="14" t="s">
        <v>13</v>
      </c>
      <c r="F136" s="14" t="s">
        <v>8</v>
      </c>
    </row>
    <row r="137" spans="1:6" ht="19.5" thickBot="1" x14ac:dyDescent="0.35">
      <c r="A137" s="15">
        <v>1</v>
      </c>
      <c r="B137" s="15">
        <v>2</v>
      </c>
      <c r="C137" s="15">
        <v>3</v>
      </c>
      <c r="D137" s="15">
        <v>4</v>
      </c>
      <c r="E137" s="15">
        <v>5</v>
      </c>
      <c r="F137" s="15" t="s">
        <v>9</v>
      </c>
    </row>
    <row r="138" spans="1:6" ht="65.25" customHeight="1" thickBot="1" x14ac:dyDescent="0.3">
      <c r="A138" s="44">
        <v>1</v>
      </c>
      <c r="B138" s="46" t="s">
        <v>104</v>
      </c>
      <c r="C138" s="21" t="s">
        <v>29</v>
      </c>
      <c r="D138" s="19">
        <v>100</v>
      </c>
      <c r="E138" s="23">
        <v>82.5</v>
      </c>
      <c r="F138" s="20">
        <f>E138/D138*100</f>
        <v>82.5</v>
      </c>
    </row>
    <row r="139" spans="1:6" ht="95.25" thickBot="1" x14ac:dyDescent="0.3">
      <c r="A139" s="45"/>
      <c r="B139" s="52"/>
      <c r="C139" s="24" t="s">
        <v>30</v>
      </c>
      <c r="D139" s="19">
        <v>0</v>
      </c>
      <c r="E139" s="22">
        <v>0</v>
      </c>
      <c r="F139" s="20">
        <f>IF(E139=0,100,0)</f>
        <v>100</v>
      </c>
    </row>
    <row r="140" spans="1:6" ht="95.25" thickBot="1" x14ac:dyDescent="0.3">
      <c r="A140" s="13">
        <v>2</v>
      </c>
      <c r="B140" s="71" t="s">
        <v>106</v>
      </c>
      <c r="C140" s="21" t="s">
        <v>30</v>
      </c>
      <c r="D140" s="19">
        <v>0</v>
      </c>
      <c r="E140" s="22">
        <v>0</v>
      </c>
      <c r="F140" s="20">
        <f>IF(E140=0,100,0)</f>
        <v>100</v>
      </c>
    </row>
    <row r="141" spans="1:6" ht="19.5" thickBot="1" x14ac:dyDescent="0.35"/>
    <row r="142" spans="1:6" ht="19.5" thickBot="1" x14ac:dyDescent="0.35">
      <c r="A142" s="38" t="s">
        <v>109</v>
      </c>
      <c r="B142" s="39"/>
      <c r="C142" s="39"/>
      <c r="D142" s="39"/>
      <c r="E142" s="39"/>
      <c r="F142" s="40"/>
    </row>
    <row r="143" spans="1:6" ht="19.5" thickBot="1" x14ac:dyDescent="0.35">
      <c r="A143" s="41" t="s">
        <v>36</v>
      </c>
      <c r="B143" s="42"/>
      <c r="C143" s="42"/>
      <c r="D143" s="42"/>
      <c r="E143" s="42"/>
      <c r="F143" s="43"/>
    </row>
    <row r="144" spans="1:6" ht="132" thickBot="1" x14ac:dyDescent="0.3">
      <c r="A144" s="13" t="s">
        <v>3</v>
      </c>
      <c r="B144" s="14" t="s">
        <v>4</v>
      </c>
      <c r="C144" s="32" t="s">
        <v>11</v>
      </c>
      <c r="D144" s="14" t="s">
        <v>12</v>
      </c>
      <c r="E144" s="14" t="s">
        <v>13</v>
      </c>
      <c r="F144" s="14" t="s">
        <v>8</v>
      </c>
    </row>
    <row r="145" spans="1:6" ht="19.5" thickBot="1" x14ac:dyDescent="0.35">
      <c r="A145" s="15">
        <v>1</v>
      </c>
      <c r="B145" s="15">
        <v>2</v>
      </c>
      <c r="C145" s="15">
        <v>3</v>
      </c>
      <c r="D145" s="12">
        <v>4</v>
      </c>
      <c r="E145" s="15">
        <v>5</v>
      </c>
      <c r="F145" s="15" t="s">
        <v>9</v>
      </c>
    </row>
    <row r="146" spans="1:6" ht="32.25" thickBot="1" x14ac:dyDescent="0.3">
      <c r="A146" s="111">
        <v>1</v>
      </c>
      <c r="B146" s="112" t="s">
        <v>112</v>
      </c>
      <c r="C146" s="50" t="s">
        <v>29</v>
      </c>
      <c r="D146" s="57">
        <v>100</v>
      </c>
      <c r="E146" s="56">
        <v>100</v>
      </c>
      <c r="F146" s="58">
        <f>E146/D146*100</f>
        <v>100</v>
      </c>
    </row>
    <row r="147" spans="1:6" ht="95.25" thickBot="1" x14ac:dyDescent="0.3">
      <c r="A147" s="113"/>
      <c r="B147" s="114"/>
      <c r="C147" s="50" t="s">
        <v>30</v>
      </c>
      <c r="D147" s="8">
        <v>0</v>
      </c>
      <c r="E147" s="56">
        <v>0</v>
      </c>
      <c r="F147" s="58">
        <f>IF(E147=0,100,0)</f>
        <v>100</v>
      </c>
    </row>
    <row r="148" spans="1:6" ht="95.25" thickBot="1" x14ac:dyDescent="0.3">
      <c r="A148" s="110">
        <v>2</v>
      </c>
      <c r="B148" s="50" t="s">
        <v>113</v>
      </c>
      <c r="C148" s="50" t="s">
        <v>30</v>
      </c>
      <c r="D148" s="57">
        <v>0</v>
      </c>
      <c r="E148" s="56">
        <v>0</v>
      </c>
      <c r="F148" s="58">
        <f>IF(E148=0,100,0)</f>
        <v>100</v>
      </c>
    </row>
    <row r="149" spans="1:6" ht="19.5" thickBot="1" x14ac:dyDescent="0.35"/>
    <row r="150" spans="1:6" ht="19.5" thickBot="1" x14ac:dyDescent="0.35">
      <c r="A150" s="38" t="s">
        <v>119</v>
      </c>
      <c r="B150" s="39"/>
      <c r="C150" s="39"/>
      <c r="D150" s="39"/>
      <c r="E150" s="39"/>
      <c r="F150" s="40"/>
    </row>
    <row r="151" spans="1:6" ht="19.5" thickBot="1" x14ac:dyDescent="0.35">
      <c r="A151" s="41" t="s">
        <v>36</v>
      </c>
      <c r="B151" s="42"/>
      <c r="C151" s="42"/>
      <c r="D151" s="42"/>
      <c r="E151" s="42"/>
      <c r="F151" s="43"/>
    </row>
    <row r="152" spans="1:6" ht="132" thickBot="1" x14ac:dyDescent="0.3">
      <c r="A152" s="13" t="s">
        <v>3</v>
      </c>
      <c r="B152" s="14" t="s">
        <v>4</v>
      </c>
      <c r="C152" s="14" t="s">
        <v>11</v>
      </c>
      <c r="D152" s="14" t="s">
        <v>12</v>
      </c>
      <c r="E152" s="14" t="s">
        <v>13</v>
      </c>
      <c r="F152" s="14" t="s">
        <v>8</v>
      </c>
    </row>
    <row r="153" spans="1:6" ht="19.5" thickBot="1" x14ac:dyDescent="0.35">
      <c r="A153" s="15">
        <v>1</v>
      </c>
      <c r="B153" s="15">
        <v>2</v>
      </c>
      <c r="C153" s="15">
        <v>3</v>
      </c>
      <c r="D153" s="15">
        <v>4</v>
      </c>
      <c r="E153" s="15">
        <v>5</v>
      </c>
      <c r="F153" s="15" t="s">
        <v>9</v>
      </c>
    </row>
    <row r="154" spans="1:6" ht="40.9" customHeight="1" thickBot="1" x14ac:dyDescent="0.3">
      <c r="A154" s="44">
        <v>1</v>
      </c>
      <c r="B154" s="46" t="s">
        <v>120</v>
      </c>
      <c r="C154" s="21" t="s">
        <v>29</v>
      </c>
      <c r="D154" s="19">
        <v>100</v>
      </c>
      <c r="E154" s="23">
        <v>100</v>
      </c>
      <c r="F154" s="20">
        <f>E154/D154*100</f>
        <v>100</v>
      </c>
    </row>
    <row r="155" spans="1:6" ht="92.25" customHeight="1" thickBot="1" x14ac:dyDescent="0.3">
      <c r="A155" s="45"/>
      <c r="B155" s="52"/>
      <c r="C155" s="24" t="s">
        <v>30</v>
      </c>
      <c r="D155" s="19">
        <v>0</v>
      </c>
      <c r="E155" s="22">
        <v>0</v>
      </c>
      <c r="F155" s="20">
        <f>IF(E155=0,100,0)</f>
        <v>100</v>
      </c>
    </row>
    <row r="156" spans="1:6" ht="79.900000000000006" customHeight="1" thickBot="1" x14ac:dyDescent="0.3">
      <c r="A156" s="13">
        <v>2</v>
      </c>
      <c r="B156" s="71" t="s">
        <v>101</v>
      </c>
      <c r="C156" s="21" t="s">
        <v>30</v>
      </c>
      <c r="D156" s="19">
        <v>0</v>
      </c>
      <c r="E156" s="22">
        <v>0</v>
      </c>
      <c r="F156" s="20">
        <f>IF(E156=0,100,0)</f>
        <v>100</v>
      </c>
    </row>
    <row r="157" spans="1:6" ht="19.5" thickBot="1" x14ac:dyDescent="0.35"/>
    <row r="158" spans="1:6" ht="19.5" thickBot="1" x14ac:dyDescent="0.35">
      <c r="A158" s="116" t="s">
        <v>123</v>
      </c>
      <c r="B158" s="116"/>
      <c r="C158" s="116"/>
      <c r="D158" s="116"/>
      <c r="E158" s="116"/>
      <c r="F158" s="116"/>
    </row>
    <row r="159" spans="1:6" ht="19.5" thickBot="1" x14ac:dyDescent="0.35">
      <c r="A159" s="117" t="s">
        <v>36</v>
      </c>
      <c r="B159" s="117"/>
      <c r="C159" s="117"/>
      <c r="D159" s="117"/>
      <c r="E159" s="117"/>
      <c r="F159" s="117"/>
    </row>
    <row r="160" spans="1:6" ht="132" thickBot="1" x14ac:dyDescent="0.3">
      <c r="A160" s="118" t="s">
        <v>3</v>
      </c>
      <c r="B160" s="119" t="s">
        <v>4</v>
      </c>
      <c r="C160" s="119" t="s">
        <v>11</v>
      </c>
      <c r="D160" s="119" t="s">
        <v>12</v>
      </c>
      <c r="E160" s="119" t="s">
        <v>13</v>
      </c>
      <c r="F160" s="119" t="s">
        <v>8</v>
      </c>
    </row>
    <row r="161" spans="1:6" ht="19.5" thickBot="1" x14ac:dyDescent="0.35">
      <c r="A161" s="120">
        <v>1</v>
      </c>
      <c r="B161" s="120">
        <v>2</v>
      </c>
      <c r="C161" s="120">
        <v>3</v>
      </c>
      <c r="D161" s="120">
        <v>4</v>
      </c>
      <c r="E161" s="120">
        <v>5</v>
      </c>
      <c r="F161" s="120" t="s">
        <v>9</v>
      </c>
    </row>
    <row r="162" spans="1:6" ht="65.25" customHeight="1" thickBot="1" x14ac:dyDescent="0.3">
      <c r="A162" s="127">
        <v>1</v>
      </c>
      <c r="B162" s="128" t="s">
        <v>124</v>
      </c>
      <c r="C162" s="129" t="s">
        <v>29</v>
      </c>
      <c r="D162" s="130">
        <v>100</v>
      </c>
      <c r="E162" s="131">
        <v>100</v>
      </c>
      <c r="F162" s="132">
        <f>E162/D162*100</f>
        <v>100</v>
      </c>
    </row>
    <row r="163" spans="1:6" ht="96.75" customHeight="1" thickBot="1" x14ac:dyDescent="0.3">
      <c r="A163" s="127"/>
      <c r="B163" s="128"/>
      <c r="C163" s="133" t="s">
        <v>30</v>
      </c>
      <c r="D163" s="130">
        <v>0</v>
      </c>
      <c r="E163" s="134">
        <v>0</v>
      </c>
      <c r="F163" s="132">
        <f>IF(E163=0,100,0)</f>
        <v>100</v>
      </c>
    </row>
    <row r="164" spans="1:6" ht="95.25" thickBot="1" x14ac:dyDescent="0.3">
      <c r="A164" s="118">
        <v>2</v>
      </c>
      <c r="B164" s="135" t="s">
        <v>125</v>
      </c>
      <c r="C164" s="129" t="s">
        <v>30</v>
      </c>
      <c r="D164" s="130">
        <v>0</v>
      </c>
      <c r="E164" s="134">
        <v>0</v>
      </c>
      <c r="F164" s="132">
        <f>IF(E164=0,100,0)</f>
        <v>100</v>
      </c>
    </row>
    <row r="165" spans="1:6" ht="19.5" thickBot="1" x14ac:dyDescent="0.35"/>
    <row r="166" spans="1:6" ht="19.5" thickBot="1" x14ac:dyDescent="0.35">
      <c r="A166" s="38" t="s">
        <v>130</v>
      </c>
      <c r="B166" s="39"/>
      <c r="C166" s="39"/>
      <c r="D166" s="39"/>
      <c r="E166" s="39"/>
      <c r="F166" s="40"/>
    </row>
    <row r="167" spans="1:6" ht="19.5" thickBot="1" x14ac:dyDescent="0.35">
      <c r="A167" s="41" t="s">
        <v>36</v>
      </c>
      <c r="B167" s="42"/>
      <c r="C167" s="42"/>
      <c r="D167" s="42"/>
      <c r="E167" s="42"/>
      <c r="F167" s="43"/>
    </row>
    <row r="168" spans="1:6" ht="132" thickBot="1" x14ac:dyDescent="0.3">
      <c r="A168" s="13" t="s">
        <v>3</v>
      </c>
      <c r="B168" s="14" t="s">
        <v>4</v>
      </c>
      <c r="C168" s="14" t="s">
        <v>11</v>
      </c>
      <c r="D168" s="14" t="s">
        <v>12</v>
      </c>
      <c r="E168" s="14" t="s">
        <v>13</v>
      </c>
      <c r="F168" s="14" t="s">
        <v>8</v>
      </c>
    </row>
    <row r="169" spans="1:6" ht="19.5" thickBot="1" x14ac:dyDescent="0.35">
      <c r="A169" s="15">
        <v>1</v>
      </c>
      <c r="B169" s="15">
        <v>2</v>
      </c>
      <c r="C169" s="15">
        <v>3</v>
      </c>
      <c r="D169" s="15">
        <v>4</v>
      </c>
      <c r="E169" s="15">
        <v>5</v>
      </c>
      <c r="F169" s="15" t="s">
        <v>9</v>
      </c>
    </row>
    <row r="170" spans="1:6" ht="65.25" customHeight="1" thickBot="1" x14ac:dyDescent="0.3">
      <c r="A170" s="44">
        <v>1</v>
      </c>
      <c r="B170" s="46" t="s">
        <v>133</v>
      </c>
      <c r="C170" s="21" t="s">
        <v>29</v>
      </c>
      <c r="D170" s="19">
        <v>100</v>
      </c>
      <c r="E170" s="23">
        <v>100</v>
      </c>
      <c r="F170" s="20">
        <f>E170/D170*100</f>
        <v>100</v>
      </c>
    </row>
    <row r="171" spans="1:6" ht="96.75" customHeight="1" thickBot="1" x14ac:dyDescent="0.3">
      <c r="A171" s="45"/>
      <c r="B171" s="52"/>
      <c r="C171" s="24" t="s">
        <v>30</v>
      </c>
      <c r="D171" s="19">
        <v>0</v>
      </c>
      <c r="E171" s="22">
        <v>0</v>
      </c>
      <c r="F171" s="20">
        <f>IF(E171=0,100,0)</f>
        <v>100</v>
      </c>
    </row>
    <row r="172" spans="1:6" ht="95.25" thickBot="1" x14ac:dyDescent="0.3">
      <c r="A172" s="13">
        <v>2</v>
      </c>
      <c r="B172" s="71" t="s">
        <v>134</v>
      </c>
      <c r="C172" s="21" t="s">
        <v>30</v>
      </c>
      <c r="D172" s="19">
        <v>0</v>
      </c>
      <c r="E172" s="22">
        <v>0</v>
      </c>
      <c r="F172" s="20">
        <f>IF(E172=0,100,0)</f>
        <v>100</v>
      </c>
    </row>
    <row r="173" spans="1:6" ht="19.5" thickBot="1" x14ac:dyDescent="0.35"/>
    <row r="174" spans="1:6" ht="19.5" thickBot="1" x14ac:dyDescent="0.35">
      <c r="A174" s="38" t="s">
        <v>136</v>
      </c>
      <c r="B174" s="39"/>
      <c r="C174" s="39"/>
      <c r="D174" s="39"/>
      <c r="E174" s="39"/>
      <c r="F174" s="40"/>
    </row>
    <row r="175" spans="1:6" ht="19.5" thickBot="1" x14ac:dyDescent="0.35">
      <c r="A175" s="41" t="s">
        <v>36</v>
      </c>
      <c r="B175" s="42"/>
      <c r="C175" s="42"/>
      <c r="D175" s="42"/>
      <c r="E175" s="42"/>
      <c r="F175" s="43"/>
    </row>
    <row r="176" spans="1:6" ht="132" thickBot="1" x14ac:dyDescent="0.3">
      <c r="A176" s="13" t="s">
        <v>3</v>
      </c>
      <c r="B176" s="14" t="s">
        <v>4</v>
      </c>
      <c r="C176" s="14" t="s">
        <v>11</v>
      </c>
      <c r="D176" s="14" t="s">
        <v>12</v>
      </c>
      <c r="E176" s="14" t="s">
        <v>13</v>
      </c>
      <c r="F176" s="14" t="s">
        <v>8</v>
      </c>
    </row>
    <row r="177" spans="1:14" ht="19.5" thickBot="1" x14ac:dyDescent="0.35">
      <c r="A177" s="15">
        <v>1</v>
      </c>
      <c r="B177" s="15">
        <v>2</v>
      </c>
      <c r="C177" s="15">
        <v>3</v>
      </c>
      <c r="D177" s="15">
        <v>4</v>
      </c>
      <c r="E177" s="15">
        <v>5</v>
      </c>
      <c r="F177" s="15" t="s">
        <v>9</v>
      </c>
    </row>
    <row r="178" spans="1:14" ht="65.25" customHeight="1" thickBot="1" x14ac:dyDescent="0.3">
      <c r="A178" s="44">
        <v>1</v>
      </c>
      <c r="B178" s="46" t="s">
        <v>139</v>
      </c>
      <c r="C178" s="21" t="s">
        <v>29</v>
      </c>
      <c r="D178" s="19">
        <v>100</v>
      </c>
      <c r="E178" s="23">
        <v>100</v>
      </c>
      <c r="F178" s="20">
        <f>E178/D178*100</f>
        <v>100</v>
      </c>
    </row>
    <row r="179" spans="1:14" ht="96.75" customHeight="1" thickBot="1" x14ac:dyDescent="0.3">
      <c r="A179" s="45"/>
      <c r="B179" s="47"/>
      <c r="C179" s="24" t="s">
        <v>30</v>
      </c>
      <c r="D179" s="19">
        <v>0</v>
      </c>
      <c r="E179" s="22">
        <v>0</v>
      </c>
      <c r="F179" s="20">
        <f>IF(E179=0,100,0)</f>
        <v>100</v>
      </c>
    </row>
    <row r="180" spans="1:14" ht="95.25" thickBot="1" x14ac:dyDescent="0.3">
      <c r="A180" s="13">
        <v>2</v>
      </c>
      <c r="B180" s="71" t="s">
        <v>140</v>
      </c>
      <c r="C180" s="21" t="s">
        <v>30</v>
      </c>
      <c r="D180" s="19">
        <v>0</v>
      </c>
      <c r="E180" s="22">
        <v>0</v>
      </c>
      <c r="F180" s="20">
        <f>IF(E180=0,100,0)</f>
        <v>100</v>
      </c>
    </row>
    <row r="181" spans="1:14" ht="19.5" thickBot="1" x14ac:dyDescent="0.35"/>
    <row r="182" spans="1:14" ht="19.5" thickBot="1" x14ac:dyDescent="0.35">
      <c r="A182" s="38" t="s">
        <v>141</v>
      </c>
      <c r="B182" s="39"/>
      <c r="C182" s="39"/>
      <c r="D182" s="39"/>
      <c r="E182" s="39"/>
      <c r="F182" s="40"/>
      <c r="G182" s="147"/>
      <c r="H182" s="147"/>
      <c r="I182" s="147"/>
      <c r="J182" s="147"/>
      <c r="K182" s="147"/>
      <c r="L182" s="147"/>
      <c r="M182" s="147"/>
    </row>
    <row r="183" spans="1:14" ht="19.5" thickBot="1" x14ac:dyDescent="0.35">
      <c r="A183" s="41" t="s">
        <v>36</v>
      </c>
      <c r="B183" s="42"/>
      <c r="C183" s="42"/>
      <c r="D183" s="42"/>
      <c r="E183" s="42"/>
      <c r="F183" s="43"/>
    </row>
    <row r="184" spans="1:14" ht="132" thickBot="1" x14ac:dyDescent="0.3">
      <c r="A184" s="13" t="s">
        <v>3</v>
      </c>
      <c r="B184" s="14" t="s">
        <v>4</v>
      </c>
      <c r="C184" s="14" t="s">
        <v>11</v>
      </c>
      <c r="D184" s="14" t="s">
        <v>12</v>
      </c>
      <c r="E184" s="14" t="s">
        <v>13</v>
      </c>
      <c r="F184" s="14" t="s">
        <v>8</v>
      </c>
    </row>
    <row r="185" spans="1:14" ht="19.5" thickBot="1" x14ac:dyDescent="0.35">
      <c r="A185" s="15">
        <v>1</v>
      </c>
      <c r="B185" s="15">
        <v>2</v>
      </c>
      <c r="C185" s="15">
        <v>3</v>
      </c>
      <c r="D185" s="15">
        <v>4</v>
      </c>
      <c r="E185" s="15">
        <v>5</v>
      </c>
      <c r="F185" s="15" t="s">
        <v>9</v>
      </c>
    </row>
    <row r="186" spans="1:14" ht="65.25" customHeight="1" thickBot="1" x14ac:dyDescent="0.3">
      <c r="A186" s="44">
        <v>1</v>
      </c>
      <c r="B186" s="46" t="s">
        <v>144</v>
      </c>
      <c r="C186" s="21" t="s">
        <v>29</v>
      </c>
      <c r="D186" s="19">
        <v>100</v>
      </c>
      <c r="E186" s="148">
        <v>100</v>
      </c>
      <c r="F186" s="20">
        <f>E186/D186*100</f>
        <v>100</v>
      </c>
    </row>
    <row r="187" spans="1:14" ht="96.75" customHeight="1" thickBot="1" x14ac:dyDescent="0.3">
      <c r="A187" s="45"/>
      <c r="B187" s="52"/>
      <c r="C187" s="149" t="s">
        <v>30</v>
      </c>
      <c r="D187" s="19">
        <v>0</v>
      </c>
      <c r="E187" s="22">
        <v>0</v>
      </c>
      <c r="F187" s="20">
        <f>IF(E187=0,100,0)</f>
        <v>100</v>
      </c>
    </row>
    <row r="188" spans="1:14" ht="95.25" thickBot="1" x14ac:dyDescent="0.3">
      <c r="A188" s="13">
        <v>2</v>
      </c>
      <c r="B188" s="71" t="s">
        <v>145</v>
      </c>
      <c r="C188" s="21" t="s">
        <v>30</v>
      </c>
      <c r="D188" s="19">
        <v>0</v>
      </c>
      <c r="E188" s="22">
        <v>0</v>
      </c>
      <c r="F188" s="20">
        <f>IF(E188=0,100,0)</f>
        <v>100</v>
      </c>
    </row>
    <row r="189" spans="1:14" ht="19.5" thickBot="1" x14ac:dyDescent="0.35"/>
    <row r="190" spans="1:14" ht="19.5" thickBot="1" x14ac:dyDescent="0.35">
      <c r="A190" s="38" t="s">
        <v>146</v>
      </c>
      <c r="B190" s="39"/>
      <c r="C190" s="39"/>
      <c r="D190" s="39"/>
      <c r="E190" s="39"/>
      <c r="F190" s="40"/>
      <c r="G190"/>
      <c r="H190"/>
      <c r="I190"/>
      <c r="J190"/>
      <c r="K190"/>
      <c r="L190"/>
      <c r="M190"/>
      <c r="N190"/>
    </row>
    <row r="191" spans="1:14" ht="19.5" thickBot="1" x14ac:dyDescent="0.35">
      <c r="A191" s="41" t="s">
        <v>36</v>
      </c>
      <c r="B191" s="42"/>
      <c r="C191" s="42"/>
      <c r="D191" s="42"/>
      <c r="E191" s="42"/>
      <c r="F191" s="43"/>
      <c r="G191"/>
      <c r="H191"/>
      <c r="I191"/>
      <c r="J191"/>
      <c r="K191"/>
      <c r="L191"/>
      <c r="M191"/>
      <c r="N191"/>
    </row>
    <row r="192" spans="1:14" ht="132" thickBot="1" x14ac:dyDescent="0.3">
      <c r="A192" s="13" t="s">
        <v>3</v>
      </c>
      <c r="B192" s="14" t="s">
        <v>4</v>
      </c>
      <c r="C192" s="14" t="s">
        <v>11</v>
      </c>
      <c r="D192" s="14" t="s">
        <v>12</v>
      </c>
      <c r="E192" s="14" t="s">
        <v>13</v>
      </c>
      <c r="F192" s="14" t="s">
        <v>8</v>
      </c>
      <c r="G192"/>
      <c r="H192"/>
      <c r="I192"/>
      <c r="J192"/>
      <c r="K192"/>
      <c r="L192"/>
      <c r="M192"/>
      <c r="N192"/>
    </row>
    <row r="193" spans="1:14" ht="19.5" thickBot="1" x14ac:dyDescent="0.35">
      <c r="A193" s="15">
        <v>1</v>
      </c>
      <c r="B193" s="15">
        <v>2</v>
      </c>
      <c r="C193" s="15">
        <v>3</v>
      </c>
      <c r="D193" s="15">
        <v>4</v>
      </c>
      <c r="E193" s="15">
        <v>5</v>
      </c>
      <c r="F193" s="15" t="s">
        <v>9</v>
      </c>
      <c r="G193"/>
      <c r="H193"/>
      <c r="I193"/>
      <c r="J193"/>
      <c r="K193"/>
      <c r="L193"/>
      <c r="M193"/>
      <c r="N193"/>
    </row>
    <row r="194" spans="1:14" ht="65.25" customHeight="1" thickBot="1" x14ac:dyDescent="0.3">
      <c r="A194" s="44">
        <v>1</v>
      </c>
      <c r="B194" s="46" t="s">
        <v>147</v>
      </c>
      <c r="C194" s="21" t="s">
        <v>29</v>
      </c>
      <c r="D194" s="19">
        <v>100</v>
      </c>
      <c r="E194" s="23">
        <v>85</v>
      </c>
      <c r="F194" s="20">
        <f>E194/D194*100</f>
        <v>85</v>
      </c>
      <c r="G194"/>
      <c r="H194"/>
      <c r="I194"/>
      <c r="J194"/>
      <c r="K194"/>
      <c r="L194"/>
      <c r="M194"/>
      <c r="N194"/>
    </row>
    <row r="195" spans="1:14" ht="95.25" thickBot="1" x14ac:dyDescent="0.3">
      <c r="A195" s="45"/>
      <c r="B195" s="52"/>
      <c r="C195" s="24" t="s">
        <v>30</v>
      </c>
      <c r="D195" s="19">
        <v>0</v>
      </c>
      <c r="E195" s="22">
        <v>0</v>
      </c>
      <c r="F195" s="20">
        <f>IF(E195=0,100,0)</f>
        <v>100</v>
      </c>
      <c r="G195"/>
      <c r="H195"/>
      <c r="I195"/>
      <c r="J195"/>
      <c r="K195"/>
      <c r="L195"/>
      <c r="M195"/>
      <c r="N195"/>
    </row>
    <row r="196" spans="1:14" ht="95.25" thickBot="1" x14ac:dyDescent="0.3">
      <c r="A196" s="13">
        <v>2</v>
      </c>
      <c r="B196" s="71" t="s">
        <v>148</v>
      </c>
      <c r="C196" s="21" t="s">
        <v>30</v>
      </c>
      <c r="D196" s="19">
        <v>0</v>
      </c>
      <c r="E196" s="22">
        <v>0</v>
      </c>
      <c r="F196" s="20">
        <f>IF(E196=0,100,0)</f>
        <v>100</v>
      </c>
      <c r="G196"/>
      <c r="H196"/>
      <c r="I196"/>
      <c r="J196"/>
      <c r="K196"/>
      <c r="L196"/>
      <c r="M196"/>
      <c r="N196"/>
    </row>
    <row r="197" spans="1:14" ht="19.5" thickBot="1" x14ac:dyDescent="0.35"/>
    <row r="198" spans="1:14" ht="19.5" thickBot="1" x14ac:dyDescent="0.35">
      <c r="A198" s="38" t="s">
        <v>149</v>
      </c>
      <c r="B198" s="39"/>
      <c r="C198" s="39"/>
      <c r="D198" s="39"/>
      <c r="E198" s="39"/>
      <c r="F198" s="40"/>
      <c r="G198"/>
      <c r="H198"/>
      <c r="I198"/>
      <c r="J198"/>
      <c r="K198"/>
      <c r="L198"/>
      <c r="M198"/>
      <c r="N198"/>
    </row>
    <row r="199" spans="1:14" ht="19.5" thickBot="1" x14ac:dyDescent="0.35">
      <c r="A199" s="41" t="s">
        <v>36</v>
      </c>
      <c r="B199" s="42"/>
      <c r="C199" s="42"/>
      <c r="D199" s="42"/>
      <c r="E199" s="42"/>
      <c r="F199" s="43"/>
      <c r="G199"/>
      <c r="H199"/>
      <c r="I199"/>
      <c r="J199"/>
      <c r="K199"/>
      <c r="L199"/>
      <c r="M199"/>
      <c r="N199"/>
    </row>
    <row r="200" spans="1:14" ht="132" thickBot="1" x14ac:dyDescent="0.3">
      <c r="A200" s="13" t="s">
        <v>3</v>
      </c>
      <c r="B200" s="14" t="s">
        <v>4</v>
      </c>
      <c r="C200" s="14" t="s">
        <v>11</v>
      </c>
      <c r="D200" s="14" t="s">
        <v>12</v>
      </c>
      <c r="E200" s="14" t="s">
        <v>13</v>
      </c>
      <c r="F200" s="14" t="s">
        <v>8</v>
      </c>
      <c r="G200"/>
      <c r="H200"/>
      <c r="I200"/>
      <c r="J200"/>
      <c r="K200"/>
      <c r="L200"/>
      <c r="M200"/>
      <c r="N200"/>
    </row>
    <row r="201" spans="1:14" ht="19.5" thickBot="1" x14ac:dyDescent="0.35">
      <c r="A201" s="15">
        <v>1</v>
      </c>
      <c r="B201" s="15">
        <v>2</v>
      </c>
      <c r="C201" s="15">
        <v>3</v>
      </c>
      <c r="D201" s="15">
        <v>4</v>
      </c>
      <c r="E201" s="15">
        <v>5</v>
      </c>
      <c r="F201" s="15" t="s">
        <v>9</v>
      </c>
      <c r="G201"/>
      <c r="H201"/>
      <c r="I201"/>
      <c r="J201"/>
      <c r="K201"/>
      <c r="L201"/>
      <c r="M201"/>
      <c r="N201"/>
    </row>
    <row r="202" spans="1:14" ht="65.25" customHeight="1" thickBot="1" x14ac:dyDescent="0.3">
      <c r="A202" s="44">
        <v>1</v>
      </c>
      <c r="B202" s="46" t="s">
        <v>152</v>
      </c>
      <c r="C202" s="21" t="s">
        <v>29</v>
      </c>
      <c r="D202" s="19">
        <v>100</v>
      </c>
      <c r="E202" s="23">
        <v>100</v>
      </c>
      <c r="F202" s="20">
        <f>E202/D202*100</f>
        <v>100</v>
      </c>
      <c r="G202"/>
      <c r="H202"/>
      <c r="I202"/>
      <c r="J202"/>
      <c r="K202"/>
      <c r="L202"/>
      <c r="M202"/>
      <c r="N202"/>
    </row>
    <row r="203" spans="1:14" ht="95.25" thickBot="1" x14ac:dyDescent="0.3">
      <c r="A203" s="45"/>
      <c r="B203" s="52"/>
      <c r="C203" s="24" t="s">
        <v>30</v>
      </c>
      <c r="D203" s="19">
        <v>0</v>
      </c>
      <c r="E203" s="22">
        <v>0</v>
      </c>
      <c r="F203" s="20">
        <f>IF(E203=0,100,0)</f>
        <v>100</v>
      </c>
      <c r="G203"/>
      <c r="H203"/>
      <c r="I203"/>
      <c r="J203"/>
      <c r="K203"/>
      <c r="L203"/>
      <c r="M203"/>
      <c r="N203"/>
    </row>
    <row r="204" spans="1:14" ht="95.25" thickBot="1" x14ac:dyDescent="0.3">
      <c r="A204" s="13">
        <v>2</v>
      </c>
      <c r="B204" s="71" t="s">
        <v>153</v>
      </c>
      <c r="C204" s="21" t="s">
        <v>30</v>
      </c>
      <c r="D204" s="19">
        <v>0</v>
      </c>
      <c r="E204" s="22">
        <v>0</v>
      </c>
      <c r="F204" s="20">
        <f>IF(E204=0,100,0)</f>
        <v>100</v>
      </c>
      <c r="G204"/>
      <c r="H204"/>
      <c r="I204"/>
      <c r="J204"/>
      <c r="K204"/>
      <c r="L204"/>
      <c r="M204"/>
      <c r="N204"/>
    </row>
    <row r="206" spans="1:14" ht="19.5" thickBot="1" x14ac:dyDescent="0.35">
      <c r="G206"/>
      <c r="H206"/>
      <c r="I206"/>
      <c r="J206"/>
      <c r="K206"/>
      <c r="L206"/>
      <c r="M206"/>
      <c r="N206"/>
    </row>
    <row r="207" spans="1:14" ht="19.5" thickBot="1" x14ac:dyDescent="0.35">
      <c r="A207" s="38" t="s">
        <v>155</v>
      </c>
      <c r="B207" s="39"/>
      <c r="C207" s="39"/>
      <c r="D207" s="39"/>
      <c r="E207" s="39"/>
      <c r="F207" s="40"/>
      <c r="G207"/>
      <c r="H207"/>
      <c r="I207"/>
      <c r="J207"/>
      <c r="K207"/>
      <c r="L207"/>
      <c r="M207"/>
      <c r="N207"/>
    </row>
    <row r="208" spans="1:14" ht="19.5" thickBot="1" x14ac:dyDescent="0.35">
      <c r="A208" s="41" t="s">
        <v>36</v>
      </c>
      <c r="B208" s="42"/>
      <c r="C208" s="42"/>
      <c r="D208" s="42"/>
      <c r="E208" s="42"/>
      <c r="F208" s="43"/>
      <c r="G208"/>
      <c r="H208"/>
      <c r="I208"/>
      <c r="J208"/>
      <c r="K208"/>
      <c r="L208"/>
      <c r="M208"/>
      <c r="N208"/>
    </row>
    <row r="209" spans="1:14" ht="132" thickBot="1" x14ac:dyDescent="0.3">
      <c r="A209" s="13" t="s">
        <v>3</v>
      </c>
      <c r="B209" s="14" t="s">
        <v>4</v>
      </c>
      <c r="C209" s="14" t="s">
        <v>11</v>
      </c>
      <c r="D209" s="14" t="s">
        <v>12</v>
      </c>
      <c r="E209" s="14" t="s">
        <v>13</v>
      </c>
      <c r="F209" s="14" t="s">
        <v>8</v>
      </c>
      <c r="G209"/>
      <c r="H209"/>
      <c r="I209"/>
      <c r="J209"/>
      <c r="K209"/>
      <c r="L209"/>
      <c r="M209"/>
      <c r="N209"/>
    </row>
    <row r="210" spans="1:14" ht="19.5" thickBot="1" x14ac:dyDescent="0.35">
      <c r="A210" s="15">
        <v>1</v>
      </c>
      <c r="B210" s="76">
        <v>2</v>
      </c>
      <c r="C210" s="15">
        <v>3</v>
      </c>
      <c r="D210" s="15">
        <v>4</v>
      </c>
      <c r="E210" s="15">
        <v>5</v>
      </c>
      <c r="F210" s="15" t="s">
        <v>9</v>
      </c>
      <c r="G210"/>
      <c r="H210"/>
      <c r="I210"/>
      <c r="J210"/>
      <c r="K210"/>
      <c r="L210"/>
      <c r="M210"/>
      <c r="N210"/>
    </row>
    <row r="211" spans="1:14" ht="65.25" customHeight="1" thickBot="1" x14ac:dyDescent="0.3">
      <c r="A211" s="44">
        <v>1</v>
      </c>
      <c r="B211" s="46" t="s">
        <v>158</v>
      </c>
      <c r="C211" s="50" t="s">
        <v>29</v>
      </c>
      <c r="D211" s="19">
        <v>100</v>
      </c>
      <c r="E211" s="22">
        <v>100</v>
      </c>
      <c r="F211" s="20">
        <f>E211/D211*100</f>
        <v>100</v>
      </c>
      <c r="G211"/>
      <c r="H211"/>
      <c r="I211"/>
      <c r="J211"/>
      <c r="K211"/>
      <c r="L211"/>
      <c r="M211"/>
      <c r="N211"/>
    </row>
    <row r="212" spans="1:14" ht="96.75" customHeight="1" thickBot="1" x14ac:dyDescent="0.3">
      <c r="A212" s="45"/>
      <c r="B212" s="52"/>
      <c r="C212" s="65" t="s">
        <v>30</v>
      </c>
      <c r="D212" s="157">
        <v>0</v>
      </c>
      <c r="E212" s="67">
        <v>0</v>
      </c>
      <c r="F212" s="158">
        <f>IF(E212=0,100,0)</f>
        <v>100</v>
      </c>
      <c r="G212"/>
      <c r="H212"/>
      <c r="I212"/>
      <c r="J212"/>
      <c r="K212"/>
      <c r="L212"/>
      <c r="M212"/>
      <c r="N212"/>
    </row>
    <row r="213" spans="1:14" ht="95.25" thickBot="1" x14ac:dyDescent="0.3">
      <c r="A213" s="13">
        <v>2</v>
      </c>
      <c r="B213" s="159" t="s">
        <v>159</v>
      </c>
      <c r="C213" s="65" t="s">
        <v>30</v>
      </c>
      <c r="D213" s="157">
        <v>0</v>
      </c>
      <c r="E213" s="67">
        <v>0</v>
      </c>
      <c r="F213" s="158">
        <f>IF(E213=0,100,0)</f>
        <v>100</v>
      </c>
      <c r="G213"/>
      <c r="H213"/>
      <c r="I213"/>
      <c r="J213"/>
      <c r="K213"/>
      <c r="L213"/>
      <c r="M213"/>
      <c r="N213"/>
    </row>
    <row r="214" spans="1:14" ht="19.5" thickBot="1" x14ac:dyDescent="0.35"/>
    <row r="215" spans="1:14" ht="19.5" thickBot="1" x14ac:dyDescent="0.35">
      <c r="A215" s="38" t="s">
        <v>161</v>
      </c>
      <c r="B215" s="39"/>
      <c r="C215" s="39"/>
      <c r="D215" s="39"/>
      <c r="E215" s="39"/>
      <c r="F215" s="40"/>
      <c r="G215"/>
      <c r="H215"/>
      <c r="I215"/>
      <c r="J215"/>
      <c r="K215"/>
      <c r="L215"/>
      <c r="M215"/>
      <c r="N215"/>
    </row>
    <row r="216" spans="1:14" ht="19.5" thickBot="1" x14ac:dyDescent="0.35">
      <c r="A216" s="41" t="s">
        <v>36</v>
      </c>
      <c r="B216" s="42"/>
      <c r="C216" s="42"/>
      <c r="D216" s="42"/>
      <c r="E216" s="42"/>
      <c r="F216" s="43"/>
      <c r="G216"/>
      <c r="H216"/>
      <c r="I216"/>
      <c r="J216"/>
      <c r="K216"/>
      <c r="L216"/>
      <c r="M216"/>
      <c r="N216"/>
    </row>
    <row r="217" spans="1:14" ht="132" thickBot="1" x14ac:dyDescent="0.3">
      <c r="A217" s="13" t="s">
        <v>3</v>
      </c>
      <c r="B217" s="14" t="s">
        <v>4</v>
      </c>
      <c r="C217" s="14" t="s">
        <v>11</v>
      </c>
      <c r="D217" s="14" t="s">
        <v>12</v>
      </c>
      <c r="E217" s="14" t="s">
        <v>13</v>
      </c>
      <c r="F217" s="14" t="s">
        <v>8</v>
      </c>
      <c r="G217"/>
      <c r="H217"/>
      <c r="I217"/>
      <c r="J217"/>
      <c r="K217"/>
      <c r="L217"/>
      <c r="M217"/>
      <c r="N217"/>
    </row>
    <row r="218" spans="1:14" ht="19.5" thickBot="1" x14ac:dyDescent="0.35">
      <c r="A218" s="15">
        <v>1</v>
      </c>
      <c r="B218" s="15">
        <v>2</v>
      </c>
      <c r="C218" s="15">
        <v>3</v>
      </c>
      <c r="D218" s="15">
        <v>4</v>
      </c>
      <c r="E218" s="15">
        <v>5</v>
      </c>
      <c r="F218" s="15" t="s">
        <v>9</v>
      </c>
      <c r="G218"/>
      <c r="H218"/>
      <c r="I218"/>
      <c r="J218"/>
      <c r="K218"/>
      <c r="L218"/>
      <c r="M218"/>
      <c r="N218"/>
    </row>
    <row r="219" spans="1:14" ht="65.25" customHeight="1" thickBot="1" x14ac:dyDescent="0.3">
      <c r="A219" s="44">
        <v>1</v>
      </c>
      <c r="B219" s="46" t="s">
        <v>164</v>
      </c>
      <c r="C219" s="21" t="s">
        <v>29</v>
      </c>
      <c r="D219" s="19">
        <v>100</v>
      </c>
      <c r="E219" s="23">
        <v>100</v>
      </c>
      <c r="F219" s="20">
        <f>E219/D219*100</f>
        <v>100</v>
      </c>
      <c r="G219"/>
      <c r="H219"/>
      <c r="I219"/>
      <c r="J219"/>
      <c r="K219"/>
      <c r="L219"/>
      <c r="M219"/>
      <c r="N219"/>
    </row>
    <row r="220" spans="1:14" ht="96.75" customHeight="1" thickBot="1" x14ac:dyDescent="0.3">
      <c r="A220" s="45"/>
      <c r="B220" s="52"/>
      <c r="C220" s="24" t="s">
        <v>30</v>
      </c>
      <c r="D220" s="19">
        <v>0</v>
      </c>
      <c r="E220" s="22">
        <v>0</v>
      </c>
      <c r="F220" s="20">
        <f>IF(E220=0,100,0)</f>
        <v>100</v>
      </c>
      <c r="G220"/>
      <c r="H220"/>
      <c r="I220"/>
      <c r="J220"/>
      <c r="K220"/>
      <c r="L220"/>
      <c r="M220"/>
      <c r="N220"/>
    </row>
    <row r="221" spans="1:14" ht="111" thickBot="1" x14ac:dyDescent="0.3">
      <c r="A221" s="13">
        <v>2</v>
      </c>
      <c r="B221" s="71" t="s">
        <v>165</v>
      </c>
      <c r="C221" s="21" t="s">
        <v>30</v>
      </c>
      <c r="D221" s="19">
        <v>0</v>
      </c>
      <c r="E221" s="22">
        <v>0</v>
      </c>
      <c r="F221" s="20">
        <f>IF(E221=0,100,0)</f>
        <v>100</v>
      </c>
      <c r="G221"/>
      <c r="H221"/>
      <c r="I221"/>
      <c r="J221"/>
      <c r="K221"/>
      <c r="L221"/>
      <c r="M221"/>
      <c r="N221"/>
    </row>
    <row r="222" spans="1:14" ht="19.5" thickBot="1" x14ac:dyDescent="0.35"/>
    <row r="223" spans="1:14" ht="19.5" thickBot="1" x14ac:dyDescent="0.35">
      <c r="A223" s="38" t="s">
        <v>166</v>
      </c>
      <c r="B223" s="39"/>
      <c r="C223" s="39"/>
      <c r="D223" s="39"/>
      <c r="E223" s="39"/>
      <c r="F223" s="40"/>
      <c r="G223"/>
      <c r="H223"/>
      <c r="I223"/>
      <c r="J223"/>
      <c r="K223"/>
      <c r="L223"/>
      <c r="M223"/>
      <c r="N223"/>
    </row>
    <row r="224" spans="1:14" ht="19.5" thickBot="1" x14ac:dyDescent="0.35">
      <c r="A224" s="41" t="s">
        <v>36</v>
      </c>
      <c r="B224" s="42"/>
      <c r="C224" s="42"/>
      <c r="D224" s="42"/>
      <c r="E224" s="42"/>
      <c r="F224" s="43"/>
      <c r="G224"/>
      <c r="H224"/>
      <c r="I224"/>
      <c r="J224"/>
      <c r="K224"/>
      <c r="L224"/>
      <c r="M224"/>
      <c r="N224"/>
    </row>
    <row r="225" spans="1:14" ht="132" thickBot="1" x14ac:dyDescent="0.3">
      <c r="A225" s="13" t="s">
        <v>3</v>
      </c>
      <c r="B225" s="14" t="s">
        <v>4</v>
      </c>
      <c r="C225" s="14" t="s">
        <v>11</v>
      </c>
      <c r="D225" s="14" t="s">
        <v>12</v>
      </c>
      <c r="E225" s="14" t="s">
        <v>13</v>
      </c>
      <c r="F225" s="14" t="s">
        <v>8</v>
      </c>
      <c r="G225"/>
      <c r="H225"/>
      <c r="I225"/>
      <c r="J225"/>
      <c r="K225"/>
      <c r="L225"/>
      <c r="M225"/>
      <c r="N225"/>
    </row>
    <row r="226" spans="1:14" ht="19.5" thickBot="1" x14ac:dyDescent="0.35">
      <c r="A226" s="15">
        <v>1</v>
      </c>
      <c r="B226" s="15">
        <v>2</v>
      </c>
      <c r="C226" s="15">
        <v>3</v>
      </c>
      <c r="D226" s="15">
        <v>4</v>
      </c>
      <c r="E226" s="15">
        <v>5</v>
      </c>
      <c r="F226" s="15" t="s">
        <v>9</v>
      </c>
      <c r="G226"/>
      <c r="H226"/>
      <c r="I226"/>
      <c r="J226"/>
      <c r="K226"/>
      <c r="L226"/>
      <c r="M226"/>
      <c r="N226"/>
    </row>
    <row r="227" spans="1:14" ht="65.25" customHeight="1" thickBot="1" x14ac:dyDescent="0.3">
      <c r="A227" s="44">
        <v>1</v>
      </c>
      <c r="B227" s="46" t="s">
        <v>167</v>
      </c>
      <c r="C227" s="21" t="s">
        <v>29</v>
      </c>
      <c r="D227" s="19">
        <v>100</v>
      </c>
      <c r="E227" s="23">
        <v>100</v>
      </c>
      <c r="F227" s="20">
        <f>E227/D227*100</f>
        <v>100</v>
      </c>
      <c r="G227"/>
      <c r="H227"/>
      <c r="I227"/>
      <c r="J227"/>
      <c r="K227"/>
      <c r="L227"/>
      <c r="M227"/>
      <c r="N227"/>
    </row>
    <row r="228" spans="1:14" ht="96.75" customHeight="1" thickBot="1" x14ac:dyDescent="0.3">
      <c r="A228" s="45"/>
      <c r="B228" s="52"/>
      <c r="C228" s="24" t="s">
        <v>30</v>
      </c>
      <c r="D228" s="19">
        <v>0</v>
      </c>
      <c r="E228" s="22">
        <v>0</v>
      </c>
      <c r="F228" s="20">
        <f>IF(E228=0,100,0)</f>
        <v>100</v>
      </c>
      <c r="G228"/>
      <c r="H228"/>
      <c r="I228"/>
      <c r="J228"/>
      <c r="K228"/>
      <c r="L228"/>
      <c r="M228"/>
      <c r="N228"/>
    </row>
    <row r="229" spans="1:14" ht="95.25" thickBot="1" x14ac:dyDescent="0.3">
      <c r="A229" s="13">
        <v>2</v>
      </c>
      <c r="B229" s="71" t="s">
        <v>168</v>
      </c>
      <c r="C229" s="21" t="s">
        <v>30</v>
      </c>
      <c r="D229" s="19">
        <v>0</v>
      </c>
      <c r="E229" s="22">
        <v>0</v>
      </c>
      <c r="F229" s="20">
        <f>IF(E229=0,100,0)</f>
        <v>100</v>
      </c>
      <c r="G229"/>
      <c r="H229"/>
      <c r="I229"/>
      <c r="J229"/>
      <c r="K229"/>
      <c r="L229"/>
      <c r="M229"/>
      <c r="N229"/>
    </row>
    <row r="230" spans="1:14" ht="19.5" thickBot="1" x14ac:dyDescent="0.35"/>
    <row r="231" spans="1:14" ht="19.5" thickBot="1" x14ac:dyDescent="0.35">
      <c r="A231" s="38" t="s">
        <v>169</v>
      </c>
      <c r="B231" s="39"/>
      <c r="C231" s="39"/>
      <c r="D231" s="39"/>
      <c r="E231" s="39"/>
      <c r="F231" s="40"/>
      <c r="G231"/>
      <c r="H231"/>
      <c r="I231"/>
      <c r="J231"/>
      <c r="K231"/>
      <c r="L231"/>
      <c r="M231"/>
      <c r="N231"/>
    </row>
    <row r="232" spans="1:14" ht="19.5" thickBot="1" x14ac:dyDescent="0.35">
      <c r="A232" s="41" t="s">
        <v>36</v>
      </c>
      <c r="B232" s="42"/>
      <c r="C232" s="42"/>
      <c r="D232" s="42"/>
      <c r="E232" s="42"/>
      <c r="F232" s="43"/>
      <c r="G232"/>
      <c r="H232"/>
      <c r="I232"/>
      <c r="J232"/>
      <c r="K232"/>
      <c r="L232"/>
      <c r="M232"/>
      <c r="N232"/>
    </row>
    <row r="233" spans="1:14" ht="132" thickBot="1" x14ac:dyDescent="0.3">
      <c r="A233" s="13" t="s">
        <v>3</v>
      </c>
      <c r="B233" s="14" t="s">
        <v>4</v>
      </c>
      <c r="C233" s="14" t="s">
        <v>11</v>
      </c>
      <c r="D233" s="14" t="s">
        <v>12</v>
      </c>
      <c r="E233" s="14" t="s">
        <v>13</v>
      </c>
      <c r="F233" s="14" t="s">
        <v>8</v>
      </c>
      <c r="G233"/>
      <c r="H233"/>
      <c r="I233"/>
      <c r="J233"/>
      <c r="K233"/>
      <c r="L233"/>
      <c r="M233"/>
      <c r="N233"/>
    </row>
    <row r="234" spans="1:14" ht="19.5" thickBot="1" x14ac:dyDescent="0.35">
      <c r="A234" s="15">
        <v>1</v>
      </c>
      <c r="B234" s="15">
        <v>2</v>
      </c>
      <c r="C234" s="15">
        <v>3</v>
      </c>
      <c r="D234" s="15">
        <v>4</v>
      </c>
      <c r="E234" s="15">
        <v>5</v>
      </c>
      <c r="F234" s="15" t="s">
        <v>9</v>
      </c>
      <c r="G234"/>
      <c r="H234"/>
      <c r="I234"/>
      <c r="J234"/>
      <c r="K234"/>
      <c r="L234"/>
      <c r="M234"/>
      <c r="N234"/>
    </row>
    <row r="235" spans="1:14" ht="65.25" customHeight="1" thickBot="1" x14ac:dyDescent="0.3">
      <c r="A235" s="44">
        <v>1</v>
      </c>
      <c r="B235" s="46" t="s">
        <v>172</v>
      </c>
      <c r="C235" s="21" t="s">
        <v>29</v>
      </c>
      <c r="D235" s="19">
        <v>100</v>
      </c>
      <c r="E235" s="23">
        <v>100</v>
      </c>
      <c r="F235" s="20">
        <f>E235/D235*100</f>
        <v>100</v>
      </c>
      <c r="G235"/>
      <c r="H235"/>
      <c r="I235"/>
      <c r="J235"/>
      <c r="K235"/>
      <c r="L235"/>
      <c r="M235"/>
      <c r="N235"/>
    </row>
    <row r="236" spans="1:14" ht="96.75" customHeight="1" thickBot="1" x14ac:dyDescent="0.3">
      <c r="A236" s="45"/>
      <c r="B236" s="52"/>
      <c r="C236" s="24" t="s">
        <v>30</v>
      </c>
      <c r="D236" s="19">
        <v>0</v>
      </c>
      <c r="E236" s="22">
        <v>0</v>
      </c>
      <c r="F236" s="20">
        <f>IF(E236=0,100,0)</f>
        <v>100</v>
      </c>
      <c r="G236"/>
      <c r="H236"/>
      <c r="I236"/>
      <c r="J236"/>
      <c r="K236"/>
      <c r="L236"/>
      <c r="M236"/>
      <c r="N236"/>
    </row>
    <row r="237" spans="1:14" ht="95.25" thickBot="1" x14ac:dyDescent="0.3">
      <c r="A237" s="13">
        <v>2</v>
      </c>
      <c r="B237" s="71" t="s">
        <v>173</v>
      </c>
      <c r="C237" s="21" t="s">
        <v>30</v>
      </c>
      <c r="D237" s="19">
        <v>0</v>
      </c>
      <c r="E237" s="22">
        <v>0</v>
      </c>
      <c r="F237" s="20">
        <f>IF(E237=0,100,0)</f>
        <v>100</v>
      </c>
      <c r="G237"/>
      <c r="H237"/>
      <c r="I237"/>
      <c r="J237"/>
      <c r="K237"/>
      <c r="L237"/>
      <c r="M237"/>
      <c r="N237"/>
    </row>
    <row r="238" spans="1:14" ht="19.5" thickBot="1" x14ac:dyDescent="0.35"/>
    <row r="239" spans="1:14" ht="19.5" thickBot="1" x14ac:dyDescent="0.35">
      <c r="A239" s="38" t="s">
        <v>176</v>
      </c>
      <c r="B239" s="39"/>
      <c r="C239" s="39"/>
      <c r="D239" s="39"/>
      <c r="E239" s="39"/>
      <c r="F239" s="40"/>
      <c r="G239"/>
      <c r="H239"/>
      <c r="I239"/>
      <c r="J239"/>
      <c r="K239"/>
      <c r="L239"/>
      <c r="M239"/>
      <c r="N239"/>
    </row>
    <row r="240" spans="1:14" ht="19.5" thickBot="1" x14ac:dyDescent="0.35">
      <c r="A240" s="167" t="s">
        <v>36</v>
      </c>
      <c r="B240" s="168"/>
      <c r="C240" s="168"/>
      <c r="D240" s="168"/>
      <c r="E240" s="168"/>
      <c r="F240" s="169"/>
      <c r="G240"/>
      <c r="H240"/>
      <c r="I240"/>
      <c r="J240"/>
      <c r="K240"/>
      <c r="L240"/>
      <c r="M240"/>
      <c r="N240"/>
    </row>
    <row r="241" spans="1:14" ht="132" thickBot="1" x14ac:dyDescent="0.3">
      <c r="A241" s="13" t="s">
        <v>3</v>
      </c>
      <c r="B241" s="14" t="s">
        <v>4</v>
      </c>
      <c r="C241" s="14" t="s">
        <v>11</v>
      </c>
      <c r="D241" s="14" t="s">
        <v>12</v>
      </c>
      <c r="E241" s="14" t="s">
        <v>13</v>
      </c>
      <c r="F241" s="14" t="s">
        <v>8</v>
      </c>
      <c r="G241"/>
      <c r="H241"/>
      <c r="I241"/>
      <c r="J241"/>
      <c r="K241"/>
      <c r="L241"/>
      <c r="M241"/>
      <c r="N241"/>
    </row>
    <row r="242" spans="1:14" ht="19.5" thickBot="1" x14ac:dyDescent="0.35">
      <c r="A242" s="15">
        <v>1</v>
      </c>
      <c r="B242" s="15">
        <v>2</v>
      </c>
      <c r="C242" s="15">
        <v>3</v>
      </c>
      <c r="D242" s="15">
        <v>4</v>
      </c>
      <c r="E242" s="15">
        <v>5</v>
      </c>
      <c r="F242" s="15" t="s">
        <v>9</v>
      </c>
      <c r="G242"/>
      <c r="H242"/>
      <c r="I242"/>
      <c r="J242"/>
      <c r="K242"/>
      <c r="L242"/>
      <c r="M242"/>
      <c r="N242"/>
    </row>
    <row r="243" spans="1:14" ht="65.25" customHeight="1" thickBot="1" x14ac:dyDescent="0.3">
      <c r="A243" s="111">
        <v>1</v>
      </c>
      <c r="B243" s="46" t="s">
        <v>179</v>
      </c>
      <c r="C243" s="160" t="s">
        <v>29</v>
      </c>
      <c r="D243" s="19">
        <v>100</v>
      </c>
      <c r="E243" s="22">
        <v>100</v>
      </c>
      <c r="F243" s="20">
        <f>E243/D243*100</f>
        <v>100</v>
      </c>
      <c r="G243"/>
      <c r="H243"/>
      <c r="I243"/>
      <c r="J243"/>
      <c r="K243"/>
      <c r="L243"/>
      <c r="M243"/>
      <c r="N243"/>
    </row>
    <row r="244" spans="1:14" ht="96.75" customHeight="1" thickBot="1" x14ac:dyDescent="0.3">
      <c r="A244" s="113"/>
      <c r="B244" s="52"/>
      <c r="C244" s="160" t="s">
        <v>30</v>
      </c>
      <c r="D244" s="19">
        <v>0</v>
      </c>
      <c r="E244" s="22">
        <v>0</v>
      </c>
      <c r="F244" s="20">
        <f>IF(E244=0,100,0)</f>
        <v>100</v>
      </c>
      <c r="G244"/>
      <c r="H244"/>
      <c r="I244"/>
      <c r="J244"/>
      <c r="K244"/>
      <c r="L244"/>
      <c r="M244"/>
      <c r="N244"/>
    </row>
    <row r="245" spans="1:14" ht="95.25" thickBot="1" x14ac:dyDescent="0.3">
      <c r="A245" s="75">
        <v>2</v>
      </c>
      <c r="B245" s="50" t="s">
        <v>180</v>
      </c>
      <c r="C245" s="160" t="s">
        <v>30</v>
      </c>
      <c r="D245" s="66">
        <v>0</v>
      </c>
      <c r="E245" s="22">
        <v>0</v>
      </c>
      <c r="F245" s="68">
        <f>IF(E245=0,100,0)</f>
        <v>100</v>
      </c>
      <c r="G245"/>
      <c r="H245"/>
      <c r="I245"/>
      <c r="J245"/>
      <c r="K245"/>
      <c r="L245"/>
      <c r="M245"/>
      <c r="N245"/>
    </row>
    <row r="246" spans="1:14" ht="19.5" thickBot="1" x14ac:dyDescent="0.35"/>
    <row r="247" spans="1:14" ht="19.5" thickBot="1" x14ac:dyDescent="0.35">
      <c r="A247" s="38" t="s">
        <v>183</v>
      </c>
      <c r="B247" s="39"/>
      <c r="C247" s="39"/>
      <c r="D247" s="39"/>
      <c r="E247" s="39"/>
      <c r="F247" s="40"/>
      <c r="G247"/>
      <c r="H247"/>
      <c r="I247"/>
      <c r="J247"/>
      <c r="K247"/>
      <c r="L247"/>
      <c r="M247"/>
      <c r="N247"/>
    </row>
    <row r="248" spans="1:14" ht="19.5" thickBot="1" x14ac:dyDescent="0.35">
      <c r="A248" s="41" t="s">
        <v>36</v>
      </c>
      <c r="B248" s="42"/>
      <c r="C248" s="42"/>
      <c r="D248" s="42"/>
      <c r="E248" s="42"/>
      <c r="F248" s="43"/>
      <c r="G248"/>
      <c r="H248"/>
      <c r="I248"/>
      <c r="J248"/>
      <c r="K248"/>
      <c r="L248"/>
      <c r="M248"/>
      <c r="N248"/>
    </row>
    <row r="249" spans="1:14" ht="132" thickBot="1" x14ac:dyDescent="0.3">
      <c r="A249" s="13" t="s">
        <v>3</v>
      </c>
      <c r="B249" s="14" t="s">
        <v>4</v>
      </c>
      <c r="C249" s="14" t="s">
        <v>11</v>
      </c>
      <c r="D249" s="14" t="s">
        <v>12</v>
      </c>
      <c r="E249" s="14" t="s">
        <v>13</v>
      </c>
      <c r="F249" s="14" t="s">
        <v>8</v>
      </c>
      <c r="G249"/>
      <c r="H249"/>
      <c r="I249"/>
      <c r="J249"/>
      <c r="K249"/>
      <c r="L249"/>
      <c r="M249"/>
      <c r="N249"/>
    </row>
    <row r="250" spans="1:14" ht="19.5" thickBot="1" x14ac:dyDescent="0.35">
      <c r="A250" s="15">
        <v>1</v>
      </c>
      <c r="B250" s="15">
        <v>2</v>
      </c>
      <c r="C250" s="15">
        <v>3</v>
      </c>
      <c r="D250" s="15">
        <v>4</v>
      </c>
      <c r="E250" s="15">
        <v>5</v>
      </c>
      <c r="F250" s="15" t="s">
        <v>9</v>
      </c>
      <c r="G250"/>
      <c r="H250"/>
      <c r="I250"/>
      <c r="J250"/>
      <c r="K250"/>
      <c r="L250"/>
      <c r="M250"/>
      <c r="N250"/>
    </row>
    <row r="251" spans="1:14" ht="65.25" customHeight="1" thickBot="1" x14ac:dyDescent="0.3">
      <c r="A251" s="44">
        <v>1</v>
      </c>
      <c r="B251" s="46" t="s">
        <v>186</v>
      </c>
      <c r="C251" s="21" t="s">
        <v>29</v>
      </c>
      <c r="D251" s="19">
        <v>100</v>
      </c>
      <c r="E251" s="23">
        <v>100</v>
      </c>
      <c r="F251" s="20">
        <f>E251/D251*100</f>
        <v>100</v>
      </c>
      <c r="G251"/>
      <c r="H251"/>
      <c r="I251"/>
      <c r="J251"/>
      <c r="K251"/>
      <c r="L251"/>
      <c r="M251"/>
      <c r="N251"/>
    </row>
    <row r="252" spans="1:14" ht="96.75" customHeight="1" thickBot="1" x14ac:dyDescent="0.3">
      <c r="A252" s="45"/>
      <c r="B252" s="47"/>
      <c r="C252" s="24" t="s">
        <v>30</v>
      </c>
      <c r="D252" s="19">
        <v>0</v>
      </c>
      <c r="E252" s="22">
        <v>0</v>
      </c>
      <c r="F252" s="20">
        <f>IF(E252=0,100,0)</f>
        <v>100</v>
      </c>
      <c r="G252"/>
      <c r="H252"/>
      <c r="I252"/>
      <c r="J252"/>
      <c r="K252"/>
      <c r="L252"/>
      <c r="M252"/>
      <c r="N252"/>
    </row>
    <row r="253" spans="1:14" ht="95.25" thickBot="1" x14ac:dyDescent="0.3">
      <c r="A253" s="13">
        <v>2</v>
      </c>
      <c r="B253" s="50" t="s">
        <v>187</v>
      </c>
      <c r="C253" s="21" t="s">
        <v>30</v>
      </c>
      <c r="D253" s="19">
        <v>0</v>
      </c>
      <c r="E253" s="22">
        <v>0</v>
      </c>
      <c r="F253" s="20">
        <f>IF(E253=0,100,0)</f>
        <v>100</v>
      </c>
      <c r="G253"/>
      <c r="H253"/>
      <c r="I253"/>
      <c r="J253"/>
      <c r="K253"/>
      <c r="L253"/>
      <c r="M253"/>
      <c r="N253"/>
    </row>
    <row r="254" spans="1:14" ht="19.5" thickBot="1" x14ac:dyDescent="0.35"/>
    <row r="255" spans="1:14" ht="19.5" thickBot="1" x14ac:dyDescent="0.35">
      <c r="A255" s="38" t="s">
        <v>190</v>
      </c>
      <c r="B255" s="39"/>
      <c r="C255" s="39"/>
      <c r="D255" s="39"/>
      <c r="E255" s="39"/>
      <c r="F255" s="40"/>
      <c r="G255"/>
      <c r="H255"/>
      <c r="I255"/>
      <c r="J255"/>
      <c r="K255"/>
      <c r="L255"/>
      <c r="M255"/>
      <c r="N255"/>
    </row>
    <row r="256" spans="1:14" ht="19.5" thickBot="1" x14ac:dyDescent="0.35">
      <c r="A256" s="41" t="s">
        <v>36</v>
      </c>
      <c r="B256" s="42"/>
      <c r="C256" s="42"/>
      <c r="D256" s="42"/>
      <c r="E256" s="42"/>
      <c r="F256" s="43"/>
      <c r="G256"/>
      <c r="H256"/>
      <c r="I256"/>
      <c r="J256"/>
      <c r="K256"/>
      <c r="L256"/>
      <c r="M256"/>
      <c r="N256"/>
    </row>
    <row r="257" spans="1:14" ht="132" thickBot="1" x14ac:dyDescent="0.3">
      <c r="A257" s="13" t="s">
        <v>3</v>
      </c>
      <c r="B257" s="14" t="s">
        <v>4</v>
      </c>
      <c r="C257" s="14" t="s">
        <v>11</v>
      </c>
      <c r="D257" s="14" t="s">
        <v>12</v>
      </c>
      <c r="E257" s="14" t="s">
        <v>13</v>
      </c>
      <c r="F257" s="14" t="s">
        <v>8</v>
      </c>
      <c r="G257"/>
      <c r="H257"/>
      <c r="I257"/>
      <c r="J257"/>
      <c r="K257"/>
      <c r="L257"/>
      <c r="M257"/>
      <c r="N257"/>
    </row>
    <row r="258" spans="1:14" ht="19.5" thickBot="1" x14ac:dyDescent="0.35">
      <c r="A258" s="15">
        <v>1</v>
      </c>
      <c r="B258" s="15">
        <v>2</v>
      </c>
      <c r="C258" s="15">
        <v>3</v>
      </c>
      <c r="D258" s="15">
        <v>4</v>
      </c>
      <c r="E258" s="15">
        <v>5</v>
      </c>
      <c r="F258" s="15" t="s">
        <v>9</v>
      </c>
      <c r="G258"/>
      <c r="H258"/>
      <c r="I258"/>
      <c r="J258"/>
      <c r="K258"/>
      <c r="L258"/>
      <c r="M258"/>
      <c r="N258"/>
    </row>
    <row r="259" spans="1:14" ht="65.25" customHeight="1" thickBot="1" x14ac:dyDescent="0.3">
      <c r="A259" s="44">
        <v>1</v>
      </c>
      <c r="B259" s="46" t="s">
        <v>192</v>
      </c>
      <c r="C259" s="21" t="s">
        <v>29</v>
      </c>
      <c r="D259" s="19">
        <v>100</v>
      </c>
      <c r="E259" s="23">
        <v>100</v>
      </c>
      <c r="F259" s="20">
        <f>E259/D259*100</f>
        <v>100</v>
      </c>
      <c r="G259"/>
      <c r="H259"/>
      <c r="I259"/>
      <c r="J259"/>
      <c r="K259"/>
      <c r="L259"/>
      <c r="M259"/>
      <c r="N259"/>
    </row>
    <row r="260" spans="1:14" ht="95.25" thickBot="1" x14ac:dyDescent="0.3">
      <c r="A260" s="45"/>
      <c r="B260" s="52"/>
      <c r="C260" s="24" t="s">
        <v>30</v>
      </c>
      <c r="D260" s="19">
        <v>0</v>
      </c>
      <c r="E260" s="22">
        <v>0</v>
      </c>
      <c r="F260" s="20">
        <f>IF(E260=0,100,0)</f>
        <v>100</v>
      </c>
      <c r="G260"/>
      <c r="H260"/>
      <c r="I260"/>
      <c r="J260"/>
      <c r="K260"/>
      <c r="L260"/>
      <c r="M260"/>
      <c r="N260"/>
    </row>
    <row r="261" spans="1:14" ht="95.25" thickBot="1" x14ac:dyDescent="0.3">
      <c r="A261" s="13">
        <v>2</v>
      </c>
      <c r="B261" s="50" t="s">
        <v>191</v>
      </c>
      <c r="C261" s="21" t="s">
        <v>30</v>
      </c>
      <c r="D261" s="19">
        <v>0</v>
      </c>
      <c r="E261" s="22">
        <v>0</v>
      </c>
      <c r="F261" s="20">
        <f>IF(E261=0,100,0)</f>
        <v>100</v>
      </c>
      <c r="G261"/>
      <c r="H261"/>
      <c r="I261"/>
      <c r="J261"/>
      <c r="K261"/>
      <c r="L261"/>
      <c r="M261"/>
      <c r="N261"/>
    </row>
    <row r="262" spans="1:14" ht="19.5" thickBot="1" x14ac:dyDescent="0.35"/>
    <row r="263" spans="1:14" ht="19.5" thickBot="1" x14ac:dyDescent="0.35">
      <c r="A263" s="38" t="s">
        <v>193</v>
      </c>
      <c r="B263" s="39"/>
      <c r="C263" s="39"/>
      <c r="D263" s="39"/>
      <c r="E263" s="39"/>
      <c r="F263" s="40"/>
      <c r="G263"/>
      <c r="H263"/>
      <c r="I263"/>
      <c r="J263"/>
      <c r="K263"/>
      <c r="L263"/>
      <c r="M263"/>
      <c r="N263"/>
    </row>
    <row r="264" spans="1:14" ht="19.5" thickBot="1" x14ac:dyDescent="0.35">
      <c r="A264" s="41" t="s">
        <v>36</v>
      </c>
      <c r="B264" s="42"/>
      <c r="C264" s="42"/>
      <c r="D264" s="42"/>
      <c r="E264" s="42"/>
      <c r="F264" s="43"/>
      <c r="G264"/>
      <c r="H264"/>
      <c r="I264"/>
      <c r="J264"/>
      <c r="K264"/>
      <c r="L264"/>
      <c r="M264"/>
      <c r="N264"/>
    </row>
    <row r="265" spans="1:14" ht="132" thickBot="1" x14ac:dyDescent="0.3">
      <c r="A265" s="13" t="s">
        <v>3</v>
      </c>
      <c r="B265" s="14" t="s">
        <v>4</v>
      </c>
      <c r="C265" s="14" t="s">
        <v>11</v>
      </c>
      <c r="D265" s="14" t="s">
        <v>12</v>
      </c>
      <c r="E265" s="14" t="s">
        <v>13</v>
      </c>
      <c r="F265" s="14" t="s">
        <v>8</v>
      </c>
      <c r="G265"/>
      <c r="H265"/>
      <c r="I265"/>
      <c r="J265"/>
      <c r="K265"/>
      <c r="L265"/>
      <c r="M265"/>
      <c r="N265"/>
    </row>
    <row r="266" spans="1:14" ht="19.5" thickBot="1" x14ac:dyDescent="0.35">
      <c r="A266" s="15">
        <v>1</v>
      </c>
      <c r="B266" s="15">
        <v>2</v>
      </c>
      <c r="C266" s="15">
        <v>3</v>
      </c>
      <c r="D266" s="15">
        <v>4</v>
      </c>
      <c r="E266" s="15">
        <v>5</v>
      </c>
      <c r="F266" s="15" t="s">
        <v>9</v>
      </c>
      <c r="G266"/>
      <c r="H266"/>
      <c r="I266"/>
      <c r="J266"/>
      <c r="K266"/>
      <c r="L266"/>
      <c r="M266"/>
      <c r="N266"/>
    </row>
    <row r="267" spans="1:14" ht="65.25" customHeight="1" thickBot="1" x14ac:dyDescent="0.3">
      <c r="A267" s="44">
        <v>1</v>
      </c>
      <c r="B267" s="46" t="s">
        <v>196</v>
      </c>
      <c r="C267" s="21" t="s">
        <v>29</v>
      </c>
      <c r="D267" s="19">
        <v>100</v>
      </c>
      <c r="E267" s="23">
        <v>85</v>
      </c>
      <c r="F267" s="20">
        <f>E267/D267*100</f>
        <v>85</v>
      </c>
      <c r="G267"/>
      <c r="H267"/>
      <c r="I267"/>
      <c r="J267"/>
      <c r="K267"/>
      <c r="L267"/>
      <c r="M267"/>
      <c r="N267"/>
    </row>
    <row r="268" spans="1:14" ht="96.75" customHeight="1" thickBot="1" x14ac:dyDescent="0.3">
      <c r="A268" s="45"/>
      <c r="B268" s="52"/>
      <c r="C268" s="24" t="s">
        <v>30</v>
      </c>
      <c r="D268" s="19">
        <v>0</v>
      </c>
      <c r="E268" s="22">
        <v>0</v>
      </c>
      <c r="F268" s="20">
        <f>IF(E268=0,100,0)</f>
        <v>100</v>
      </c>
      <c r="G268"/>
      <c r="H268"/>
      <c r="I268"/>
      <c r="J268"/>
      <c r="K268"/>
      <c r="L268"/>
      <c r="M268"/>
      <c r="N268"/>
    </row>
    <row r="269" spans="1:14" ht="95.25" thickBot="1" x14ac:dyDescent="0.3">
      <c r="A269" s="13">
        <v>2</v>
      </c>
      <c r="B269" s="71" t="s">
        <v>195</v>
      </c>
      <c r="C269" s="21" t="s">
        <v>30</v>
      </c>
      <c r="D269" s="19">
        <v>0</v>
      </c>
      <c r="E269" s="22">
        <v>0</v>
      </c>
      <c r="F269" s="20">
        <f>IF(E269=0,100,0)</f>
        <v>100</v>
      </c>
      <c r="G269"/>
      <c r="H269"/>
      <c r="I269"/>
      <c r="J269"/>
      <c r="K269"/>
      <c r="L269"/>
      <c r="M269"/>
      <c r="N269"/>
    </row>
    <row r="270" spans="1:14" ht="19.5" thickBot="1" x14ac:dyDescent="0.35"/>
    <row r="271" spans="1:14" ht="19.5" thickBot="1" x14ac:dyDescent="0.35">
      <c r="A271" s="38" t="s">
        <v>197</v>
      </c>
      <c r="B271" s="39"/>
      <c r="C271" s="39"/>
      <c r="D271" s="39"/>
      <c r="E271" s="39"/>
      <c r="F271" s="40"/>
      <c r="G271"/>
      <c r="H271"/>
      <c r="I271"/>
      <c r="J271"/>
      <c r="K271"/>
      <c r="L271"/>
      <c r="M271"/>
      <c r="N271"/>
    </row>
    <row r="272" spans="1:14" ht="19.5" thickBot="1" x14ac:dyDescent="0.35">
      <c r="A272" s="41" t="s">
        <v>201</v>
      </c>
      <c r="B272" s="42"/>
      <c r="C272" s="42"/>
      <c r="D272" s="42"/>
      <c r="E272" s="42"/>
      <c r="F272" s="43"/>
      <c r="G272"/>
      <c r="H272"/>
      <c r="I272"/>
      <c r="J272"/>
      <c r="K272"/>
      <c r="L272"/>
      <c r="M272"/>
      <c r="N272"/>
    </row>
    <row r="273" spans="1:14" ht="132" thickBot="1" x14ac:dyDescent="0.3">
      <c r="A273" s="13" t="s">
        <v>3</v>
      </c>
      <c r="B273" s="14" t="s">
        <v>4</v>
      </c>
      <c r="C273" s="14" t="s">
        <v>11</v>
      </c>
      <c r="D273" s="14" t="s">
        <v>12</v>
      </c>
      <c r="E273" s="14" t="s">
        <v>13</v>
      </c>
      <c r="F273" s="14" t="s">
        <v>8</v>
      </c>
      <c r="G273"/>
      <c r="H273"/>
      <c r="I273"/>
      <c r="J273"/>
      <c r="K273"/>
      <c r="L273"/>
      <c r="M273"/>
      <c r="N273"/>
    </row>
    <row r="274" spans="1:14" ht="19.5" thickBot="1" x14ac:dyDescent="0.35">
      <c r="A274" s="15">
        <v>1</v>
      </c>
      <c r="B274" s="15">
        <v>2</v>
      </c>
      <c r="C274" s="15">
        <v>3</v>
      </c>
      <c r="D274" s="15">
        <v>4</v>
      </c>
      <c r="E274" s="15">
        <v>5</v>
      </c>
      <c r="F274" s="15" t="s">
        <v>9</v>
      </c>
      <c r="G274"/>
      <c r="H274"/>
      <c r="I274"/>
      <c r="J274"/>
      <c r="K274"/>
      <c r="L274"/>
      <c r="M274"/>
      <c r="N274"/>
    </row>
    <row r="275" spans="1:14" ht="65.25" customHeight="1" thickBot="1" x14ac:dyDescent="0.3">
      <c r="A275" s="44">
        <v>1</v>
      </c>
      <c r="B275" s="46" t="s">
        <v>202</v>
      </c>
      <c r="C275" s="21" t="s">
        <v>29</v>
      </c>
      <c r="D275" s="19">
        <v>100</v>
      </c>
      <c r="E275" s="23">
        <v>100</v>
      </c>
      <c r="F275" s="20">
        <f>E275/D275*100</f>
        <v>100</v>
      </c>
      <c r="G275"/>
      <c r="H275"/>
      <c r="I275"/>
      <c r="J275"/>
      <c r="K275"/>
      <c r="L275"/>
      <c r="M275"/>
      <c r="N275"/>
    </row>
    <row r="276" spans="1:14" ht="96.75" customHeight="1" thickBot="1" x14ac:dyDescent="0.3">
      <c r="A276" s="45"/>
      <c r="B276" s="52"/>
      <c r="C276" s="24" t="s">
        <v>30</v>
      </c>
      <c r="D276" s="19">
        <v>0</v>
      </c>
      <c r="E276" s="22">
        <v>0</v>
      </c>
      <c r="F276" s="20">
        <f>IF(E276=0,100,0)</f>
        <v>100</v>
      </c>
      <c r="G276"/>
      <c r="H276"/>
      <c r="I276"/>
      <c r="J276"/>
      <c r="K276"/>
      <c r="L276"/>
      <c r="M276"/>
      <c r="N276"/>
    </row>
    <row r="277" spans="1:14" ht="95.25" thickBot="1" x14ac:dyDescent="0.3">
      <c r="A277" s="13">
        <v>2</v>
      </c>
      <c r="B277" s="71" t="s">
        <v>203</v>
      </c>
      <c r="C277" s="21" t="s">
        <v>30</v>
      </c>
      <c r="D277" s="19">
        <v>0</v>
      </c>
      <c r="E277" s="22">
        <v>0</v>
      </c>
      <c r="F277" s="20">
        <f>IF(E277=0,100,0)</f>
        <v>100</v>
      </c>
      <c r="G277"/>
      <c r="H277"/>
      <c r="I277"/>
      <c r="J277"/>
      <c r="K277"/>
      <c r="L277"/>
      <c r="M277"/>
      <c r="N277"/>
    </row>
    <row r="278" spans="1:14" ht="19.5" thickBot="1" x14ac:dyDescent="0.35"/>
    <row r="279" spans="1:14" ht="19.5" thickBot="1" x14ac:dyDescent="0.35">
      <c r="A279" s="38" t="s">
        <v>206</v>
      </c>
      <c r="B279" s="39"/>
      <c r="C279" s="39"/>
      <c r="D279" s="39"/>
      <c r="E279" s="39"/>
      <c r="F279" s="40"/>
      <c r="G279"/>
      <c r="H279"/>
      <c r="I279"/>
      <c r="J279"/>
      <c r="K279"/>
      <c r="L279"/>
      <c r="M279"/>
      <c r="N279"/>
    </row>
    <row r="280" spans="1:14" ht="19.5" thickBot="1" x14ac:dyDescent="0.35">
      <c r="A280" s="41" t="s">
        <v>36</v>
      </c>
      <c r="B280" s="42"/>
      <c r="C280" s="42"/>
      <c r="D280" s="42"/>
      <c r="E280" s="42"/>
      <c r="F280" s="43"/>
      <c r="G280"/>
      <c r="H280"/>
      <c r="I280"/>
      <c r="J280"/>
      <c r="K280"/>
      <c r="L280"/>
      <c r="M280"/>
      <c r="N280"/>
    </row>
    <row r="281" spans="1:14" ht="132" thickBot="1" x14ac:dyDescent="0.3">
      <c r="A281" s="13" t="s">
        <v>3</v>
      </c>
      <c r="B281" s="14" t="s">
        <v>4</v>
      </c>
      <c r="C281" s="14" t="s">
        <v>11</v>
      </c>
      <c r="D281" s="14" t="s">
        <v>12</v>
      </c>
      <c r="E281" s="14" t="s">
        <v>13</v>
      </c>
      <c r="F281" s="14" t="s">
        <v>8</v>
      </c>
      <c r="G281"/>
      <c r="H281"/>
      <c r="I281"/>
      <c r="J281"/>
      <c r="K281"/>
      <c r="L281"/>
      <c r="M281"/>
      <c r="N281"/>
    </row>
    <row r="282" spans="1:14" ht="19.5" thickBot="1" x14ac:dyDescent="0.35">
      <c r="A282" s="15">
        <v>1</v>
      </c>
      <c r="B282" s="15">
        <v>2</v>
      </c>
      <c r="C282" s="15">
        <v>3</v>
      </c>
      <c r="D282" s="15">
        <v>4</v>
      </c>
      <c r="E282" s="15">
        <v>5</v>
      </c>
      <c r="F282" s="15" t="s">
        <v>9</v>
      </c>
      <c r="G282"/>
      <c r="H282"/>
      <c r="I282"/>
      <c r="J282"/>
      <c r="K282"/>
      <c r="L282"/>
      <c r="M282"/>
      <c r="N282"/>
    </row>
    <row r="283" spans="1:14" ht="65.25" customHeight="1" thickBot="1" x14ac:dyDescent="0.3">
      <c r="A283" s="44">
        <v>1</v>
      </c>
      <c r="B283" s="46" t="s">
        <v>209</v>
      </c>
      <c r="C283" s="21" t="s">
        <v>29</v>
      </c>
      <c r="D283" s="19">
        <v>100</v>
      </c>
      <c r="E283" s="23">
        <v>100</v>
      </c>
      <c r="F283" s="20">
        <f>E283/D283*100</f>
        <v>100</v>
      </c>
      <c r="G283"/>
      <c r="H283"/>
      <c r="I283"/>
      <c r="J283"/>
      <c r="K283"/>
      <c r="L283"/>
      <c r="M283"/>
      <c r="N283"/>
    </row>
    <row r="284" spans="1:14" ht="96.75" customHeight="1" thickBot="1" x14ac:dyDescent="0.3">
      <c r="A284" s="45"/>
      <c r="B284" s="52"/>
      <c r="C284" s="24" t="s">
        <v>30</v>
      </c>
      <c r="D284" s="19">
        <v>0</v>
      </c>
      <c r="E284" s="22">
        <v>0</v>
      </c>
      <c r="F284" s="20">
        <f>IF(E284=0,100,0)</f>
        <v>100</v>
      </c>
      <c r="G284"/>
      <c r="H284"/>
      <c r="I284"/>
      <c r="J284"/>
      <c r="K284"/>
      <c r="L284"/>
      <c r="M284"/>
      <c r="N284"/>
    </row>
    <row r="285" spans="1:14" ht="95.25" thickBot="1" x14ac:dyDescent="0.3">
      <c r="A285" s="13">
        <v>2</v>
      </c>
      <c r="B285" s="71" t="s">
        <v>208</v>
      </c>
      <c r="C285" s="21" t="s">
        <v>30</v>
      </c>
      <c r="D285" s="19">
        <v>0</v>
      </c>
      <c r="E285" s="22">
        <v>0</v>
      </c>
      <c r="F285" s="20">
        <f>IF(E285=0,100,0)</f>
        <v>100</v>
      </c>
      <c r="G285"/>
      <c r="H285"/>
      <c r="I285"/>
      <c r="J285"/>
      <c r="K285"/>
      <c r="L285"/>
      <c r="M285"/>
      <c r="N285"/>
    </row>
    <row r="286" spans="1:14" ht="19.5" thickBot="1" x14ac:dyDescent="0.35"/>
    <row r="287" spans="1:14" ht="19.5" thickBot="1" x14ac:dyDescent="0.35">
      <c r="A287" s="38" t="s">
        <v>210</v>
      </c>
      <c r="B287" s="39"/>
      <c r="C287" s="39"/>
      <c r="D287" s="39"/>
      <c r="E287" s="39"/>
      <c r="F287" s="40"/>
      <c r="G287"/>
      <c r="H287"/>
      <c r="I287"/>
      <c r="J287"/>
      <c r="K287"/>
      <c r="L287"/>
      <c r="M287"/>
      <c r="N287"/>
    </row>
    <row r="288" spans="1:14" ht="19.5" thickBot="1" x14ac:dyDescent="0.35">
      <c r="A288" s="41" t="s">
        <v>36</v>
      </c>
      <c r="B288" s="42"/>
      <c r="C288" s="42"/>
      <c r="D288" s="42"/>
      <c r="E288" s="42"/>
      <c r="F288" s="43"/>
      <c r="G288"/>
      <c r="H288"/>
      <c r="I288"/>
      <c r="J288"/>
      <c r="K288"/>
      <c r="L288"/>
      <c r="M288"/>
      <c r="N288"/>
    </row>
    <row r="289" spans="1:14" ht="132" thickBot="1" x14ac:dyDescent="0.3">
      <c r="A289" s="13" t="s">
        <v>3</v>
      </c>
      <c r="B289" s="14" t="s">
        <v>4</v>
      </c>
      <c r="C289" s="14" t="s">
        <v>11</v>
      </c>
      <c r="D289" s="14" t="s">
        <v>12</v>
      </c>
      <c r="E289" s="14" t="s">
        <v>13</v>
      </c>
      <c r="F289" s="14" t="s">
        <v>8</v>
      </c>
      <c r="G289"/>
      <c r="H289"/>
      <c r="I289"/>
      <c r="J289"/>
      <c r="K289"/>
      <c r="L289"/>
      <c r="M289"/>
      <c r="N289"/>
    </row>
    <row r="290" spans="1:14" ht="19.5" thickBot="1" x14ac:dyDescent="0.35">
      <c r="A290" s="15">
        <v>1</v>
      </c>
      <c r="B290" s="15">
        <v>2</v>
      </c>
      <c r="C290" s="15">
        <v>3</v>
      </c>
      <c r="D290" s="15">
        <v>4</v>
      </c>
      <c r="E290" s="15">
        <v>5</v>
      </c>
      <c r="F290" s="15" t="s">
        <v>9</v>
      </c>
      <c r="G290"/>
      <c r="H290"/>
      <c r="I290"/>
      <c r="J290"/>
      <c r="K290"/>
      <c r="L290"/>
      <c r="M290"/>
      <c r="N290"/>
    </row>
    <row r="291" spans="1:14" ht="32.25" thickBot="1" x14ac:dyDescent="0.3">
      <c r="A291" s="44">
        <v>1</v>
      </c>
      <c r="B291" s="46" t="s">
        <v>78</v>
      </c>
      <c r="C291" s="21" t="s">
        <v>29</v>
      </c>
      <c r="D291" s="19">
        <v>100</v>
      </c>
      <c r="E291" s="23">
        <v>100</v>
      </c>
      <c r="F291" s="20">
        <f>E291/D291*100</f>
        <v>100</v>
      </c>
      <c r="G291"/>
      <c r="H291"/>
      <c r="I291"/>
      <c r="J291"/>
      <c r="K291"/>
      <c r="L291"/>
      <c r="M291"/>
      <c r="N291"/>
    </row>
    <row r="292" spans="1:14" ht="95.25" thickBot="1" x14ac:dyDescent="0.3">
      <c r="A292" s="45"/>
      <c r="B292" s="52"/>
      <c r="C292" s="24" t="s">
        <v>30</v>
      </c>
      <c r="D292" s="19">
        <v>0</v>
      </c>
      <c r="E292" s="22">
        <v>0</v>
      </c>
      <c r="F292" s="20">
        <f>IF(E292=0,100,0)</f>
        <v>100</v>
      </c>
      <c r="G292"/>
      <c r="H292"/>
      <c r="I292"/>
      <c r="J292"/>
      <c r="K292"/>
      <c r="L292"/>
      <c r="M292"/>
      <c r="N292"/>
    </row>
    <row r="293" spans="1:14" ht="95.25" thickBot="1" x14ac:dyDescent="0.3">
      <c r="A293" s="13">
        <v>2</v>
      </c>
      <c r="B293" s="71" t="s">
        <v>168</v>
      </c>
      <c r="C293" s="21" t="s">
        <v>30</v>
      </c>
      <c r="D293" s="19">
        <v>0</v>
      </c>
      <c r="E293" s="22">
        <v>0</v>
      </c>
      <c r="F293" s="20">
        <f>IF(E293=0,100,0)</f>
        <v>100</v>
      </c>
      <c r="G293"/>
      <c r="H293"/>
      <c r="I293"/>
      <c r="J293"/>
      <c r="K293"/>
      <c r="L293"/>
      <c r="M293"/>
      <c r="N293"/>
    </row>
    <row r="294" spans="1:14" ht="19.5" thickBot="1" x14ac:dyDescent="0.35"/>
    <row r="295" spans="1:14" ht="19.5" thickBot="1" x14ac:dyDescent="0.35">
      <c r="A295" s="38" t="s">
        <v>215</v>
      </c>
      <c r="B295" s="39"/>
      <c r="C295" s="39"/>
      <c r="D295" s="39"/>
      <c r="E295" s="39"/>
      <c r="F295" s="40"/>
      <c r="G295"/>
      <c r="H295"/>
      <c r="I295"/>
      <c r="J295"/>
      <c r="K295"/>
      <c r="L295"/>
      <c r="M295"/>
      <c r="N295"/>
    </row>
    <row r="296" spans="1:14" ht="19.5" thickBot="1" x14ac:dyDescent="0.35">
      <c r="A296" s="41" t="s">
        <v>36</v>
      </c>
      <c r="B296" s="42"/>
      <c r="C296" s="42"/>
      <c r="D296" s="42"/>
      <c r="E296" s="42"/>
      <c r="F296" s="43"/>
      <c r="G296"/>
      <c r="H296"/>
      <c r="I296"/>
      <c r="J296"/>
      <c r="K296"/>
      <c r="L296"/>
      <c r="M296"/>
      <c r="N296"/>
    </row>
    <row r="297" spans="1:14" ht="132" thickBot="1" x14ac:dyDescent="0.3">
      <c r="A297" s="13" t="s">
        <v>3</v>
      </c>
      <c r="B297" s="14" t="s">
        <v>4</v>
      </c>
      <c r="C297" s="14" t="s">
        <v>11</v>
      </c>
      <c r="D297" s="14" t="s">
        <v>12</v>
      </c>
      <c r="E297" s="14" t="s">
        <v>13</v>
      </c>
      <c r="F297" s="14" t="s">
        <v>8</v>
      </c>
      <c r="G297"/>
      <c r="H297"/>
      <c r="I297"/>
      <c r="J297"/>
      <c r="K297"/>
      <c r="L297"/>
      <c r="M297"/>
      <c r="N297"/>
    </row>
    <row r="298" spans="1:14" ht="19.5" thickBot="1" x14ac:dyDescent="0.35">
      <c r="A298" s="15">
        <v>1</v>
      </c>
      <c r="B298" s="15">
        <v>2</v>
      </c>
      <c r="C298" s="15">
        <v>3</v>
      </c>
      <c r="D298" s="15">
        <v>4</v>
      </c>
      <c r="E298" s="15">
        <v>5</v>
      </c>
      <c r="F298" s="15" t="s">
        <v>9</v>
      </c>
      <c r="G298"/>
      <c r="H298"/>
      <c r="I298"/>
      <c r="J298"/>
      <c r="K298"/>
      <c r="L298"/>
      <c r="M298"/>
      <c r="N298"/>
    </row>
    <row r="299" spans="1:14" ht="65.25" customHeight="1" thickBot="1" x14ac:dyDescent="0.3">
      <c r="A299" s="44">
        <v>1</v>
      </c>
      <c r="B299" s="46" t="s">
        <v>78</v>
      </c>
      <c r="C299" s="21" t="s">
        <v>29</v>
      </c>
      <c r="D299" s="19">
        <v>100</v>
      </c>
      <c r="E299" s="23">
        <v>100</v>
      </c>
      <c r="F299" s="20">
        <f>E299/D299*100</f>
        <v>100</v>
      </c>
      <c r="G299"/>
      <c r="H299"/>
      <c r="I299"/>
      <c r="J299"/>
      <c r="K299"/>
      <c r="L299"/>
      <c r="M299"/>
      <c r="N299"/>
    </row>
    <row r="300" spans="1:14" ht="96.75" customHeight="1" thickBot="1" x14ac:dyDescent="0.3">
      <c r="A300" s="45"/>
      <c r="B300" s="52"/>
      <c r="C300" s="24" t="s">
        <v>30</v>
      </c>
      <c r="D300" s="19">
        <v>0</v>
      </c>
      <c r="E300" s="22">
        <v>0</v>
      </c>
      <c r="F300" s="20">
        <f>IF(E300=0,100,0)</f>
        <v>100</v>
      </c>
      <c r="G300"/>
      <c r="H300"/>
      <c r="I300"/>
      <c r="J300"/>
      <c r="K300"/>
      <c r="L300"/>
      <c r="M300"/>
      <c r="N300"/>
    </row>
    <row r="301" spans="1:14" ht="95.25" thickBot="1" x14ac:dyDescent="0.3">
      <c r="A301" s="13">
        <v>2</v>
      </c>
      <c r="B301" s="50" t="s">
        <v>217</v>
      </c>
      <c r="C301" s="21" t="s">
        <v>30</v>
      </c>
      <c r="D301" s="19">
        <v>0</v>
      </c>
      <c r="E301" s="22">
        <v>0</v>
      </c>
      <c r="F301" s="20">
        <f>IF(E301=0,100,0)</f>
        <v>100</v>
      </c>
      <c r="G301"/>
      <c r="H301"/>
      <c r="I301"/>
      <c r="J301"/>
      <c r="K301"/>
      <c r="L301"/>
      <c r="M301"/>
      <c r="N301"/>
    </row>
    <row r="302" spans="1:14" ht="19.5" thickBot="1" x14ac:dyDescent="0.35"/>
    <row r="303" spans="1:14" ht="19.5" thickBot="1" x14ac:dyDescent="0.35">
      <c r="A303" s="116" t="s">
        <v>218</v>
      </c>
      <c r="B303" s="116"/>
      <c r="C303" s="116"/>
      <c r="D303" s="116"/>
      <c r="E303" s="116"/>
      <c r="F303" s="116"/>
      <c r="G303"/>
      <c r="H303"/>
      <c r="I303"/>
      <c r="J303"/>
      <c r="K303"/>
      <c r="L303"/>
      <c r="M303"/>
      <c r="N303"/>
    </row>
    <row r="304" spans="1:14" ht="19.5" thickBot="1" x14ac:dyDescent="0.35">
      <c r="A304" s="117" t="s">
        <v>36</v>
      </c>
      <c r="B304" s="117"/>
      <c r="C304" s="117"/>
      <c r="D304" s="117"/>
      <c r="E304" s="117"/>
      <c r="F304" s="117"/>
      <c r="G304"/>
      <c r="H304"/>
      <c r="I304"/>
      <c r="J304"/>
      <c r="K304"/>
      <c r="L304"/>
      <c r="M304"/>
      <c r="N304"/>
    </row>
    <row r="305" spans="1:14" ht="132" thickBot="1" x14ac:dyDescent="0.3">
      <c r="A305" s="118" t="s">
        <v>3</v>
      </c>
      <c r="B305" s="119" t="s">
        <v>4</v>
      </c>
      <c r="C305" s="119" t="s">
        <v>11</v>
      </c>
      <c r="D305" s="119" t="s">
        <v>12</v>
      </c>
      <c r="E305" s="119" t="s">
        <v>13</v>
      </c>
      <c r="F305" s="119" t="s">
        <v>8</v>
      </c>
      <c r="G305"/>
      <c r="H305"/>
      <c r="I305"/>
      <c r="J305"/>
      <c r="K305"/>
      <c r="L305"/>
      <c r="M305"/>
      <c r="N305"/>
    </row>
    <row r="306" spans="1:14" ht="19.5" thickBot="1" x14ac:dyDescent="0.35">
      <c r="A306" s="120">
        <v>1</v>
      </c>
      <c r="B306" s="120">
        <v>2</v>
      </c>
      <c r="C306" s="120">
        <v>3</v>
      </c>
      <c r="D306" s="120">
        <v>4</v>
      </c>
      <c r="E306" s="120">
        <v>5</v>
      </c>
      <c r="F306" s="120" t="s">
        <v>9</v>
      </c>
      <c r="G306"/>
      <c r="H306"/>
      <c r="I306"/>
      <c r="J306"/>
      <c r="K306"/>
      <c r="L306"/>
      <c r="M306"/>
      <c r="N306"/>
    </row>
    <row r="307" spans="1:14" ht="65.25" customHeight="1" thickBot="1" x14ac:dyDescent="0.3">
      <c r="A307" s="127">
        <v>1</v>
      </c>
      <c r="B307" s="185" t="s">
        <v>221</v>
      </c>
      <c r="C307" s="21" t="s">
        <v>29</v>
      </c>
      <c r="D307" s="130">
        <v>100</v>
      </c>
      <c r="E307" s="131">
        <v>73</v>
      </c>
      <c r="F307" s="132">
        <f>E307/D307*100</f>
        <v>73</v>
      </c>
      <c r="G307"/>
      <c r="H307"/>
      <c r="I307"/>
      <c r="J307"/>
      <c r="K307"/>
      <c r="L307"/>
      <c r="M307"/>
      <c r="N307"/>
    </row>
    <row r="308" spans="1:14" ht="95.25" thickBot="1" x14ac:dyDescent="0.3">
      <c r="A308" s="127"/>
      <c r="B308" s="52"/>
      <c r="C308" s="24" t="s">
        <v>30</v>
      </c>
      <c r="D308" s="130">
        <v>0</v>
      </c>
      <c r="E308" s="134">
        <v>0</v>
      </c>
      <c r="F308" s="132">
        <f>IF(E308=0,100,0)</f>
        <v>100</v>
      </c>
      <c r="G308"/>
      <c r="H308"/>
      <c r="I308"/>
      <c r="J308"/>
      <c r="K308"/>
      <c r="L308"/>
      <c r="M308"/>
      <c r="N308"/>
    </row>
    <row r="309" spans="1:14" ht="95.25" thickBot="1" x14ac:dyDescent="0.3">
      <c r="A309" s="118">
        <v>2</v>
      </c>
      <c r="B309" s="50" t="s">
        <v>220</v>
      </c>
      <c r="C309" s="21" t="s">
        <v>30</v>
      </c>
      <c r="D309" s="130">
        <v>0</v>
      </c>
      <c r="E309" s="134">
        <v>0</v>
      </c>
      <c r="F309" s="132">
        <f>IF(E309=0,100,0)</f>
        <v>100</v>
      </c>
      <c r="G309"/>
      <c r="H309"/>
      <c r="I309"/>
      <c r="J309"/>
      <c r="K309"/>
      <c r="L309"/>
      <c r="M309"/>
      <c r="N309"/>
    </row>
    <row r="310" spans="1:14" ht="19.5" thickBot="1" x14ac:dyDescent="0.35"/>
    <row r="311" spans="1:14" ht="19.5" thickBot="1" x14ac:dyDescent="0.35">
      <c r="A311" s="38" t="s">
        <v>223</v>
      </c>
      <c r="B311" s="39"/>
      <c r="C311" s="39"/>
      <c r="D311" s="39"/>
      <c r="E311" s="39"/>
      <c r="F311" s="40"/>
      <c r="G311"/>
      <c r="H311"/>
      <c r="I311"/>
      <c r="J311"/>
      <c r="K311"/>
      <c r="L311"/>
      <c r="M311"/>
      <c r="N311"/>
    </row>
    <row r="312" spans="1:14" ht="19.5" thickBot="1" x14ac:dyDescent="0.35">
      <c r="A312" s="41" t="s">
        <v>36</v>
      </c>
      <c r="B312" s="42"/>
      <c r="C312" s="42"/>
      <c r="D312" s="42"/>
      <c r="E312" s="42"/>
      <c r="F312" s="43"/>
      <c r="G312"/>
      <c r="H312"/>
      <c r="I312"/>
      <c r="J312"/>
      <c r="K312"/>
      <c r="L312"/>
      <c r="M312"/>
      <c r="N312"/>
    </row>
    <row r="313" spans="1:14" ht="132" thickBot="1" x14ac:dyDescent="0.3">
      <c r="A313" s="13" t="s">
        <v>3</v>
      </c>
      <c r="B313" s="14" t="s">
        <v>4</v>
      </c>
      <c r="C313" s="14" t="s">
        <v>11</v>
      </c>
      <c r="D313" s="14" t="s">
        <v>12</v>
      </c>
      <c r="E313" s="14" t="s">
        <v>13</v>
      </c>
      <c r="F313" s="14" t="s">
        <v>8</v>
      </c>
      <c r="G313"/>
      <c r="H313"/>
      <c r="I313"/>
      <c r="J313"/>
      <c r="K313"/>
      <c r="L313"/>
      <c r="M313"/>
      <c r="N313"/>
    </row>
    <row r="314" spans="1:14" ht="19.5" thickBot="1" x14ac:dyDescent="0.35">
      <c r="A314" s="15">
        <v>1</v>
      </c>
      <c r="B314" s="15">
        <v>2</v>
      </c>
      <c r="C314" s="15">
        <v>3</v>
      </c>
      <c r="D314" s="15">
        <v>4</v>
      </c>
      <c r="E314" s="15">
        <v>5</v>
      </c>
      <c r="F314" s="15" t="s">
        <v>9</v>
      </c>
      <c r="G314"/>
      <c r="H314"/>
      <c r="I314"/>
      <c r="J314"/>
      <c r="K314"/>
      <c r="L314"/>
      <c r="M314"/>
      <c r="N314"/>
    </row>
    <row r="315" spans="1:14" ht="32.25" thickBot="1" x14ac:dyDescent="0.3">
      <c r="A315" s="44">
        <v>1</v>
      </c>
      <c r="B315" s="185" t="s">
        <v>226</v>
      </c>
      <c r="C315" s="21" t="s">
        <v>29</v>
      </c>
      <c r="D315" s="19">
        <v>100</v>
      </c>
      <c r="E315" s="23">
        <v>90</v>
      </c>
      <c r="F315" s="20">
        <f>E315/D315*100</f>
        <v>90</v>
      </c>
      <c r="G315"/>
      <c r="H315"/>
      <c r="I315"/>
      <c r="J315"/>
      <c r="K315"/>
      <c r="L315"/>
      <c r="M315"/>
      <c r="N315"/>
    </row>
    <row r="316" spans="1:14" ht="95.25" thickBot="1" x14ac:dyDescent="0.3">
      <c r="A316" s="45"/>
      <c r="B316" s="52"/>
      <c r="C316" s="24" t="s">
        <v>30</v>
      </c>
      <c r="D316" s="19">
        <v>0</v>
      </c>
      <c r="E316" s="22">
        <v>0</v>
      </c>
      <c r="F316" s="20">
        <f>IF(E316=0,100,0)</f>
        <v>100</v>
      </c>
      <c r="G316"/>
      <c r="H316"/>
      <c r="I316"/>
      <c r="J316"/>
      <c r="K316"/>
      <c r="L316"/>
      <c r="M316"/>
      <c r="N316"/>
    </row>
    <row r="317" spans="1:14" ht="150.75" thickBot="1" x14ac:dyDescent="0.3">
      <c r="A317" s="13">
        <v>2</v>
      </c>
      <c r="B317" s="189" t="s">
        <v>227</v>
      </c>
      <c r="C317" s="190" t="s">
        <v>30</v>
      </c>
      <c r="D317" s="19">
        <v>0</v>
      </c>
      <c r="E317" s="22">
        <v>0</v>
      </c>
      <c r="F317" s="20">
        <f>IF(E317=0,100,0)</f>
        <v>100</v>
      </c>
      <c r="G317"/>
      <c r="H317"/>
      <c r="I317"/>
      <c r="J317"/>
      <c r="K317"/>
      <c r="L317"/>
      <c r="M317"/>
      <c r="N317"/>
    </row>
    <row r="318" spans="1:14" ht="19.5" thickBot="1" x14ac:dyDescent="0.35"/>
    <row r="319" spans="1:14" ht="19.5" thickBot="1" x14ac:dyDescent="0.35">
      <c r="A319" s="38" t="s">
        <v>230</v>
      </c>
      <c r="B319" s="39"/>
      <c r="C319" s="39"/>
      <c r="D319" s="39"/>
      <c r="E319" s="39"/>
      <c r="F319" s="40"/>
      <c r="G319"/>
      <c r="H319"/>
      <c r="I319"/>
      <c r="J319"/>
      <c r="K319"/>
      <c r="L319"/>
      <c r="M319"/>
      <c r="N319"/>
    </row>
    <row r="320" spans="1:14" ht="19.5" thickBot="1" x14ac:dyDescent="0.35">
      <c r="A320" s="41" t="s">
        <v>36</v>
      </c>
      <c r="B320" s="42"/>
      <c r="C320" s="42"/>
      <c r="D320" s="42"/>
      <c r="E320" s="42"/>
      <c r="F320" s="43"/>
      <c r="G320"/>
      <c r="H320"/>
      <c r="I320"/>
      <c r="J320"/>
      <c r="K320"/>
      <c r="L320"/>
      <c r="M320"/>
      <c r="N320"/>
    </row>
    <row r="321" spans="1:14" ht="132" thickBot="1" x14ac:dyDescent="0.3">
      <c r="A321" s="13" t="s">
        <v>3</v>
      </c>
      <c r="B321" s="14" t="s">
        <v>4</v>
      </c>
      <c r="C321" s="14" t="s">
        <v>11</v>
      </c>
      <c r="D321" s="14" t="s">
        <v>12</v>
      </c>
      <c r="E321" s="14" t="s">
        <v>13</v>
      </c>
      <c r="F321" s="14" t="s">
        <v>8</v>
      </c>
      <c r="G321"/>
      <c r="H321"/>
      <c r="I321"/>
      <c r="J321"/>
      <c r="K321"/>
      <c r="L321"/>
      <c r="M321"/>
      <c r="N321"/>
    </row>
    <row r="322" spans="1:14" ht="19.5" thickBot="1" x14ac:dyDescent="0.35">
      <c r="A322" s="15">
        <v>1</v>
      </c>
      <c r="B322" s="15">
        <v>2</v>
      </c>
      <c r="C322" s="15">
        <v>3</v>
      </c>
      <c r="D322" s="15">
        <v>4</v>
      </c>
      <c r="E322" s="15">
        <v>5</v>
      </c>
      <c r="F322" s="15" t="s">
        <v>9</v>
      </c>
      <c r="G322"/>
      <c r="H322"/>
      <c r="I322"/>
      <c r="J322"/>
      <c r="K322"/>
      <c r="L322"/>
      <c r="M322"/>
      <c r="N322"/>
    </row>
    <row r="323" spans="1:14" ht="65.25" customHeight="1" thickBot="1" x14ac:dyDescent="0.3">
      <c r="A323" s="44">
        <v>1</v>
      </c>
      <c r="B323" s="46" t="s">
        <v>83</v>
      </c>
      <c r="C323" s="21" t="s">
        <v>29</v>
      </c>
      <c r="D323" s="19">
        <v>100</v>
      </c>
      <c r="E323" s="23">
        <v>100</v>
      </c>
      <c r="F323" s="20">
        <f>E323/D323*100</f>
        <v>100</v>
      </c>
      <c r="G323"/>
      <c r="H323"/>
      <c r="I323"/>
      <c r="J323"/>
      <c r="K323"/>
      <c r="L323"/>
      <c r="M323"/>
      <c r="N323"/>
    </row>
    <row r="324" spans="1:14" ht="96.75" customHeight="1" thickBot="1" x14ac:dyDescent="0.3">
      <c r="A324" s="45"/>
      <c r="B324" s="52"/>
      <c r="C324" s="24" t="s">
        <v>30</v>
      </c>
      <c r="D324" s="19">
        <v>0</v>
      </c>
      <c r="E324" s="22">
        <v>0</v>
      </c>
      <c r="F324" s="20">
        <f>IF(E324=0,100,0)</f>
        <v>100</v>
      </c>
      <c r="G324"/>
      <c r="H324"/>
      <c r="I324"/>
      <c r="J324"/>
      <c r="K324"/>
      <c r="L324"/>
      <c r="M324"/>
      <c r="N324"/>
    </row>
    <row r="325" spans="1:14" ht="95.25" thickBot="1" x14ac:dyDescent="0.3">
      <c r="A325" s="13">
        <v>2</v>
      </c>
      <c r="B325" s="71" t="s">
        <v>56</v>
      </c>
      <c r="C325" s="21" t="s">
        <v>30</v>
      </c>
      <c r="D325" s="19">
        <v>0</v>
      </c>
      <c r="E325" s="22">
        <v>0</v>
      </c>
      <c r="F325" s="20">
        <f>IF(E325=0,100,0)</f>
        <v>100</v>
      </c>
      <c r="G325"/>
      <c r="H325"/>
      <c r="I325"/>
      <c r="J325"/>
      <c r="K325"/>
      <c r="L325"/>
      <c r="M325"/>
      <c r="N325"/>
    </row>
    <row r="326" spans="1:14" ht="19.5" thickBot="1" x14ac:dyDescent="0.35"/>
    <row r="327" spans="1:14" ht="19.5" thickBot="1" x14ac:dyDescent="0.35">
      <c r="A327" s="38" t="s">
        <v>231</v>
      </c>
      <c r="B327" s="39"/>
      <c r="C327" s="39"/>
      <c r="D327" s="39"/>
      <c r="E327" s="39"/>
      <c r="F327" s="40"/>
      <c r="G327"/>
      <c r="H327"/>
      <c r="I327"/>
      <c r="J327"/>
      <c r="K327"/>
      <c r="L327"/>
      <c r="M327"/>
      <c r="N327"/>
    </row>
    <row r="328" spans="1:14" ht="19.5" thickBot="1" x14ac:dyDescent="0.35">
      <c r="A328" s="41" t="s">
        <v>36</v>
      </c>
      <c r="B328" s="42"/>
      <c r="C328" s="42"/>
      <c r="D328" s="42"/>
      <c r="E328" s="42"/>
      <c r="F328" s="43"/>
      <c r="G328"/>
      <c r="H328"/>
      <c r="I328"/>
      <c r="J328"/>
      <c r="K328"/>
      <c r="L328"/>
      <c r="M328"/>
      <c r="N328"/>
    </row>
    <row r="329" spans="1:14" ht="132" thickBot="1" x14ac:dyDescent="0.3">
      <c r="A329" s="13" t="s">
        <v>3</v>
      </c>
      <c r="B329" s="14" t="s">
        <v>4</v>
      </c>
      <c r="C329" s="14" t="s">
        <v>11</v>
      </c>
      <c r="D329" s="14" t="s">
        <v>12</v>
      </c>
      <c r="E329" s="14" t="s">
        <v>13</v>
      </c>
      <c r="F329" s="14" t="s">
        <v>8</v>
      </c>
      <c r="G329"/>
      <c r="H329"/>
      <c r="I329"/>
      <c r="J329"/>
      <c r="K329"/>
      <c r="L329"/>
      <c r="M329"/>
      <c r="N329"/>
    </row>
    <row r="330" spans="1:14" ht="19.5" thickBot="1" x14ac:dyDescent="0.35">
      <c r="A330" s="15">
        <v>1</v>
      </c>
      <c r="B330" s="15">
        <v>2</v>
      </c>
      <c r="C330" s="15">
        <v>3</v>
      </c>
      <c r="D330" s="15">
        <v>4</v>
      </c>
      <c r="E330" s="15">
        <v>5</v>
      </c>
      <c r="F330" s="15" t="s">
        <v>9</v>
      </c>
      <c r="G330"/>
      <c r="H330"/>
      <c r="I330"/>
      <c r="J330"/>
      <c r="K330"/>
      <c r="L330"/>
      <c r="M330"/>
      <c r="N330"/>
    </row>
    <row r="331" spans="1:14" ht="65.25" customHeight="1" thickBot="1" x14ac:dyDescent="0.3">
      <c r="A331" s="44">
        <v>1</v>
      </c>
      <c r="B331" s="46" t="s">
        <v>122</v>
      </c>
      <c r="C331" s="21" t="s">
        <v>29</v>
      </c>
      <c r="D331" s="19">
        <v>100</v>
      </c>
      <c r="E331" s="23">
        <v>100</v>
      </c>
      <c r="F331" s="20">
        <f>E331/D331*100</f>
        <v>100</v>
      </c>
      <c r="G331"/>
      <c r="H331"/>
      <c r="I331"/>
      <c r="J331"/>
      <c r="K331"/>
      <c r="L331"/>
      <c r="M331"/>
      <c r="N331"/>
    </row>
    <row r="332" spans="1:14" ht="96.75" customHeight="1" thickBot="1" x14ac:dyDescent="0.3">
      <c r="A332" s="45"/>
      <c r="B332" s="52"/>
      <c r="C332" s="24" t="s">
        <v>30</v>
      </c>
      <c r="D332" s="19">
        <v>0</v>
      </c>
      <c r="E332" s="22">
        <v>0</v>
      </c>
      <c r="F332" s="20">
        <f>IF(E332=0,100,0)</f>
        <v>100</v>
      </c>
      <c r="G332"/>
      <c r="H332"/>
      <c r="I332"/>
      <c r="J332"/>
      <c r="K332"/>
      <c r="L332"/>
      <c r="M332"/>
      <c r="N332"/>
    </row>
    <row r="333" spans="1:14" ht="95.25" thickBot="1" x14ac:dyDescent="0.3">
      <c r="A333" s="13">
        <v>2</v>
      </c>
      <c r="B333" s="71" t="s">
        <v>168</v>
      </c>
      <c r="C333" s="21" t="s">
        <v>30</v>
      </c>
      <c r="D333" s="19">
        <v>0</v>
      </c>
      <c r="E333" s="22">
        <v>0</v>
      </c>
      <c r="F333" s="20">
        <f>IF(E333=0,100,0)</f>
        <v>100</v>
      </c>
      <c r="G333"/>
      <c r="H333"/>
      <c r="I333"/>
      <c r="J333"/>
      <c r="K333"/>
      <c r="L333"/>
      <c r="M333"/>
      <c r="N333"/>
    </row>
    <row r="334" spans="1:14" ht="19.5" thickBot="1" x14ac:dyDescent="0.35"/>
    <row r="335" spans="1:14" ht="19.5" thickBot="1" x14ac:dyDescent="0.35">
      <c r="A335" s="38" t="s">
        <v>234</v>
      </c>
      <c r="B335" s="39"/>
      <c r="C335" s="39"/>
      <c r="D335" s="39"/>
      <c r="E335" s="39"/>
      <c r="F335" s="40"/>
      <c r="G335"/>
      <c r="H335"/>
      <c r="I335"/>
      <c r="J335"/>
      <c r="K335"/>
      <c r="L335"/>
      <c r="M335"/>
      <c r="N335"/>
    </row>
    <row r="336" spans="1:14" ht="19.5" thickBot="1" x14ac:dyDescent="0.35">
      <c r="A336" s="41" t="s">
        <v>36</v>
      </c>
      <c r="B336" s="42"/>
      <c r="C336" s="42"/>
      <c r="D336" s="42"/>
      <c r="E336" s="42"/>
      <c r="F336" s="43"/>
      <c r="G336"/>
      <c r="H336"/>
      <c r="I336"/>
      <c r="J336"/>
      <c r="K336"/>
      <c r="L336"/>
      <c r="M336"/>
      <c r="N336"/>
    </row>
    <row r="337" spans="1:14" ht="132" thickBot="1" x14ac:dyDescent="0.3">
      <c r="A337" s="13" t="s">
        <v>3</v>
      </c>
      <c r="B337" s="14" t="s">
        <v>4</v>
      </c>
      <c r="C337" s="14" t="s">
        <v>11</v>
      </c>
      <c r="D337" s="14" t="s">
        <v>12</v>
      </c>
      <c r="E337" s="14" t="s">
        <v>13</v>
      </c>
      <c r="F337" s="14" t="s">
        <v>8</v>
      </c>
      <c r="G337"/>
      <c r="H337"/>
      <c r="I337"/>
      <c r="J337"/>
      <c r="K337"/>
      <c r="L337"/>
      <c r="M337"/>
      <c r="N337"/>
    </row>
    <row r="338" spans="1:14" ht="19.5" thickBot="1" x14ac:dyDescent="0.35">
      <c r="A338" s="15">
        <v>1</v>
      </c>
      <c r="B338" s="15">
        <v>2</v>
      </c>
      <c r="C338" s="15">
        <v>3</v>
      </c>
      <c r="D338" s="15">
        <v>4</v>
      </c>
      <c r="E338" s="15">
        <v>5</v>
      </c>
      <c r="F338" s="15" t="s">
        <v>9</v>
      </c>
      <c r="G338"/>
      <c r="H338"/>
      <c r="I338"/>
      <c r="J338"/>
      <c r="K338"/>
      <c r="L338"/>
      <c r="M338"/>
      <c r="N338"/>
    </row>
    <row r="339" spans="1:14" ht="65.25" customHeight="1" thickBot="1" x14ac:dyDescent="0.3">
      <c r="A339" s="44">
        <v>1</v>
      </c>
      <c r="B339" s="46" t="s">
        <v>237</v>
      </c>
      <c r="C339" s="21" t="s">
        <v>29</v>
      </c>
      <c r="D339" s="19">
        <v>100</v>
      </c>
      <c r="E339" s="23">
        <v>100</v>
      </c>
      <c r="F339" s="20">
        <f>E339/D339*100</f>
        <v>100</v>
      </c>
      <c r="G339"/>
      <c r="H339"/>
      <c r="I339"/>
      <c r="J339"/>
      <c r="K339"/>
      <c r="L339"/>
      <c r="M339"/>
      <c r="N339"/>
    </row>
    <row r="340" spans="1:14" ht="96.75" customHeight="1" thickBot="1" x14ac:dyDescent="0.3">
      <c r="A340" s="45"/>
      <c r="B340" s="52"/>
      <c r="C340" s="24" t="s">
        <v>30</v>
      </c>
      <c r="D340" s="19">
        <v>0</v>
      </c>
      <c r="E340" s="22">
        <v>0</v>
      </c>
      <c r="F340" s="20">
        <f>IF(E340=0,100,0)</f>
        <v>100</v>
      </c>
      <c r="G340"/>
      <c r="H340"/>
      <c r="I340"/>
      <c r="J340"/>
      <c r="K340"/>
      <c r="L340"/>
      <c r="M340"/>
      <c r="N340"/>
    </row>
    <row r="341" spans="1:14" ht="183.75" customHeight="1" thickBot="1" x14ac:dyDescent="0.3">
      <c r="A341" s="13">
        <v>2</v>
      </c>
      <c r="B341" s="71" t="s">
        <v>238</v>
      </c>
      <c r="C341" s="21" t="s">
        <v>30</v>
      </c>
      <c r="D341" s="19">
        <v>0</v>
      </c>
      <c r="E341" s="22">
        <v>0</v>
      </c>
      <c r="F341" s="20">
        <f>IF(E341=0,100,0)</f>
        <v>100</v>
      </c>
      <c r="G341"/>
      <c r="H341"/>
      <c r="I341"/>
      <c r="J341"/>
      <c r="K341"/>
      <c r="L341"/>
      <c r="M341"/>
      <c r="N341"/>
    </row>
    <row r="342" spans="1:14" ht="19.5" thickBot="1" x14ac:dyDescent="0.35"/>
    <row r="343" spans="1:14" ht="19.5" thickBot="1" x14ac:dyDescent="0.35">
      <c r="A343" s="191" t="s">
        <v>241</v>
      </c>
      <c r="B343" s="192"/>
      <c r="C343" s="192"/>
      <c r="D343" s="192"/>
      <c r="E343" s="192"/>
      <c r="F343" s="193"/>
      <c r="G343"/>
      <c r="H343"/>
      <c r="I343"/>
      <c r="J343"/>
      <c r="K343"/>
      <c r="L343"/>
      <c r="M343"/>
      <c r="N343"/>
    </row>
    <row r="344" spans="1:14" ht="19.5" thickBot="1" x14ac:dyDescent="0.35">
      <c r="A344" s="41" t="s">
        <v>36</v>
      </c>
      <c r="B344" s="42"/>
      <c r="C344" s="42"/>
      <c r="D344" s="42"/>
      <c r="E344" s="42"/>
      <c r="F344" s="43"/>
      <c r="G344"/>
      <c r="H344"/>
      <c r="I344"/>
      <c r="J344"/>
      <c r="K344"/>
      <c r="L344"/>
      <c r="M344"/>
      <c r="N344"/>
    </row>
    <row r="345" spans="1:14" ht="132" thickBot="1" x14ac:dyDescent="0.3">
      <c r="A345" s="13" t="s">
        <v>3</v>
      </c>
      <c r="B345" s="14" t="s">
        <v>4</v>
      </c>
      <c r="C345" s="14" t="s">
        <v>11</v>
      </c>
      <c r="D345" s="14" t="s">
        <v>12</v>
      </c>
      <c r="E345" s="14" t="s">
        <v>13</v>
      </c>
      <c r="F345" s="14" t="s">
        <v>8</v>
      </c>
      <c r="G345"/>
      <c r="H345"/>
      <c r="I345"/>
      <c r="J345"/>
      <c r="K345"/>
      <c r="L345"/>
      <c r="M345"/>
      <c r="N345"/>
    </row>
    <row r="346" spans="1:14" ht="19.5" thickBot="1" x14ac:dyDescent="0.35">
      <c r="A346" s="15">
        <v>1</v>
      </c>
      <c r="B346" s="15">
        <v>2</v>
      </c>
      <c r="C346" s="15">
        <v>3</v>
      </c>
      <c r="D346" s="15">
        <v>4</v>
      </c>
      <c r="E346" s="15">
        <v>5</v>
      </c>
      <c r="F346" s="15" t="s">
        <v>9</v>
      </c>
      <c r="G346"/>
      <c r="H346"/>
      <c r="I346"/>
      <c r="J346"/>
      <c r="K346"/>
      <c r="L346"/>
      <c r="M346"/>
      <c r="N346"/>
    </row>
    <row r="347" spans="1:14" ht="32.25" thickBot="1" x14ac:dyDescent="0.3">
      <c r="A347" s="44">
        <v>1</v>
      </c>
      <c r="B347" s="46" t="s">
        <v>242</v>
      </c>
      <c r="C347" s="21" t="s">
        <v>29</v>
      </c>
      <c r="D347" s="19">
        <v>100</v>
      </c>
      <c r="E347" s="195">
        <v>100</v>
      </c>
      <c r="F347" s="20">
        <f>E347/D347*100</f>
        <v>100</v>
      </c>
      <c r="G347"/>
      <c r="H347"/>
      <c r="I347"/>
      <c r="J347"/>
      <c r="K347"/>
      <c r="L347"/>
      <c r="M347"/>
      <c r="N347"/>
    </row>
    <row r="348" spans="1:14" ht="95.25" thickBot="1" x14ac:dyDescent="0.3">
      <c r="A348" s="45"/>
      <c r="B348" s="52"/>
      <c r="C348" s="24" t="s">
        <v>30</v>
      </c>
      <c r="D348" s="19">
        <v>0</v>
      </c>
      <c r="E348" s="196">
        <v>0</v>
      </c>
      <c r="F348" s="20">
        <f>IF(E348=0,100,0)</f>
        <v>100</v>
      </c>
      <c r="G348"/>
      <c r="H348"/>
      <c r="I348"/>
      <c r="J348"/>
      <c r="K348"/>
      <c r="L348"/>
      <c r="M348"/>
      <c r="N348"/>
    </row>
    <row r="349" spans="1:14" ht="95.25" thickBot="1" x14ac:dyDescent="0.3">
      <c r="A349" s="13">
        <v>2</v>
      </c>
      <c r="B349" s="50" t="s">
        <v>244</v>
      </c>
      <c r="C349" s="21" t="s">
        <v>30</v>
      </c>
      <c r="D349" s="19">
        <v>0</v>
      </c>
      <c r="E349" s="196">
        <v>0</v>
      </c>
      <c r="F349" s="20">
        <f>IF(E349=0,100,0)</f>
        <v>100</v>
      </c>
      <c r="G349"/>
      <c r="H349"/>
      <c r="I349"/>
      <c r="J349"/>
      <c r="K349"/>
      <c r="L349"/>
      <c r="M349"/>
      <c r="N349"/>
    </row>
    <row r="350" spans="1:14" ht="19.5" thickBot="1" x14ac:dyDescent="0.35"/>
    <row r="351" spans="1:14" ht="19.5" thickBot="1" x14ac:dyDescent="0.35">
      <c r="A351" s="38" t="s">
        <v>249</v>
      </c>
      <c r="B351" s="39"/>
      <c r="C351" s="39"/>
      <c r="D351" s="39"/>
      <c r="E351" s="39"/>
      <c r="F351" s="40"/>
      <c r="G351"/>
      <c r="H351"/>
      <c r="I351"/>
      <c r="J351"/>
      <c r="K351"/>
      <c r="L351"/>
      <c r="M351"/>
      <c r="N351"/>
    </row>
    <row r="352" spans="1:14" ht="19.5" thickBot="1" x14ac:dyDescent="0.35">
      <c r="A352" s="41" t="s">
        <v>36</v>
      </c>
      <c r="B352" s="42"/>
      <c r="C352" s="42"/>
      <c r="D352" s="42"/>
      <c r="E352" s="42"/>
      <c r="F352" s="43"/>
      <c r="G352"/>
      <c r="H352"/>
      <c r="I352"/>
      <c r="J352"/>
      <c r="K352"/>
      <c r="L352"/>
      <c r="M352"/>
      <c r="N352"/>
    </row>
    <row r="353" spans="1:14" ht="132" thickBot="1" x14ac:dyDescent="0.3">
      <c r="A353" s="13" t="s">
        <v>3</v>
      </c>
      <c r="B353" s="14" t="s">
        <v>4</v>
      </c>
      <c r="C353" s="14" t="s">
        <v>11</v>
      </c>
      <c r="D353" s="14" t="s">
        <v>12</v>
      </c>
      <c r="E353" s="14" t="s">
        <v>13</v>
      </c>
      <c r="F353" s="14" t="s">
        <v>8</v>
      </c>
      <c r="G353"/>
      <c r="H353"/>
      <c r="I353"/>
      <c r="J353"/>
      <c r="K353"/>
      <c r="L353"/>
      <c r="M353"/>
      <c r="N353"/>
    </row>
    <row r="354" spans="1:14" ht="19.5" thickBot="1" x14ac:dyDescent="0.35">
      <c r="A354" s="15">
        <v>1</v>
      </c>
      <c r="B354" s="15">
        <v>2</v>
      </c>
      <c r="C354" s="15">
        <v>3</v>
      </c>
      <c r="D354" s="15">
        <v>4</v>
      </c>
      <c r="E354" s="15">
        <v>5</v>
      </c>
      <c r="F354" s="15" t="s">
        <v>9</v>
      </c>
      <c r="G354"/>
      <c r="H354"/>
      <c r="I354"/>
      <c r="J354"/>
      <c r="K354"/>
      <c r="L354"/>
      <c r="M354"/>
      <c r="N354"/>
    </row>
    <row r="355" spans="1:14" ht="65.25" customHeight="1" thickBot="1" x14ac:dyDescent="0.3">
      <c r="A355" s="44">
        <v>1</v>
      </c>
      <c r="B355" s="205" t="s">
        <v>252</v>
      </c>
      <c r="C355" s="21" t="s">
        <v>29</v>
      </c>
      <c r="D355" s="19">
        <v>100</v>
      </c>
      <c r="E355" s="148">
        <v>100</v>
      </c>
      <c r="F355" s="20">
        <f>E355/D355*100</f>
        <v>100</v>
      </c>
      <c r="G355"/>
      <c r="H355"/>
      <c r="I355"/>
      <c r="J355"/>
      <c r="K355"/>
      <c r="L355"/>
      <c r="M355"/>
      <c r="N355"/>
    </row>
    <row r="356" spans="1:14" ht="96.75" customHeight="1" thickBot="1" x14ac:dyDescent="0.3">
      <c r="A356" s="45"/>
      <c r="B356" s="206"/>
      <c r="C356" s="149" t="s">
        <v>30</v>
      </c>
      <c r="D356" s="19">
        <v>0</v>
      </c>
      <c r="E356" s="22">
        <v>0</v>
      </c>
      <c r="F356" s="20">
        <f>IF(E356=0,100,0)</f>
        <v>100</v>
      </c>
      <c r="G356"/>
      <c r="H356"/>
      <c r="I356"/>
      <c r="J356"/>
      <c r="K356"/>
      <c r="L356"/>
      <c r="M356"/>
      <c r="N356"/>
    </row>
    <row r="357" spans="1:14" ht="102" customHeight="1" thickBot="1" x14ac:dyDescent="0.3">
      <c r="A357" s="13">
        <v>2</v>
      </c>
      <c r="B357" s="207" t="s">
        <v>251</v>
      </c>
      <c r="C357" s="21" t="s">
        <v>30</v>
      </c>
      <c r="D357" s="19">
        <v>0</v>
      </c>
      <c r="E357" s="22">
        <v>0</v>
      </c>
      <c r="F357" s="20">
        <f>IF(E357=0,100,0)</f>
        <v>100</v>
      </c>
      <c r="G357"/>
      <c r="H357"/>
      <c r="I357"/>
      <c r="J357"/>
      <c r="K357"/>
      <c r="L357"/>
      <c r="M357"/>
      <c r="N357"/>
    </row>
    <row r="358" spans="1:14" ht="19.5" thickBot="1" x14ac:dyDescent="0.35"/>
    <row r="359" spans="1:14" ht="19.5" thickBot="1" x14ac:dyDescent="0.35">
      <c r="A359" s="38" t="s">
        <v>253</v>
      </c>
      <c r="B359" s="39"/>
      <c r="C359" s="39"/>
      <c r="D359" s="39"/>
      <c r="E359" s="39"/>
      <c r="F359" s="40"/>
      <c r="G359"/>
      <c r="H359"/>
      <c r="I359"/>
      <c r="J359"/>
      <c r="K359"/>
      <c r="L359"/>
      <c r="M359"/>
      <c r="N359"/>
    </row>
    <row r="360" spans="1:14" ht="19.5" thickBot="1" x14ac:dyDescent="0.35">
      <c r="A360" s="41" t="s">
        <v>36</v>
      </c>
      <c r="B360" s="42"/>
      <c r="C360" s="42"/>
      <c r="D360" s="42"/>
      <c r="E360" s="42"/>
      <c r="F360" s="43"/>
      <c r="G360"/>
      <c r="H360"/>
      <c r="I360"/>
      <c r="J360"/>
      <c r="K360"/>
      <c r="L360"/>
      <c r="M360"/>
      <c r="N360"/>
    </row>
    <row r="361" spans="1:14" ht="132" thickBot="1" x14ac:dyDescent="0.3">
      <c r="A361" s="13" t="s">
        <v>3</v>
      </c>
      <c r="B361" s="14" t="s">
        <v>4</v>
      </c>
      <c r="C361" s="14" t="s">
        <v>11</v>
      </c>
      <c r="D361" s="14" t="s">
        <v>12</v>
      </c>
      <c r="E361" s="14" t="s">
        <v>13</v>
      </c>
      <c r="F361" s="14" t="s">
        <v>8</v>
      </c>
      <c r="G361"/>
      <c r="H361"/>
      <c r="I361"/>
      <c r="J361"/>
      <c r="K361"/>
      <c r="L361"/>
      <c r="M361"/>
      <c r="N361"/>
    </row>
    <row r="362" spans="1:14" ht="19.5" thickBot="1" x14ac:dyDescent="0.35">
      <c r="A362" s="15">
        <v>1</v>
      </c>
      <c r="B362" s="15">
        <v>2</v>
      </c>
      <c r="C362" s="15">
        <v>3</v>
      </c>
      <c r="D362" s="15">
        <v>4</v>
      </c>
      <c r="E362" s="15">
        <v>5</v>
      </c>
      <c r="F362" s="15" t="s">
        <v>9</v>
      </c>
      <c r="G362"/>
      <c r="H362"/>
      <c r="I362"/>
      <c r="J362"/>
      <c r="K362"/>
      <c r="L362"/>
      <c r="M362"/>
      <c r="N362"/>
    </row>
    <row r="363" spans="1:14" ht="65.25" customHeight="1" thickBot="1" x14ac:dyDescent="0.3">
      <c r="A363" s="44">
        <v>1</v>
      </c>
      <c r="B363" s="46" t="s">
        <v>78</v>
      </c>
      <c r="C363" s="21" t="s">
        <v>29</v>
      </c>
      <c r="D363" s="19">
        <v>100</v>
      </c>
      <c r="E363" s="23">
        <v>100</v>
      </c>
      <c r="F363" s="20">
        <f>E363/D363*100</f>
        <v>100</v>
      </c>
      <c r="G363"/>
      <c r="H363"/>
      <c r="I363"/>
      <c r="J363"/>
      <c r="K363"/>
      <c r="L363"/>
      <c r="M363"/>
      <c r="N363"/>
    </row>
    <row r="364" spans="1:14" ht="96.75" customHeight="1" thickBot="1" x14ac:dyDescent="0.3">
      <c r="A364" s="45"/>
      <c r="B364" s="52"/>
      <c r="C364" s="24" t="s">
        <v>30</v>
      </c>
      <c r="D364" s="19">
        <v>0</v>
      </c>
      <c r="E364" s="22"/>
      <c r="F364" s="20">
        <f>IF(E364=0,100,0)</f>
        <v>100</v>
      </c>
      <c r="G364"/>
      <c r="H364"/>
      <c r="I364"/>
      <c r="J364"/>
      <c r="K364"/>
      <c r="L364"/>
      <c r="M364"/>
      <c r="N364"/>
    </row>
    <row r="365" spans="1:14" ht="95.25" thickBot="1" x14ac:dyDescent="0.3">
      <c r="A365" s="13">
        <v>2</v>
      </c>
      <c r="B365" s="71" t="s">
        <v>254</v>
      </c>
      <c r="C365" s="21" t="s">
        <v>30</v>
      </c>
      <c r="D365" s="19">
        <v>0</v>
      </c>
      <c r="E365" s="22"/>
      <c r="F365" s="20">
        <f>IF(E365=0,100,0)</f>
        <v>100</v>
      </c>
      <c r="G365"/>
      <c r="H365"/>
      <c r="I365"/>
      <c r="J365"/>
      <c r="K365"/>
      <c r="L365"/>
      <c r="M365"/>
      <c r="N365"/>
    </row>
    <row r="366" spans="1:14" ht="19.5" thickBot="1" x14ac:dyDescent="0.35"/>
    <row r="367" spans="1:14" ht="19.5" thickBot="1" x14ac:dyDescent="0.35">
      <c r="A367" s="38" t="s">
        <v>255</v>
      </c>
      <c r="B367" s="39"/>
      <c r="C367" s="39"/>
      <c r="D367" s="39"/>
      <c r="E367" s="39"/>
      <c r="F367" s="40"/>
      <c r="G367"/>
      <c r="H367"/>
      <c r="I367"/>
      <c r="J367"/>
      <c r="K367"/>
      <c r="L367"/>
      <c r="M367"/>
      <c r="N367"/>
    </row>
    <row r="368" spans="1:14" ht="19.5" thickBot="1" x14ac:dyDescent="0.35">
      <c r="A368" s="41" t="s">
        <v>36</v>
      </c>
      <c r="B368" s="42"/>
      <c r="C368" s="42"/>
      <c r="D368" s="42"/>
      <c r="E368" s="42"/>
      <c r="F368" s="43"/>
      <c r="G368"/>
      <c r="H368"/>
      <c r="I368"/>
      <c r="J368"/>
      <c r="K368"/>
      <c r="L368"/>
      <c r="M368"/>
      <c r="N368"/>
    </row>
    <row r="369" spans="1:14" ht="132" thickBot="1" x14ac:dyDescent="0.3">
      <c r="A369" s="13" t="s">
        <v>3</v>
      </c>
      <c r="B369" s="14" t="s">
        <v>4</v>
      </c>
      <c r="C369" s="14" t="s">
        <v>11</v>
      </c>
      <c r="D369" s="14" t="s">
        <v>12</v>
      </c>
      <c r="E369" s="14" t="s">
        <v>13</v>
      </c>
      <c r="F369" s="14" t="s">
        <v>8</v>
      </c>
      <c r="G369"/>
      <c r="H369"/>
      <c r="I369"/>
      <c r="J369"/>
      <c r="K369"/>
      <c r="L369"/>
      <c r="M369"/>
      <c r="N369"/>
    </row>
    <row r="370" spans="1:14" ht="19.5" thickBot="1" x14ac:dyDescent="0.35">
      <c r="A370" s="15">
        <v>1</v>
      </c>
      <c r="B370" s="15">
        <v>2</v>
      </c>
      <c r="C370" s="15">
        <v>3</v>
      </c>
      <c r="D370" s="15">
        <v>4</v>
      </c>
      <c r="E370" s="15">
        <v>5</v>
      </c>
      <c r="F370" s="15" t="s">
        <v>9</v>
      </c>
      <c r="G370"/>
      <c r="H370"/>
      <c r="I370"/>
      <c r="J370"/>
      <c r="K370"/>
      <c r="L370"/>
      <c r="M370"/>
      <c r="N370"/>
    </row>
    <row r="371" spans="1:14" ht="65.25" customHeight="1" thickBot="1" x14ac:dyDescent="0.3">
      <c r="A371" s="44">
        <v>1</v>
      </c>
      <c r="B371" s="46" t="s">
        <v>78</v>
      </c>
      <c r="C371" s="21" t="s">
        <v>29</v>
      </c>
      <c r="D371" s="19">
        <v>100</v>
      </c>
      <c r="E371" s="23">
        <v>90</v>
      </c>
      <c r="F371" s="20">
        <f>E371/D371*100</f>
        <v>90</v>
      </c>
      <c r="G371"/>
      <c r="H371"/>
      <c r="I371"/>
      <c r="J371"/>
      <c r="K371"/>
      <c r="L371"/>
      <c r="M371"/>
      <c r="N371"/>
    </row>
    <row r="372" spans="1:14" ht="95.25" thickBot="1" x14ac:dyDescent="0.3">
      <c r="A372" s="45"/>
      <c r="B372" s="52"/>
      <c r="C372" s="24" t="s">
        <v>30</v>
      </c>
      <c r="D372" s="19">
        <v>0</v>
      </c>
      <c r="E372" s="22">
        <v>0</v>
      </c>
      <c r="F372" s="20">
        <f>IF(E372=0,100,0)</f>
        <v>100</v>
      </c>
      <c r="G372"/>
      <c r="H372"/>
      <c r="I372"/>
      <c r="J372"/>
      <c r="K372"/>
      <c r="L372"/>
      <c r="M372"/>
      <c r="N372"/>
    </row>
    <row r="373" spans="1:14" ht="95.25" thickBot="1" x14ac:dyDescent="0.3">
      <c r="A373" s="13">
        <v>2</v>
      </c>
      <c r="B373" s="71" t="s">
        <v>256</v>
      </c>
      <c r="C373" s="21" t="s">
        <v>30</v>
      </c>
      <c r="D373" s="19">
        <v>0</v>
      </c>
      <c r="E373" s="22">
        <v>0</v>
      </c>
      <c r="F373" s="20">
        <f>IF(E373=0,100,0)</f>
        <v>100</v>
      </c>
      <c r="G373"/>
      <c r="H373"/>
      <c r="I373"/>
      <c r="J373"/>
      <c r="K373"/>
      <c r="L373"/>
      <c r="M373"/>
      <c r="N373"/>
    </row>
    <row r="374" spans="1:14" ht="19.5" thickBot="1" x14ac:dyDescent="0.35"/>
    <row r="375" spans="1:14" ht="19.5" thickBot="1" x14ac:dyDescent="0.35">
      <c r="A375" s="209" t="s">
        <v>259</v>
      </c>
      <c r="B375" s="210"/>
      <c r="C375" s="210"/>
      <c r="D375" s="210"/>
      <c r="E375" s="210"/>
      <c r="F375" s="211"/>
      <c r="G375"/>
      <c r="H375"/>
      <c r="I375"/>
      <c r="J375"/>
      <c r="K375"/>
      <c r="L375"/>
      <c r="M375"/>
      <c r="N375"/>
    </row>
    <row r="376" spans="1:14" ht="19.5" thickBot="1" x14ac:dyDescent="0.35">
      <c r="A376" s="41" t="s">
        <v>36</v>
      </c>
      <c r="B376" s="42"/>
      <c r="C376" s="42"/>
      <c r="D376" s="42"/>
      <c r="E376" s="42"/>
      <c r="F376" s="43"/>
      <c r="G376"/>
      <c r="H376"/>
      <c r="I376"/>
      <c r="J376"/>
      <c r="K376"/>
      <c r="L376"/>
      <c r="M376"/>
      <c r="N376"/>
    </row>
    <row r="377" spans="1:14" ht="132" thickBot="1" x14ac:dyDescent="0.3">
      <c r="A377" s="13" t="s">
        <v>3</v>
      </c>
      <c r="B377" s="14" t="s">
        <v>4</v>
      </c>
      <c r="C377" s="14" t="s">
        <v>11</v>
      </c>
      <c r="D377" s="14" t="s">
        <v>12</v>
      </c>
      <c r="E377" s="14" t="s">
        <v>13</v>
      </c>
      <c r="F377" s="14" t="s">
        <v>8</v>
      </c>
      <c r="G377"/>
      <c r="H377"/>
      <c r="I377"/>
      <c r="J377"/>
      <c r="K377"/>
      <c r="L377"/>
      <c r="M377"/>
      <c r="N377"/>
    </row>
    <row r="378" spans="1:14" ht="19.5" thickBot="1" x14ac:dyDescent="0.35">
      <c r="A378" s="15">
        <v>1</v>
      </c>
      <c r="B378" s="15">
        <v>2</v>
      </c>
      <c r="C378" s="15">
        <v>3</v>
      </c>
      <c r="D378" s="15">
        <v>4</v>
      </c>
      <c r="E378" s="15">
        <v>5</v>
      </c>
      <c r="F378" s="15" t="s">
        <v>9</v>
      </c>
      <c r="G378"/>
      <c r="H378"/>
      <c r="I378"/>
      <c r="J378"/>
      <c r="K378"/>
      <c r="L378"/>
      <c r="M378"/>
      <c r="N378"/>
    </row>
    <row r="379" spans="1:14" ht="65.25" customHeight="1" thickBot="1" x14ac:dyDescent="0.3">
      <c r="A379" s="44">
        <v>1</v>
      </c>
      <c r="B379" s="46" t="s">
        <v>78</v>
      </c>
      <c r="C379" s="21" t="s">
        <v>29</v>
      </c>
      <c r="D379" s="19">
        <v>100</v>
      </c>
      <c r="E379" s="213">
        <v>100</v>
      </c>
      <c r="F379" s="20">
        <f>E379/D379*100</f>
        <v>100</v>
      </c>
      <c r="G379"/>
      <c r="H379"/>
      <c r="I379"/>
      <c r="J379"/>
      <c r="K379"/>
      <c r="L379"/>
      <c r="M379"/>
      <c r="N379"/>
    </row>
    <row r="380" spans="1:14" ht="96.75" customHeight="1" thickBot="1" x14ac:dyDescent="0.3">
      <c r="A380" s="45"/>
      <c r="B380" s="52"/>
      <c r="C380" s="24" t="s">
        <v>30</v>
      </c>
      <c r="D380" s="19">
        <v>0</v>
      </c>
      <c r="E380" s="214">
        <v>0</v>
      </c>
      <c r="F380" s="20">
        <f>IF(E380=0,100,0)</f>
        <v>100</v>
      </c>
      <c r="G380"/>
      <c r="H380"/>
      <c r="I380"/>
      <c r="J380"/>
      <c r="K380"/>
      <c r="L380"/>
      <c r="M380"/>
      <c r="N380"/>
    </row>
    <row r="381" spans="1:14" ht="95.25" thickBot="1" x14ac:dyDescent="0.3">
      <c r="A381" s="13">
        <v>2</v>
      </c>
      <c r="B381" s="71" t="s">
        <v>258</v>
      </c>
      <c r="C381" s="21" t="s">
        <v>30</v>
      </c>
      <c r="D381" s="19">
        <v>0</v>
      </c>
      <c r="E381" s="214">
        <v>0</v>
      </c>
      <c r="F381" s="20">
        <f>IF(E381=0,100,0)</f>
        <v>100</v>
      </c>
      <c r="G381"/>
      <c r="H381"/>
      <c r="I381"/>
      <c r="J381"/>
      <c r="K381"/>
      <c r="L381"/>
      <c r="M381"/>
      <c r="N381"/>
    </row>
    <row r="382" spans="1:14" ht="19.5" thickBot="1" x14ac:dyDescent="0.35"/>
    <row r="383" spans="1:14" ht="19.5" thickBot="1" x14ac:dyDescent="0.35">
      <c r="A383" s="38" t="s">
        <v>261</v>
      </c>
      <c r="B383" s="39"/>
      <c r="C383" s="39"/>
      <c r="D383" s="39"/>
      <c r="E383" s="39"/>
      <c r="F383" s="40"/>
      <c r="G383"/>
      <c r="H383"/>
      <c r="I383"/>
      <c r="J383"/>
      <c r="K383"/>
      <c r="L383"/>
      <c r="M383"/>
      <c r="N383"/>
    </row>
    <row r="384" spans="1:14" ht="19.5" thickBot="1" x14ac:dyDescent="0.35">
      <c r="A384" s="41" t="s">
        <v>36</v>
      </c>
      <c r="B384" s="42"/>
      <c r="C384" s="42"/>
      <c r="D384" s="42"/>
      <c r="E384" s="42"/>
      <c r="F384" s="43"/>
      <c r="G384"/>
      <c r="H384"/>
      <c r="I384"/>
      <c r="J384"/>
      <c r="K384"/>
      <c r="L384"/>
      <c r="M384"/>
      <c r="N384"/>
    </row>
    <row r="385" spans="1:14" ht="132" thickBot="1" x14ac:dyDescent="0.3">
      <c r="A385" s="13" t="s">
        <v>3</v>
      </c>
      <c r="B385" s="14" t="s">
        <v>4</v>
      </c>
      <c r="C385" s="14" t="s">
        <v>11</v>
      </c>
      <c r="D385" s="14" t="s">
        <v>12</v>
      </c>
      <c r="E385" s="14" t="s">
        <v>13</v>
      </c>
      <c r="F385" s="14" t="s">
        <v>8</v>
      </c>
      <c r="G385"/>
      <c r="H385"/>
      <c r="I385"/>
      <c r="J385"/>
      <c r="K385"/>
      <c r="L385"/>
      <c r="M385"/>
      <c r="N385"/>
    </row>
    <row r="386" spans="1:14" ht="19.5" thickBot="1" x14ac:dyDescent="0.35">
      <c r="A386" s="15">
        <v>1</v>
      </c>
      <c r="B386" s="15">
        <v>2</v>
      </c>
      <c r="C386" s="15">
        <v>3</v>
      </c>
      <c r="D386" s="15">
        <v>4</v>
      </c>
      <c r="E386" s="15">
        <v>5</v>
      </c>
      <c r="F386" s="15" t="s">
        <v>9</v>
      </c>
      <c r="G386"/>
      <c r="H386"/>
      <c r="I386"/>
      <c r="J386"/>
      <c r="K386"/>
      <c r="L386"/>
      <c r="M386"/>
      <c r="N386"/>
    </row>
    <row r="387" spans="1:14" ht="65.25" customHeight="1" thickBot="1" x14ac:dyDescent="0.3">
      <c r="A387" s="44">
        <v>1</v>
      </c>
      <c r="B387" s="46" t="s">
        <v>264</v>
      </c>
      <c r="C387" s="21" t="s">
        <v>29</v>
      </c>
      <c r="D387" s="19">
        <v>100</v>
      </c>
      <c r="E387" s="23">
        <v>100</v>
      </c>
      <c r="F387" s="20">
        <f>E387/D387*100</f>
        <v>100</v>
      </c>
      <c r="G387"/>
      <c r="H387"/>
      <c r="I387"/>
      <c r="J387"/>
      <c r="K387"/>
      <c r="L387"/>
      <c r="M387"/>
      <c r="N387"/>
    </row>
    <row r="388" spans="1:14" ht="96.75" customHeight="1" thickBot="1" x14ac:dyDescent="0.3">
      <c r="A388" s="45"/>
      <c r="B388" s="52"/>
      <c r="C388" s="24" t="s">
        <v>30</v>
      </c>
      <c r="D388" s="19">
        <v>0</v>
      </c>
      <c r="E388" s="22">
        <v>0</v>
      </c>
      <c r="F388" s="20">
        <f>IF(E388=0,100,0)</f>
        <v>100</v>
      </c>
      <c r="G388"/>
      <c r="H388"/>
      <c r="I388"/>
      <c r="J388"/>
      <c r="K388"/>
      <c r="L388"/>
      <c r="M388"/>
      <c r="N388"/>
    </row>
    <row r="389" spans="1:14" ht="95.25" thickBot="1" x14ac:dyDescent="0.3">
      <c r="A389" s="13">
        <v>2</v>
      </c>
      <c r="B389" s="50" t="s">
        <v>263</v>
      </c>
      <c r="C389" s="21" t="s">
        <v>30</v>
      </c>
      <c r="D389" s="19">
        <v>0</v>
      </c>
      <c r="E389" s="22">
        <v>0</v>
      </c>
      <c r="F389" s="20">
        <f>IF(E389=0,100,0)</f>
        <v>100</v>
      </c>
      <c r="G389"/>
      <c r="H389"/>
      <c r="I389"/>
      <c r="J389"/>
      <c r="K389"/>
      <c r="L389"/>
      <c r="M389"/>
      <c r="N389"/>
    </row>
    <row r="390" spans="1:14" ht="19.5" thickBot="1" x14ac:dyDescent="0.35"/>
    <row r="391" spans="1:14" ht="19.5" thickBot="1" x14ac:dyDescent="0.35">
      <c r="A391" s="38" t="s">
        <v>267</v>
      </c>
      <c r="B391" s="39"/>
      <c r="C391" s="39"/>
      <c r="D391" s="39"/>
      <c r="E391" s="39"/>
      <c r="F391" s="40"/>
      <c r="G391"/>
      <c r="H391"/>
      <c r="I391"/>
      <c r="J391"/>
      <c r="K391"/>
      <c r="L391"/>
      <c r="M391"/>
      <c r="N391"/>
    </row>
    <row r="392" spans="1:14" ht="19.5" thickBot="1" x14ac:dyDescent="0.35">
      <c r="A392" s="152" t="s">
        <v>36</v>
      </c>
      <c r="B392" s="153"/>
      <c r="C392" s="153"/>
      <c r="D392" s="153"/>
      <c r="E392" s="153"/>
      <c r="F392" s="154"/>
      <c r="G392"/>
      <c r="H392"/>
      <c r="I392"/>
      <c r="J392"/>
      <c r="K392"/>
      <c r="L392"/>
      <c r="M392"/>
      <c r="N392"/>
    </row>
    <row r="393" spans="1:14" ht="132" thickBot="1" x14ac:dyDescent="0.3">
      <c r="A393" s="34" t="s">
        <v>3</v>
      </c>
      <c r="B393" s="14" t="s">
        <v>4</v>
      </c>
      <c r="C393" s="14" t="s">
        <v>11</v>
      </c>
      <c r="D393" s="14" t="s">
        <v>12</v>
      </c>
      <c r="E393" s="14" t="s">
        <v>13</v>
      </c>
      <c r="F393" s="14" t="s">
        <v>8</v>
      </c>
      <c r="G393"/>
      <c r="H393"/>
      <c r="I393"/>
      <c r="J393"/>
      <c r="K393"/>
      <c r="L393"/>
      <c r="M393"/>
      <c r="N393"/>
    </row>
    <row r="394" spans="1:14" ht="19.5" thickBot="1" x14ac:dyDescent="0.35">
      <c r="A394" s="15">
        <v>1</v>
      </c>
      <c r="B394" s="15">
        <v>2</v>
      </c>
      <c r="C394" s="15">
        <v>3</v>
      </c>
      <c r="D394" s="15">
        <v>4</v>
      </c>
      <c r="E394" s="15">
        <v>5</v>
      </c>
      <c r="F394" s="15" t="s">
        <v>9</v>
      </c>
      <c r="G394"/>
      <c r="H394"/>
      <c r="I394"/>
      <c r="J394"/>
      <c r="K394"/>
      <c r="L394"/>
      <c r="M394"/>
      <c r="N394"/>
    </row>
    <row r="395" spans="1:14" ht="44.25" customHeight="1" thickBot="1" x14ac:dyDescent="0.3">
      <c r="A395" s="111">
        <v>1</v>
      </c>
      <c r="B395" s="220" t="s">
        <v>270</v>
      </c>
      <c r="C395" s="221" t="s">
        <v>29</v>
      </c>
      <c r="D395" s="19">
        <v>100</v>
      </c>
      <c r="E395" s="22">
        <v>93</v>
      </c>
      <c r="F395" s="20">
        <f>E395/D395*100</f>
        <v>93</v>
      </c>
      <c r="G395"/>
      <c r="H395"/>
      <c r="I395"/>
      <c r="J395"/>
      <c r="K395"/>
      <c r="L395"/>
      <c r="M395"/>
      <c r="N395"/>
    </row>
    <row r="396" spans="1:14" ht="95.25" thickBot="1" x14ac:dyDescent="0.3">
      <c r="A396" s="113"/>
      <c r="B396" s="222"/>
      <c r="C396" s="160" t="s">
        <v>30</v>
      </c>
      <c r="D396" s="223">
        <v>0</v>
      </c>
      <c r="E396" s="22">
        <v>0</v>
      </c>
      <c r="F396" s="20">
        <f>IF(E396=0,100,0)</f>
        <v>100</v>
      </c>
      <c r="G396"/>
      <c r="H396"/>
      <c r="I396"/>
      <c r="J396"/>
      <c r="K396"/>
      <c r="L396"/>
      <c r="M396"/>
      <c r="N396"/>
    </row>
    <row r="397" spans="1:14" ht="95.25" thickBot="1" x14ac:dyDescent="0.3">
      <c r="A397" s="110">
        <v>2</v>
      </c>
      <c r="B397" s="224" t="s">
        <v>271</v>
      </c>
      <c r="C397" s="224" t="s">
        <v>30</v>
      </c>
      <c r="D397" s="225">
        <v>0</v>
      </c>
      <c r="E397" s="67">
        <v>0</v>
      </c>
      <c r="F397" s="158">
        <f>IF(E397=0,100,0)</f>
        <v>100</v>
      </c>
      <c r="G397"/>
      <c r="H397"/>
      <c r="I397"/>
      <c r="J397"/>
      <c r="K397"/>
      <c r="L397"/>
      <c r="M397"/>
      <c r="N397"/>
    </row>
    <row r="398" spans="1:14" ht="19.5" thickBot="1" x14ac:dyDescent="0.35"/>
    <row r="399" spans="1:14" s="233" customFormat="1" ht="19.5" thickBot="1" x14ac:dyDescent="0.35">
      <c r="A399" s="230" t="s">
        <v>273</v>
      </c>
      <c r="B399" s="231"/>
      <c r="C399" s="231"/>
      <c r="D399" s="231"/>
      <c r="E399" s="231"/>
      <c r="F399" s="232"/>
    </row>
    <row r="400" spans="1:14" s="233" customFormat="1" ht="19.5" thickBot="1" x14ac:dyDescent="0.35">
      <c r="A400" s="234" t="s">
        <v>36</v>
      </c>
      <c r="B400" s="235"/>
      <c r="C400" s="235"/>
      <c r="D400" s="235"/>
      <c r="E400" s="235"/>
      <c r="F400" s="236"/>
    </row>
    <row r="401" spans="1:14" s="233" customFormat="1" ht="132" thickBot="1" x14ac:dyDescent="0.3">
      <c r="A401" s="237" t="s">
        <v>3</v>
      </c>
      <c r="B401" s="238" t="s">
        <v>4</v>
      </c>
      <c r="C401" s="238" t="s">
        <v>11</v>
      </c>
      <c r="D401" s="238" t="s">
        <v>12</v>
      </c>
      <c r="E401" s="238" t="s">
        <v>13</v>
      </c>
      <c r="F401" s="238" t="s">
        <v>8</v>
      </c>
    </row>
    <row r="402" spans="1:14" s="233" customFormat="1" ht="19.5" thickBot="1" x14ac:dyDescent="0.35">
      <c r="A402" s="239">
        <v>1</v>
      </c>
      <c r="B402" s="239">
        <v>2</v>
      </c>
      <c r="C402" s="239">
        <v>3</v>
      </c>
      <c r="D402" s="239">
        <v>4</v>
      </c>
      <c r="E402" s="239">
        <v>5</v>
      </c>
      <c r="F402" s="239" t="s">
        <v>9</v>
      </c>
    </row>
    <row r="403" spans="1:14" s="233" customFormat="1" ht="65.25" customHeight="1" thickBot="1" x14ac:dyDescent="0.3">
      <c r="A403" s="245">
        <v>1</v>
      </c>
      <c r="B403" s="246" t="s">
        <v>174</v>
      </c>
      <c r="C403" s="247" t="s">
        <v>29</v>
      </c>
      <c r="D403" s="248">
        <v>100</v>
      </c>
      <c r="E403" s="249">
        <v>100</v>
      </c>
      <c r="F403" s="250">
        <f>E403/D403*100</f>
        <v>100</v>
      </c>
    </row>
    <row r="404" spans="1:14" s="233" customFormat="1" ht="96.75" customHeight="1" thickBot="1" x14ac:dyDescent="0.3">
      <c r="A404" s="251"/>
      <c r="B404" s="252"/>
      <c r="C404" s="253" t="s">
        <v>30</v>
      </c>
      <c r="D404" s="248">
        <v>0</v>
      </c>
      <c r="E404" s="254">
        <v>0</v>
      </c>
      <c r="F404" s="250">
        <f>IF(E404=0, 100, 0)</f>
        <v>100</v>
      </c>
    </row>
    <row r="405" spans="1:14" s="233" customFormat="1" ht="95.25" thickBot="1" x14ac:dyDescent="0.3">
      <c r="A405" s="237">
        <v>2</v>
      </c>
      <c r="B405" s="255" t="s">
        <v>275</v>
      </c>
      <c r="C405" s="247" t="s">
        <v>30</v>
      </c>
      <c r="D405" s="248">
        <v>0</v>
      </c>
      <c r="E405" s="254">
        <v>0</v>
      </c>
      <c r="F405" s="250">
        <f>IF(E405=0, 100, 0)</f>
        <v>100</v>
      </c>
    </row>
    <row r="406" spans="1:14" ht="19.5" thickBot="1" x14ac:dyDescent="0.35"/>
    <row r="407" spans="1:14" ht="19.5" thickBot="1" x14ac:dyDescent="0.35">
      <c r="A407" s="38" t="s">
        <v>277</v>
      </c>
      <c r="B407" s="39"/>
      <c r="C407" s="39"/>
      <c r="D407" s="39"/>
      <c r="E407" s="39"/>
      <c r="F407" s="40"/>
      <c r="G407"/>
      <c r="H407"/>
      <c r="I407"/>
      <c r="J407"/>
      <c r="K407"/>
      <c r="L407"/>
      <c r="M407"/>
      <c r="N407"/>
    </row>
    <row r="408" spans="1:14" ht="19.5" thickBot="1" x14ac:dyDescent="0.35">
      <c r="A408" s="41" t="s">
        <v>36</v>
      </c>
      <c r="B408" s="42"/>
      <c r="C408" s="42"/>
      <c r="D408" s="42"/>
      <c r="E408" s="42"/>
      <c r="F408" s="43"/>
      <c r="G408"/>
      <c r="H408"/>
      <c r="I408"/>
      <c r="J408"/>
      <c r="K408"/>
      <c r="L408"/>
      <c r="M408"/>
      <c r="N408"/>
    </row>
    <row r="409" spans="1:14" ht="132" thickBot="1" x14ac:dyDescent="0.3">
      <c r="A409" s="13" t="s">
        <v>3</v>
      </c>
      <c r="B409" s="14" t="s">
        <v>4</v>
      </c>
      <c r="C409" s="14" t="s">
        <v>11</v>
      </c>
      <c r="D409" s="14" t="s">
        <v>12</v>
      </c>
      <c r="E409" s="14" t="s">
        <v>13</v>
      </c>
      <c r="F409" s="14" t="s">
        <v>8</v>
      </c>
      <c r="G409"/>
      <c r="H409"/>
      <c r="I409"/>
      <c r="J409"/>
      <c r="K409"/>
      <c r="L409"/>
      <c r="M409"/>
      <c r="N409"/>
    </row>
    <row r="410" spans="1:14" ht="19.5" thickBot="1" x14ac:dyDescent="0.35">
      <c r="A410" s="15">
        <v>1</v>
      </c>
      <c r="B410" s="15">
        <v>2</v>
      </c>
      <c r="C410" s="15">
        <v>3</v>
      </c>
      <c r="D410" s="15">
        <v>4</v>
      </c>
      <c r="E410" s="15">
        <v>5</v>
      </c>
      <c r="F410" s="15" t="s">
        <v>9</v>
      </c>
      <c r="G410"/>
      <c r="H410"/>
      <c r="I410"/>
      <c r="J410"/>
      <c r="K410"/>
      <c r="L410"/>
      <c r="M410"/>
      <c r="N410"/>
    </row>
    <row r="411" spans="1:14" ht="65.25" customHeight="1" thickBot="1" x14ac:dyDescent="0.3">
      <c r="A411" s="44">
        <v>1</v>
      </c>
      <c r="B411" s="46" t="s">
        <v>278</v>
      </c>
      <c r="C411" s="21" t="s">
        <v>29</v>
      </c>
      <c r="D411" s="19">
        <v>100</v>
      </c>
      <c r="E411" s="23">
        <v>100</v>
      </c>
      <c r="F411" s="20">
        <f>E411/D411*100</f>
        <v>100</v>
      </c>
      <c r="G411"/>
      <c r="H411"/>
      <c r="I411"/>
      <c r="J411"/>
      <c r="K411"/>
      <c r="L411"/>
      <c r="M411"/>
      <c r="N411"/>
    </row>
    <row r="412" spans="1:14" ht="99" customHeight="1" thickBot="1" x14ac:dyDescent="0.3">
      <c r="A412" s="45"/>
      <c r="B412" s="52"/>
      <c r="C412" s="24" t="s">
        <v>30</v>
      </c>
      <c r="D412" s="19">
        <v>0</v>
      </c>
      <c r="E412" s="22">
        <v>0</v>
      </c>
      <c r="F412" s="20">
        <f>IF(E412=0,100,0)</f>
        <v>100</v>
      </c>
      <c r="G412"/>
      <c r="H412"/>
      <c r="I412"/>
      <c r="J412"/>
      <c r="K412"/>
      <c r="L412"/>
      <c r="M412"/>
      <c r="N412"/>
    </row>
    <row r="413" spans="1:14" ht="95.25" thickBot="1" x14ac:dyDescent="0.3">
      <c r="A413" s="13">
        <v>2</v>
      </c>
      <c r="B413" s="71" t="s">
        <v>56</v>
      </c>
      <c r="C413" s="21" t="s">
        <v>30</v>
      </c>
      <c r="D413" s="19">
        <v>0</v>
      </c>
      <c r="E413" s="22">
        <v>0</v>
      </c>
      <c r="F413" s="20">
        <f>IF(E413=0,100,0)</f>
        <v>100</v>
      </c>
      <c r="G413"/>
      <c r="H413"/>
      <c r="I413"/>
      <c r="J413"/>
      <c r="K413"/>
      <c r="L413"/>
      <c r="M413"/>
      <c r="N413"/>
    </row>
    <row r="414" spans="1:14" ht="19.5" thickBot="1" x14ac:dyDescent="0.35"/>
    <row r="415" spans="1:14" ht="19.5" thickBot="1" x14ac:dyDescent="0.35">
      <c r="A415" s="38" t="s">
        <v>281</v>
      </c>
      <c r="B415" s="39"/>
      <c r="C415" s="39"/>
      <c r="D415" s="39"/>
      <c r="E415" s="39"/>
      <c r="F415" s="40"/>
      <c r="G415"/>
      <c r="H415"/>
      <c r="I415"/>
      <c r="J415"/>
      <c r="K415"/>
      <c r="L415"/>
      <c r="M415"/>
      <c r="N415"/>
    </row>
    <row r="416" spans="1:14" ht="19.5" thickBot="1" x14ac:dyDescent="0.35">
      <c r="A416" s="41" t="s">
        <v>36</v>
      </c>
      <c r="B416" s="42"/>
      <c r="C416" s="42"/>
      <c r="D416" s="42"/>
      <c r="E416" s="42"/>
      <c r="F416" s="43"/>
      <c r="G416"/>
      <c r="H416"/>
      <c r="I416"/>
      <c r="J416"/>
      <c r="K416"/>
      <c r="L416"/>
      <c r="M416"/>
      <c r="N416"/>
    </row>
    <row r="417" spans="1:14" ht="132" thickBot="1" x14ac:dyDescent="0.3">
      <c r="A417" s="13" t="s">
        <v>3</v>
      </c>
      <c r="B417" s="14" t="s">
        <v>4</v>
      </c>
      <c r="C417" s="14" t="s">
        <v>11</v>
      </c>
      <c r="D417" s="14" t="s">
        <v>12</v>
      </c>
      <c r="E417" s="14" t="s">
        <v>13</v>
      </c>
      <c r="F417" s="14" t="s">
        <v>8</v>
      </c>
      <c r="G417"/>
      <c r="H417"/>
      <c r="I417"/>
      <c r="J417"/>
      <c r="K417"/>
      <c r="L417"/>
      <c r="M417"/>
      <c r="N417"/>
    </row>
    <row r="418" spans="1:14" ht="19.5" thickBot="1" x14ac:dyDescent="0.35">
      <c r="A418" s="15">
        <v>1</v>
      </c>
      <c r="B418" s="15">
        <v>2</v>
      </c>
      <c r="C418" s="15">
        <v>3</v>
      </c>
      <c r="D418" s="15">
        <v>4</v>
      </c>
      <c r="E418" s="15">
        <v>5</v>
      </c>
      <c r="F418" s="15" t="s">
        <v>9</v>
      </c>
      <c r="G418"/>
      <c r="H418"/>
      <c r="I418"/>
      <c r="J418"/>
      <c r="K418"/>
      <c r="L418"/>
      <c r="M418"/>
      <c r="N418"/>
    </row>
    <row r="419" spans="1:14" ht="65.25" customHeight="1" thickBot="1" x14ac:dyDescent="0.3">
      <c r="A419" s="44">
        <v>1</v>
      </c>
      <c r="B419" s="46" t="s">
        <v>44</v>
      </c>
      <c r="C419" s="21" t="s">
        <v>29</v>
      </c>
      <c r="D419" s="19">
        <v>100</v>
      </c>
      <c r="E419" s="23">
        <v>100</v>
      </c>
      <c r="F419" s="20">
        <f>E419/D419*100</f>
        <v>100</v>
      </c>
      <c r="G419"/>
      <c r="H419"/>
      <c r="I419"/>
      <c r="J419"/>
      <c r="K419"/>
      <c r="L419"/>
      <c r="M419"/>
      <c r="N419"/>
    </row>
    <row r="420" spans="1:14" ht="96.75" customHeight="1" thickBot="1" x14ac:dyDescent="0.3">
      <c r="A420" s="45"/>
      <c r="B420" s="52"/>
      <c r="C420" s="24" t="s">
        <v>30</v>
      </c>
      <c r="D420" s="19">
        <v>0</v>
      </c>
      <c r="E420" s="22">
        <v>0</v>
      </c>
      <c r="F420" s="20">
        <f>IF(E420=0,100,0)</f>
        <v>100</v>
      </c>
      <c r="G420"/>
      <c r="H420"/>
      <c r="I420"/>
      <c r="J420"/>
      <c r="K420"/>
      <c r="L420"/>
      <c r="M420"/>
      <c r="N420"/>
    </row>
    <row r="421" spans="1:14" ht="95.25" thickBot="1" x14ac:dyDescent="0.3">
      <c r="A421" s="13">
        <v>2</v>
      </c>
      <c r="B421" s="50" t="s">
        <v>283</v>
      </c>
      <c r="C421" s="21" t="s">
        <v>30</v>
      </c>
      <c r="D421" s="19">
        <v>0</v>
      </c>
      <c r="E421" s="22">
        <v>0</v>
      </c>
      <c r="F421" s="20">
        <f>IF(E421=0,100,0)</f>
        <v>100</v>
      </c>
      <c r="G421"/>
      <c r="H421"/>
      <c r="I421"/>
      <c r="J421"/>
      <c r="K421"/>
      <c r="L421"/>
      <c r="M421"/>
      <c r="N421"/>
    </row>
    <row r="422" spans="1:14" ht="19.5" thickBot="1" x14ac:dyDescent="0.35"/>
    <row r="423" spans="1:14" ht="19.5" thickBot="1" x14ac:dyDescent="0.35">
      <c r="A423" s="38" t="s">
        <v>284</v>
      </c>
      <c r="B423" s="39"/>
      <c r="C423" s="39"/>
      <c r="D423" s="39"/>
      <c r="E423" s="39"/>
      <c r="F423" s="40"/>
      <c r="G423"/>
      <c r="H423"/>
      <c r="I423"/>
      <c r="J423"/>
      <c r="K423"/>
      <c r="L423"/>
      <c r="M423"/>
      <c r="N423"/>
    </row>
    <row r="424" spans="1:14" ht="19.5" thickBot="1" x14ac:dyDescent="0.35">
      <c r="A424" s="41" t="s">
        <v>36</v>
      </c>
      <c r="B424" s="42"/>
      <c r="C424" s="42"/>
      <c r="D424" s="42"/>
      <c r="E424" s="42"/>
      <c r="F424" s="43"/>
      <c r="G424"/>
      <c r="H424"/>
      <c r="I424"/>
      <c r="J424"/>
      <c r="K424"/>
      <c r="L424"/>
      <c r="M424"/>
      <c r="N424"/>
    </row>
    <row r="425" spans="1:14" ht="132" thickBot="1" x14ac:dyDescent="0.3">
      <c r="A425" s="13" t="s">
        <v>3</v>
      </c>
      <c r="B425" s="14" t="s">
        <v>4</v>
      </c>
      <c r="C425" s="14" t="s">
        <v>11</v>
      </c>
      <c r="D425" s="14" t="s">
        <v>12</v>
      </c>
      <c r="E425" s="14" t="s">
        <v>13</v>
      </c>
      <c r="F425" s="14" t="s">
        <v>8</v>
      </c>
      <c r="G425"/>
      <c r="H425"/>
      <c r="I425"/>
      <c r="J425"/>
      <c r="K425"/>
      <c r="L425"/>
      <c r="M425"/>
      <c r="N425"/>
    </row>
    <row r="426" spans="1:14" ht="19.5" thickBot="1" x14ac:dyDescent="0.35">
      <c r="A426" s="15">
        <v>1</v>
      </c>
      <c r="B426" s="15">
        <v>2</v>
      </c>
      <c r="C426" s="15">
        <v>3</v>
      </c>
      <c r="D426" s="15">
        <v>4</v>
      </c>
      <c r="E426" s="15">
        <v>5</v>
      </c>
      <c r="F426" s="15" t="s">
        <v>9</v>
      </c>
      <c r="G426"/>
      <c r="H426"/>
      <c r="I426"/>
      <c r="J426"/>
      <c r="K426"/>
      <c r="L426"/>
      <c r="M426"/>
      <c r="N426"/>
    </row>
    <row r="427" spans="1:14" ht="65.25" customHeight="1" thickBot="1" x14ac:dyDescent="0.3">
      <c r="A427" s="44">
        <v>1</v>
      </c>
      <c r="B427" s="46" t="s">
        <v>61</v>
      </c>
      <c r="C427" s="21" t="s">
        <v>29</v>
      </c>
      <c r="D427" s="19">
        <v>100</v>
      </c>
      <c r="E427" s="23">
        <v>95</v>
      </c>
      <c r="F427" s="20">
        <f>E427/D427*100</f>
        <v>95</v>
      </c>
      <c r="G427"/>
      <c r="H427"/>
      <c r="I427"/>
      <c r="J427"/>
      <c r="K427"/>
      <c r="L427"/>
      <c r="M427"/>
      <c r="N427"/>
    </row>
    <row r="428" spans="1:14" ht="96.75" customHeight="1" thickBot="1" x14ac:dyDescent="0.3">
      <c r="A428" s="45"/>
      <c r="B428" s="52"/>
      <c r="C428" s="24" t="s">
        <v>30</v>
      </c>
      <c r="D428" s="19">
        <v>0</v>
      </c>
      <c r="E428" s="22">
        <v>0</v>
      </c>
      <c r="F428" s="20">
        <f>IF(E428=0,100,0)</f>
        <v>100</v>
      </c>
      <c r="G428"/>
      <c r="H428"/>
      <c r="I428"/>
      <c r="J428"/>
      <c r="K428"/>
      <c r="L428"/>
      <c r="M428"/>
      <c r="N428"/>
    </row>
    <row r="429" spans="1:14" ht="95.25" thickBot="1" x14ac:dyDescent="0.3">
      <c r="A429" s="13">
        <v>2</v>
      </c>
      <c r="B429" s="71" t="s">
        <v>285</v>
      </c>
      <c r="C429" s="21" t="s">
        <v>30</v>
      </c>
      <c r="D429" s="19">
        <v>0</v>
      </c>
      <c r="E429" s="22">
        <v>0</v>
      </c>
      <c r="F429" s="20">
        <f>IF(E429=0,100,0)</f>
        <v>100</v>
      </c>
      <c r="G429"/>
      <c r="H429"/>
      <c r="I429"/>
      <c r="J429"/>
      <c r="K429"/>
      <c r="L429"/>
      <c r="M429"/>
      <c r="N429"/>
    </row>
    <row r="430" spans="1:14" ht="19.5" thickBot="1" x14ac:dyDescent="0.35"/>
    <row r="431" spans="1:14" ht="19.5" thickBot="1" x14ac:dyDescent="0.35">
      <c r="A431" s="38" t="s">
        <v>286</v>
      </c>
      <c r="B431" s="39"/>
      <c r="C431" s="39"/>
      <c r="D431" s="39"/>
      <c r="E431" s="39"/>
      <c r="F431" s="40"/>
      <c r="G431"/>
      <c r="H431"/>
      <c r="I431"/>
      <c r="J431"/>
      <c r="K431"/>
      <c r="L431"/>
      <c r="M431"/>
      <c r="N431"/>
    </row>
    <row r="432" spans="1:14" ht="19.5" thickBot="1" x14ac:dyDescent="0.35">
      <c r="A432" s="41" t="s">
        <v>36</v>
      </c>
      <c r="B432" s="42"/>
      <c r="C432" s="42"/>
      <c r="D432" s="42"/>
      <c r="E432" s="42"/>
      <c r="F432" s="43"/>
      <c r="G432"/>
      <c r="H432"/>
      <c r="I432"/>
      <c r="J432"/>
      <c r="K432"/>
      <c r="L432"/>
      <c r="M432"/>
      <c r="N432"/>
    </row>
    <row r="433" spans="1:14" ht="132" thickBot="1" x14ac:dyDescent="0.3">
      <c r="A433" s="13" t="s">
        <v>3</v>
      </c>
      <c r="B433" s="14" t="s">
        <v>4</v>
      </c>
      <c r="C433" s="14" t="s">
        <v>11</v>
      </c>
      <c r="D433" s="14" t="s">
        <v>12</v>
      </c>
      <c r="E433" s="14" t="s">
        <v>13</v>
      </c>
      <c r="F433" s="14" t="s">
        <v>8</v>
      </c>
      <c r="G433"/>
      <c r="H433"/>
      <c r="I433"/>
      <c r="J433"/>
      <c r="K433"/>
      <c r="L433"/>
      <c r="M433"/>
      <c r="N433"/>
    </row>
    <row r="434" spans="1:14" ht="19.5" thickBot="1" x14ac:dyDescent="0.35">
      <c r="A434" s="15">
        <v>1</v>
      </c>
      <c r="B434" s="15">
        <v>2</v>
      </c>
      <c r="C434" s="15">
        <v>3</v>
      </c>
      <c r="D434" s="15">
        <v>4</v>
      </c>
      <c r="E434" s="15">
        <v>5</v>
      </c>
      <c r="F434" s="15" t="s">
        <v>9</v>
      </c>
      <c r="G434"/>
      <c r="H434"/>
      <c r="I434"/>
      <c r="J434"/>
      <c r="K434"/>
      <c r="L434"/>
      <c r="M434"/>
      <c r="N434"/>
    </row>
    <row r="435" spans="1:14" ht="65.25" customHeight="1" thickBot="1" x14ac:dyDescent="0.3">
      <c r="A435" s="44">
        <v>1</v>
      </c>
      <c r="B435" s="46" t="s">
        <v>289</v>
      </c>
      <c r="C435" s="21" t="s">
        <v>29</v>
      </c>
      <c r="D435" s="19">
        <v>100</v>
      </c>
      <c r="E435" s="23">
        <v>100</v>
      </c>
      <c r="F435" s="20">
        <f>E435/D435*100</f>
        <v>100</v>
      </c>
      <c r="G435"/>
      <c r="H435"/>
      <c r="I435"/>
      <c r="J435"/>
      <c r="K435"/>
      <c r="L435"/>
      <c r="M435"/>
      <c r="N435"/>
    </row>
    <row r="436" spans="1:14" ht="96.75" customHeight="1" thickBot="1" x14ac:dyDescent="0.3">
      <c r="A436" s="45"/>
      <c r="B436" s="52"/>
      <c r="C436" s="24" t="s">
        <v>30</v>
      </c>
      <c r="D436" s="19">
        <v>0</v>
      </c>
      <c r="E436" s="22">
        <v>0</v>
      </c>
      <c r="F436" s="20">
        <f>IF(E436=0,100,0)</f>
        <v>100</v>
      </c>
      <c r="G436"/>
      <c r="H436"/>
      <c r="I436"/>
      <c r="J436"/>
      <c r="K436"/>
      <c r="L436"/>
      <c r="M436"/>
      <c r="N436"/>
    </row>
    <row r="437" spans="1:14" ht="95.25" thickBot="1" x14ac:dyDescent="0.3">
      <c r="A437" s="13">
        <v>2</v>
      </c>
      <c r="B437" s="71" t="s">
        <v>79</v>
      </c>
      <c r="C437" s="21" t="s">
        <v>30</v>
      </c>
      <c r="D437" s="19">
        <v>0</v>
      </c>
      <c r="E437" s="22">
        <v>0</v>
      </c>
      <c r="F437" s="20">
        <f>IF(E437=0,100,0)</f>
        <v>100</v>
      </c>
      <c r="G437"/>
      <c r="H437"/>
      <c r="I437"/>
      <c r="J437"/>
      <c r="K437"/>
      <c r="L437"/>
      <c r="M437"/>
      <c r="N437"/>
    </row>
    <row r="438" spans="1:14" ht="19.5" thickBot="1" x14ac:dyDescent="0.35"/>
    <row r="439" spans="1:14" ht="19.5" thickBot="1" x14ac:dyDescent="0.35">
      <c r="A439" s="38" t="s">
        <v>291</v>
      </c>
      <c r="B439" s="39"/>
      <c r="C439" s="39"/>
      <c r="D439" s="39"/>
      <c r="E439" s="39"/>
      <c r="F439" s="40"/>
      <c r="G439"/>
      <c r="H439"/>
      <c r="I439"/>
      <c r="J439"/>
      <c r="K439"/>
      <c r="L439"/>
      <c r="M439"/>
      <c r="N439"/>
    </row>
    <row r="440" spans="1:14" ht="19.5" thickBot="1" x14ac:dyDescent="0.35">
      <c r="A440" s="41" t="s">
        <v>36</v>
      </c>
      <c r="B440" s="42"/>
      <c r="C440" s="42"/>
      <c r="D440" s="42"/>
      <c r="E440" s="42"/>
      <c r="F440" s="43"/>
      <c r="G440"/>
      <c r="H440"/>
      <c r="I440"/>
      <c r="J440"/>
      <c r="K440"/>
      <c r="L440"/>
      <c r="M440"/>
      <c r="N440"/>
    </row>
    <row r="441" spans="1:14" ht="132" thickBot="1" x14ac:dyDescent="0.3">
      <c r="A441" s="13" t="s">
        <v>3</v>
      </c>
      <c r="B441" s="14" t="s">
        <v>4</v>
      </c>
      <c r="C441" s="14" t="s">
        <v>11</v>
      </c>
      <c r="D441" s="14" t="s">
        <v>12</v>
      </c>
      <c r="E441" s="14" t="s">
        <v>13</v>
      </c>
      <c r="F441" s="14" t="s">
        <v>8</v>
      </c>
      <c r="G441"/>
      <c r="H441"/>
      <c r="I441"/>
      <c r="J441"/>
      <c r="K441"/>
      <c r="L441"/>
      <c r="M441"/>
      <c r="N441"/>
    </row>
    <row r="442" spans="1:14" ht="19.5" thickBot="1" x14ac:dyDescent="0.35">
      <c r="A442" s="15">
        <v>1</v>
      </c>
      <c r="B442" s="15">
        <v>2</v>
      </c>
      <c r="C442" s="15">
        <v>3</v>
      </c>
      <c r="D442" s="15">
        <v>4</v>
      </c>
      <c r="E442" s="15">
        <v>5</v>
      </c>
      <c r="F442" s="15" t="s">
        <v>9</v>
      </c>
      <c r="G442"/>
      <c r="H442"/>
      <c r="I442"/>
      <c r="J442"/>
      <c r="K442"/>
      <c r="L442"/>
      <c r="M442"/>
      <c r="N442"/>
    </row>
    <row r="443" spans="1:14" ht="65.25" customHeight="1" thickBot="1" x14ac:dyDescent="0.3">
      <c r="A443" s="44">
        <v>1</v>
      </c>
      <c r="B443" s="46" t="s">
        <v>192</v>
      </c>
      <c r="C443" s="21" t="s">
        <v>29</v>
      </c>
      <c r="D443" s="19">
        <v>100</v>
      </c>
      <c r="E443" s="23">
        <v>100</v>
      </c>
      <c r="F443" s="20">
        <f>E443/D443*100</f>
        <v>100</v>
      </c>
      <c r="G443"/>
      <c r="H443"/>
      <c r="I443"/>
      <c r="J443"/>
      <c r="K443"/>
      <c r="L443"/>
      <c r="M443"/>
      <c r="N443"/>
    </row>
    <row r="444" spans="1:14" ht="95.25" thickBot="1" x14ac:dyDescent="0.3">
      <c r="A444" s="45"/>
      <c r="B444" s="52"/>
      <c r="C444" s="24" t="s">
        <v>30</v>
      </c>
      <c r="D444" s="19">
        <v>0</v>
      </c>
      <c r="E444" s="22">
        <v>0</v>
      </c>
      <c r="F444" s="20">
        <f>IF(E444=0,100,0)</f>
        <v>100</v>
      </c>
      <c r="G444"/>
      <c r="H444"/>
      <c r="I444"/>
      <c r="J444"/>
      <c r="K444"/>
      <c r="L444"/>
      <c r="M444"/>
      <c r="N444"/>
    </row>
    <row r="445" spans="1:14" ht="95.25" thickBot="1" x14ac:dyDescent="0.3">
      <c r="A445" s="13">
        <v>2</v>
      </c>
      <c r="B445" s="160" t="s">
        <v>292</v>
      </c>
      <c r="C445" s="21" t="s">
        <v>30</v>
      </c>
      <c r="D445" s="19">
        <v>0</v>
      </c>
      <c r="E445" s="22">
        <v>0</v>
      </c>
      <c r="F445" s="20">
        <f>IF(E445=0,100,0)</f>
        <v>100</v>
      </c>
      <c r="G445"/>
      <c r="H445"/>
      <c r="I445"/>
      <c r="J445"/>
      <c r="K445"/>
      <c r="L445"/>
      <c r="M445"/>
      <c r="N445"/>
    </row>
    <row r="446" spans="1:14" ht="19.5" thickBot="1" x14ac:dyDescent="0.35"/>
    <row r="447" spans="1:14" ht="19.5" thickBot="1" x14ac:dyDescent="0.35">
      <c r="A447" s="38" t="s">
        <v>296</v>
      </c>
      <c r="B447" s="39"/>
      <c r="C447" s="39"/>
      <c r="D447" s="39"/>
      <c r="E447" s="39"/>
      <c r="F447" s="40"/>
      <c r="G447"/>
      <c r="H447"/>
      <c r="I447"/>
      <c r="J447"/>
      <c r="K447"/>
      <c r="L447"/>
      <c r="M447"/>
      <c r="N447"/>
    </row>
    <row r="448" spans="1:14" ht="19.5" thickBot="1" x14ac:dyDescent="0.35">
      <c r="A448" s="41" t="s">
        <v>36</v>
      </c>
      <c r="B448" s="42"/>
      <c r="C448" s="42"/>
      <c r="D448" s="42"/>
      <c r="E448" s="42"/>
      <c r="F448" s="43"/>
      <c r="G448"/>
      <c r="H448"/>
      <c r="I448"/>
      <c r="J448"/>
      <c r="K448"/>
      <c r="L448"/>
      <c r="M448"/>
      <c r="N448"/>
    </row>
    <row r="449" spans="1:14" ht="132" thickBot="1" x14ac:dyDescent="0.3">
      <c r="A449" s="13" t="s">
        <v>3</v>
      </c>
      <c r="B449" s="14" t="s">
        <v>4</v>
      </c>
      <c r="C449" s="14" t="s">
        <v>11</v>
      </c>
      <c r="D449" s="14" t="s">
        <v>12</v>
      </c>
      <c r="E449" s="14" t="s">
        <v>13</v>
      </c>
      <c r="F449" s="14" t="s">
        <v>8</v>
      </c>
      <c r="G449"/>
      <c r="H449"/>
      <c r="I449"/>
      <c r="J449"/>
      <c r="K449"/>
      <c r="L449"/>
      <c r="M449"/>
      <c r="N449"/>
    </row>
    <row r="450" spans="1:14" ht="19.5" thickBot="1" x14ac:dyDescent="0.35">
      <c r="A450" s="15">
        <v>1</v>
      </c>
      <c r="B450" s="15">
        <v>2</v>
      </c>
      <c r="C450" s="15">
        <v>3</v>
      </c>
      <c r="D450" s="15">
        <v>4</v>
      </c>
      <c r="E450" s="15">
        <v>5</v>
      </c>
      <c r="F450" s="15" t="s">
        <v>9</v>
      </c>
      <c r="G450"/>
      <c r="H450"/>
      <c r="I450"/>
      <c r="J450"/>
      <c r="K450"/>
      <c r="L450"/>
      <c r="M450"/>
      <c r="N450"/>
    </row>
    <row r="451" spans="1:14" ht="65.25" customHeight="1" thickBot="1" x14ac:dyDescent="0.3">
      <c r="A451" s="44">
        <v>1</v>
      </c>
      <c r="B451" s="46" t="s">
        <v>294</v>
      </c>
      <c r="C451" s="21" t="s">
        <v>29</v>
      </c>
      <c r="D451" s="19">
        <v>100</v>
      </c>
      <c r="E451" s="23">
        <v>100</v>
      </c>
      <c r="F451" s="20">
        <f>E451/D451*100</f>
        <v>100</v>
      </c>
      <c r="G451"/>
      <c r="H451"/>
      <c r="I451"/>
      <c r="J451"/>
      <c r="K451"/>
      <c r="L451"/>
      <c r="M451"/>
      <c r="N451"/>
    </row>
    <row r="452" spans="1:14" ht="96.75" customHeight="1" thickBot="1" x14ac:dyDescent="0.3">
      <c r="A452" s="45"/>
      <c r="B452" s="52"/>
      <c r="C452" s="24" t="s">
        <v>30</v>
      </c>
      <c r="D452" s="19">
        <v>0</v>
      </c>
      <c r="E452" s="22">
        <v>0</v>
      </c>
      <c r="F452" s="20">
        <f>IF(E452=0,100,0)</f>
        <v>100</v>
      </c>
      <c r="G452"/>
      <c r="H452"/>
      <c r="I452"/>
      <c r="J452"/>
      <c r="K452"/>
      <c r="L452"/>
      <c r="M452"/>
      <c r="N452"/>
    </row>
    <row r="453" spans="1:14" ht="95.25" thickBot="1" x14ac:dyDescent="0.3">
      <c r="A453" s="13">
        <v>2</v>
      </c>
      <c r="B453" s="71" t="s">
        <v>295</v>
      </c>
      <c r="C453" s="21" t="s">
        <v>30</v>
      </c>
      <c r="D453" s="19">
        <v>0</v>
      </c>
      <c r="E453" s="22">
        <v>0</v>
      </c>
      <c r="F453" s="20">
        <f>IF(E453=0,100,0)</f>
        <v>100</v>
      </c>
      <c r="G453"/>
      <c r="H453"/>
      <c r="I453"/>
      <c r="J453"/>
      <c r="K453"/>
      <c r="L453"/>
      <c r="M453"/>
      <c r="N453"/>
    </row>
    <row r="454" spans="1:14" ht="19.5" thickBot="1" x14ac:dyDescent="0.35"/>
    <row r="455" spans="1:14" ht="19.5" thickBot="1" x14ac:dyDescent="0.35">
      <c r="A455" s="38" t="s">
        <v>297</v>
      </c>
      <c r="B455" s="39"/>
      <c r="C455" s="39"/>
      <c r="D455" s="39"/>
      <c r="E455" s="39"/>
      <c r="F455" s="40"/>
      <c r="G455"/>
      <c r="H455"/>
      <c r="I455"/>
      <c r="J455"/>
      <c r="K455"/>
      <c r="L455"/>
      <c r="M455"/>
      <c r="N455"/>
    </row>
    <row r="456" spans="1:14" ht="19.5" thickBot="1" x14ac:dyDescent="0.35">
      <c r="A456" s="41" t="s">
        <v>36</v>
      </c>
      <c r="B456" s="42"/>
      <c r="C456" s="42"/>
      <c r="D456" s="42"/>
      <c r="E456" s="42"/>
      <c r="F456" s="43"/>
      <c r="G456"/>
      <c r="H456"/>
      <c r="I456"/>
      <c r="J456"/>
      <c r="K456"/>
      <c r="L456"/>
      <c r="M456"/>
      <c r="N456"/>
    </row>
    <row r="457" spans="1:14" ht="132" thickBot="1" x14ac:dyDescent="0.3">
      <c r="A457" s="13" t="s">
        <v>3</v>
      </c>
      <c r="B457" s="14" t="s">
        <v>4</v>
      </c>
      <c r="C457" s="14" t="s">
        <v>11</v>
      </c>
      <c r="D457" s="14" t="s">
        <v>12</v>
      </c>
      <c r="E457" s="14" t="s">
        <v>13</v>
      </c>
      <c r="F457" s="14" t="s">
        <v>8</v>
      </c>
      <c r="G457"/>
      <c r="H457"/>
      <c r="I457"/>
      <c r="J457"/>
      <c r="K457"/>
      <c r="L457"/>
      <c r="M457"/>
      <c r="N457"/>
    </row>
    <row r="458" spans="1:14" ht="19.5" thickBot="1" x14ac:dyDescent="0.35">
      <c r="A458" s="15">
        <v>1</v>
      </c>
      <c r="B458" s="15">
        <v>2</v>
      </c>
      <c r="C458" s="15">
        <v>3</v>
      </c>
      <c r="D458" s="15">
        <v>4</v>
      </c>
      <c r="E458" s="15">
        <v>5</v>
      </c>
      <c r="F458" s="15" t="s">
        <v>9</v>
      </c>
      <c r="G458"/>
      <c r="H458"/>
      <c r="I458"/>
      <c r="J458"/>
      <c r="K458"/>
      <c r="L458"/>
      <c r="M458"/>
      <c r="N458"/>
    </row>
    <row r="459" spans="1:14" ht="65.25" customHeight="1" thickBot="1" x14ac:dyDescent="0.3">
      <c r="A459" s="44">
        <v>1</v>
      </c>
      <c r="B459" s="46" t="s">
        <v>44</v>
      </c>
      <c r="C459" s="21" t="s">
        <v>29</v>
      </c>
      <c r="D459" s="19">
        <v>100</v>
      </c>
      <c r="E459" s="23">
        <v>100</v>
      </c>
      <c r="F459" s="20">
        <f>E459/D459*100</f>
        <v>100</v>
      </c>
      <c r="G459"/>
      <c r="H459"/>
      <c r="I459"/>
      <c r="J459"/>
      <c r="K459"/>
      <c r="L459"/>
      <c r="M459"/>
      <c r="N459"/>
    </row>
    <row r="460" spans="1:14" ht="96.75" customHeight="1" thickBot="1" x14ac:dyDescent="0.3">
      <c r="A460" s="45"/>
      <c r="B460" s="47"/>
      <c r="C460" s="24" t="s">
        <v>30</v>
      </c>
      <c r="D460" s="19">
        <v>0</v>
      </c>
      <c r="E460" s="22">
        <v>0</v>
      </c>
      <c r="F460" s="20">
        <f>IF(E460=0,100,0)</f>
        <v>100</v>
      </c>
      <c r="G460"/>
      <c r="H460"/>
      <c r="I460"/>
      <c r="J460"/>
      <c r="K460"/>
      <c r="L460"/>
      <c r="M460"/>
      <c r="N460"/>
    </row>
    <row r="461" spans="1:14" ht="95.25" thickBot="1" x14ac:dyDescent="0.3">
      <c r="A461" s="13">
        <v>2</v>
      </c>
      <c r="B461" s="204" t="s">
        <v>298</v>
      </c>
      <c r="C461" s="21" t="s">
        <v>30</v>
      </c>
      <c r="D461" s="19">
        <v>0</v>
      </c>
      <c r="E461" s="22">
        <v>0</v>
      </c>
      <c r="F461" s="20">
        <f>IF(E461=0,100,0)</f>
        <v>100</v>
      </c>
      <c r="G461"/>
      <c r="H461"/>
      <c r="I461"/>
      <c r="J461"/>
      <c r="K461"/>
      <c r="L461"/>
      <c r="M461"/>
      <c r="N461"/>
    </row>
  </sheetData>
  <mergeCells count="231">
    <mergeCell ref="A456:F456"/>
    <mergeCell ref="A459:A460"/>
    <mergeCell ref="B459:B460"/>
    <mergeCell ref="A86:F86"/>
    <mergeCell ref="A87:F87"/>
    <mergeCell ref="A90:A91"/>
    <mergeCell ref="B90:B91"/>
    <mergeCell ref="A447:F447"/>
    <mergeCell ref="A448:F448"/>
    <mergeCell ref="A451:A452"/>
    <mergeCell ref="B451:B452"/>
    <mergeCell ref="A455:F455"/>
    <mergeCell ref="A435:A436"/>
    <mergeCell ref="B435:B436"/>
    <mergeCell ref="A439:F439"/>
    <mergeCell ref="A440:F440"/>
    <mergeCell ref="A443:A444"/>
    <mergeCell ref="B443:B444"/>
    <mergeCell ref="A424:F424"/>
    <mergeCell ref="A427:A428"/>
    <mergeCell ref="B427:B428"/>
    <mergeCell ref="A431:F431"/>
    <mergeCell ref="A432:F432"/>
    <mergeCell ref="A415:F415"/>
    <mergeCell ref="A416:F416"/>
    <mergeCell ref="A419:A420"/>
    <mergeCell ref="B419:B420"/>
    <mergeCell ref="A423:F423"/>
    <mergeCell ref="A403:A404"/>
    <mergeCell ref="B403:B404"/>
    <mergeCell ref="A407:F407"/>
    <mergeCell ref="A408:F408"/>
    <mergeCell ref="A411:A412"/>
    <mergeCell ref="B411:B412"/>
    <mergeCell ref="A392:F392"/>
    <mergeCell ref="A395:A396"/>
    <mergeCell ref="B395:B396"/>
    <mergeCell ref="A399:F399"/>
    <mergeCell ref="A400:F400"/>
    <mergeCell ref="A383:F383"/>
    <mergeCell ref="A384:F384"/>
    <mergeCell ref="A387:A388"/>
    <mergeCell ref="B387:B388"/>
    <mergeCell ref="A391:F391"/>
    <mergeCell ref="A371:A372"/>
    <mergeCell ref="B371:B372"/>
    <mergeCell ref="A375:F375"/>
    <mergeCell ref="A376:F376"/>
    <mergeCell ref="A379:A380"/>
    <mergeCell ref="B379:B380"/>
    <mergeCell ref="A360:F360"/>
    <mergeCell ref="A363:A364"/>
    <mergeCell ref="B363:B364"/>
    <mergeCell ref="A367:F367"/>
    <mergeCell ref="A368:F368"/>
    <mergeCell ref="A351:F351"/>
    <mergeCell ref="A352:F352"/>
    <mergeCell ref="A355:A356"/>
    <mergeCell ref="B355:B356"/>
    <mergeCell ref="A359:F359"/>
    <mergeCell ref="A344:F344"/>
    <mergeCell ref="A347:A348"/>
    <mergeCell ref="B347:B348"/>
    <mergeCell ref="A335:F335"/>
    <mergeCell ref="A336:F336"/>
    <mergeCell ref="A339:A340"/>
    <mergeCell ref="B339:B340"/>
    <mergeCell ref="A343:F343"/>
    <mergeCell ref="A323:A324"/>
    <mergeCell ref="B323:B324"/>
    <mergeCell ref="A327:F327"/>
    <mergeCell ref="A328:F328"/>
    <mergeCell ref="A331:A332"/>
    <mergeCell ref="B331:B332"/>
    <mergeCell ref="A312:F312"/>
    <mergeCell ref="A315:A316"/>
    <mergeCell ref="B315:B316"/>
    <mergeCell ref="A319:F319"/>
    <mergeCell ref="A320:F320"/>
    <mergeCell ref="A303:F303"/>
    <mergeCell ref="A304:F304"/>
    <mergeCell ref="A307:A308"/>
    <mergeCell ref="B307:B308"/>
    <mergeCell ref="A311:F311"/>
    <mergeCell ref="A291:A292"/>
    <mergeCell ref="B291:B292"/>
    <mergeCell ref="A295:F295"/>
    <mergeCell ref="A296:F296"/>
    <mergeCell ref="A299:A300"/>
    <mergeCell ref="B299:B300"/>
    <mergeCell ref="A280:F280"/>
    <mergeCell ref="A283:A284"/>
    <mergeCell ref="B283:B284"/>
    <mergeCell ref="A287:F287"/>
    <mergeCell ref="A288:F288"/>
    <mergeCell ref="A271:F271"/>
    <mergeCell ref="A272:F272"/>
    <mergeCell ref="A275:A276"/>
    <mergeCell ref="B275:B276"/>
    <mergeCell ref="A279:F279"/>
    <mergeCell ref="A259:A260"/>
    <mergeCell ref="B259:B260"/>
    <mergeCell ref="A263:F263"/>
    <mergeCell ref="A264:F264"/>
    <mergeCell ref="A267:A268"/>
    <mergeCell ref="B267:B268"/>
    <mergeCell ref="A248:F248"/>
    <mergeCell ref="A251:A252"/>
    <mergeCell ref="B251:B252"/>
    <mergeCell ref="A255:F255"/>
    <mergeCell ref="A256:F256"/>
    <mergeCell ref="A239:F239"/>
    <mergeCell ref="A240:F240"/>
    <mergeCell ref="A243:A244"/>
    <mergeCell ref="B243:B244"/>
    <mergeCell ref="A247:F247"/>
    <mergeCell ref="A227:A228"/>
    <mergeCell ref="B227:B228"/>
    <mergeCell ref="A231:F231"/>
    <mergeCell ref="A232:F232"/>
    <mergeCell ref="A235:A236"/>
    <mergeCell ref="B235:B236"/>
    <mergeCell ref="A216:F216"/>
    <mergeCell ref="A219:A220"/>
    <mergeCell ref="B219:B220"/>
    <mergeCell ref="A223:F223"/>
    <mergeCell ref="A224:F224"/>
    <mergeCell ref="A207:F207"/>
    <mergeCell ref="A208:F208"/>
    <mergeCell ref="A211:A212"/>
    <mergeCell ref="B211:B212"/>
    <mergeCell ref="A215:F215"/>
    <mergeCell ref="A202:A203"/>
    <mergeCell ref="B202:B203"/>
    <mergeCell ref="A191:F191"/>
    <mergeCell ref="A194:A195"/>
    <mergeCell ref="B194:B195"/>
    <mergeCell ref="A198:F198"/>
    <mergeCell ref="A199:F199"/>
    <mergeCell ref="A182:F182"/>
    <mergeCell ref="A183:F183"/>
    <mergeCell ref="A186:A187"/>
    <mergeCell ref="B186:B187"/>
    <mergeCell ref="A190:F190"/>
    <mergeCell ref="A170:A171"/>
    <mergeCell ref="B170:B171"/>
    <mergeCell ref="A174:F174"/>
    <mergeCell ref="A175:F175"/>
    <mergeCell ref="A178:A179"/>
    <mergeCell ref="B178:B179"/>
    <mergeCell ref="A159:F159"/>
    <mergeCell ref="A162:A163"/>
    <mergeCell ref="B162:B163"/>
    <mergeCell ref="A166:F166"/>
    <mergeCell ref="A167:F167"/>
    <mergeCell ref="A150:F150"/>
    <mergeCell ref="A151:F151"/>
    <mergeCell ref="A154:A155"/>
    <mergeCell ref="B154:B155"/>
    <mergeCell ref="A158:F158"/>
    <mergeCell ref="A138:A139"/>
    <mergeCell ref="B138:B139"/>
    <mergeCell ref="A142:F142"/>
    <mergeCell ref="A143:F143"/>
    <mergeCell ref="A146:A147"/>
    <mergeCell ref="B146:B147"/>
    <mergeCell ref="A127:F127"/>
    <mergeCell ref="A130:A131"/>
    <mergeCell ref="B130:B131"/>
    <mergeCell ref="A134:F134"/>
    <mergeCell ref="A135:F135"/>
    <mergeCell ref="A118:F118"/>
    <mergeCell ref="A119:F119"/>
    <mergeCell ref="A122:A123"/>
    <mergeCell ref="B122:B123"/>
    <mergeCell ref="A126:F126"/>
    <mergeCell ref="A106:A107"/>
    <mergeCell ref="B106:B107"/>
    <mergeCell ref="A110:F110"/>
    <mergeCell ref="A111:F111"/>
    <mergeCell ref="A114:A115"/>
    <mergeCell ref="B114:B115"/>
    <mergeCell ref="A95:F95"/>
    <mergeCell ref="A98:A99"/>
    <mergeCell ref="B98:B99"/>
    <mergeCell ref="A102:F102"/>
    <mergeCell ref="A103:F103"/>
    <mergeCell ref="A78:F78"/>
    <mergeCell ref="A79:F79"/>
    <mergeCell ref="A82:A83"/>
    <mergeCell ref="B82:B83"/>
    <mergeCell ref="A94:F94"/>
    <mergeCell ref="A66:A67"/>
    <mergeCell ref="B66:B67"/>
    <mergeCell ref="A70:F70"/>
    <mergeCell ref="A71:F71"/>
    <mergeCell ref="A74:A75"/>
    <mergeCell ref="B74:B75"/>
    <mergeCell ref="A55:F55"/>
    <mergeCell ref="A58:A59"/>
    <mergeCell ref="B58:B59"/>
    <mergeCell ref="A62:F62"/>
    <mergeCell ref="A63:F63"/>
    <mergeCell ref="A46:F46"/>
    <mergeCell ref="A47:F47"/>
    <mergeCell ref="A50:A51"/>
    <mergeCell ref="B50:B51"/>
    <mergeCell ref="A54:F54"/>
    <mergeCell ref="A34:A35"/>
    <mergeCell ref="B34:B35"/>
    <mergeCell ref="A38:F38"/>
    <mergeCell ref="A39:F39"/>
    <mergeCell ref="A42:A43"/>
    <mergeCell ref="B42:B43"/>
    <mergeCell ref="A23:F23"/>
    <mergeCell ref="A26:A27"/>
    <mergeCell ref="B26:B27"/>
    <mergeCell ref="A30:F30"/>
    <mergeCell ref="A31:F31"/>
    <mergeCell ref="A14:F14"/>
    <mergeCell ref="A15:F15"/>
    <mergeCell ref="A18:A19"/>
    <mergeCell ref="B18:B19"/>
    <mergeCell ref="A22:F22"/>
    <mergeCell ref="A10:A11"/>
    <mergeCell ref="B10:B11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03"/>
  <sheetViews>
    <sheetView zoomScale="60" zoomScaleNormal="60" workbookViewId="0">
      <selection activeCell="U81" sqref="U81"/>
    </sheetView>
  </sheetViews>
  <sheetFormatPr defaultRowHeight="18.75" x14ac:dyDescent="0.3"/>
  <cols>
    <col min="1" max="1" width="7.7109375" style="1" customWidth="1"/>
    <col min="2" max="2" width="73.5703125" style="1" customWidth="1"/>
    <col min="3" max="3" width="19" style="1" customWidth="1"/>
    <col min="4" max="4" width="22.7109375" style="1" customWidth="1"/>
    <col min="5" max="6" width="18.5703125" style="1" customWidth="1"/>
    <col min="7" max="7" width="19.42578125" style="1" customWidth="1"/>
    <col min="8" max="8" width="15.7109375" style="1" customWidth="1"/>
    <col min="9" max="10" width="19.140625" style="1" customWidth="1"/>
    <col min="11" max="11" width="19" style="1" customWidth="1"/>
    <col min="12" max="12" width="14.140625" style="1" customWidth="1"/>
    <col min="13" max="13" width="19.140625" style="1" customWidth="1"/>
  </cols>
  <sheetData>
    <row r="2" spans="1:13" x14ac:dyDescent="0.3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3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3">
      <c r="A4" s="37" t="s">
        <v>15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19.5" thickBot="1" x14ac:dyDescent="0.35"/>
    <row r="6" spans="1:13" ht="19.5" thickBot="1" x14ac:dyDescent="0.35">
      <c r="A6" s="38" t="str">
        <f>'форма 3 сады'!A6:F6</f>
        <v>Муниципальное автономное дошкольное общеобразовательное учреждение № 1 "Детский сад "Капитошка"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</row>
    <row r="7" spans="1:13" ht="19.5" thickBot="1" x14ac:dyDescent="0.35">
      <c r="A7" s="41" t="s">
        <v>37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</row>
    <row r="8" spans="1:13" ht="199.5" customHeight="1" thickBot="1" x14ac:dyDescent="0.3">
      <c r="A8" s="13" t="s">
        <v>3</v>
      </c>
      <c r="B8" s="14" t="s">
        <v>4</v>
      </c>
      <c r="C8" s="14" t="s">
        <v>16</v>
      </c>
      <c r="D8" s="14" t="s">
        <v>33</v>
      </c>
      <c r="E8" s="14" t="s">
        <v>34</v>
      </c>
      <c r="F8" s="14" t="s">
        <v>35</v>
      </c>
      <c r="G8" s="32" t="s">
        <v>6</v>
      </c>
      <c r="H8" s="14" t="s">
        <v>17</v>
      </c>
      <c r="I8" s="14" t="s">
        <v>18</v>
      </c>
      <c r="J8" s="14" t="s">
        <v>19</v>
      </c>
      <c r="K8" s="14" t="s">
        <v>20</v>
      </c>
      <c r="L8" s="14" t="s">
        <v>7</v>
      </c>
      <c r="M8" s="14" t="s">
        <v>8</v>
      </c>
    </row>
    <row r="9" spans="1:13" ht="19.5" thickBot="1" x14ac:dyDescent="0.35">
      <c r="A9" s="15">
        <v>1</v>
      </c>
      <c r="B9" s="15">
        <v>2</v>
      </c>
      <c r="C9" s="12">
        <v>3</v>
      </c>
      <c r="D9" s="15" t="s">
        <v>21</v>
      </c>
      <c r="E9" s="15" t="s">
        <v>22</v>
      </c>
      <c r="F9" s="15" t="s">
        <v>31</v>
      </c>
      <c r="G9" s="15" t="s">
        <v>23</v>
      </c>
      <c r="H9" s="15">
        <v>4</v>
      </c>
      <c r="I9" s="15" t="s">
        <v>24</v>
      </c>
      <c r="J9" s="15" t="s">
        <v>25</v>
      </c>
      <c r="K9" s="15" t="s">
        <v>32</v>
      </c>
      <c r="L9" s="15" t="s">
        <v>26</v>
      </c>
      <c r="M9" s="15" t="s">
        <v>27</v>
      </c>
    </row>
    <row r="10" spans="1:13" ht="57" thickBot="1" x14ac:dyDescent="0.3">
      <c r="A10" s="34">
        <v>1</v>
      </c>
      <c r="B10" s="31" t="s">
        <v>41</v>
      </c>
      <c r="C10" s="26">
        <f>F10/G10</f>
        <v>119091.21768707484</v>
      </c>
      <c r="D10" s="27">
        <v>10271418</v>
      </c>
      <c r="E10" s="27">
        <v>24741400</v>
      </c>
      <c r="F10" s="28">
        <f>D10+E10</f>
        <v>35012818</v>
      </c>
      <c r="G10" s="29">
        <f>'форма 1 сады'!D10</f>
        <v>294</v>
      </c>
      <c r="H10" s="28">
        <f>K10/L10</f>
        <v>104415.42438461538</v>
      </c>
      <c r="I10" s="33">
        <v>8591960.3399999999</v>
      </c>
      <c r="J10" s="27">
        <v>18556050</v>
      </c>
      <c r="K10" s="28">
        <f>I10+J10</f>
        <v>27148010.34</v>
      </c>
      <c r="L10" s="29">
        <f>'форма 1 сады'!E10</f>
        <v>260</v>
      </c>
      <c r="M10" s="30">
        <f>H10/C10*100</f>
        <v>87.676846716756472</v>
      </c>
    </row>
    <row r="11" spans="1:13" ht="75.75" thickBot="1" x14ac:dyDescent="0.3">
      <c r="A11" s="13">
        <v>2</v>
      </c>
      <c r="B11" s="25" t="s">
        <v>40</v>
      </c>
      <c r="C11" s="26">
        <f>F11/G11</f>
        <v>1057.8231292517007</v>
      </c>
      <c r="D11" s="27">
        <v>311000</v>
      </c>
      <c r="E11" s="28"/>
      <c r="F11" s="28">
        <f>D11</f>
        <v>311000</v>
      </c>
      <c r="G11" s="29">
        <f>G10</f>
        <v>294</v>
      </c>
      <c r="H11" s="28">
        <f>K11/L11</f>
        <v>1104.4392307692308</v>
      </c>
      <c r="I11" s="27">
        <v>287154.2</v>
      </c>
      <c r="J11" s="28"/>
      <c r="K11" s="28">
        <f>I11</f>
        <v>287154.2</v>
      </c>
      <c r="L11" s="29">
        <f>'форма 1 сады'!E11</f>
        <v>260</v>
      </c>
      <c r="M11" s="30">
        <f>H11/C11*100</f>
        <v>104.40679544892406</v>
      </c>
    </row>
    <row r="12" spans="1:13" ht="21.75" customHeight="1" thickBot="1" x14ac:dyDescent="0.3">
      <c r="A12" s="2"/>
      <c r="B12" s="6"/>
      <c r="C12" s="7"/>
      <c r="D12" s="7"/>
      <c r="E12" s="7"/>
      <c r="F12" s="7"/>
      <c r="G12" s="8"/>
      <c r="H12" s="7"/>
      <c r="I12" s="7"/>
      <c r="J12" s="7"/>
      <c r="K12" s="7"/>
      <c r="L12" s="8"/>
      <c r="M12" s="5"/>
    </row>
    <row r="13" spans="1:13" ht="19.5" thickBot="1" x14ac:dyDescent="0.35">
      <c r="A13" s="38" t="s">
        <v>43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</row>
    <row r="14" spans="1:13" ht="19.5" thickBot="1" x14ac:dyDescent="0.35">
      <c r="A14" s="41" t="s">
        <v>37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1:13" ht="199.5" customHeight="1" thickBot="1" x14ac:dyDescent="0.3">
      <c r="A15" s="13" t="s">
        <v>3</v>
      </c>
      <c r="B15" s="14" t="s">
        <v>4</v>
      </c>
      <c r="C15" s="14" t="s">
        <v>16</v>
      </c>
      <c r="D15" s="14" t="s">
        <v>33</v>
      </c>
      <c r="E15" s="14" t="s">
        <v>34</v>
      </c>
      <c r="F15" s="14" t="s">
        <v>35</v>
      </c>
      <c r="G15" s="32" t="s">
        <v>6</v>
      </c>
      <c r="H15" s="14" t="s">
        <v>17</v>
      </c>
      <c r="I15" s="14" t="s">
        <v>18</v>
      </c>
      <c r="J15" s="14" t="s">
        <v>19</v>
      </c>
      <c r="K15" s="14" t="s">
        <v>20</v>
      </c>
      <c r="L15" s="14" t="s">
        <v>7</v>
      </c>
      <c r="M15" s="14" t="s">
        <v>8</v>
      </c>
    </row>
    <row r="16" spans="1:13" ht="19.5" thickBot="1" x14ac:dyDescent="0.35">
      <c r="A16" s="15">
        <v>1</v>
      </c>
      <c r="B16" s="15">
        <v>2</v>
      </c>
      <c r="C16" s="12">
        <v>3</v>
      </c>
      <c r="D16" s="15" t="s">
        <v>21</v>
      </c>
      <c r="E16" s="15" t="s">
        <v>22</v>
      </c>
      <c r="F16" s="15" t="s">
        <v>31</v>
      </c>
      <c r="G16" s="15" t="s">
        <v>23</v>
      </c>
      <c r="H16" s="15">
        <v>4</v>
      </c>
      <c r="I16" s="15" t="s">
        <v>24</v>
      </c>
      <c r="J16" s="15" t="s">
        <v>25</v>
      </c>
      <c r="K16" s="15" t="s">
        <v>32</v>
      </c>
      <c r="L16" s="15" t="s">
        <v>26</v>
      </c>
      <c r="M16" s="15" t="s">
        <v>27</v>
      </c>
    </row>
    <row r="17" spans="1:13" ht="64.5" customHeight="1" thickBot="1" x14ac:dyDescent="0.3">
      <c r="A17" s="34">
        <v>1</v>
      </c>
      <c r="B17" s="31" t="s">
        <v>44</v>
      </c>
      <c r="C17" s="26">
        <f>F17/G17</f>
        <v>180272.63126843658</v>
      </c>
      <c r="D17" s="27">
        <v>20568522</v>
      </c>
      <c r="E17" s="27">
        <v>40543900</v>
      </c>
      <c r="F17" s="28">
        <f>D17+E17</f>
        <v>61112422</v>
      </c>
      <c r="G17" s="29">
        <v>339</v>
      </c>
      <c r="H17" s="28">
        <f>K17/L17</f>
        <v>147703.66221122112</v>
      </c>
      <c r="I17" s="33">
        <v>14402549.779999999</v>
      </c>
      <c r="J17" s="27">
        <v>30351659.870000001</v>
      </c>
      <c r="K17" s="28">
        <f>I17+J17</f>
        <v>44754209.649999999</v>
      </c>
      <c r="L17" s="29">
        <v>303</v>
      </c>
      <c r="M17" s="30">
        <f>H17/C17*100</f>
        <v>81.933492162369149</v>
      </c>
    </row>
    <row r="18" spans="1:13" ht="75.75" thickBot="1" x14ac:dyDescent="0.3">
      <c r="A18" s="13">
        <v>2</v>
      </c>
      <c r="B18" s="25" t="s">
        <v>45</v>
      </c>
      <c r="C18" s="26">
        <f>F18/G18</f>
        <v>2573.4513274336282</v>
      </c>
      <c r="D18" s="27">
        <v>872400</v>
      </c>
      <c r="E18" s="28"/>
      <c r="F18" s="28">
        <f>D18</f>
        <v>872400</v>
      </c>
      <c r="G18" s="29">
        <f>G17</f>
        <v>339</v>
      </c>
      <c r="H18" s="28">
        <f>K18/L18</f>
        <v>2472.3760726072605</v>
      </c>
      <c r="I18" s="27">
        <v>749129.95</v>
      </c>
      <c r="J18" s="28"/>
      <c r="K18" s="28">
        <f>I18</f>
        <v>749129.95</v>
      </c>
      <c r="L18" s="29">
        <v>303</v>
      </c>
      <c r="M18" s="30">
        <f>H18/C18*100</f>
        <v>96.072385214793826</v>
      </c>
    </row>
    <row r="19" spans="1:13" s="1" customFormat="1" ht="19.5" thickBot="1" x14ac:dyDescent="0.35">
      <c r="C19" s="49"/>
      <c r="D19" s="49"/>
    </row>
    <row r="20" spans="1:13" ht="19.5" thickBot="1" x14ac:dyDescent="0.35">
      <c r="A20" s="38" t="s">
        <v>46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</row>
    <row r="21" spans="1:13" ht="19.5" thickBot="1" x14ac:dyDescent="0.35">
      <c r="A21" s="41" t="s">
        <v>37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99.5" customHeight="1" thickBot="1" x14ac:dyDescent="0.3">
      <c r="A22" s="36" t="s">
        <v>3</v>
      </c>
      <c r="B22" s="73" t="s">
        <v>4</v>
      </c>
      <c r="C22" s="73" t="s">
        <v>16</v>
      </c>
      <c r="D22" s="73" t="s">
        <v>33</v>
      </c>
      <c r="E22" s="73" t="s">
        <v>34</v>
      </c>
      <c r="F22" s="73" t="s">
        <v>35</v>
      </c>
      <c r="G22" s="32" t="s">
        <v>6</v>
      </c>
      <c r="H22" s="73" t="s">
        <v>17</v>
      </c>
      <c r="I22" s="73" t="s">
        <v>18</v>
      </c>
      <c r="J22" s="73" t="s">
        <v>19</v>
      </c>
      <c r="K22" s="73" t="s">
        <v>20</v>
      </c>
      <c r="L22" s="73" t="s">
        <v>7</v>
      </c>
      <c r="M22" s="73" t="s">
        <v>8</v>
      </c>
    </row>
    <row r="23" spans="1:13" ht="19.5" thickBot="1" x14ac:dyDescent="0.35">
      <c r="A23" s="74">
        <v>1</v>
      </c>
      <c r="B23" s="53">
        <v>2</v>
      </c>
      <c r="C23" s="76">
        <v>3</v>
      </c>
      <c r="D23" s="53" t="s">
        <v>21</v>
      </c>
      <c r="E23" s="76" t="s">
        <v>22</v>
      </c>
      <c r="F23" s="53" t="s">
        <v>31</v>
      </c>
      <c r="G23" s="76" t="s">
        <v>23</v>
      </c>
      <c r="H23" s="53">
        <v>4</v>
      </c>
      <c r="I23" s="76" t="s">
        <v>24</v>
      </c>
      <c r="J23" s="53" t="s">
        <v>25</v>
      </c>
      <c r="K23" s="76" t="s">
        <v>32</v>
      </c>
      <c r="L23" s="53" t="s">
        <v>26</v>
      </c>
      <c r="M23" s="77" t="s">
        <v>27</v>
      </c>
    </row>
    <row r="24" spans="1:13" ht="61.5" customHeight="1" thickBot="1" x14ac:dyDescent="0.3">
      <c r="A24" s="55">
        <v>1</v>
      </c>
      <c r="B24" s="31" t="s">
        <v>52</v>
      </c>
      <c r="C24" s="79">
        <f>F24/G24</f>
        <v>145967.60481099656</v>
      </c>
      <c r="D24" s="80">
        <v>13357573</v>
      </c>
      <c r="E24" s="81">
        <v>29119000</v>
      </c>
      <c r="F24" s="82">
        <f>D24+E24</f>
        <v>42476573</v>
      </c>
      <c r="G24" s="83">
        <v>291</v>
      </c>
      <c r="H24" s="82">
        <f>K24/L24</f>
        <v>106734.38711743773</v>
      </c>
      <c r="I24" s="81">
        <v>8995812.7799999993</v>
      </c>
      <c r="J24" s="80">
        <v>20996550</v>
      </c>
      <c r="K24" s="84">
        <f>I24+J24</f>
        <v>29992362.780000001</v>
      </c>
      <c r="L24" s="85">
        <v>281</v>
      </c>
      <c r="M24" s="86">
        <f>H24/C24*100</f>
        <v>73.121969258617867</v>
      </c>
    </row>
    <row r="25" spans="1:13" ht="75.75" thickBot="1" x14ac:dyDescent="0.3">
      <c r="A25" s="75">
        <v>2</v>
      </c>
      <c r="B25" s="78" t="s">
        <v>53</v>
      </c>
      <c r="C25" s="87">
        <f>F25/G25</f>
        <v>1767.6975945017182</v>
      </c>
      <c r="D25" s="88">
        <v>514400</v>
      </c>
      <c r="E25" s="89"/>
      <c r="F25" s="90">
        <f>D25</f>
        <v>514400</v>
      </c>
      <c r="G25" s="91">
        <f>G24</f>
        <v>291</v>
      </c>
      <c r="H25" s="90">
        <f>K25/L25</f>
        <v>1661.4715302491104</v>
      </c>
      <c r="I25" s="92">
        <v>466873.5</v>
      </c>
      <c r="J25" s="90"/>
      <c r="K25" s="89">
        <f>I25</f>
        <v>466873.5</v>
      </c>
      <c r="L25" s="93">
        <v>281</v>
      </c>
      <c r="M25" s="94">
        <f>H25/C25*100</f>
        <v>93.990710595352084</v>
      </c>
    </row>
    <row r="26" spans="1:13" s="1" customFormat="1" ht="19.5" thickBot="1" x14ac:dyDescent="0.35"/>
    <row r="27" spans="1:13" ht="19.5" thickBot="1" x14ac:dyDescent="0.35">
      <c r="A27" s="38" t="s">
        <v>54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</row>
    <row r="28" spans="1:13" ht="19.5" thickBot="1" x14ac:dyDescent="0.35">
      <c r="A28" s="41" t="s">
        <v>37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</row>
    <row r="29" spans="1:13" ht="199.5" customHeight="1" thickBot="1" x14ac:dyDescent="0.3">
      <c r="A29" s="13" t="s">
        <v>3</v>
      </c>
      <c r="B29" s="14" t="s">
        <v>4</v>
      </c>
      <c r="C29" s="14" t="s">
        <v>16</v>
      </c>
      <c r="D29" s="14" t="s">
        <v>33</v>
      </c>
      <c r="E29" s="14" t="s">
        <v>34</v>
      </c>
      <c r="F29" s="14" t="s">
        <v>35</v>
      </c>
      <c r="G29" s="32" t="s">
        <v>6</v>
      </c>
      <c r="H29" s="14" t="s">
        <v>17</v>
      </c>
      <c r="I29" s="14" t="s">
        <v>18</v>
      </c>
      <c r="J29" s="14" t="s">
        <v>19</v>
      </c>
      <c r="K29" s="14" t="s">
        <v>20</v>
      </c>
      <c r="L29" s="14" t="s">
        <v>7</v>
      </c>
      <c r="M29" s="14" t="s">
        <v>8</v>
      </c>
    </row>
    <row r="30" spans="1:13" ht="19.5" thickBot="1" x14ac:dyDescent="0.35">
      <c r="A30" s="15">
        <v>1</v>
      </c>
      <c r="B30" s="15">
        <v>2</v>
      </c>
      <c r="C30" s="12">
        <v>3</v>
      </c>
      <c r="D30" s="15" t="s">
        <v>21</v>
      </c>
      <c r="E30" s="15" t="s">
        <v>22</v>
      </c>
      <c r="F30" s="15" t="s">
        <v>31</v>
      </c>
      <c r="G30" s="15" t="s">
        <v>23</v>
      </c>
      <c r="H30" s="15">
        <v>4</v>
      </c>
      <c r="I30" s="15" t="s">
        <v>24</v>
      </c>
      <c r="J30" s="15" t="s">
        <v>25</v>
      </c>
      <c r="K30" s="15" t="s">
        <v>32</v>
      </c>
      <c r="L30" s="15" t="s">
        <v>26</v>
      </c>
      <c r="M30" s="15" t="s">
        <v>27</v>
      </c>
    </row>
    <row r="31" spans="1:13" ht="70.5" customHeight="1" thickBot="1" x14ac:dyDescent="0.3">
      <c r="A31" s="34">
        <v>1</v>
      </c>
      <c r="B31" s="31" t="s">
        <v>57</v>
      </c>
      <c r="C31" s="26">
        <f>F31/G31</f>
        <v>154567.8872180451</v>
      </c>
      <c r="D31" s="27">
        <f>11593858-D32</f>
        <v>11031758</v>
      </c>
      <c r="E31" s="27">
        <v>30083300</v>
      </c>
      <c r="F31" s="28">
        <f>D31+E31</f>
        <v>41115058</v>
      </c>
      <c r="G31" s="29">
        <v>266</v>
      </c>
      <c r="H31" s="28">
        <f>K31/L31</f>
        <v>113524.96194029851</v>
      </c>
      <c r="I31" s="33">
        <f>8506821.26-I32</f>
        <v>7944723.7999999998</v>
      </c>
      <c r="J31" s="27">
        <v>22479966</v>
      </c>
      <c r="K31" s="28">
        <f>I31+J31</f>
        <v>30424689.800000001</v>
      </c>
      <c r="L31" s="29">
        <v>268</v>
      </c>
      <c r="M31" s="30">
        <f>H31/C31*100</f>
        <v>73.446667340514054</v>
      </c>
    </row>
    <row r="32" spans="1:13" ht="84" customHeight="1" thickBot="1" x14ac:dyDescent="0.3">
      <c r="A32" s="13">
        <v>2</v>
      </c>
      <c r="B32" s="25" t="s">
        <v>56</v>
      </c>
      <c r="C32" s="26">
        <f>F32/G32</f>
        <v>2113.1578947368421</v>
      </c>
      <c r="D32" s="27">
        <v>562100</v>
      </c>
      <c r="E32" s="28"/>
      <c r="F32" s="28">
        <f>D32</f>
        <v>562100</v>
      </c>
      <c r="G32" s="29">
        <v>266</v>
      </c>
      <c r="H32" s="28">
        <f>K32/L32</f>
        <v>2097.3785820895523</v>
      </c>
      <c r="I32" s="27">
        <v>562097.46</v>
      </c>
      <c r="J32" s="28"/>
      <c r="K32" s="28">
        <f>I32</f>
        <v>562097.46</v>
      </c>
      <c r="L32" s="29">
        <v>268</v>
      </c>
      <c r="M32" s="30">
        <f>H32/C32*100</f>
        <v>99.253282838608953</v>
      </c>
    </row>
    <row r="33" spans="1:13" s="1" customFormat="1" ht="19.5" thickBot="1" x14ac:dyDescent="0.35">
      <c r="C33" s="49"/>
      <c r="D33" s="49"/>
    </row>
    <row r="34" spans="1:13" ht="19.5" thickBot="1" x14ac:dyDescent="0.35">
      <c r="A34" s="38" t="s">
        <v>58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40"/>
    </row>
    <row r="35" spans="1:13" ht="19.5" thickBot="1" x14ac:dyDescent="0.35">
      <c r="A35" s="41" t="s">
        <v>37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ht="199.5" customHeight="1" thickBot="1" x14ac:dyDescent="0.3">
      <c r="A36" s="13" t="s">
        <v>3</v>
      </c>
      <c r="B36" s="14" t="s">
        <v>4</v>
      </c>
      <c r="C36" s="14" t="s">
        <v>16</v>
      </c>
      <c r="D36" s="14" t="s">
        <v>33</v>
      </c>
      <c r="E36" s="14" t="s">
        <v>34</v>
      </c>
      <c r="F36" s="14" t="s">
        <v>35</v>
      </c>
      <c r="G36" s="32" t="s">
        <v>6</v>
      </c>
      <c r="H36" s="14" t="s">
        <v>17</v>
      </c>
      <c r="I36" s="14" t="s">
        <v>18</v>
      </c>
      <c r="J36" s="14" t="s">
        <v>19</v>
      </c>
      <c r="K36" s="14" t="s">
        <v>20</v>
      </c>
      <c r="L36" s="14" t="s">
        <v>7</v>
      </c>
      <c r="M36" s="14" t="s">
        <v>8</v>
      </c>
    </row>
    <row r="37" spans="1:13" ht="19.5" thickBot="1" x14ac:dyDescent="0.35">
      <c r="A37" s="15">
        <v>1</v>
      </c>
      <c r="B37" s="15">
        <v>2</v>
      </c>
      <c r="C37" s="12">
        <v>3</v>
      </c>
      <c r="D37" s="15" t="s">
        <v>21</v>
      </c>
      <c r="E37" s="15" t="s">
        <v>22</v>
      </c>
      <c r="F37" s="15" t="s">
        <v>31</v>
      </c>
      <c r="G37" s="15" t="s">
        <v>23</v>
      </c>
      <c r="H37" s="15">
        <v>4</v>
      </c>
      <c r="I37" s="15" t="s">
        <v>24</v>
      </c>
      <c r="J37" s="15" t="s">
        <v>25</v>
      </c>
      <c r="K37" s="15" t="s">
        <v>32</v>
      </c>
      <c r="L37" s="15" t="s">
        <v>26</v>
      </c>
      <c r="M37" s="15" t="s">
        <v>27</v>
      </c>
    </row>
    <row r="38" spans="1:13" ht="57" thickBot="1" x14ac:dyDescent="0.3">
      <c r="A38" s="34">
        <v>1</v>
      </c>
      <c r="B38" s="31" t="s">
        <v>61</v>
      </c>
      <c r="C38" s="26">
        <f>F38/G38</f>
        <v>186026.25252525252</v>
      </c>
      <c r="D38" s="27">
        <f>7209999-136400</f>
        <v>7073599</v>
      </c>
      <c r="E38" s="27">
        <v>11343000</v>
      </c>
      <c r="F38" s="28">
        <f>D38+E38</f>
        <v>18416599</v>
      </c>
      <c r="G38" s="29">
        <v>99</v>
      </c>
      <c r="H38" s="28">
        <f>K38/L38</f>
        <v>143803.69459183674</v>
      </c>
      <c r="I38" s="33">
        <v>5585512.0700000003</v>
      </c>
      <c r="J38" s="27">
        <v>8507250</v>
      </c>
      <c r="K38" s="28">
        <f>I38+J38</f>
        <v>14092762.07</v>
      </c>
      <c r="L38" s="29">
        <v>98</v>
      </c>
      <c r="M38" s="30">
        <f>H38/C38*100</f>
        <v>77.302903563203159</v>
      </c>
    </row>
    <row r="39" spans="1:13" ht="57" thickBot="1" x14ac:dyDescent="0.3">
      <c r="A39" s="13">
        <v>2</v>
      </c>
      <c r="B39" s="25" t="s">
        <v>60</v>
      </c>
      <c r="C39" s="26">
        <f>F39/G39</f>
        <v>1377.7777777777778</v>
      </c>
      <c r="D39" s="27">
        <v>136400</v>
      </c>
      <c r="E39" s="28"/>
      <c r="F39" s="28">
        <f>D39</f>
        <v>136400</v>
      </c>
      <c r="G39" s="29">
        <f>G38</f>
        <v>99</v>
      </c>
      <c r="H39" s="28">
        <f>K39/L39</f>
        <v>1391.7792857142856</v>
      </c>
      <c r="I39" s="27">
        <v>136394.37</v>
      </c>
      <c r="J39" s="28"/>
      <c r="K39" s="28">
        <f>I39</f>
        <v>136394.37</v>
      </c>
      <c r="L39" s="29">
        <v>98</v>
      </c>
      <c r="M39" s="30">
        <f>H39/C39*100</f>
        <v>101.01623847926267</v>
      </c>
    </row>
    <row r="40" spans="1:13" s="1" customFormat="1" ht="19.5" thickBot="1" x14ac:dyDescent="0.35"/>
    <row r="41" spans="1:13" ht="19.5" thickBot="1" x14ac:dyDescent="0.35">
      <c r="A41" s="38" t="s">
        <v>62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40"/>
    </row>
    <row r="42" spans="1:13" ht="19.5" thickBot="1" x14ac:dyDescent="0.35">
      <c r="A42" s="41" t="s">
        <v>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</row>
    <row r="43" spans="1:13" ht="199.5" customHeight="1" thickBot="1" x14ac:dyDescent="0.3">
      <c r="A43" s="13" t="s">
        <v>3</v>
      </c>
      <c r="B43" s="14" t="s">
        <v>4</v>
      </c>
      <c r="C43" s="14" t="s">
        <v>16</v>
      </c>
      <c r="D43" s="14" t="s">
        <v>33</v>
      </c>
      <c r="E43" s="14" t="s">
        <v>34</v>
      </c>
      <c r="F43" s="14" t="s">
        <v>35</v>
      </c>
      <c r="G43" s="32" t="s">
        <v>6</v>
      </c>
      <c r="H43" s="14" t="s">
        <v>17</v>
      </c>
      <c r="I43" s="14" t="s">
        <v>18</v>
      </c>
      <c r="J43" s="14" t="s">
        <v>19</v>
      </c>
      <c r="K43" s="14" t="s">
        <v>20</v>
      </c>
      <c r="L43" s="14" t="s">
        <v>7</v>
      </c>
      <c r="M43" s="14" t="s">
        <v>8</v>
      </c>
    </row>
    <row r="44" spans="1:13" ht="19.5" thickBot="1" x14ac:dyDescent="0.35">
      <c r="A44" s="15">
        <v>1</v>
      </c>
      <c r="B44" s="15">
        <v>2</v>
      </c>
      <c r="C44" s="12">
        <v>3</v>
      </c>
      <c r="D44" s="15" t="s">
        <v>21</v>
      </c>
      <c r="E44" s="15" t="s">
        <v>22</v>
      </c>
      <c r="F44" s="15" t="s">
        <v>31</v>
      </c>
      <c r="G44" s="15" t="s">
        <v>23</v>
      </c>
      <c r="H44" s="15">
        <v>4</v>
      </c>
      <c r="I44" s="15" t="s">
        <v>24</v>
      </c>
      <c r="J44" s="15" t="s">
        <v>25</v>
      </c>
      <c r="K44" s="15" t="s">
        <v>32</v>
      </c>
      <c r="L44" s="15" t="s">
        <v>26</v>
      </c>
      <c r="M44" s="15" t="s">
        <v>27</v>
      </c>
    </row>
    <row r="45" spans="1:13" ht="57" thickBot="1" x14ac:dyDescent="0.3">
      <c r="A45" s="34">
        <v>1</v>
      </c>
      <c r="B45" s="31" t="s">
        <v>57</v>
      </c>
      <c r="C45" s="26">
        <f>F45/G45</f>
        <v>178364.60905349793</v>
      </c>
      <c r="D45" s="27">
        <v>11510700</v>
      </c>
      <c r="E45" s="27">
        <v>31831900</v>
      </c>
      <c r="F45" s="28">
        <f>D45+E45</f>
        <v>43342600</v>
      </c>
      <c r="G45" s="29">
        <v>243</v>
      </c>
      <c r="H45" s="28">
        <f>K45/L45</f>
        <v>122583.53448</v>
      </c>
      <c r="I45" s="33">
        <v>7129958.6200000001</v>
      </c>
      <c r="J45" s="27">
        <v>23515925</v>
      </c>
      <c r="K45" s="28">
        <f>I45+J45</f>
        <v>30645883.620000001</v>
      </c>
      <c r="L45" s="29">
        <v>250</v>
      </c>
      <c r="M45" s="30">
        <f>H45/C45*100</f>
        <v>68.726377463834666</v>
      </c>
    </row>
    <row r="46" spans="1:13" ht="75.75" thickBot="1" x14ac:dyDescent="0.3">
      <c r="A46" s="13">
        <v>2</v>
      </c>
      <c r="B46" s="25" t="s">
        <v>66</v>
      </c>
      <c r="C46" s="26">
        <f>F46/G46</f>
        <v>2250.6172839506171</v>
      </c>
      <c r="D46" s="27">
        <v>546900</v>
      </c>
      <c r="E46" s="28"/>
      <c r="F46" s="28">
        <f>D46</f>
        <v>546900</v>
      </c>
      <c r="G46" s="29">
        <f>G45</f>
        <v>243</v>
      </c>
      <c r="H46" s="28">
        <f>K46/L46</f>
        <v>2187.6</v>
      </c>
      <c r="I46" s="27">
        <v>546900</v>
      </c>
      <c r="J46" s="28"/>
      <c r="K46" s="28">
        <f>I46</f>
        <v>546900</v>
      </c>
      <c r="L46" s="29">
        <v>250</v>
      </c>
      <c r="M46" s="30">
        <f>H46/C46*100</f>
        <v>97.2</v>
      </c>
    </row>
    <row r="47" spans="1:13" s="1" customFormat="1" ht="18" customHeight="1" thickBot="1" x14ac:dyDescent="0.35">
      <c r="C47" s="37"/>
      <c r="D47" s="37"/>
    </row>
    <row r="48" spans="1:13" ht="19.5" thickBot="1" x14ac:dyDescent="0.35">
      <c r="A48" s="38" t="s">
        <v>67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40"/>
    </row>
    <row r="49" spans="1:13" ht="19.5" thickBot="1" x14ac:dyDescent="0.35">
      <c r="A49" s="41" t="s">
        <v>37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3"/>
    </row>
    <row r="50" spans="1:13" ht="199.5" customHeight="1" thickBot="1" x14ac:dyDescent="0.3">
      <c r="A50" s="13" t="s">
        <v>3</v>
      </c>
      <c r="B50" s="14" t="s">
        <v>4</v>
      </c>
      <c r="C50" s="14" t="s">
        <v>16</v>
      </c>
      <c r="D50" s="14" t="s">
        <v>33</v>
      </c>
      <c r="E50" s="14" t="s">
        <v>34</v>
      </c>
      <c r="F50" s="14" t="s">
        <v>35</v>
      </c>
      <c r="G50" s="32" t="s">
        <v>6</v>
      </c>
      <c r="H50" s="14" t="s">
        <v>17</v>
      </c>
      <c r="I50" s="14" t="s">
        <v>18</v>
      </c>
      <c r="J50" s="14" t="s">
        <v>19</v>
      </c>
      <c r="K50" s="14" t="s">
        <v>20</v>
      </c>
      <c r="L50" s="14" t="s">
        <v>7</v>
      </c>
      <c r="M50" s="14" t="s">
        <v>8</v>
      </c>
    </row>
    <row r="51" spans="1:13" ht="19.5" thickBot="1" x14ac:dyDescent="0.35">
      <c r="A51" s="15">
        <v>1</v>
      </c>
      <c r="B51" s="15">
        <v>2</v>
      </c>
      <c r="C51" s="12">
        <v>3</v>
      </c>
      <c r="D51" s="15" t="s">
        <v>21</v>
      </c>
      <c r="E51" s="15" t="s">
        <v>22</v>
      </c>
      <c r="F51" s="15" t="s">
        <v>31</v>
      </c>
      <c r="G51" s="15" t="s">
        <v>23</v>
      </c>
      <c r="H51" s="15">
        <v>4</v>
      </c>
      <c r="I51" s="15" t="s">
        <v>24</v>
      </c>
      <c r="J51" s="15" t="s">
        <v>25</v>
      </c>
      <c r="K51" s="15" t="s">
        <v>32</v>
      </c>
      <c r="L51" s="15" t="s">
        <v>26</v>
      </c>
      <c r="M51" s="15" t="s">
        <v>27</v>
      </c>
    </row>
    <row r="52" spans="1:13" ht="38.25" thickBot="1" x14ac:dyDescent="0.3">
      <c r="A52" s="34">
        <v>1</v>
      </c>
      <c r="B52" s="31" t="s">
        <v>68</v>
      </c>
      <c r="C52" s="26">
        <f>F52/G52</f>
        <v>148357.26511627907</v>
      </c>
      <c r="D52" s="27">
        <v>2712212.4</v>
      </c>
      <c r="E52" s="27">
        <v>3667150</v>
      </c>
      <c r="F52" s="28">
        <f>D52+E52</f>
        <v>6379362.4000000004</v>
      </c>
      <c r="G52" s="29">
        <v>43</v>
      </c>
      <c r="H52" s="28">
        <f>K52/L52</f>
        <v>177204.51111111112</v>
      </c>
      <c r="I52" s="33">
        <v>2712212.4</v>
      </c>
      <c r="J52" s="27">
        <v>3667150</v>
      </c>
      <c r="K52" s="28">
        <f>I52+J52</f>
        <v>6379362.4000000004</v>
      </c>
      <c r="L52" s="29">
        <v>36</v>
      </c>
      <c r="M52" s="30">
        <f>H52/C52*100</f>
        <v>119.44444444444444</v>
      </c>
    </row>
    <row r="53" spans="1:13" ht="38.25" thickBot="1" x14ac:dyDescent="0.3">
      <c r="A53" s="13">
        <v>2</v>
      </c>
      <c r="B53" s="25" t="s">
        <v>69</v>
      </c>
      <c r="C53" s="26">
        <f>F53/G53</f>
        <v>773.72093023255809</v>
      </c>
      <c r="D53" s="27">
        <v>33270</v>
      </c>
      <c r="E53" s="28"/>
      <c r="F53" s="28">
        <f>D53</f>
        <v>33270</v>
      </c>
      <c r="G53" s="29">
        <f>G52</f>
        <v>43</v>
      </c>
      <c r="H53" s="28">
        <f>K53/L53</f>
        <v>924.16666666666663</v>
      </c>
      <c r="I53" s="27">
        <v>33270</v>
      </c>
      <c r="J53" s="28"/>
      <c r="K53" s="28">
        <f>I53</f>
        <v>33270</v>
      </c>
      <c r="L53" s="29">
        <v>36</v>
      </c>
      <c r="M53" s="30">
        <f>H53/C53*100</f>
        <v>119.44444444444444</v>
      </c>
    </row>
    <row r="54" spans="1:13" s="10" customFormat="1" ht="29.25" thickBot="1" x14ac:dyDescent="0.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9.5" thickBot="1" x14ac:dyDescent="0.35">
      <c r="A55" s="102" t="s">
        <v>70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4"/>
    </row>
    <row r="56" spans="1:13" ht="19.5" thickBot="1" x14ac:dyDescent="0.35">
      <c r="A56" s="41" t="s">
        <v>74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3"/>
    </row>
    <row r="57" spans="1:13" ht="199.5" customHeight="1" thickBot="1" x14ac:dyDescent="0.3">
      <c r="A57" s="13" t="s">
        <v>3</v>
      </c>
      <c r="B57" s="14" t="s">
        <v>4</v>
      </c>
      <c r="C57" s="14" t="s">
        <v>16</v>
      </c>
      <c r="D57" s="14" t="s">
        <v>33</v>
      </c>
      <c r="E57" s="14" t="s">
        <v>34</v>
      </c>
      <c r="F57" s="14" t="s">
        <v>35</v>
      </c>
      <c r="G57" s="32" t="s">
        <v>6</v>
      </c>
      <c r="H57" s="14" t="s">
        <v>17</v>
      </c>
      <c r="I57" s="14" t="s">
        <v>18</v>
      </c>
      <c r="J57" s="14" t="s">
        <v>19</v>
      </c>
      <c r="K57" s="14" t="s">
        <v>20</v>
      </c>
      <c r="L57" s="14" t="s">
        <v>7</v>
      </c>
      <c r="M57" s="14" t="s">
        <v>8</v>
      </c>
    </row>
    <row r="58" spans="1:13" ht="19.5" thickBot="1" x14ac:dyDescent="0.35">
      <c r="A58" s="15">
        <v>1</v>
      </c>
      <c r="B58" s="15">
        <v>2</v>
      </c>
      <c r="C58" s="12">
        <v>3</v>
      </c>
      <c r="D58" s="15" t="s">
        <v>21</v>
      </c>
      <c r="E58" s="15" t="s">
        <v>22</v>
      </c>
      <c r="F58" s="15" t="s">
        <v>31</v>
      </c>
      <c r="G58" s="15" t="s">
        <v>23</v>
      </c>
      <c r="H58" s="15">
        <v>4</v>
      </c>
      <c r="I58" s="15" t="s">
        <v>24</v>
      </c>
      <c r="J58" s="15" t="s">
        <v>25</v>
      </c>
      <c r="K58" s="15" t="s">
        <v>32</v>
      </c>
      <c r="L58" s="15" t="s">
        <v>26</v>
      </c>
      <c r="M58" s="15" t="s">
        <v>27</v>
      </c>
    </row>
    <row r="59" spans="1:13" ht="57" thickBot="1" x14ac:dyDescent="0.3">
      <c r="A59" s="34">
        <v>1</v>
      </c>
      <c r="B59" s="31" t="s">
        <v>75</v>
      </c>
      <c r="C59" s="26">
        <f>F59/G59</f>
        <v>134460.08968609865</v>
      </c>
      <c r="D59" s="107">
        <v>11554300</v>
      </c>
      <c r="E59" s="107">
        <v>18430300</v>
      </c>
      <c r="F59" s="28">
        <f>D59+E59</f>
        <v>29984600</v>
      </c>
      <c r="G59" s="29">
        <v>223</v>
      </c>
      <c r="H59" s="28">
        <f>K59/L59</f>
        <v>98882.534537037034</v>
      </c>
      <c r="I59" s="108">
        <v>7801707.8700000001</v>
      </c>
      <c r="J59" s="109">
        <v>13546250</v>
      </c>
      <c r="K59" s="28">
        <v>21358627.460000001</v>
      </c>
      <c r="L59" s="29">
        <v>216</v>
      </c>
      <c r="M59" s="30">
        <f>H59/C59*100</f>
        <v>73.540434762375554</v>
      </c>
    </row>
    <row r="60" spans="1:13" ht="57" thickBot="1" x14ac:dyDescent="0.3">
      <c r="A60" s="13">
        <v>2</v>
      </c>
      <c r="B60" s="25" t="s">
        <v>76</v>
      </c>
      <c r="C60" s="26">
        <f>F60/G60</f>
        <v>1026.9058295964126</v>
      </c>
      <c r="D60" s="107">
        <v>229000</v>
      </c>
      <c r="E60" s="28">
        <v>0</v>
      </c>
      <c r="F60" s="28">
        <f>D60</f>
        <v>229000</v>
      </c>
      <c r="G60" s="29">
        <f>G59</f>
        <v>223</v>
      </c>
      <c r="H60" s="28">
        <f>K60/L60</f>
        <v>1537.5</v>
      </c>
      <c r="I60" s="107">
        <v>171113.05</v>
      </c>
      <c r="J60" s="28"/>
      <c r="K60" s="28">
        <v>332100</v>
      </c>
      <c r="L60" s="29">
        <v>216</v>
      </c>
      <c r="M60" s="30">
        <f>H60/C60*100</f>
        <v>149.72161572052403</v>
      </c>
    </row>
    <row r="61" spans="1:13" s="10" customFormat="1" ht="29.25" thickBot="1" x14ac:dyDescent="0.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</row>
    <row r="62" spans="1:13" ht="19.5" thickBot="1" x14ac:dyDescent="0.35">
      <c r="A62" s="38" t="s">
        <v>77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40"/>
    </row>
    <row r="63" spans="1:13" ht="19.5" thickBot="1" x14ac:dyDescent="0.35">
      <c r="A63" s="41" t="s">
        <v>37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3"/>
    </row>
    <row r="64" spans="1:13" ht="187.9" customHeight="1" thickBot="1" x14ac:dyDescent="0.3">
      <c r="A64" s="13" t="s">
        <v>3</v>
      </c>
      <c r="B64" s="14" t="s">
        <v>4</v>
      </c>
      <c r="C64" s="14" t="s">
        <v>16</v>
      </c>
      <c r="D64" s="14" t="s">
        <v>33</v>
      </c>
      <c r="E64" s="14" t="s">
        <v>34</v>
      </c>
      <c r="F64" s="14" t="s">
        <v>35</v>
      </c>
      <c r="G64" s="32" t="s">
        <v>6</v>
      </c>
      <c r="H64" s="14" t="s">
        <v>17</v>
      </c>
      <c r="I64" s="14" t="s">
        <v>18</v>
      </c>
      <c r="J64" s="14" t="s">
        <v>19</v>
      </c>
      <c r="K64" s="14" t="s">
        <v>20</v>
      </c>
      <c r="L64" s="14" t="s">
        <v>7</v>
      </c>
      <c r="M64" s="14" t="s">
        <v>8</v>
      </c>
    </row>
    <row r="65" spans="1:13" ht="19.5" thickBot="1" x14ac:dyDescent="0.35">
      <c r="A65" s="15">
        <v>1</v>
      </c>
      <c r="B65" s="15">
        <v>2</v>
      </c>
      <c r="C65" s="12">
        <v>3</v>
      </c>
      <c r="D65" s="15" t="s">
        <v>21</v>
      </c>
      <c r="E65" s="15" t="s">
        <v>22</v>
      </c>
      <c r="F65" s="15" t="s">
        <v>31</v>
      </c>
      <c r="G65" s="15" t="s">
        <v>23</v>
      </c>
      <c r="H65" s="15">
        <v>4</v>
      </c>
      <c r="I65" s="15" t="s">
        <v>24</v>
      </c>
      <c r="J65" s="15" t="s">
        <v>25</v>
      </c>
      <c r="K65" s="15" t="s">
        <v>32</v>
      </c>
      <c r="L65" s="15" t="s">
        <v>26</v>
      </c>
      <c r="M65" s="15" t="s">
        <v>27</v>
      </c>
    </row>
    <row r="66" spans="1:13" ht="63" customHeight="1" thickBot="1" x14ac:dyDescent="0.3">
      <c r="A66" s="34">
        <v>1</v>
      </c>
      <c r="B66" s="31" t="s">
        <v>78</v>
      </c>
      <c r="C66" s="26">
        <f>F66/G66</f>
        <v>211984.77142857143</v>
      </c>
      <c r="D66" s="27">
        <v>6188001</v>
      </c>
      <c r="E66" s="27">
        <v>16070400</v>
      </c>
      <c r="F66" s="28">
        <f>D66+E66</f>
        <v>22258401</v>
      </c>
      <c r="G66" s="29">
        <v>105</v>
      </c>
      <c r="H66" s="28">
        <f>K66/L66</f>
        <v>186199.42529411762</v>
      </c>
      <c r="I66" s="33">
        <v>4622182.46</v>
      </c>
      <c r="J66" s="27">
        <v>11204768.689999999</v>
      </c>
      <c r="K66" s="28">
        <f>I66+J66</f>
        <v>15826951.149999999</v>
      </c>
      <c r="L66" s="29">
        <v>85</v>
      </c>
      <c r="M66" s="30">
        <f>H66/C66*100</f>
        <v>87.836227121087234</v>
      </c>
    </row>
    <row r="67" spans="1:13" ht="72.599999999999994" customHeight="1" thickBot="1" x14ac:dyDescent="0.3">
      <c r="A67" s="13">
        <v>2</v>
      </c>
      <c r="B67" s="25" t="s">
        <v>79</v>
      </c>
      <c r="C67" s="26">
        <f>F67/G67</f>
        <v>3085.7142857142858</v>
      </c>
      <c r="D67" s="27">
        <v>324000</v>
      </c>
      <c r="E67" s="28"/>
      <c r="F67" s="28">
        <f>D67</f>
        <v>324000</v>
      </c>
      <c r="G67" s="29">
        <f>G66</f>
        <v>105</v>
      </c>
      <c r="H67" s="28">
        <f>K67/L67</f>
        <v>2784.674</v>
      </c>
      <c r="I67" s="27">
        <v>236697.29</v>
      </c>
      <c r="J67" s="28"/>
      <c r="K67" s="28">
        <f>I67</f>
        <v>236697.29</v>
      </c>
      <c r="L67" s="29">
        <v>85</v>
      </c>
      <c r="M67" s="30">
        <f>H67/C67*100</f>
        <v>90.24406481481482</v>
      </c>
    </row>
    <row r="68" spans="1:13" s="10" customFormat="1" ht="29.25" thickBot="1" x14ac:dyDescent="0.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ht="19.5" thickBot="1" x14ac:dyDescent="0.35">
      <c r="A69" s="38" t="s">
        <v>80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40"/>
    </row>
    <row r="70" spans="1:13" ht="19.5" thickBot="1" x14ac:dyDescent="0.35">
      <c r="A70" s="41" t="s">
        <v>37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3"/>
    </row>
    <row r="71" spans="1:13" ht="199.5" customHeight="1" thickBot="1" x14ac:dyDescent="0.3">
      <c r="A71" s="13" t="s">
        <v>3</v>
      </c>
      <c r="B71" s="14" t="s">
        <v>4</v>
      </c>
      <c r="C71" s="14" t="s">
        <v>16</v>
      </c>
      <c r="D71" s="14" t="s">
        <v>33</v>
      </c>
      <c r="E71" s="14" t="s">
        <v>34</v>
      </c>
      <c r="F71" s="14" t="s">
        <v>35</v>
      </c>
      <c r="G71" s="32" t="s">
        <v>6</v>
      </c>
      <c r="H71" s="14" t="s">
        <v>17</v>
      </c>
      <c r="I71" s="14" t="s">
        <v>18</v>
      </c>
      <c r="J71" s="14" t="s">
        <v>19</v>
      </c>
      <c r="K71" s="14" t="s">
        <v>20</v>
      </c>
      <c r="L71" s="14" t="s">
        <v>7</v>
      </c>
      <c r="M71" s="14" t="s">
        <v>8</v>
      </c>
    </row>
    <row r="72" spans="1:13" ht="19.5" thickBot="1" x14ac:dyDescent="0.35">
      <c r="A72" s="15">
        <v>1</v>
      </c>
      <c r="B72" s="15">
        <v>2</v>
      </c>
      <c r="C72" s="12">
        <v>3</v>
      </c>
      <c r="D72" s="15" t="s">
        <v>21</v>
      </c>
      <c r="E72" s="15" t="s">
        <v>22</v>
      </c>
      <c r="F72" s="15" t="s">
        <v>31</v>
      </c>
      <c r="G72" s="15" t="s">
        <v>23</v>
      </c>
      <c r="H72" s="15">
        <v>4</v>
      </c>
      <c r="I72" s="15" t="s">
        <v>24</v>
      </c>
      <c r="J72" s="15" t="s">
        <v>25</v>
      </c>
      <c r="K72" s="15" t="s">
        <v>32</v>
      </c>
      <c r="L72" s="15" t="s">
        <v>26</v>
      </c>
      <c r="M72" s="15" t="s">
        <v>27</v>
      </c>
    </row>
    <row r="73" spans="1:13" ht="56.25" customHeight="1" thickBot="1" x14ac:dyDescent="0.3">
      <c r="A73" s="34">
        <v>1</v>
      </c>
      <c r="B73" s="51" t="s">
        <v>81</v>
      </c>
      <c r="C73" s="26">
        <f>F73/G73</f>
        <v>149334.61538461538</v>
      </c>
      <c r="D73" s="27">
        <v>5330600</v>
      </c>
      <c r="E73" s="27">
        <v>14082900</v>
      </c>
      <c r="F73" s="28">
        <f>D73+E73</f>
        <v>19413500</v>
      </c>
      <c r="G73" s="29">
        <v>130</v>
      </c>
      <c r="H73" s="28">
        <f>K73/L73</f>
        <v>124813.27452991453</v>
      </c>
      <c r="I73" s="33">
        <v>4390978.12</v>
      </c>
      <c r="J73" s="27">
        <v>10212175</v>
      </c>
      <c r="K73" s="28">
        <f>I73+J73</f>
        <v>14603153.120000001</v>
      </c>
      <c r="L73" s="29">
        <v>117</v>
      </c>
      <c r="M73" s="30">
        <f>H73/C73*100</f>
        <v>83.579600220923027</v>
      </c>
    </row>
    <row r="74" spans="1:13" ht="54" thickBot="1" x14ac:dyDescent="0.3">
      <c r="A74" s="13">
        <v>2</v>
      </c>
      <c r="B74" s="50" t="s">
        <v>82</v>
      </c>
      <c r="C74" s="26">
        <f>F74/G74</f>
        <v>1176.1538461538462</v>
      </c>
      <c r="D74" s="27">
        <v>152900</v>
      </c>
      <c r="E74" s="28"/>
      <c r="F74" s="28">
        <f>D74</f>
        <v>152900</v>
      </c>
      <c r="G74" s="29">
        <f>G73</f>
        <v>130</v>
      </c>
      <c r="H74" s="28">
        <f>K74/L74</f>
        <v>1298.5237606837607</v>
      </c>
      <c r="I74" s="27">
        <v>151927.28</v>
      </c>
      <c r="J74" s="28"/>
      <c r="K74" s="28">
        <f>I74</f>
        <v>151927.28</v>
      </c>
      <c r="L74" s="29">
        <v>117</v>
      </c>
      <c r="M74" s="30">
        <f>H74/C74*100</f>
        <v>110.40424387762518</v>
      </c>
    </row>
    <row r="75" spans="1:13" ht="19.5" thickBot="1" x14ac:dyDescent="0.35"/>
    <row r="76" spans="1:13" ht="19.5" thickBot="1" x14ac:dyDescent="0.35">
      <c r="A76" s="38" t="s">
        <v>300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40"/>
    </row>
    <row r="77" spans="1:13" ht="19.5" thickBot="1" x14ac:dyDescent="0.35">
      <c r="A77" s="41" t="s">
        <v>37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3"/>
    </row>
    <row r="78" spans="1:13" ht="199.5" customHeight="1" thickBot="1" x14ac:dyDescent="0.3">
      <c r="A78" s="13" t="s">
        <v>3</v>
      </c>
      <c r="B78" s="14" t="s">
        <v>4</v>
      </c>
      <c r="C78" s="14" t="s">
        <v>16</v>
      </c>
      <c r="D78" s="14" t="s">
        <v>33</v>
      </c>
      <c r="E78" s="14" t="s">
        <v>34</v>
      </c>
      <c r="F78" s="14" t="s">
        <v>35</v>
      </c>
      <c r="G78" s="32" t="s">
        <v>6</v>
      </c>
      <c r="H78" s="14" t="s">
        <v>17</v>
      </c>
      <c r="I78" s="14" t="s">
        <v>18</v>
      </c>
      <c r="J78" s="14" t="s">
        <v>19</v>
      </c>
      <c r="K78" s="14" t="s">
        <v>20</v>
      </c>
      <c r="L78" s="14" t="s">
        <v>7</v>
      </c>
      <c r="M78" s="14" t="s">
        <v>8</v>
      </c>
    </row>
    <row r="79" spans="1:13" ht="19.5" thickBot="1" x14ac:dyDescent="0.35">
      <c r="A79" s="15">
        <v>1</v>
      </c>
      <c r="B79" s="15">
        <v>2</v>
      </c>
      <c r="C79" s="12">
        <v>3</v>
      </c>
      <c r="D79" s="15" t="s">
        <v>21</v>
      </c>
      <c r="E79" s="15" t="s">
        <v>22</v>
      </c>
      <c r="F79" s="15" t="s">
        <v>31</v>
      </c>
      <c r="G79" s="15" t="s">
        <v>23</v>
      </c>
      <c r="H79" s="15">
        <v>4</v>
      </c>
      <c r="I79" s="15" t="s">
        <v>24</v>
      </c>
      <c r="J79" s="15" t="s">
        <v>25</v>
      </c>
      <c r="K79" s="15" t="s">
        <v>32</v>
      </c>
      <c r="L79" s="15" t="s">
        <v>26</v>
      </c>
      <c r="M79" s="15" t="s">
        <v>27</v>
      </c>
    </row>
    <row r="80" spans="1:13" ht="54" thickBot="1" x14ac:dyDescent="0.3">
      <c r="A80" s="34">
        <v>1</v>
      </c>
      <c r="B80" s="51" t="s">
        <v>81</v>
      </c>
      <c r="C80" s="26">
        <f>F80/G80</f>
        <v>227556.28181818183</v>
      </c>
      <c r="D80" s="27">
        <v>10169991</v>
      </c>
      <c r="E80" s="27">
        <v>14861200</v>
      </c>
      <c r="F80" s="28">
        <f>D80+E80</f>
        <v>25031191</v>
      </c>
      <c r="G80" s="29">
        <v>110</v>
      </c>
      <c r="H80" s="28">
        <f>K80/L80</f>
        <v>197839.25640449437</v>
      </c>
      <c r="I80" s="33">
        <v>7627693.8200000003</v>
      </c>
      <c r="J80" s="27">
        <v>9980000</v>
      </c>
      <c r="K80" s="28">
        <f>I80+J80</f>
        <v>17607693.82</v>
      </c>
      <c r="L80" s="29">
        <v>89</v>
      </c>
      <c r="M80" s="30">
        <f>H80/C80*100</f>
        <v>86.940801995775502</v>
      </c>
    </row>
    <row r="81" spans="1:13" ht="32.25" thickBot="1" x14ac:dyDescent="0.3">
      <c r="A81" s="13">
        <v>2</v>
      </c>
      <c r="B81" s="50" t="s">
        <v>301</v>
      </c>
      <c r="C81" s="26">
        <f>F81/G81</f>
        <v>1447.2727272727273</v>
      </c>
      <c r="D81" s="27">
        <v>159200</v>
      </c>
      <c r="E81" s="28"/>
      <c r="F81" s="28">
        <f>D81</f>
        <v>159200</v>
      </c>
      <c r="G81" s="29">
        <f>G80</f>
        <v>110</v>
      </c>
      <c r="H81" s="28">
        <f>K81/L81</f>
        <v>1403.5983146067415</v>
      </c>
      <c r="I81" s="27">
        <v>124920.25</v>
      </c>
      <c r="J81" s="28"/>
      <c r="K81" s="28">
        <f>I81</f>
        <v>124920.25</v>
      </c>
      <c r="L81" s="29">
        <v>89</v>
      </c>
      <c r="M81" s="30">
        <f>H81/C81*100</f>
        <v>96.982295607249725</v>
      </c>
    </row>
    <row r="82" spans="1:13" ht="19.5" thickBot="1" x14ac:dyDescent="0.35"/>
    <row r="83" spans="1:13" ht="19.5" thickBot="1" x14ac:dyDescent="0.35">
      <c r="A83" s="38" t="s">
        <v>84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40"/>
    </row>
    <row r="84" spans="1:13" ht="19.5" thickBot="1" x14ac:dyDescent="0.35">
      <c r="A84" s="41" t="s">
        <v>37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3"/>
    </row>
    <row r="85" spans="1:13" ht="199.5" customHeight="1" thickBot="1" x14ac:dyDescent="0.3">
      <c r="A85" s="13" t="s">
        <v>3</v>
      </c>
      <c r="B85" s="14" t="s">
        <v>4</v>
      </c>
      <c r="C85" s="14" t="s">
        <v>16</v>
      </c>
      <c r="D85" s="14" t="s">
        <v>33</v>
      </c>
      <c r="E85" s="14" t="s">
        <v>34</v>
      </c>
      <c r="F85" s="14" t="s">
        <v>35</v>
      </c>
      <c r="G85" s="32" t="s">
        <v>6</v>
      </c>
      <c r="H85" s="14" t="s">
        <v>17</v>
      </c>
      <c r="I85" s="14" t="s">
        <v>18</v>
      </c>
      <c r="J85" s="14" t="s">
        <v>19</v>
      </c>
      <c r="K85" s="14" t="s">
        <v>20</v>
      </c>
      <c r="L85" s="14" t="s">
        <v>7</v>
      </c>
      <c r="M85" s="14" t="s">
        <v>8</v>
      </c>
    </row>
    <row r="86" spans="1:13" ht="19.5" thickBot="1" x14ac:dyDescent="0.35">
      <c r="A86" s="15">
        <v>1</v>
      </c>
      <c r="B86" s="15">
        <v>2</v>
      </c>
      <c r="C86" s="12">
        <v>3</v>
      </c>
      <c r="D86" s="15" t="s">
        <v>21</v>
      </c>
      <c r="E86" s="15" t="s">
        <v>22</v>
      </c>
      <c r="F86" s="15" t="s">
        <v>31</v>
      </c>
      <c r="G86" s="15" t="s">
        <v>23</v>
      </c>
      <c r="H86" s="15">
        <v>4</v>
      </c>
      <c r="I86" s="15" t="s">
        <v>24</v>
      </c>
      <c r="J86" s="15" t="s">
        <v>25</v>
      </c>
      <c r="K86" s="15" t="s">
        <v>32</v>
      </c>
      <c r="L86" s="15" t="s">
        <v>26</v>
      </c>
      <c r="M86" s="15" t="s">
        <v>27</v>
      </c>
    </row>
    <row r="87" spans="1:13" ht="57" thickBot="1" x14ac:dyDescent="0.3">
      <c r="A87" s="34">
        <v>1</v>
      </c>
      <c r="B87" s="31" t="s">
        <v>87</v>
      </c>
      <c r="C87" s="26">
        <f>F87/G87</f>
        <v>208890.79910714287</v>
      </c>
      <c r="D87" s="27">
        <v>16589939</v>
      </c>
      <c r="E87" s="27">
        <v>30201600</v>
      </c>
      <c r="F87" s="28">
        <f>D87+E87</f>
        <v>46791539</v>
      </c>
      <c r="G87" s="29">
        <v>224</v>
      </c>
      <c r="H87" s="28">
        <f>K87/L87</f>
        <v>179957.80930851062</v>
      </c>
      <c r="I87" s="33">
        <v>11686818.15</v>
      </c>
      <c r="J87" s="27">
        <v>22145250</v>
      </c>
      <c r="K87" s="28">
        <f>I87+J87</f>
        <v>33832068.149999999</v>
      </c>
      <c r="L87" s="29">
        <v>188</v>
      </c>
      <c r="M87" s="30">
        <f>H87/C87*100</f>
        <v>86.149227288947216</v>
      </c>
    </row>
    <row r="88" spans="1:13" ht="75.75" thickBot="1" x14ac:dyDescent="0.3">
      <c r="A88" s="13">
        <v>2</v>
      </c>
      <c r="B88" s="25" t="s">
        <v>88</v>
      </c>
      <c r="C88" s="26">
        <f>F88/G88</f>
        <v>1675.4464285714287</v>
      </c>
      <c r="D88" s="27">
        <v>375300</v>
      </c>
      <c r="E88" s="28"/>
      <c r="F88" s="28">
        <f>D88</f>
        <v>375300</v>
      </c>
      <c r="G88" s="29">
        <f>G87</f>
        <v>224</v>
      </c>
      <c r="H88" s="28">
        <f>K88/L88</f>
        <v>1726.7505851063829</v>
      </c>
      <c r="I88" s="27">
        <v>324629.11</v>
      </c>
      <c r="J88" s="28"/>
      <c r="K88" s="28">
        <f>I88</f>
        <v>324629.11</v>
      </c>
      <c r="L88" s="29">
        <v>188</v>
      </c>
      <c r="M88" s="30">
        <f>H88/C88*100</f>
        <v>103.06211858881689</v>
      </c>
    </row>
    <row r="89" spans="1:13" ht="19.5" thickBot="1" x14ac:dyDescent="0.35"/>
    <row r="90" spans="1:13" ht="19.5" thickBot="1" x14ac:dyDescent="0.35">
      <c r="A90" s="38" t="s">
        <v>89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40"/>
    </row>
    <row r="91" spans="1:13" ht="19.5" thickBot="1" x14ac:dyDescent="0.35">
      <c r="A91" s="41" t="s">
        <v>37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3"/>
    </row>
    <row r="92" spans="1:13" ht="188.25" thickBot="1" x14ac:dyDescent="0.3">
      <c r="A92" s="13" t="s">
        <v>3</v>
      </c>
      <c r="B92" s="14" t="s">
        <v>4</v>
      </c>
      <c r="C92" s="14" t="s">
        <v>16</v>
      </c>
      <c r="D92" s="14" t="s">
        <v>33</v>
      </c>
      <c r="E92" s="14" t="s">
        <v>34</v>
      </c>
      <c r="F92" s="14" t="s">
        <v>35</v>
      </c>
      <c r="G92" s="32" t="s">
        <v>6</v>
      </c>
      <c r="H92" s="14" t="s">
        <v>17</v>
      </c>
      <c r="I92" s="14" t="s">
        <v>18</v>
      </c>
      <c r="J92" s="14" t="s">
        <v>19</v>
      </c>
      <c r="K92" s="14" t="s">
        <v>20</v>
      </c>
      <c r="L92" s="14" t="s">
        <v>7</v>
      </c>
      <c r="M92" s="14" t="s">
        <v>8</v>
      </c>
    </row>
    <row r="93" spans="1:13" ht="19.5" thickBot="1" x14ac:dyDescent="0.35">
      <c r="A93" s="15">
        <v>1</v>
      </c>
      <c r="B93" s="15">
        <v>2</v>
      </c>
      <c r="C93" s="12">
        <v>3</v>
      </c>
      <c r="D93" s="15" t="s">
        <v>21</v>
      </c>
      <c r="E93" s="15" t="s">
        <v>22</v>
      </c>
      <c r="F93" s="15" t="s">
        <v>31</v>
      </c>
      <c r="G93" s="15" t="s">
        <v>23</v>
      </c>
      <c r="H93" s="15">
        <v>4</v>
      </c>
      <c r="I93" s="15" t="s">
        <v>24</v>
      </c>
      <c r="J93" s="15" t="s">
        <v>25</v>
      </c>
      <c r="K93" s="15" t="s">
        <v>32</v>
      </c>
      <c r="L93" s="15" t="s">
        <v>26</v>
      </c>
      <c r="M93" s="15" t="s">
        <v>27</v>
      </c>
    </row>
    <row r="94" spans="1:13" ht="75.75" thickBot="1" x14ac:dyDescent="0.3">
      <c r="A94" s="34">
        <v>1</v>
      </c>
      <c r="B94" s="31" t="s">
        <v>90</v>
      </c>
      <c r="C94" s="26">
        <f>F94/G94</f>
        <v>186436.12621359224</v>
      </c>
      <c r="D94" s="27">
        <v>6961521</v>
      </c>
      <c r="E94" s="27">
        <v>12241400</v>
      </c>
      <c r="F94" s="28">
        <f>D94+E94</f>
        <v>19202921</v>
      </c>
      <c r="G94" s="29">
        <v>103</v>
      </c>
      <c r="H94" s="28">
        <f>K94/L94</f>
        <v>139983.42377551022</v>
      </c>
      <c r="I94" s="33">
        <v>5180375.53</v>
      </c>
      <c r="J94" s="27">
        <v>8538000</v>
      </c>
      <c r="K94" s="28">
        <f>I94+J94</f>
        <v>13718375.530000001</v>
      </c>
      <c r="L94" s="29">
        <v>98</v>
      </c>
      <c r="M94" s="30">
        <f>H94/C94*100</f>
        <v>75.083851299901468</v>
      </c>
    </row>
    <row r="95" spans="1:13" ht="75.75" thickBot="1" x14ac:dyDescent="0.3">
      <c r="A95" s="13">
        <v>2</v>
      </c>
      <c r="B95" s="25" t="s">
        <v>91</v>
      </c>
      <c r="C95" s="26">
        <f>F95/G95</f>
        <v>1608.7378640776699</v>
      </c>
      <c r="D95" s="27">
        <v>165700</v>
      </c>
      <c r="E95" s="28"/>
      <c r="F95" s="28">
        <f>D95</f>
        <v>165700</v>
      </c>
      <c r="G95" s="29">
        <f>G94</f>
        <v>103</v>
      </c>
      <c r="H95" s="28">
        <f>K95/L95</f>
        <v>1236.3380612244898</v>
      </c>
      <c r="I95" s="27">
        <v>121161.13</v>
      </c>
      <c r="J95" s="28"/>
      <c r="K95" s="28">
        <f>I95</f>
        <v>121161.13</v>
      </c>
      <c r="L95" s="29">
        <v>98</v>
      </c>
      <c r="M95" s="30">
        <f>H95/C95*100</f>
        <v>76.851430480460138</v>
      </c>
    </row>
    <row r="96" spans="1:13" ht="19.5" thickBot="1" x14ac:dyDescent="0.35"/>
    <row r="97" spans="1:13" ht="19.5" thickBot="1" x14ac:dyDescent="0.35">
      <c r="A97" s="38" t="s">
        <v>94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40"/>
    </row>
    <row r="98" spans="1:13" ht="19.5" thickBot="1" x14ac:dyDescent="0.35">
      <c r="A98" s="41" t="s">
        <v>37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3"/>
    </row>
    <row r="99" spans="1:13" ht="199.5" customHeight="1" thickBot="1" x14ac:dyDescent="0.3">
      <c r="A99" s="13" t="s">
        <v>3</v>
      </c>
      <c r="B99" s="14" t="s">
        <v>4</v>
      </c>
      <c r="C99" s="14" t="s">
        <v>16</v>
      </c>
      <c r="D99" s="14" t="s">
        <v>33</v>
      </c>
      <c r="E99" s="14" t="s">
        <v>34</v>
      </c>
      <c r="F99" s="14" t="s">
        <v>35</v>
      </c>
      <c r="G99" s="32" t="s">
        <v>6</v>
      </c>
      <c r="H99" s="14" t="s">
        <v>17</v>
      </c>
      <c r="I99" s="14" t="s">
        <v>18</v>
      </c>
      <c r="J99" s="14" t="s">
        <v>19</v>
      </c>
      <c r="K99" s="14" t="s">
        <v>20</v>
      </c>
      <c r="L99" s="14" t="s">
        <v>7</v>
      </c>
      <c r="M99" s="14" t="s">
        <v>8</v>
      </c>
    </row>
    <row r="100" spans="1:13" ht="19.5" thickBot="1" x14ac:dyDescent="0.35">
      <c r="A100" s="15">
        <v>1</v>
      </c>
      <c r="B100" s="15">
        <v>2</v>
      </c>
      <c r="C100" s="12">
        <v>3</v>
      </c>
      <c r="D100" s="15" t="s">
        <v>21</v>
      </c>
      <c r="E100" s="15" t="s">
        <v>22</v>
      </c>
      <c r="F100" s="15" t="s">
        <v>31</v>
      </c>
      <c r="G100" s="15" t="s">
        <v>23</v>
      </c>
      <c r="H100" s="15">
        <v>4</v>
      </c>
      <c r="I100" s="15" t="s">
        <v>24</v>
      </c>
      <c r="J100" s="15" t="s">
        <v>25</v>
      </c>
      <c r="K100" s="15" t="s">
        <v>32</v>
      </c>
      <c r="L100" s="15" t="s">
        <v>26</v>
      </c>
      <c r="M100" s="15" t="s">
        <v>27</v>
      </c>
    </row>
    <row r="101" spans="1:13" ht="59.25" customHeight="1" thickBot="1" x14ac:dyDescent="0.3">
      <c r="A101" s="34">
        <v>1</v>
      </c>
      <c r="B101" s="31" t="s">
        <v>95</v>
      </c>
      <c r="C101" s="26">
        <f>F101/G101</f>
        <v>321250.70833333331</v>
      </c>
      <c r="D101" s="27">
        <v>5527034</v>
      </c>
      <c r="E101" s="27">
        <v>9893000</v>
      </c>
      <c r="F101" s="28">
        <f>D101+E101</f>
        <v>15420034</v>
      </c>
      <c r="G101" s="29">
        <v>48</v>
      </c>
      <c r="H101" s="28">
        <f>K101/L101</f>
        <v>225771.052</v>
      </c>
      <c r="I101" s="33">
        <v>3868802.6</v>
      </c>
      <c r="J101" s="27">
        <v>7419750</v>
      </c>
      <c r="K101" s="28">
        <f>I101+J101</f>
        <v>11288552.6</v>
      </c>
      <c r="L101" s="29">
        <v>50</v>
      </c>
      <c r="M101" s="30">
        <f>H101/C101*100</f>
        <v>70.278771732928732</v>
      </c>
    </row>
    <row r="102" spans="1:13" ht="47.25" customHeight="1" thickBot="1" x14ac:dyDescent="0.3">
      <c r="A102" s="13">
        <v>2</v>
      </c>
      <c r="B102" s="25" t="s">
        <v>96</v>
      </c>
      <c r="C102" s="26">
        <f>F102/G102</f>
        <v>3568.75</v>
      </c>
      <c r="D102" s="27">
        <v>171300</v>
      </c>
      <c r="E102" s="28"/>
      <c r="F102" s="28">
        <f>D102</f>
        <v>171300</v>
      </c>
      <c r="G102" s="29">
        <f>G101</f>
        <v>48</v>
      </c>
      <c r="H102" s="28">
        <f>K102/L102</f>
        <v>3425.8098</v>
      </c>
      <c r="I102" s="27">
        <v>171290.49</v>
      </c>
      <c r="J102" s="28"/>
      <c r="K102" s="28">
        <f>I102</f>
        <v>171290.49</v>
      </c>
      <c r="L102" s="29">
        <v>50</v>
      </c>
      <c r="M102" s="30">
        <f>H102/C102*100</f>
        <v>95.9946704028021</v>
      </c>
    </row>
    <row r="103" spans="1:13" ht="19.5" thickBot="1" x14ac:dyDescent="0.35"/>
    <row r="104" spans="1:13" ht="19.5" thickBot="1" x14ac:dyDescent="0.35">
      <c r="A104" s="38" t="s">
        <v>97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40"/>
    </row>
    <row r="105" spans="1:13" ht="19.5" thickBot="1" x14ac:dyDescent="0.35">
      <c r="A105" s="41" t="s">
        <v>37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3"/>
    </row>
    <row r="106" spans="1:13" ht="199.5" customHeight="1" thickBot="1" x14ac:dyDescent="0.3">
      <c r="A106" s="13" t="s">
        <v>3</v>
      </c>
      <c r="B106" s="14" t="s">
        <v>4</v>
      </c>
      <c r="C106" s="14" t="s">
        <v>16</v>
      </c>
      <c r="D106" s="14" t="s">
        <v>33</v>
      </c>
      <c r="E106" s="14" t="s">
        <v>34</v>
      </c>
      <c r="F106" s="14" t="s">
        <v>35</v>
      </c>
      <c r="G106" s="32" t="s">
        <v>6</v>
      </c>
      <c r="H106" s="14" t="s">
        <v>17</v>
      </c>
      <c r="I106" s="14" t="s">
        <v>18</v>
      </c>
      <c r="J106" s="14" t="s">
        <v>19</v>
      </c>
      <c r="K106" s="14" t="s">
        <v>20</v>
      </c>
      <c r="L106" s="14" t="s">
        <v>7</v>
      </c>
      <c r="M106" s="14" t="s">
        <v>8</v>
      </c>
    </row>
    <row r="107" spans="1:13" ht="19.5" thickBot="1" x14ac:dyDescent="0.35">
      <c r="A107" s="15">
        <v>1</v>
      </c>
      <c r="B107" s="15">
        <v>2</v>
      </c>
      <c r="C107" s="12">
        <v>3</v>
      </c>
      <c r="D107" s="15" t="s">
        <v>21</v>
      </c>
      <c r="E107" s="15" t="s">
        <v>22</v>
      </c>
      <c r="F107" s="15" t="s">
        <v>31</v>
      </c>
      <c r="G107" s="15" t="s">
        <v>23</v>
      </c>
      <c r="H107" s="15">
        <v>4</v>
      </c>
      <c r="I107" s="15" t="s">
        <v>24</v>
      </c>
      <c r="J107" s="15" t="s">
        <v>25</v>
      </c>
      <c r="K107" s="15" t="s">
        <v>32</v>
      </c>
      <c r="L107" s="15" t="s">
        <v>26</v>
      </c>
      <c r="M107" s="15" t="s">
        <v>27</v>
      </c>
    </row>
    <row r="108" spans="1:13" ht="57" thickBot="1" x14ac:dyDescent="0.3">
      <c r="A108" s="34">
        <v>1</v>
      </c>
      <c r="B108" s="31" t="s">
        <v>98</v>
      </c>
      <c r="C108" s="26">
        <f>F108/G108</f>
        <v>204813.07194244605</v>
      </c>
      <c r="D108" s="27">
        <v>10082217</v>
      </c>
      <c r="E108" s="27">
        <v>18386800</v>
      </c>
      <c r="F108" s="28">
        <f>D108+E108</f>
        <v>28469017</v>
      </c>
      <c r="G108" s="29">
        <v>139</v>
      </c>
      <c r="H108" s="28">
        <f>K108/L108</f>
        <v>169311.64016000001</v>
      </c>
      <c r="I108" s="33">
        <v>7557179.0199999996</v>
      </c>
      <c r="J108" s="27">
        <v>13606776</v>
      </c>
      <c r="K108" s="28">
        <f>I108+J108</f>
        <v>21163955.02</v>
      </c>
      <c r="L108" s="29">
        <v>125</v>
      </c>
      <c r="M108" s="30">
        <f>H108/C108*100</f>
        <v>82.66642287733363</v>
      </c>
    </row>
    <row r="109" spans="1:13" ht="88.5" customHeight="1" thickBot="1" x14ac:dyDescent="0.3">
      <c r="A109" s="13">
        <v>2</v>
      </c>
      <c r="B109" s="25" t="s">
        <v>99</v>
      </c>
      <c r="C109" s="26">
        <f>F109/G109</f>
        <v>1863.3093525179856</v>
      </c>
      <c r="D109" s="27">
        <v>259000</v>
      </c>
      <c r="E109" s="28"/>
      <c r="F109" s="28">
        <f>D109</f>
        <v>259000</v>
      </c>
      <c r="G109" s="29">
        <f>G108</f>
        <v>139</v>
      </c>
      <c r="H109" s="28">
        <f>K109/L109</f>
        <v>1636.8088</v>
      </c>
      <c r="I109" s="27">
        <v>204601.1</v>
      </c>
      <c r="J109" s="28"/>
      <c r="K109" s="28">
        <f>I109</f>
        <v>204601.1</v>
      </c>
      <c r="L109" s="29">
        <v>125</v>
      </c>
      <c r="M109" s="30">
        <f>H109/C109*100</f>
        <v>87.844178841698835</v>
      </c>
    </row>
    <row r="110" spans="1:13" ht="19.5" thickBot="1" x14ac:dyDescent="0.35"/>
    <row r="111" spans="1:13" ht="19.5" thickBot="1" x14ac:dyDescent="0.35">
      <c r="A111" s="38" t="s">
        <v>100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40"/>
    </row>
    <row r="112" spans="1:13" ht="19.5" thickBot="1" x14ac:dyDescent="0.35">
      <c r="A112" s="41" t="s">
        <v>37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3"/>
    </row>
    <row r="113" spans="1:13" ht="199.5" customHeight="1" thickBot="1" x14ac:dyDescent="0.3">
      <c r="A113" s="13" t="s">
        <v>3</v>
      </c>
      <c r="B113" s="14" t="s">
        <v>4</v>
      </c>
      <c r="C113" s="14" t="s">
        <v>16</v>
      </c>
      <c r="D113" s="14" t="s">
        <v>33</v>
      </c>
      <c r="E113" s="14" t="s">
        <v>34</v>
      </c>
      <c r="F113" s="14" t="s">
        <v>35</v>
      </c>
      <c r="G113" s="32" t="s">
        <v>6</v>
      </c>
      <c r="H113" s="14" t="s">
        <v>17</v>
      </c>
      <c r="I113" s="14" t="s">
        <v>18</v>
      </c>
      <c r="J113" s="14" t="s">
        <v>19</v>
      </c>
      <c r="K113" s="14" t="s">
        <v>20</v>
      </c>
      <c r="L113" s="14" t="s">
        <v>7</v>
      </c>
      <c r="M113" s="14" t="s">
        <v>8</v>
      </c>
    </row>
    <row r="114" spans="1:13" ht="19.5" thickBot="1" x14ac:dyDescent="0.35">
      <c r="A114" s="15">
        <v>1</v>
      </c>
      <c r="B114" s="15">
        <v>2</v>
      </c>
      <c r="C114" s="12">
        <v>3</v>
      </c>
      <c r="D114" s="15" t="s">
        <v>21</v>
      </c>
      <c r="E114" s="15" t="s">
        <v>22</v>
      </c>
      <c r="F114" s="15" t="s">
        <v>31</v>
      </c>
      <c r="G114" s="15" t="s">
        <v>23</v>
      </c>
      <c r="H114" s="15">
        <v>4</v>
      </c>
      <c r="I114" s="15" t="s">
        <v>24</v>
      </c>
      <c r="J114" s="15" t="s">
        <v>25</v>
      </c>
      <c r="K114" s="15" t="s">
        <v>32</v>
      </c>
      <c r="L114" s="15" t="s">
        <v>26</v>
      </c>
      <c r="M114" s="15" t="s">
        <v>27</v>
      </c>
    </row>
    <row r="115" spans="1:13" ht="83.25" customHeight="1" thickBot="1" x14ac:dyDescent="0.3">
      <c r="A115" s="34">
        <v>1</v>
      </c>
      <c r="B115" s="31" t="s">
        <v>90</v>
      </c>
      <c r="C115" s="26">
        <f>F115/G115</f>
        <v>169181.33971291865</v>
      </c>
      <c r="D115" s="27">
        <v>11168100</v>
      </c>
      <c r="E115" s="27">
        <v>24190800</v>
      </c>
      <c r="F115" s="28">
        <f>D115+E115</f>
        <v>35358900</v>
      </c>
      <c r="G115" s="29">
        <v>209</v>
      </c>
      <c r="H115" s="28">
        <f>K115/L115</f>
        <v>133464.4975935829</v>
      </c>
      <c r="I115" s="33">
        <v>8074395.0499999998</v>
      </c>
      <c r="J115" s="27">
        <v>16883466</v>
      </c>
      <c r="K115" s="28">
        <f>I115+J115</f>
        <v>24957861.050000001</v>
      </c>
      <c r="L115" s="29">
        <v>187</v>
      </c>
      <c r="M115" s="30">
        <f>H115/C115*100</f>
        <v>78.888426950665405</v>
      </c>
    </row>
    <row r="116" spans="1:13" ht="85.5" customHeight="1" thickBot="1" x14ac:dyDescent="0.3">
      <c r="A116" s="13">
        <v>2</v>
      </c>
      <c r="B116" s="25" t="s">
        <v>101</v>
      </c>
      <c r="C116" s="26">
        <f>F116/G116</f>
        <v>1476.0765550239234</v>
      </c>
      <c r="D116" s="27">
        <v>308500</v>
      </c>
      <c r="E116" s="28"/>
      <c r="F116" s="28">
        <f>D116</f>
        <v>308500</v>
      </c>
      <c r="G116" s="29">
        <f>G115</f>
        <v>209</v>
      </c>
      <c r="H116" s="28">
        <f>K116/L116</f>
        <v>1527.3461497326202</v>
      </c>
      <c r="I116" s="27">
        <v>285613.73</v>
      </c>
      <c r="J116" s="28"/>
      <c r="K116" s="28">
        <f>I116</f>
        <v>285613.73</v>
      </c>
      <c r="L116" s="29">
        <v>187</v>
      </c>
      <c r="M116" s="30">
        <f>H116/C116*100</f>
        <v>103.47336962532177</v>
      </c>
    </row>
    <row r="117" spans="1:13" ht="19.5" thickBot="1" x14ac:dyDescent="0.35"/>
    <row r="118" spans="1:13" ht="19.5" thickBot="1" x14ac:dyDescent="0.35">
      <c r="A118" s="38" t="s">
        <v>103</v>
      </c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40"/>
    </row>
    <row r="119" spans="1:13" ht="19.5" thickBot="1" x14ac:dyDescent="0.35">
      <c r="A119" s="41" t="s">
        <v>37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3"/>
    </row>
    <row r="120" spans="1:13" ht="199.5" customHeight="1" thickBot="1" x14ac:dyDescent="0.3">
      <c r="A120" s="13" t="s">
        <v>3</v>
      </c>
      <c r="B120" s="14" t="s">
        <v>4</v>
      </c>
      <c r="C120" s="14" t="s">
        <v>16</v>
      </c>
      <c r="D120" s="14" t="s">
        <v>33</v>
      </c>
      <c r="E120" s="14" t="s">
        <v>34</v>
      </c>
      <c r="F120" s="14" t="s">
        <v>35</v>
      </c>
      <c r="G120" s="32" t="s">
        <v>6</v>
      </c>
      <c r="H120" s="14" t="s">
        <v>17</v>
      </c>
      <c r="I120" s="14" t="s">
        <v>18</v>
      </c>
      <c r="J120" s="14" t="s">
        <v>19</v>
      </c>
      <c r="K120" s="14" t="s">
        <v>20</v>
      </c>
      <c r="L120" s="14" t="s">
        <v>7</v>
      </c>
      <c r="M120" s="14" t="s">
        <v>8</v>
      </c>
    </row>
    <row r="121" spans="1:13" ht="19.5" thickBot="1" x14ac:dyDescent="0.35">
      <c r="A121" s="15">
        <v>1</v>
      </c>
      <c r="B121" s="15">
        <v>2</v>
      </c>
      <c r="C121" s="12">
        <v>3</v>
      </c>
      <c r="D121" s="15" t="s">
        <v>21</v>
      </c>
      <c r="E121" s="15" t="s">
        <v>22</v>
      </c>
      <c r="F121" s="15" t="s">
        <v>31</v>
      </c>
      <c r="G121" s="15" t="s">
        <v>23</v>
      </c>
      <c r="H121" s="15">
        <v>4</v>
      </c>
      <c r="I121" s="15" t="s">
        <v>24</v>
      </c>
      <c r="J121" s="15" t="s">
        <v>25</v>
      </c>
      <c r="K121" s="15" t="s">
        <v>32</v>
      </c>
      <c r="L121" s="15" t="s">
        <v>26</v>
      </c>
      <c r="M121" s="15" t="s">
        <v>27</v>
      </c>
    </row>
    <row r="122" spans="1:13" ht="74.25" customHeight="1" thickBot="1" x14ac:dyDescent="0.3">
      <c r="A122" s="34">
        <v>1</v>
      </c>
      <c r="B122" s="31" t="s">
        <v>104</v>
      </c>
      <c r="C122" s="26">
        <f>F122/G122</f>
        <v>157606.49019607843</v>
      </c>
      <c r="D122" s="27">
        <v>5450862</v>
      </c>
      <c r="E122" s="27">
        <v>10625000</v>
      </c>
      <c r="F122" s="28">
        <f>D122+E122</f>
        <v>16075862</v>
      </c>
      <c r="G122" s="29">
        <v>102</v>
      </c>
      <c r="H122" s="28">
        <f>K122/L122</f>
        <v>123837.91020618555</v>
      </c>
      <c r="I122" s="33">
        <v>4188677.29</v>
      </c>
      <c r="J122" s="27">
        <v>7823600</v>
      </c>
      <c r="K122" s="28">
        <f>I122+J122</f>
        <v>12012277.289999999</v>
      </c>
      <c r="L122" s="29">
        <v>97</v>
      </c>
      <c r="M122" s="30">
        <f>H122/C122*100</f>
        <v>78.574118395834233</v>
      </c>
    </row>
    <row r="123" spans="1:13" ht="75.75" thickBot="1" x14ac:dyDescent="0.3">
      <c r="A123" s="13">
        <v>2</v>
      </c>
      <c r="B123" s="25" t="s">
        <v>107</v>
      </c>
      <c r="C123" s="26">
        <f>F123/G123</f>
        <v>1816.6666666666667</v>
      </c>
      <c r="D123" s="27">
        <v>185300</v>
      </c>
      <c r="E123" s="28"/>
      <c r="F123" s="28">
        <f>D123</f>
        <v>185300</v>
      </c>
      <c r="G123" s="29">
        <f>G122</f>
        <v>102</v>
      </c>
      <c r="H123" s="28">
        <f>K123/L123</f>
        <v>1731.408762886598</v>
      </c>
      <c r="I123" s="27">
        <v>167946.65</v>
      </c>
      <c r="J123" s="28"/>
      <c r="K123" s="28">
        <f>I123</f>
        <v>167946.65</v>
      </c>
      <c r="L123" s="29">
        <v>97</v>
      </c>
      <c r="M123" s="30">
        <f>H123/C123*100</f>
        <v>95.306904379078787</v>
      </c>
    </row>
    <row r="124" spans="1:13" ht="19.5" thickBot="1" x14ac:dyDescent="0.35"/>
    <row r="125" spans="1:13" ht="19.5" thickBot="1" x14ac:dyDescent="0.35">
      <c r="A125" s="38" t="s">
        <v>109</v>
      </c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40"/>
    </row>
    <row r="126" spans="1:13" ht="19.5" thickBot="1" x14ac:dyDescent="0.35">
      <c r="A126" s="41" t="s">
        <v>37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3"/>
    </row>
    <row r="127" spans="1:13" ht="199.5" customHeight="1" thickBot="1" x14ac:dyDescent="0.3">
      <c r="A127" s="13" t="s">
        <v>3</v>
      </c>
      <c r="B127" s="14" t="s">
        <v>4</v>
      </c>
      <c r="C127" s="14" t="s">
        <v>16</v>
      </c>
      <c r="D127" s="32" t="s">
        <v>114</v>
      </c>
      <c r="E127" s="14" t="s">
        <v>115</v>
      </c>
      <c r="F127" s="14" t="s">
        <v>116</v>
      </c>
      <c r="G127" s="14" t="s">
        <v>6</v>
      </c>
      <c r="H127" s="14" t="s">
        <v>17</v>
      </c>
      <c r="I127" s="14" t="s">
        <v>18</v>
      </c>
      <c r="J127" s="14" t="s">
        <v>19</v>
      </c>
      <c r="K127" s="14" t="s">
        <v>20</v>
      </c>
      <c r="L127" s="14" t="s">
        <v>7</v>
      </c>
      <c r="M127" s="14" t="s">
        <v>8</v>
      </c>
    </row>
    <row r="128" spans="1:13" ht="19.5" thickBot="1" x14ac:dyDescent="0.35">
      <c r="A128" s="15">
        <v>1</v>
      </c>
      <c r="B128" s="15">
        <v>2</v>
      </c>
      <c r="C128" s="15">
        <v>3</v>
      </c>
      <c r="D128" s="15" t="s">
        <v>21</v>
      </c>
      <c r="E128" s="15" t="s">
        <v>22</v>
      </c>
      <c r="F128" s="15" t="s">
        <v>31</v>
      </c>
      <c r="G128" s="15" t="s">
        <v>23</v>
      </c>
      <c r="H128" s="15">
        <v>4</v>
      </c>
      <c r="I128" s="15" t="s">
        <v>24</v>
      </c>
      <c r="J128" s="15" t="s">
        <v>25</v>
      </c>
      <c r="K128" s="12" t="s">
        <v>32</v>
      </c>
      <c r="L128" s="15" t="s">
        <v>26</v>
      </c>
      <c r="M128" s="15" t="s">
        <v>27</v>
      </c>
    </row>
    <row r="129" spans="1:13" ht="81.75" customHeight="1" thickBot="1" x14ac:dyDescent="0.3">
      <c r="A129" s="110">
        <v>1</v>
      </c>
      <c r="B129" s="115" t="s">
        <v>117</v>
      </c>
      <c r="C129" s="26">
        <f>F129/G129</f>
        <v>158539.33128834356</v>
      </c>
      <c r="D129" s="27">
        <v>9831211</v>
      </c>
      <c r="E129" s="27">
        <v>16010700</v>
      </c>
      <c r="F129" s="28">
        <f>D129+E129</f>
        <v>25841911</v>
      </c>
      <c r="G129" s="29">
        <v>163</v>
      </c>
      <c r="H129" s="28">
        <f>K129/L129</f>
        <v>127655.32653594772</v>
      </c>
      <c r="I129" s="27">
        <v>7988239.96</v>
      </c>
      <c r="J129" s="33">
        <v>11543025</v>
      </c>
      <c r="K129" s="28">
        <f>I129+J129</f>
        <v>19531264.960000001</v>
      </c>
      <c r="L129" s="29">
        <v>153</v>
      </c>
      <c r="M129" s="30">
        <f>H129/C129*100</f>
        <v>80.519657487248054</v>
      </c>
    </row>
    <row r="130" spans="1:13" ht="100.5" customHeight="1" thickBot="1" x14ac:dyDescent="0.3">
      <c r="A130" s="110">
        <v>2</v>
      </c>
      <c r="B130" s="50" t="s">
        <v>118</v>
      </c>
      <c r="C130" s="26">
        <f>F130/G130</f>
        <v>2061.0674846625766</v>
      </c>
      <c r="D130" s="27">
        <v>335954</v>
      </c>
      <c r="E130" s="28"/>
      <c r="F130" s="28">
        <f>D130</f>
        <v>335954</v>
      </c>
      <c r="G130" s="29">
        <f>G129</f>
        <v>163</v>
      </c>
      <c r="H130" s="28">
        <f>K130/L130</f>
        <v>2035.2816339869282</v>
      </c>
      <c r="I130" s="27">
        <v>311398.09000000003</v>
      </c>
      <c r="J130" s="28"/>
      <c r="K130" s="28">
        <f>I130</f>
        <v>311398.09000000003</v>
      </c>
      <c r="L130" s="29">
        <v>153</v>
      </c>
      <c r="M130" s="30">
        <f>H130/C130*100</f>
        <v>98.748907987364149</v>
      </c>
    </row>
    <row r="131" spans="1:13" ht="19.5" thickBot="1" x14ac:dyDescent="0.35"/>
    <row r="132" spans="1:13" ht="19.5" thickBot="1" x14ac:dyDescent="0.35">
      <c r="A132" s="38" t="s">
        <v>119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40"/>
    </row>
    <row r="133" spans="1:13" ht="19.5" thickBot="1" x14ac:dyDescent="0.35">
      <c r="A133" s="41" t="s">
        <v>37</v>
      </c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3"/>
    </row>
    <row r="134" spans="1:13" ht="199.5" customHeight="1" thickBot="1" x14ac:dyDescent="0.3">
      <c r="A134" s="13" t="s">
        <v>3</v>
      </c>
      <c r="B134" s="14" t="s">
        <v>4</v>
      </c>
      <c r="C134" s="14" t="s">
        <v>16</v>
      </c>
      <c r="D134" s="14" t="s">
        <v>33</v>
      </c>
      <c r="E134" s="14" t="s">
        <v>34</v>
      </c>
      <c r="F134" s="14" t="s">
        <v>35</v>
      </c>
      <c r="G134" s="32" t="s">
        <v>6</v>
      </c>
      <c r="H134" s="14" t="s">
        <v>17</v>
      </c>
      <c r="I134" s="14" t="s">
        <v>18</v>
      </c>
      <c r="J134" s="14" t="s">
        <v>19</v>
      </c>
      <c r="K134" s="14" t="s">
        <v>20</v>
      </c>
      <c r="L134" s="14" t="s">
        <v>7</v>
      </c>
      <c r="M134" s="14" t="s">
        <v>8</v>
      </c>
    </row>
    <row r="135" spans="1:13" ht="19.5" thickBot="1" x14ac:dyDescent="0.35">
      <c r="A135" s="15">
        <v>1</v>
      </c>
      <c r="B135" s="15">
        <v>2</v>
      </c>
      <c r="C135" s="12">
        <v>3</v>
      </c>
      <c r="D135" s="15" t="s">
        <v>21</v>
      </c>
      <c r="E135" s="15" t="s">
        <v>22</v>
      </c>
      <c r="F135" s="15" t="s">
        <v>31</v>
      </c>
      <c r="G135" s="15" t="s">
        <v>23</v>
      </c>
      <c r="H135" s="15">
        <v>4</v>
      </c>
      <c r="I135" s="15" t="s">
        <v>24</v>
      </c>
      <c r="J135" s="15" t="s">
        <v>25</v>
      </c>
      <c r="K135" s="15" t="s">
        <v>32</v>
      </c>
      <c r="L135" s="15" t="s">
        <v>26</v>
      </c>
      <c r="M135" s="15" t="s">
        <v>27</v>
      </c>
    </row>
    <row r="136" spans="1:13" ht="62.45" customHeight="1" thickBot="1" x14ac:dyDescent="0.3">
      <c r="A136" s="34">
        <v>1</v>
      </c>
      <c r="B136" s="31" t="s">
        <v>122</v>
      </c>
      <c r="C136" s="26">
        <f>F136/G136</f>
        <v>123233.52482269504</v>
      </c>
      <c r="D136" s="27">
        <f>11914554-440900</f>
        <v>11473654</v>
      </c>
      <c r="E136" s="27">
        <f>23278200</f>
        <v>23278200</v>
      </c>
      <c r="F136" s="28">
        <f>D136+E136</f>
        <v>34751854</v>
      </c>
      <c r="G136" s="29">
        <v>282</v>
      </c>
      <c r="H136" s="28">
        <f>K136/L136</f>
        <v>106546.01642276422</v>
      </c>
      <c r="I136" s="33">
        <f>9175803.34-415483.3</f>
        <v>8760320.0399999991</v>
      </c>
      <c r="J136" s="27">
        <f>17450000</f>
        <v>17450000</v>
      </c>
      <c r="K136" s="28">
        <f>I136+J136</f>
        <v>26210320.039999999</v>
      </c>
      <c r="L136" s="29">
        <v>246</v>
      </c>
      <c r="M136" s="30">
        <f>H136/C136*100</f>
        <v>86.458629318653081</v>
      </c>
    </row>
    <row r="137" spans="1:13" ht="93.6" customHeight="1" thickBot="1" x14ac:dyDescent="0.3">
      <c r="A137" s="13">
        <v>2</v>
      </c>
      <c r="B137" s="25" t="s">
        <v>101</v>
      </c>
      <c r="C137" s="26">
        <f>F137/G137</f>
        <v>1563.4751773049645</v>
      </c>
      <c r="D137" s="27">
        <v>440900</v>
      </c>
      <c r="E137" s="28"/>
      <c r="F137" s="28">
        <f>D137</f>
        <v>440900</v>
      </c>
      <c r="G137" s="29">
        <f>G136</f>
        <v>282</v>
      </c>
      <c r="H137" s="28">
        <f>K137/L137</f>
        <v>1688.9565040650407</v>
      </c>
      <c r="I137" s="27">
        <v>415483.3</v>
      </c>
      <c r="J137" s="28"/>
      <c r="K137" s="28">
        <f>I137</f>
        <v>415483.3</v>
      </c>
      <c r="L137" s="29">
        <v>246</v>
      </c>
      <c r="M137" s="30">
        <f>H137/C137*100</f>
        <v>108.02579590527137</v>
      </c>
    </row>
    <row r="138" spans="1:13" ht="19.5" thickBot="1" x14ac:dyDescent="0.35"/>
    <row r="139" spans="1:13" ht="19.5" thickBot="1" x14ac:dyDescent="0.35">
      <c r="A139" s="116" t="s">
        <v>123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</row>
    <row r="140" spans="1:13" ht="19.5" thickBot="1" x14ac:dyDescent="0.35">
      <c r="A140" s="117" t="s">
        <v>37</v>
      </c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</row>
    <row r="141" spans="1:13" ht="199.5" customHeight="1" thickBot="1" x14ac:dyDescent="0.3">
      <c r="A141" s="118" t="s">
        <v>3</v>
      </c>
      <c r="B141" s="119" t="s">
        <v>4</v>
      </c>
      <c r="C141" s="119" t="s">
        <v>16</v>
      </c>
      <c r="D141" s="119" t="s">
        <v>126</v>
      </c>
      <c r="E141" s="119" t="s">
        <v>127</v>
      </c>
      <c r="F141" s="119" t="s">
        <v>35</v>
      </c>
      <c r="G141" s="136" t="s">
        <v>6</v>
      </c>
      <c r="H141" s="119" t="s">
        <v>17</v>
      </c>
      <c r="I141" s="119" t="s">
        <v>128</v>
      </c>
      <c r="J141" s="119" t="s">
        <v>129</v>
      </c>
      <c r="K141" s="119" t="s">
        <v>20</v>
      </c>
      <c r="L141" s="119" t="s">
        <v>7</v>
      </c>
      <c r="M141" s="119" t="s">
        <v>8</v>
      </c>
    </row>
    <row r="142" spans="1:13" ht="19.5" thickBot="1" x14ac:dyDescent="0.35">
      <c r="A142" s="120">
        <v>1</v>
      </c>
      <c r="B142" s="120">
        <v>2</v>
      </c>
      <c r="C142" s="121">
        <v>3</v>
      </c>
      <c r="D142" s="120" t="s">
        <v>21</v>
      </c>
      <c r="E142" s="120" t="s">
        <v>22</v>
      </c>
      <c r="F142" s="120" t="s">
        <v>31</v>
      </c>
      <c r="G142" s="120" t="s">
        <v>23</v>
      </c>
      <c r="H142" s="120">
        <v>4</v>
      </c>
      <c r="I142" s="120" t="s">
        <v>24</v>
      </c>
      <c r="J142" s="120" t="s">
        <v>25</v>
      </c>
      <c r="K142" s="120" t="s">
        <v>32</v>
      </c>
      <c r="L142" s="120" t="s">
        <v>26</v>
      </c>
      <c r="M142" s="120" t="s">
        <v>27</v>
      </c>
    </row>
    <row r="143" spans="1:13" ht="60.75" customHeight="1" thickBot="1" x14ac:dyDescent="0.3">
      <c r="A143" s="137">
        <v>1</v>
      </c>
      <c r="B143" s="138" t="s">
        <v>124</v>
      </c>
      <c r="C143" s="139">
        <f>F143/G143</f>
        <v>144763.63924050634</v>
      </c>
      <c r="D143" s="140">
        <f>8402255-D144</f>
        <v>8169255</v>
      </c>
      <c r="E143" s="140">
        <v>14703400</v>
      </c>
      <c r="F143" s="141">
        <f>D143+E143</f>
        <v>22872655</v>
      </c>
      <c r="G143" s="142">
        <v>158</v>
      </c>
      <c r="H143" s="141">
        <f>K143/L143</f>
        <v>111088.04938356165</v>
      </c>
      <c r="I143" s="143">
        <f>6176520.44-I144</f>
        <v>5945965.1100000003</v>
      </c>
      <c r="J143" s="140">
        <v>10272890.1</v>
      </c>
      <c r="K143" s="141">
        <f>I143+J143</f>
        <v>16218855.210000001</v>
      </c>
      <c r="L143" s="142">
        <v>146</v>
      </c>
      <c r="M143" s="144">
        <f>H143/C143*100</f>
        <v>76.737535728155464</v>
      </c>
    </row>
    <row r="144" spans="1:13" ht="72" customHeight="1" thickBot="1" x14ac:dyDescent="0.3">
      <c r="A144" s="118">
        <v>2</v>
      </c>
      <c r="B144" s="145" t="s">
        <v>125</v>
      </c>
      <c r="C144" s="139">
        <f>F144/G144</f>
        <v>1474.6835443037974</v>
      </c>
      <c r="D144" s="140">
        <v>233000</v>
      </c>
      <c r="E144" s="141"/>
      <c r="F144" s="141">
        <f>D144</f>
        <v>233000</v>
      </c>
      <c r="G144" s="142">
        <f>G143</f>
        <v>158</v>
      </c>
      <c r="H144" s="141">
        <f>K144/L144</f>
        <v>1579.1460958904108</v>
      </c>
      <c r="I144" s="140">
        <v>230555.33</v>
      </c>
      <c r="J144" s="141"/>
      <c r="K144" s="141">
        <f>I144</f>
        <v>230555.33</v>
      </c>
      <c r="L144" s="142">
        <v>146</v>
      </c>
      <c r="M144" s="144">
        <f>H144/C144*100</f>
        <v>107.08372667411371</v>
      </c>
    </row>
    <row r="145" spans="1:13" ht="19.5" thickBot="1" x14ac:dyDescent="0.35"/>
    <row r="146" spans="1:13" ht="19.5" thickBot="1" x14ac:dyDescent="0.35">
      <c r="A146" s="38" t="s">
        <v>130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40"/>
    </row>
    <row r="147" spans="1:13" ht="19.5" thickBot="1" x14ac:dyDescent="0.35">
      <c r="A147" s="41" t="s">
        <v>37</v>
      </c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3"/>
    </row>
    <row r="148" spans="1:13" ht="199.5" customHeight="1" thickBot="1" x14ac:dyDescent="0.3">
      <c r="A148" s="13" t="s">
        <v>3</v>
      </c>
      <c r="B148" s="14" t="s">
        <v>4</v>
      </c>
      <c r="C148" s="14" t="s">
        <v>16</v>
      </c>
      <c r="D148" s="14" t="s">
        <v>33</v>
      </c>
      <c r="E148" s="14" t="s">
        <v>34</v>
      </c>
      <c r="F148" s="14" t="s">
        <v>35</v>
      </c>
      <c r="G148" s="32" t="s">
        <v>6</v>
      </c>
      <c r="H148" s="14" t="s">
        <v>17</v>
      </c>
      <c r="I148" s="14" t="s">
        <v>18</v>
      </c>
      <c r="J148" s="14" t="s">
        <v>19</v>
      </c>
      <c r="K148" s="14" t="s">
        <v>20</v>
      </c>
      <c r="L148" s="14" t="s">
        <v>7</v>
      </c>
      <c r="M148" s="14" t="s">
        <v>8</v>
      </c>
    </row>
    <row r="149" spans="1:13" ht="19.5" thickBot="1" x14ac:dyDescent="0.35">
      <c r="A149" s="15">
        <v>1</v>
      </c>
      <c r="B149" s="15">
        <v>2</v>
      </c>
      <c r="C149" s="12">
        <v>3</v>
      </c>
      <c r="D149" s="15" t="s">
        <v>21</v>
      </c>
      <c r="E149" s="15" t="s">
        <v>22</v>
      </c>
      <c r="F149" s="15" t="s">
        <v>31</v>
      </c>
      <c r="G149" s="15" t="s">
        <v>23</v>
      </c>
      <c r="H149" s="15">
        <v>4</v>
      </c>
      <c r="I149" s="15" t="s">
        <v>24</v>
      </c>
      <c r="J149" s="15" t="s">
        <v>25</v>
      </c>
      <c r="K149" s="15" t="s">
        <v>32</v>
      </c>
      <c r="L149" s="15" t="s">
        <v>26</v>
      </c>
      <c r="M149" s="15" t="s">
        <v>27</v>
      </c>
    </row>
    <row r="150" spans="1:13" ht="57" thickBot="1" x14ac:dyDescent="0.3">
      <c r="A150" s="34">
        <v>1</v>
      </c>
      <c r="B150" s="31" t="s">
        <v>133</v>
      </c>
      <c r="C150" s="26">
        <f>F150/G150</f>
        <v>371931.92424242425</v>
      </c>
      <c r="D150" s="27">
        <v>6259507</v>
      </c>
      <c r="E150" s="27">
        <v>18288000</v>
      </c>
      <c r="F150" s="28">
        <f>D150+E150</f>
        <v>24547507</v>
      </c>
      <c r="G150" s="29">
        <v>66</v>
      </c>
      <c r="H150" s="28">
        <f>K150/L150</f>
        <v>291625.39295081963</v>
      </c>
      <c r="I150" s="33">
        <v>4954932.3</v>
      </c>
      <c r="J150" s="27">
        <v>12834216.67</v>
      </c>
      <c r="K150" s="28">
        <f>I150+J150</f>
        <v>17789148.969999999</v>
      </c>
      <c r="L150" s="29">
        <v>61</v>
      </c>
      <c r="M150" s="30">
        <f>H150/C150*100</f>
        <v>78.408271498829166</v>
      </c>
    </row>
    <row r="151" spans="1:13" ht="57" thickBot="1" x14ac:dyDescent="0.3">
      <c r="A151" s="13">
        <v>2</v>
      </c>
      <c r="B151" s="25" t="s">
        <v>135</v>
      </c>
      <c r="C151" s="26">
        <f>F151/G151</f>
        <v>5133.333333333333</v>
      </c>
      <c r="D151" s="27">
        <v>338800</v>
      </c>
      <c r="E151" s="28"/>
      <c r="F151" s="28">
        <f>D151</f>
        <v>338800</v>
      </c>
      <c r="G151" s="29">
        <f>G150</f>
        <v>66</v>
      </c>
      <c r="H151" s="28">
        <f>K151/L151</f>
        <v>4628.7245901639344</v>
      </c>
      <c r="I151" s="27">
        <v>282352.2</v>
      </c>
      <c r="J151" s="28"/>
      <c r="K151" s="28">
        <f>I151</f>
        <v>282352.2</v>
      </c>
      <c r="L151" s="29">
        <v>61</v>
      </c>
      <c r="M151" s="30">
        <f>H151/C151*100</f>
        <v>90.16995954864808</v>
      </c>
    </row>
    <row r="152" spans="1:13" ht="19.5" thickBot="1" x14ac:dyDescent="0.35"/>
    <row r="153" spans="1:13" ht="19.5" thickBot="1" x14ac:dyDescent="0.35">
      <c r="A153" s="38" t="s">
        <v>136</v>
      </c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40"/>
    </row>
    <row r="154" spans="1:13" ht="19.5" thickBot="1" x14ac:dyDescent="0.35">
      <c r="A154" s="41" t="s">
        <v>37</v>
      </c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3"/>
    </row>
    <row r="155" spans="1:13" ht="199.5" customHeight="1" thickBot="1" x14ac:dyDescent="0.3">
      <c r="A155" s="13" t="s">
        <v>3</v>
      </c>
      <c r="B155" s="14" t="s">
        <v>4</v>
      </c>
      <c r="C155" s="14" t="s">
        <v>16</v>
      </c>
      <c r="D155" s="14" t="s">
        <v>33</v>
      </c>
      <c r="E155" s="14" t="s">
        <v>34</v>
      </c>
      <c r="F155" s="14" t="s">
        <v>35</v>
      </c>
      <c r="G155" s="32" t="s">
        <v>6</v>
      </c>
      <c r="H155" s="14" t="s">
        <v>17</v>
      </c>
      <c r="I155" s="14" t="s">
        <v>18</v>
      </c>
      <c r="J155" s="14" t="s">
        <v>19</v>
      </c>
      <c r="K155" s="14" t="s">
        <v>20</v>
      </c>
      <c r="L155" s="14" t="s">
        <v>7</v>
      </c>
      <c r="M155" s="14" t="s">
        <v>8</v>
      </c>
    </row>
    <row r="156" spans="1:13" ht="19.5" thickBot="1" x14ac:dyDescent="0.35">
      <c r="A156" s="15">
        <v>1</v>
      </c>
      <c r="B156" s="15">
        <v>2</v>
      </c>
      <c r="C156" s="12">
        <v>3</v>
      </c>
      <c r="D156" s="15" t="s">
        <v>21</v>
      </c>
      <c r="E156" s="15" t="s">
        <v>22</v>
      </c>
      <c r="F156" s="15" t="s">
        <v>31</v>
      </c>
      <c r="G156" s="15" t="s">
        <v>23</v>
      </c>
      <c r="H156" s="15">
        <v>4</v>
      </c>
      <c r="I156" s="15" t="s">
        <v>24</v>
      </c>
      <c r="J156" s="15" t="s">
        <v>25</v>
      </c>
      <c r="K156" s="15" t="s">
        <v>32</v>
      </c>
      <c r="L156" s="15" t="s">
        <v>26</v>
      </c>
      <c r="M156" s="15" t="s">
        <v>27</v>
      </c>
    </row>
    <row r="157" spans="1:13" ht="94.5" thickBot="1" x14ac:dyDescent="0.3">
      <c r="A157" s="34">
        <v>1</v>
      </c>
      <c r="B157" s="31" t="s">
        <v>139</v>
      </c>
      <c r="C157" s="26">
        <f>F157/G157</f>
        <v>133912.00714285715</v>
      </c>
      <c r="D157" s="27">
        <f>13155662-582600</f>
        <v>12573062</v>
      </c>
      <c r="E157" s="27">
        <v>24922300</v>
      </c>
      <c r="F157" s="28">
        <f>D157+E157</f>
        <v>37495362</v>
      </c>
      <c r="G157" s="29">
        <v>280</v>
      </c>
      <c r="H157" s="28">
        <f>K157/L157</f>
        <v>104378.13108108108</v>
      </c>
      <c r="I157" s="33">
        <f>10085825.75-469255.8</f>
        <v>9616569.9499999993</v>
      </c>
      <c r="J157" s="27">
        <v>17417366</v>
      </c>
      <c r="K157" s="28">
        <f>I157+J157</f>
        <v>27033935.949999999</v>
      </c>
      <c r="L157" s="29">
        <v>259</v>
      </c>
      <c r="M157" s="30">
        <f>H157/C157*100</f>
        <v>77.945311483331466</v>
      </c>
    </row>
    <row r="158" spans="1:13" ht="75.75" thickBot="1" x14ac:dyDescent="0.3">
      <c r="A158" s="13">
        <v>2</v>
      </c>
      <c r="B158" s="25" t="s">
        <v>140</v>
      </c>
      <c r="C158" s="26">
        <f>F158/G158</f>
        <v>2080.7142857142858</v>
      </c>
      <c r="D158" s="27">
        <v>582600</v>
      </c>
      <c r="E158" s="28"/>
      <c r="F158" s="28">
        <f>D158</f>
        <v>582600</v>
      </c>
      <c r="G158" s="29">
        <f>G157</f>
        <v>280</v>
      </c>
      <c r="H158" s="28">
        <f>K158/L158</f>
        <v>1811.7984555984556</v>
      </c>
      <c r="I158" s="27">
        <v>469255.8</v>
      </c>
      <c r="J158" s="28"/>
      <c r="K158" s="28">
        <f>I158</f>
        <v>469255.8</v>
      </c>
      <c r="L158" s="29">
        <v>259</v>
      </c>
      <c r="M158" s="30">
        <f>H158/C158*100</f>
        <v>87.075792579397103</v>
      </c>
    </row>
    <row r="159" spans="1:13" ht="19.5" thickBot="1" x14ac:dyDescent="0.35"/>
    <row r="160" spans="1:13" ht="19.5" thickBot="1" x14ac:dyDescent="0.35">
      <c r="A160" s="38" t="s">
        <v>141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40"/>
    </row>
    <row r="161" spans="1:13" ht="19.5" thickBot="1" x14ac:dyDescent="0.35">
      <c r="A161" s="41" t="s">
        <v>37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3"/>
    </row>
    <row r="162" spans="1:13" ht="199.5" customHeight="1" thickBot="1" x14ac:dyDescent="0.3">
      <c r="A162" s="13" t="s">
        <v>3</v>
      </c>
      <c r="B162" s="14" t="s">
        <v>4</v>
      </c>
      <c r="C162" s="14" t="s">
        <v>16</v>
      </c>
      <c r="D162" s="14" t="s">
        <v>33</v>
      </c>
      <c r="E162" s="14" t="s">
        <v>34</v>
      </c>
      <c r="F162" s="14" t="s">
        <v>35</v>
      </c>
      <c r="G162" s="32" t="s">
        <v>6</v>
      </c>
      <c r="H162" s="14" t="s">
        <v>17</v>
      </c>
      <c r="I162" s="14" t="s">
        <v>18</v>
      </c>
      <c r="J162" s="14" t="s">
        <v>19</v>
      </c>
      <c r="K162" s="14" t="s">
        <v>20</v>
      </c>
      <c r="L162" s="14" t="s">
        <v>7</v>
      </c>
      <c r="M162" s="14" t="s">
        <v>8</v>
      </c>
    </row>
    <row r="163" spans="1:13" ht="19.5" thickBot="1" x14ac:dyDescent="0.35">
      <c r="A163" s="15">
        <v>1</v>
      </c>
      <c r="B163" s="15">
        <v>2</v>
      </c>
      <c r="C163" s="12">
        <v>3</v>
      </c>
      <c r="D163" s="15" t="s">
        <v>21</v>
      </c>
      <c r="E163" s="15" t="s">
        <v>22</v>
      </c>
      <c r="F163" s="15" t="s">
        <v>31</v>
      </c>
      <c r="G163" s="15" t="s">
        <v>23</v>
      </c>
      <c r="H163" s="15">
        <v>4</v>
      </c>
      <c r="I163" s="15" t="s">
        <v>24</v>
      </c>
      <c r="J163" s="15" t="s">
        <v>25</v>
      </c>
      <c r="K163" s="15" t="s">
        <v>32</v>
      </c>
      <c r="L163" s="15" t="s">
        <v>26</v>
      </c>
      <c r="M163" s="15" t="s">
        <v>27</v>
      </c>
    </row>
    <row r="164" spans="1:13" ht="55.5" customHeight="1" thickBot="1" x14ac:dyDescent="0.3">
      <c r="A164" s="34">
        <v>1</v>
      </c>
      <c r="B164" s="35" t="s">
        <v>144</v>
      </c>
      <c r="C164" s="26">
        <f>F164/G164</f>
        <v>134994.13881748071</v>
      </c>
      <c r="D164" s="27">
        <v>14722720</v>
      </c>
      <c r="E164" s="27">
        <v>37790000</v>
      </c>
      <c r="F164" s="28">
        <f>D164+E164</f>
        <v>52512720</v>
      </c>
      <c r="G164" s="29">
        <v>389</v>
      </c>
      <c r="H164" s="28">
        <f>K164/L164</f>
        <v>106689.60044619422</v>
      </c>
      <c r="I164" s="33">
        <v>12012177.439999999</v>
      </c>
      <c r="J164" s="27">
        <v>28636560.329999998</v>
      </c>
      <c r="K164" s="28">
        <f>I164+J164</f>
        <v>40648737.769999996</v>
      </c>
      <c r="L164" s="29">
        <v>381</v>
      </c>
      <c r="M164" s="30">
        <f>H164/C164*100</f>
        <v>79.032764963554641</v>
      </c>
    </row>
    <row r="165" spans="1:13" ht="76.5" customHeight="1" thickBot="1" x14ac:dyDescent="0.3">
      <c r="A165" s="13">
        <v>2</v>
      </c>
      <c r="B165" s="71" t="s">
        <v>145</v>
      </c>
      <c r="C165" s="26">
        <f>F165/G165</f>
        <v>2091.2596401028277</v>
      </c>
      <c r="D165" s="27">
        <v>813500</v>
      </c>
      <c r="E165" s="28"/>
      <c r="F165" s="28">
        <f>D165</f>
        <v>813500</v>
      </c>
      <c r="G165" s="29">
        <f>G164</f>
        <v>389</v>
      </c>
      <c r="H165" s="28">
        <f>K165/L165</f>
        <v>2107.9755380577431</v>
      </c>
      <c r="I165" s="27">
        <v>803138.68</v>
      </c>
      <c r="J165" s="28"/>
      <c r="K165" s="28">
        <f>I165</f>
        <v>803138.68</v>
      </c>
      <c r="L165" s="29">
        <v>381</v>
      </c>
      <c r="M165" s="30">
        <f>H165/C165*100</f>
        <v>100.79932197965115</v>
      </c>
    </row>
    <row r="166" spans="1:13" ht="19.5" thickBot="1" x14ac:dyDescent="0.35"/>
    <row r="167" spans="1:13" ht="19.5" thickBot="1" x14ac:dyDescent="0.35">
      <c r="A167" s="38" t="s">
        <v>146</v>
      </c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40"/>
    </row>
    <row r="168" spans="1:13" ht="19.5" thickBot="1" x14ac:dyDescent="0.35">
      <c r="A168" s="41" t="s">
        <v>37</v>
      </c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3"/>
    </row>
    <row r="169" spans="1:13" ht="199.5" customHeight="1" thickBot="1" x14ac:dyDescent="0.3">
      <c r="A169" s="13" t="s">
        <v>3</v>
      </c>
      <c r="B169" s="14" t="s">
        <v>4</v>
      </c>
      <c r="C169" s="14" t="s">
        <v>16</v>
      </c>
      <c r="D169" s="14" t="s">
        <v>33</v>
      </c>
      <c r="E169" s="14" t="s">
        <v>34</v>
      </c>
      <c r="F169" s="14" t="s">
        <v>35</v>
      </c>
      <c r="G169" s="32" t="s">
        <v>6</v>
      </c>
      <c r="H169" s="14" t="s">
        <v>17</v>
      </c>
      <c r="I169" s="14" t="s">
        <v>18</v>
      </c>
      <c r="J169" s="14" t="s">
        <v>19</v>
      </c>
      <c r="K169" s="14" t="s">
        <v>20</v>
      </c>
      <c r="L169" s="14" t="s">
        <v>7</v>
      </c>
      <c r="M169" s="14" t="s">
        <v>8</v>
      </c>
    </row>
    <row r="170" spans="1:13" ht="19.5" thickBot="1" x14ac:dyDescent="0.35">
      <c r="A170" s="15">
        <v>1</v>
      </c>
      <c r="B170" s="15">
        <v>2</v>
      </c>
      <c r="C170" s="12">
        <v>3</v>
      </c>
      <c r="D170" s="15" t="s">
        <v>21</v>
      </c>
      <c r="E170" s="15" t="s">
        <v>22</v>
      </c>
      <c r="F170" s="15" t="s">
        <v>31</v>
      </c>
      <c r="G170" s="15" t="s">
        <v>23</v>
      </c>
      <c r="H170" s="15">
        <v>4</v>
      </c>
      <c r="I170" s="15" t="s">
        <v>24</v>
      </c>
      <c r="J170" s="15" t="s">
        <v>25</v>
      </c>
      <c r="K170" s="15" t="s">
        <v>32</v>
      </c>
      <c r="L170" s="15" t="s">
        <v>26</v>
      </c>
      <c r="M170" s="15" t="s">
        <v>27</v>
      </c>
    </row>
    <row r="171" spans="1:13" ht="57" thickBot="1" x14ac:dyDescent="0.3">
      <c r="A171" s="34">
        <v>1</v>
      </c>
      <c r="B171" s="31" t="s">
        <v>147</v>
      </c>
      <c r="C171" s="26">
        <f>F171/G171</f>
        <v>203570.21276595743</v>
      </c>
      <c r="D171" s="27">
        <f>10564700-D172</f>
        <v>10101400</v>
      </c>
      <c r="E171" s="27">
        <v>18602000</v>
      </c>
      <c r="F171" s="28">
        <f>D171+E171</f>
        <v>28703400</v>
      </c>
      <c r="G171" s="29">
        <v>141</v>
      </c>
      <c r="H171" s="28">
        <f>K171/L171</f>
        <v>181492.75663716815</v>
      </c>
      <c r="I171" s="33">
        <f>7103662.29-I172</f>
        <v>6757749.5</v>
      </c>
      <c r="J171" s="27">
        <v>13750932</v>
      </c>
      <c r="K171" s="28">
        <f>I171+J171</f>
        <v>20508681.5</v>
      </c>
      <c r="L171" s="29">
        <v>113</v>
      </c>
      <c r="M171" s="30">
        <f>H171/C171*100</f>
        <v>89.154869060253176</v>
      </c>
    </row>
    <row r="172" spans="1:13" ht="57" thickBot="1" x14ac:dyDescent="0.3">
      <c r="A172" s="13">
        <v>2</v>
      </c>
      <c r="B172" s="25" t="s">
        <v>148</v>
      </c>
      <c r="C172" s="26">
        <f>F172/G172</f>
        <v>3285.8156028368794</v>
      </c>
      <c r="D172" s="27">
        <v>463300</v>
      </c>
      <c r="E172" s="28"/>
      <c r="F172" s="28">
        <f>D172</f>
        <v>463300</v>
      </c>
      <c r="G172" s="29">
        <f>G171</f>
        <v>141</v>
      </c>
      <c r="H172" s="28">
        <f>K172/L172</f>
        <v>3061.1751327433626</v>
      </c>
      <c r="I172" s="27">
        <v>345912.79</v>
      </c>
      <c r="J172" s="28"/>
      <c r="K172" s="28">
        <f>I172</f>
        <v>345912.79</v>
      </c>
      <c r="L172" s="29">
        <v>113</v>
      </c>
      <c r="M172" s="30">
        <f>H172/C172*100</f>
        <v>93.163326940818934</v>
      </c>
    </row>
    <row r="173" spans="1:13" ht="19.5" thickBot="1" x14ac:dyDescent="0.35"/>
    <row r="174" spans="1:13" ht="19.5" thickBot="1" x14ac:dyDescent="0.35">
      <c r="A174" s="38" t="s">
        <v>149</v>
      </c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40"/>
    </row>
    <row r="175" spans="1:13" ht="19.5" thickBot="1" x14ac:dyDescent="0.35">
      <c r="A175" s="41" t="s">
        <v>37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3"/>
    </row>
    <row r="176" spans="1:13" ht="199.5" customHeight="1" thickBot="1" x14ac:dyDescent="0.3">
      <c r="A176" s="13" t="s">
        <v>3</v>
      </c>
      <c r="B176" s="14" t="s">
        <v>4</v>
      </c>
      <c r="C176" s="14" t="s">
        <v>16</v>
      </c>
      <c r="D176" s="14" t="s">
        <v>33</v>
      </c>
      <c r="E176" s="14" t="s">
        <v>34</v>
      </c>
      <c r="F176" s="14" t="s">
        <v>35</v>
      </c>
      <c r="G176" s="32" t="s">
        <v>6</v>
      </c>
      <c r="H176" s="14" t="s">
        <v>17</v>
      </c>
      <c r="I176" s="14" t="s">
        <v>18</v>
      </c>
      <c r="J176" s="14" t="s">
        <v>19</v>
      </c>
      <c r="K176" s="14" t="s">
        <v>20</v>
      </c>
      <c r="L176" s="14" t="s">
        <v>7</v>
      </c>
      <c r="M176" s="14" t="s">
        <v>8</v>
      </c>
    </row>
    <row r="177" spans="1:13" ht="19.5" thickBot="1" x14ac:dyDescent="0.35">
      <c r="A177" s="15">
        <v>1</v>
      </c>
      <c r="B177" s="15">
        <v>2</v>
      </c>
      <c r="C177" s="12">
        <v>3</v>
      </c>
      <c r="D177" s="15" t="s">
        <v>21</v>
      </c>
      <c r="E177" s="15" t="s">
        <v>22</v>
      </c>
      <c r="F177" s="15" t="s">
        <v>31</v>
      </c>
      <c r="G177" s="15" t="s">
        <v>23</v>
      </c>
      <c r="H177" s="15">
        <v>4</v>
      </c>
      <c r="I177" s="15" t="s">
        <v>24</v>
      </c>
      <c r="J177" s="15" t="s">
        <v>25</v>
      </c>
      <c r="K177" s="15" t="s">
        <v>32</v>
      </c>
      <c r="L177" s="15" t="s">
        <v>26</v>
      </c>
      <c r="M177" s="15" t="s">
        <v>27</v>
      </c>
    </row>
    <row r="178" spans="1:13" ht="54" thickBot="1" x14ac:dyDescent="0.3">
      <c r="A178" s="34">
        <v>1</v>
      </c>
      <c r="B178" s="51" t="s">
        <v>150</v>
      </c>
      <c r="C178" s="26">
        <f>F178/G178</f>
        <v>175953.72826086957</v>
      </c>
      <c r="D178" s="27">
        <v>5623543</v>
      </c>
      <c r="E178" s="27">
        <v>10564200</v>
      </c>
      <c r="F178" s="28">
        <f>D178+E178</f>
        <v>16187743</v>
      </c>
      <c r="G178" s="29">
        <v>92</v>
      </c>
      <c r="H178" s="28">
        <f>K178/L178</f>
        <v>164867.29789473684</v>
      </c>
      <c r="I178" s="33">
        <v>4923914.6399999997</v>
      </c>
      <c r="J178" s="27">
        <v>7606000</v>
      </c>
      <c r="K178" s="151">
        <f>I178+J178</f>
        <v>12529914.640000001</v>
      </c>
      <c r="L178" s="29">
        <v>76</v>
      </c>
      <c r="M178" s="30">
        <f>H178/C178*100</f>
        <v>93.699235318449198</v>
      </c>
    </row>
    <row r="179" spans="1:13" ht="50.25" customHeight="1" thickBot="1" x14ac:dyDescent="0.3">
      <c r="A179" s="13">
        <v>2</v>
      </c>
      <c r="B179" s="50" t="s">
        <v>154</v>
      </c>
      <c r="C179" s="26">
        <f>F179/G179</f>
        <v>1825</v>
      </c>
      <c r="D179" s="27">
        <v>167900</v>
      </c>
      <c r="E179" s="28"/>
      <c r="F179" s="28">
        <f>D179</f>
        <v>167900</v>
      </c>
      <c r="G179" s="29">
        <f>G178</f>
        <v>92</v>
      </c>
      <c r="H179" s="28">
        <f>K179/L179</f>
        <v>2209.2105263157896</v>
      </c>
      <c r="I179" s="27">
        <v>167900</v>
      </c>
      <c r="J179" s="28"/>
      <c r="K179" s="28">
        <f>I179</f>
        <v>167900</v>
      </c>
      <c r="L179" s="29">
        <v>76</v>
      </c>
      <c r="M179" s="30">
        <f>H179/C179*100</f>
        <v>121.05263157894737</v>
      </c>
    </row>
    <row r="180" spans="1:13" ht="19.5" thickBot="1" x14ac:dyDescent="0.35"/>
    <row r="181" spans="1:13" ht="19.5" thickBot="1" x14ac:dyDescent="0.35">
      <c r="A181" s="38" t="s">
        <v>155</v>
      </c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40"/>
    </row>
    <row r="182" spans="1:13" ht="19.5" thickBot="1" x14ac:dyDescent="0.35">
      <c r="A182" s="61" t="s">
        <v>74</v>
      </c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3"/>
    </row>
    <row r="183" spans="1:13" ht="199.5" customHeight="1" thickBot="1" x14ac:dyDescent="0.3">
      <c r="A183" s="13" t="s">
        <v>3</v>
      </c>
      <c r="B183" s="14" t="s">
        <v>4</v>
      </c>
      <c r="C183" s="14" t="s">
        <v>16</v>
      </c>
      <c r="D183" s="14" t="s">
        <v>33</v>
      </c>
      <c r="E183" s="14" t="s">
        <v>34</v>
      </c>
      <c r="F183" s="14" t="s">
        <v>35</v>
      </c>
      <c r="G183" s="32" t="s">
        <v>6</v>
      </c>
      <c r="H183" s="14" t="s">
        <v>17</v>
      </c>
      <c r="I183" s="14" t="s">
        <v>18</v>
      </c>
      <c r="J183" s="14" t="s">
        <v>19</v>
      </c>
      <c r="K183" s="14" t="s">
        <v>20</v>
      </c>
      <c r="L183" s="14" t="s">
        <v>7</v>
      </c>
      <c r="M183" s="14" t="s">
        <v>8</v>
      </c>
    </row>
    <row r="184" spans="1:13" ht="19.5" thickBot="1" x14ac:dyDescent="0.35">
      <c r="A184" s="74">
        <v>1</v>
      </c>
      <c r="B184" s="15">
        <v>2</v>
      </c>
      <c r="C184" s="15">
        <v>3</v>
      </c>
      <c r="D184" s="15" t="s">
        <v>21</v>
      </c>
      <c r="E184" s="15" t="s">
        <v>22</v>
      </c>
      <c r="F184" s="76" t="s">
        <v>31</v>
      </c>
      <c r="G184" s="15" t="s">
        <v>23</v>
      </c>
      <c r="H184" s="15">
        <v>4</v>
      </c>
      <c r="I184" s="15" t="s">
        <v>24</v>
      </c>
      <c r="J184" s="15" t="s">
        <v>25</v>
      </c>
      <c r="K184" s="15" t="s">
        <v>32</v>
      </c>
      <c r="L184" s="15" t="s">
        <v>26</v>
      </c>
      <c r="M184" s="15" t="s">
        <v>27</v>
      </c>
    </row>
    <row r="185" spans="1:13" ht="141" customHeight="1" thickBot="1" x14ac:dyDescent="0.3">
      <c r="A185" s="55">
        <v>1</v>
      </c>
      <c r="B185" s="31" t="s">
        <v>158</v>
      </c>
      <c r="C185" s="79">
        <f>F185/G185</f>
        <v>175300.26778242679</v>
      </c>
      <c r="D185" s="80">
        <v>13429964</v>
      </c>
      <c r="E185" s="81">
        <v>28466800</v>
      </c>
      <c r="F185" s="82">
        <f>D185+E185</f>
        <v>41896764</v>
      </c>
      <c r="G185" s="83">
        <v>239</v>
      </c>
      <c r="H185" s="82">
        <f>K185/L185</f>
        <v>125802.11575000001</v>
      </c>
      <c r="I185" s="81">
        <v>9888341.7799999993</v>
      </c>
      <c r="J185" s="80">
        <v>20304166</v>
      </c>
      <c r="K185" s="84">
        <f>I185+J185</f>
        <v>30192507.780000001</v>
      </c>
      <c r="L185" s="85">
        <v>240</v>
      </c>
      <c r="M185" s="86">
        <f>H185/C185*100</f>
        <v>71.763789834102695</v>
      </c>
    </row>
    <row r="186" spans="1:13" ht="57" thickBot="1" x14ac:dyDescent="0.3">
      <c r="A186" s="75">
        <v>2</v>
      </c>
      <c r="B186" s="78" t="s">
        <v>160</v>
      </c>
      <c r="C186" s="87">
        <f>F186/G186</f>
        <v>1620.0836820083682</v>
      </c>
      <c r="D186" s="88">
        <v>387200</v>
      </c>
      <c r="E186" s="89"/>
      <c r="F186" s="90">
        <f>D186</f>
        <v>387200</v>
      </c>
      <c r="G186" s="91">
        <f>G185</f>
        <v>239</v>
      </c>
      <c r="H186" s="90">
        <f>K186/L186</f>
        <v>1585.0004166666665</v>
      </c>
      <c r="I186" s="92">
        <v>380400.1</v>
      </c>
      <c r="J186" s="90"/>
      <c r="K186" s="89">
        <f>I186</f>
        <v>380400.1</v>
      </c>
      <c r="L186" s="93">
        <v>240</v>
      </c>
      <c r="M186" s="94">
        <f>H186/C186*100</f>
        <v>97.834478198174921</v>
      </c>
    </row>
    <row r="187" spans="1:13" ht="19.5" thickBot="1" x14ac:dyDescent="0.35"/>
    <row r="188" spans="1:13" ht="19.5" thickBot="1" x14ac:dyDescent="0.35">
      <c r="A188" s="38" t="s">
        <v>161</v>
      </c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40"/>
    </row>
    <row r="189" spans="1:13" ht="19.5" thickBot="1" x14ac:dyDescent="0.35">
      <c r="A189" s="41" t="s">
        <v>37</v>
      </c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3"/>
    </row>
    <row r="190" spans="1:13" ht="199.5" customHeight="1" thickBot="1" x14ac:dyDescent="0.3">
      <c r="A190" s="13" t="s">
        <v>3</v>
      </c>
      <c r="B190" s="14" t="s">
        <v>4</v>
      </c>
      <c r="C190" s="14" t="s">
        <v>16</v>
      </c>
      <c r="D190" s="14" t="s">
        <v>33</v>
      </c>
      <c r="E190" s="14" t="s">
        <v>34</v>
      </c>
      <c r="F190" s="14" t="s">
        <v>35</v>
      </c>
      <c r="G190" s="32" t="s">
        <v>6</v>
      </c>
      <c r="H190" s="14" t="s">
        <v>17</v>
      </c>
      <c r="I190" s="14" t="s">
        <v>18</v>
      </c>
      <c r="J190" s="14" t="s">
        <v>19</v>
      </c>
      <c r="K190" s="14" t="s">
        <v>20</v>
      </c>
      <c r="L190" s="14" t="s">
        <v>7</v>
      </c>
      <c r="M190" s="14" t="s">
        <v>8</v>
      </c>
    </row>
    <row r="191" spans="1:13" ht="19.5" thickBot="1" x14ac:dyDescent="0.35">
      <c r="A191" s="15">
        <v>1</v>
      </c>
      <c r="B191" s="15">
        <v>2</v>
      </c>
      <c r="C191" s="12">
        <v>3</v>
      </c>
      <c r="D191" s="15" t="s">
        <v>21</v>
      </c>
      <c r="E191" s="15" t="s">
        <v>22</v>
      </c>
      <c r="F191" s="15" t="s">
        <v>31</v>
      </c>
      <c r="G191" s="15" t="s">
        <v>23</v>
      </c>
      <c r="H191" s="15">
        <v>4</v>
      </c>
      <c r="I191" s="15" t="s">
        <v>24</v>
      </c>
      <c r="J191" s="15" t="s">
        <v>25</v>
      </c>
      <c r="K191" s="15" t="s">
        <v>32</v>
      </c>
      <c r="L191" s="15" t="s">
        <v>26</v>
      </c>
      <c r="M191" s="15" t="s">
        <v>27</v>
      </c>
    </row>
    <row r="192" spans="1:13" ht="76.150000000000006" customHeight="1" thickBot="1" x14ac:dyDescent="0.3">
      <c r="A192" s="34">
        <v>1</v>
      </c>
      <c r="B192" s="51" t="s">
        <v>162</v>
      </c>
      <c r="C192" s="26">
        <f>F192/G192</f>
        <v>180499.35856573706</v>
      </c>
      <c r="D192" s="27">
        <v>14580339</v>
      </c>
      <c r="E192" s="27">
        <v>30725000</v>
      </c>
      <c r="F192" s="28">
        <f>D192+E192</f>
        <v>45305339</v>
      </c>
      <c r="G192" s="29">
        <v>251</v>
      </c>
      <c r="H192" s="28">
        <f>K192/L192</f>
        <v>160420.91918552035</v>
      </c>
      <c r="I192" s="33">
        <v>11909273.140000001</v>
      </c>
      <c r="J192" s="27">
        <v>23543750</v>
      </c>
      <c r="K192" s="28">
        <f>I192+J192</f>
        <v>35453023.140000001</v>
      </c>
      <c r="L192" s="29">
        <v>221</v>
      </c>
      <c r="M192" s="30">
        <f>H192/C192*100</f>
        <v>88.87617133946533</v>
      </c>
    </row>
    <row r="193" spans="1:13" ht="113.25" customHeight="1" thickBot="1" x14ac:dyDescent="0.3">
      <c r="A193" s="13">
        <v>2</v>
      </c>
      <c r="B193" s="50" t="s">
        <v>163</v>
      </c>
      <c r="C193" s="26">
        <f>F193/G193</f>
        <v>5167.7290836653383</v>
      </c>
      <c r="D193" s="27">
        <v>1297100</v>
      </c>
      <c r="E193" s="28"/>
      <c r="F193" s="28">
        <f>D193</f>
        <v>1297100</v>
      </c>
      <c r="G193" s="29">
        <f>G192</f>
        <v>251</v>
      </c>
      <c r="H193" s="28">
        <f>K193/L193</f>
        <v>5869.2307692307695</v>
      </c>
      <c r="I193" s="27">
        <v>1297100</v>
      </c>
      <c r="J193" s="28"/>
      <c r="K193" s="28">
        <f>I193</f>
        <v>1297100</v>
      </c>
      <c r="L193" s="29">
        <v>221</v>
      </c>
      <c r="M193" s="30">
        <f>H193/C193*100</f>
        <v>113.57466063348419</v>
      </c>
    </row>
    <row r="194" spans="1:13" ht="19.5" thickBot="1" x14ac:dyDescent="0.35"/>
    <row r="195" spans="1:13" ht="19.5" thickBot="1" x14ac:dyDescent="0.35">
      <c r="A195" s="38" t="s">
        <v>166</v>
      </c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40"/>
    </row>
    <row r="196" spans="1:13" ht="19.5" thickBot="1" x14ac:dyDescent="0.35">
      <c r="A196" s="41" t="s">
        <v>37</v>
      </c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3"/>
    </row>
    <row r="197" spans="1:13" ht="199.5" customHeight="1" thickBot="1" x14ac:dyDescent="0.3">
      <c r="A197" s="13" t="s">
        <v>3</v>
      </c>
      <c r="B197" s="14" t="s">
        <v>4</v>
      </c>
      <c r="C197" s="14" t="s">
        <v>16</v>
      </c>
      <c r="D197" s="14" t="s">
        <v>33</v>
      </c>
      <c r="E197" s="14" t="s">
        <v>34</v>
      </c>
      <c r="F197" s="14" t="s">
        <v>35</v>
      </c>
      <c r="G197" s="32" t="s">
        <v>6</v>
      </c>
      <c r="H197" s="14" t="s">
        <v>17</v>
      </c>
      <c r="I197" s="14" t="s">
        <v>18</v>
      </c>
      <c r="J197" s="14" t="s">
        <v>19</v>
      </c>
      <c r="K197" s="14" t="s">
        <v>20</v>
      </c>
      <c r="L197" s="14" t="s">
        <v>7</v>
      </c>
      <c r="M197" s="14" t="s">
        <v>8</v>
      </c>
    </row>
    <row r="198" spans="1:13" ht="19.5" thickBot="1" x14ac:dyDescent="0.35">
      <c r="A198" s="15">
        <v>1</v>
      </c>
      <c r="B198" s="15">
        <v>2</v>
      </c>
      <c r="C198" s="12">
        <v>3</v>
      </c>
      <c r="D198" s="15" t="s">
        <v>21</v>
      </c>
      <c r="E198" s="15" t="s">
        <v>22</v>
      </c>
      <c r="F198" s="15" t="s">
        <v>31</v>
      </c>
      <c r="G198" s="15" t="s">
        <v>23</v>
      </c>
      <c r="H198" s="15">
        <v>4</v>
      </c>
      <c r="I198" s="15" t="s">
        <v>24</v>
      </c>
      <c r="J198" s="15" t="s">
        <v>25</v>
      </c>
      <c r="K198" s="15" t="s">
        <v>32</v>
      </c>
      <c r="L198" s="15" t="s">
        <v>26</v>
      </c>
      <c r="M198" s="15" t="s">
        <v>27</v>
      </c>
    </row>
    <row r="199" spans="1:13" ht="57" thickBot="1" x14ac:dyDescent="0.3">
      <c r="A199" s="34">
        <v>1</v>
      </c>
      <c r="B199" s="31" t="s">
        <v>167</v>
      </c>
      <c r="C199" s="26">
        <f>F199/G199</f>
        <v>155184.7448275862</v>
      </c>
      <c r="D199" s="27">
        <v>6755488</v>
      </c>
      <c r="E199" s="27">
        <v>15746300</v>
      </c>
      <c r="F199" s="28">
        <f>D199+E199</f>
        <v>22501788</v>
      </c>
      <c r="G199" s="29">
        <v>145</v>
      </c>
      <c r="H199" s="28">
        <f>K199/L199</f>
        <v>124106.95090909091</v>
      </c>
      <c r="I199" s="33">
        <v>5348351.5199999996</v>
      </c>
      <c r="J199" s="27">
        <v>11033766</v>
      </c>
      <c r="K199" s="28">
        <f>I199+J199</f>
        <v>16382117.52</v>
      </c>
      <c r="L199" s="29">
        <v>132</v>
      </c>
      <c r="M199" s="30">
        <f>H199/C199*100</f>
        <v>79.973679788549177</v>
      </c>
    </row>
    <row r="200" spans="1:13" ht="57" thickBot="1" x14ac:dyDescent="0.3">
      <c r="A200" s="13">
        <v>2</v>
      </c>
      <c r="B200" s="25" t="s">
        <v>168</v>
      </c>
      <c r="C200" s="26">
        <f>F200/G200</f>
        <v>2368.2758620689656</v>
      </c>
      <c r="D200" s="27">
        <v>343400</v>
      </c>
      <c r="E200" s="28"/>
      <c r="F200" s="28">
        <f>D200</f>
        <v>343400</v>
      </c>
      <c r="G200" s="29">
        <f>G199</f>
        <v>145</v>
      </c>
      <c r="H200" s="28">
        <f>K200/L200</f>
        <v>1793.1980303030305</v>
      </c>
      <c r="I200" s="27">
        <v>236702.14</v>
      </c>
      <c r="J200" s="28"/>
      <c r="K200" s="28">
        <f>I200</f>
        <v>236702.14</v>
      </c>
      <c r="L200" s="29">
        <v>132</v>
      </c>
      <c r="M200" s="30">
        <f>H200/C200*100</f>
        <v>75.717447406505357</v>
      </c>
    </row>
    <row r="201" spans="1:13" ht="19.5" thickBot="1" x14ac:dyDescent="0.35"/>
    <row r="202" spans="1:13" ht="19.5" thickBot="1" x14ac:dyDescent="0.35">
      <c r="A202" s="38" t="s">
        <v>169</v>
      </c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40"/>
    </row>
    <row r="203" spans="1:13" ht="19.5" thickBot="1" x14ac:dyDescent="0.35">
      <c r="A203" s="41" t="s">
        <v>37</v>
      </c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3"/>
    </row>
    <row r="204" spans="1:13" ht="199.5" customHeight="1" thickBot="1" x14ac:dyDescent="0.3">
      <c r="A204" s="13" t="s">
        <v>3</v>
      </c>
      <c r="B204" s="14" t="s">
        <v>4</v>
      </c>
      <c r="C204" s="14" t="s">
        <v>16</v>
      </c>
      <c r="D204" s="14" t="s">
        <v>33</v>
      </c>
      <c r="E204" s="14" t="s">
        <v>34</v>
      </c>
      <c r="F204" s="14" t="s">
        <v>35</v>
      </c>
      <c r="G204" s="32" t="s">
        <v>6</v>
      </c>
      <c r="H204" s="14" t="s">
        <v>17</v>
      </c>
      <c r="I204" s="14" t="s">
        <v>18</v>
      </c>
      <c r="J204" s="14" t="s">
        <v>19</v>
      </c>
      <c r="K204" s="14" t="s">
        <v>20</v>
      </c>
      <c r="L204" s="14" t="s">
        <v>7</v>
      </c>
      <c r="M204" s="14" t="s">
        <v>8</v>
      </c>
    </row>
    <row r="205" spans="1:13" ht="19.5" thickBot="1" x14ac:dyDescent="0.35">
      <c r="A205" s="15">
        <v>1</v>
      </c>
      <c r="B205" s="15">
        <v>2</v>
      </c>
      <c r="C205" s="12">
        <v>3</v>
      </c>
      <c r="D205" s="15" t="s">
        <v>21</v>
      </c>
      <c r="E205" s="15" t="s">
        <v>22</v>
      </c>
      <c r="F205" s="15" t="s">
        <v>31</v>
      </c>
      <c r="G205" s="15" t="s">
        <v>23</v>
      </c>
      <c r="H205" s="15">
        <v>4</v>
      </c>
      <c r="I205" s="15" t="s">
        <v>24</v>
      </c>
      <c r="J205" s="15" t="s">
        <v>25</v>
      </c>
      <c r="K205" s="15" t="s">
        <v>32</v>
      </c>
      <c r="L205" s="15" t="s">
        <v>26</v>
      </c>
      <c r="M205" s="15" t="s">
        <v>27</v>
      </c>
    </row>
    <row r="206" spans="1:13" ht="57" thickBot="1" x14ac:dyDescent="0.3">
      <c r="A206" s="34">
        <v>1</v>
      </c>
      <c r="B206" s="31" t="s">
        <v>174</v>
      </c>
      <c r="C206" s="26">
        <f>F206/G206</f>
        <v>163410.7294520548</v>
      </c>
      <c r="D206" s="27">
        <v>13543233</v>
      </c>
      <c r="E206" s="27">
        <v>34172700</v>
      </c>
      <c r="F206" s="28">
        <f>D206+E206</f>
        <v>47715933</v>
      </c>
      <c r="G206" s="29">
        <v>292</v>
      </c>
      <c r="H206" s="28">
        <f>K206/L206</f>
        <v>130461.26353612168</v>
      </c>
      <c r="I206" s="33">
        <v>9781787.3100000005</v>
      </c>
      <c r="J206" s="27">
        <v>24529525</v>
      </c>
      <c r="K206" s="28">
        <f>I206+J206</f>
        <v>34311312.310000002</v>
      </c>
      <c r="L206" s="29">
        <v>263</v>
      </c>
      <c r="M206" s="30">
        <f>H206/C206*100</f>
        <v>79.836412194952842</v>
      </c>
    </row>
    <row r="207" spans="1:13" ht="75.75" thickBot="1" x14ac:dyDescent="0.3">
      <c r="A207" s="13">
        <v>2</v>
      </c>
      <c r="B207" s="25" t="s">
        <v>175</v>
      </c>
      <c r="C207" s="26">
        <f>F207/G207</f>
        <v>1824.3150684931506</v>
      </c>
      <c r="D207" s="27">
        <v>532700</v>
      </c>
      <c r="E207" s="28"/>
      <c r="F207" s="28">
        <f>D207</f>
        <v>532700</v>
      </c>
      <c r="G207" s="29">
        <f>G206</f>
        <v>292</v>
      </c>
      <c r="H207" s="28">
        <f>K207/L207</f>
        <v>1489.8185171102662</v>
      </c>
      <c r="I207" s="27">
        <v>391822.27</v>
      </c>
      <c r="J207" s="28"/>
      <c r="K207" s="28">
        <f>I207</f>
        <v>391822.27</v>
      </c>
      <c r="L207" s="29">
        <v>263</v>
      </c>
      <c r="M207" s="30">
        <f>H207/C207*100</f>
        <v>81.664540453575697</v>
      </c>
    </row>
    <row r="208" spans="1:13" ht="19.5" thickBot="1" x14ac:dyDescent="0.35"/>
    <row r="209" spans="1:13" ht="19.5" thickBot="1" x14ac:dyDescent="0.35">
      <c r="A209" s="38" t="s">
        <v>176</v>
      </c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40"/>
    </row>
    <row r="210" spans="1:13" ht="19.5" thickBot="1" x14ac:dyDescent="0.35">
      <c r="A210" s="41" t="s">
        <v>37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3"/>
    </row>
    <row r="211" spans="1:13" ht="199.5" customHeight="1" thickBot="1" x14ac:dyDescent="0.3">
      <c r="A211" s="165" t="s">
        <v>3</v>
      </c>
      <c r="B211" s="14" t="s">
        <v>4</v>
      </c>
      <c r="C211" s="14" t="s">
        <v>16</v>
      </c>
      <c r="D211" s="14" t="s">
        <v>33</v>
      </c>
      <c r="E211" s="14" t="s">
        <v>34</v>
      </c>
      <c r="F211" s="14" t="s">
        <v>35</v>
      </c>
      <c r="G211" s="14" t="s">
        <v>6</v>
      </c>
      <c r="H211" s="14" t="s">
        <v>17</v>
      </c>
      <c r="I211" s="14" t="s">
        <v>18</v>
      </c>
      <c r="J211" s="14" t="s">
        <v>19</v>
      </c>
      <c r="K211" s="14" t="s">
        <v>20</v>
      </c>
      <c r="L211" s="14" t="s">
        <v>7</v>
      </c>
      <c r="M211" s="14" t="s">
        <v>8</v>
      </c>
    </row>
    <row r="212" spans="1:13" ht="19.5" thickBot="1" x14ac:dyDescent="0.35">
      <c r="A212" s="170">
        <v>1</v>
      </c>
      <c r="B212" s="174">
        <v>2</v>
      </c>
      <c r="C212" s="15">
        <v>3</v>
      </c>
      <c r="D212" s="15" t="s">
        <v>21</v>
      </c>
      <c r="E212" s="15" t="s">
        <v>22</v>
      </c>
      <c r="F212" s="15" t="s">
        <v>31</v>
      </c>
      <c r="G212" s="15" t="s">
        <v>23</v>
      </c>
      <c r="H212" s="15">
        <v>4</v>
      </c>
      <c r="I212" s="146" t="s">
        <v>24</v>
      </c>
      <c r="J212" s="15" t="s">
        <v>25</v>
      </c>
      <c r="K212" s="15" t="s">
        <v>32</v>
      </c>
      <c r="L212" s="15" t="s">
        <v>26</v>
      </c>
      <c r="M212" s="15" t="s">
        <v>27</v>
      </c>
    </row>
    <row r="213" spans="1:13" ht="63" customHeight="1" thickBot="1" x14ac:dyDescent="0.3">
      <c r="A213" s="55">
        <v>1</v>
      </c>
      <c r="B213" s="51" t="s">
        <v>181</v>
      </c>
      <c r="C213" s="171">
        <f>F213/G213</f>
        <v>151236.30081300813</v>
      </c>
      <c r="D213" s="172">
        <v>10866330</v>
      </c>
      <c r="E213" s="80">
        <v>26337800</v>
      </c>
      <c r="F213" s="82">
        <f>D213+E213</f>
        <v>37204130</v>
      </c>
      <c r="G213" s="83">
        <v>246</v>
      </c>
      <c r="H213" s="82">
        <f>K213/L213</f>
        <v>122515.83907488987</v>
      </c>
      <c r="I213" s="80">
        <v>8567745.4700000007</v>
      </c>
      <c r="J213" s="80">
        <v>19243350</v>
      </c>
      <c r="K213" s="82">
        <f>I213+J213</f>
        <v>27811095.469999999</v>
      </c>
      <c r="L213" s="85">
        <v>227</v>
      </c>
      <c r="M213" s="173">
        <f>H213/C213*100</f>
        <v>81.009544941443082</v>
      </c>
    </row>
    <row r="214" spans="1:13" ht="57" customHeight="1" thickBot="1" x14ac:dyDescent="0.3">
      <c r="A214" s="54">
        <v>2</v>
      </c>
      <c r="B214" s="161" t="s">
        <v>182</v>
      </c>
      <c r="C214" s="171">
        <f>F214/G214</f>
        <v>2415.040650406504</v>
      </c>
      <c r="D214" s="80">
        <v>594100</v>
      </c>
      <c r="E214" s="82"/>
      <c r="F214" s="82">
        <f>D214</f>
        <v>594100</v>
      </c>
      <c r="G214" s="85">
        <f>G213</f>
        <v>246</v>
      </c>
      <c r="H214" s="82">
        <f>K214/L214</f>
        <v>2322.9204845814975</v>
      </c>
      <c r="I214" s="80">
        <v>527302.94999999995</v>
      </c>
      <c r="J214" s="82"/>
      <c r="K214" s="82">
        <f>I214</f>
        <v>527302.94999999995</v>
      </c>
      <c r="L214" s="85">
        <v>227</v>
      </c>
      <c r="M214" s="173">
        <f>H214/C214*100</f>
        <v>96.185564586273088</v>
      </c>
    </row>
    <row r="215" spans="1:13" ht="19.5" thickBot="1" x14ac:dyDescent="0.35"/>
    <row r="216" spans="1:13" ht="19.5" thickBot="1" x14ac:dyDescent="0.35">
      <c r="A216" s="38" t="s">
        <v>183</v>
      </c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40"/>
    </row>
    <row r="217" spans="1:13" ht="19.5" thickBot="1" x14ac:dyDescent="0.35">
      <c r="A217" s="41" t="s">
        <v>37</v>
      </c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3"/>
    </row>
    <row r="218" spans="1:13" ht="199.5" customHeight="1" thickBot="1" x14ac:dyDescent="0.3">
      <c r="A218" s="13" t="s">
        <v>3</v>
      </c>
      <c r="B218" s="14" t="s">
        <v>4</v>
      </c>
      <c r="C218" s="14" t="s">
        <v>16</v>
      </c>
      <c r="D218" s="14" t="s">
        <v>33</v>
      </c>
      <c r="E218" s="14" t="s">
        <v>34</v>
      </c>
      <c r="F218" s="14" t="s">
        <v>35</v>
      </c>
      <c r="G218" s="32" t="s">
        <v>6</v>
      </c>
      <c r="H218" s="14" t="s">
        <v>17</v>
      </c>
      <c r="I218" s="14" t="s">
        <v>18</v>
      </c>
      <c r="J218" s="14" t="s">
        <v>19</v>
      </c>
      <c r="K218" s="14" t="s">
        <v>20</v>
      </c>
      <c r="L218" s="14" t="s">
        <v>7</v>
      </c>
      <c r="M218" s="14" t="s">
        <v>8</v>
      </c>
    </row>
    <row r="219" spans="1:13" ht="19.5" thickBot="1" x14ac:dyDescent="0.35">
      <c r="A219" s="15">
        <v>1</v>
      </c>
      <c r="B219" s="15">
        <v>2</v>
      </c>
      <c r="C219" s="12">
        <v>3</v>
      </c>
      <c r="D219" s="15" t="s">
        <v>21</v>
      </c>
      <c r="E219" s="15" t="s">
        <v>22</v>
      </c>
      <c r="F219" s="15" t="s">
        <v>31</v>
      </c>
      <c r="G219" s="15" t="s">
        <v>23</v>
      </c>
      <c r="H219" s="15">
        <v>4</v>
      </c>
      <c r="I219" s="15" t="s">
        <v>24</v>
      </c>
      <c r="J219" s="15" t="s">
        <v>25</v>
      </c>
      <c r="K219" s="15" t="s">
        <v>32</v>
      </c>
      <c r="L219" s="15" t="s">
        <v>26</v>
      </c>
      <c r="M219" s="15" t="s">
        <v>27</v>
      </c>
    </row>
    <row r="220" spans="1:13" ht="51" thickBot="1" x14ac:dyDescent="0.3">
      <c r="A220" s="34">
        <v>1</v>
      </c>
      <c r="B220" s="51" t="s">
        <v>188</v>
      </c>
      <c r="C220" s="26">
        <f>F220/G220</f>
        <v>124708.54356846472</v>
      </c>
      <c r="D220" s="27">
        <v>9763559</v>
      </c>
      <c r="E220" s="27">
        <v>20291200</v>
      </c>
      <c r="F220" s="28">
        <f>D220+E220</f>
        <v>30054759</v>
      </c>
      <c r="G220" s="29">
        <v>241</v>
      </c>
      <c r="H220" s="28">
        <f>K220/L220</f>
        <v>99568.282168141595</v>
      </c>
      <c r="I220" s="33">
        <v>7621526.7699999996</v>
      </c>
      <c r="J220" s="27">
        <v>14880905</v>
      </c>
      <c r="K220" s="28">
        <f>I220+J220</f>
        <v>22502431.77</v>
      </c>
      <c r="L220" s="29">
        <v>226</v>
      </c>
      <c r="M220" s="30">
        <f>H220/C220*100</f>
        <v>79.840786620588517</v>
      </c>
    </row>
    <row r="221" spans="1:13" ht="63.75" thickBot="1" x14ac:dyDescent="0.3">
      <c r="A221" s="13">
        <v>2</v>
      </c>
      <c r="B221" s="50" t="s">
        <v>189</v>
      </c>
      <c r="C221" s="26">
        <f>F221/G221</f>
        <v>1738.1742738589212</v>
      </c>
      <c r="D221" s="27">
        <v>418900</v>
      </c>
      <c r="E221" s="28"/>
      <c r="F221" s="28">
        <f>D221</f>
        <v>418900</v>
      </c>
      <c r="G221" s="29">
        <f>G220</f>
        <v>241</v>
      </c>
      <c r="H221" s="28">
        <f>K221/L221</f>
        <v>1853.0063716814159</v>
      </c>
      <c r="I221" s="27">
        <v>418779.44</v>
      </c>
      <c r="J221" s="28"/>
      <c r="K221" s="28">
        <f>I221</f>
        <v>418779.44</v>
      </c>
      <c r="L221" s="29">
        <v>226</v>
      </c>
      <c r="M221" s="30">
        <f>H221/C221*100</f>
        <v>106.60647781695423</v>
      </c>
    </row>
    <row r="222" spans="1:13" ht="19.5" thickBot="1" x14ac:dyDescent="0.35"/>
    <row r="223" spans="1:13" ht="19.5" thickBot="1" x14ac:dyDescent="0.35">
      <c r="A223" s="38" t="s">
        <v>190</v>
      </c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40"/>
    </row>
    <row r="224" spans="1:13" ht="19.5" thickBot="1" x14ac:dyDescent="0.35">
      <c r="A224" s="41" t="s">
        <v>37</v>
      </c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3"/>
    </row>
    <row r="225" spans="1:13" ht="199.5" customHeight="1" thickBot="1" x14ac:dyDescent="0.3">
      <c r="A225" s="13" t="s">
        <v>3</v>
      </c>
      <c r="B225" s="14" t="s">
        <v>4</v>
      </c>
      <c r="C225" s="14" t="s">
        <v>16</v>
      </c>
      <c r="D225" s="14" t="s">
        <v>33</v>
      </c>
      <c r="E225" s="14" t="s">
        <v>34</v>
      </c>
      <c r="F225" s="14" t="s">
        <v>35</v>
      </c>
      <c r="G225" s="32" t="s">
        <v>6</v>
      </c>
      <c r="H225" s="14" t="s">
        <v>17</v>
      </c>
      <c r="I225" s="14" t="s">
        <v>18</v>
      </c>
      <c r="J225" s="14" t="s">
        <v>19</v>
      </c>
      <c r="K225" s="14" t="s">
        <v>20</v>
      </c>
      <c r="L225" s="14" t="s">
        <v>7</v>
      </c>
      <c r="M225" s="14" t="s">
        <v>8</v>
      </c>
    </row>
    <row r="226" spans="1:13" ht="19.5" thickBot="1" x14ac:dyDescent="0.35">
      <c r="A226" s="15">
        <v>1</v>
      </c>
      <c r="B226" s="15">
        <v>2</v>
      </c>
      <c r="C226" s="12">
        <v>3</v>
      </c>
      <c r="D226" s="15" t="s">
        <v>21</v>
      </c>
      <c r="E226" s="15" t="s">
        <v>22</v>
      </c>
      <c r="F226" s="15" t="s">
        <v>31</v>
      </c>
      <c r="G226" s="15" t="s">
        <v>23</v>
      </c>
      <c r="H226" s="15">
        <v>4</v>
      </c>
      <c r="I226" s="15" t="s">
        <v>24</v>
      </c>
      <c r="J226" s="15" t="s">
        <v>25</v>
      </c>
      <c r="K226" s="15" t="s">
        <v>32</v>
      </c>
      <c r="L226" s="15" t="s">
        <v>26</v>
      </c>
      <c r="M226" s="15" t="s">
        <v>27</v>
      </c>
    </row>
    <row r="227" spans="1:13" ht="54" thickBot="1" x14ac:dyDescent="0.3">
      <c r="A227" s="34">
        <v>1</v>
      </c>
      <c r="B227" s="51" t="s">
        <v>170</v>
      </c>
      <c r="C227" s="26">
        <f>F227/G227</f>
        <v>201678.53535353535</v>
      </c>
      <c r="D227" s="27">
        <v>6903475</v>
      </c>
      <c r="E227" s="27">
        <v>13062700</v>
      </c>
      <c r="F227" s="28">
        <f>D227+E227</f>
        <v>19966175</v>
      </c>
      <c r="G227" s="29">
        <v>99</v>
      </c>
      <c r="H227" s="28">
        <f>K227/L227</f>
        <v>191989.27</v>
      </c>
      <c r="I227" s="33">
        <v>5197246.8899999997</v>
      </c>
      <c r="J227" s="27">
        <v>9585926.9000000004</v>
      </c>
      <c r="K227" s="28">
        <f>I227+J227</f>
        <v>14783173.789999999</v>
      </c>
      <c r="L227" s="29">
        <v>77</v>
      </c>
      <c r="M227" s="30">
        <f>H227/C227*100</f>
        <v>95.195688357935353</v>
      </c>
    </row>
    <row r="228" spans="1:13" ht="66.75" thickBot="1" x14ac:dyDescent="0.3">
      <c r="A228" s="13">
        <v>2</v>
      </c>
      <c r="B228" s="50" t="s">
        <v>191</v>
      </c>
      <c r="C228" s="26">
        <f>F228/G228</f>
        <v>2274.7474747474748</v>
      </c>
      <c r="D228" s="27">
        <v>225200</v>
      </c>
      <c r="E228" s="28"/>
      <c r="F228" s="28">
        <f>D228</f>
        <v>225200</v>
      </c>
      <c r="G228" s="29">
        <f>G227</f>
        <v>99</v>
      </c>
      <c r="H228" s="28">
        <f>K228/L228</f>
        <v>2794.4532467532467</v>
      </c>
      <c r="I228" s="27">
        <v>215172.9</v>
      </c>
      <c r="J228" s="28"/>
      <c r="K228" s="28">
        <f>I228</f>
        <v>215172.9</v>
      </c>
      <c r="L228" s="29">
        <v>77</v>
      </c>
      <c r="M228" s="30">
        <f>H228/C228*100</f>
        <v>122.8467457498097</v>
      </c>
    </row>
    <row r="229" spans="1:13" ht="19.5" thickBot="1" x14ac:dyDescent="0.35"/>
    <row r="230" spans="1:13" ht="19.5" thickBot="1" x14ac:dyDescent="0.35">
      <c r="A230" s="38" t="s">
        <v>193</v>
      </c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40"/>
    </row>
    <row r="231" spans="1:13" ht="19.5" thickBot="1" x14ac:dyDescent="0.35">
      <c r="A231" s="41" t="s">
        <v>37</v>
      </c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3"/>
    </row>
    <row r="232" spans="1:13" ht="199.5" customHeight="1" thickBot="1" x14ac:dyDescent="0.3">
      <c r="A232" s="13" t="s">
        <v>3</v>
      </c>
      <c r="B232" s="14" t="s">
        <v>4</v>
      </c>
      <c r="C232" s="14" t="s">
        <v>16</v>
      </c>
      <c r="D232" s="14" t="s">
        <v>33</v>
      </c>
      <c r="E232" s="14" t="s">
        <v>34</v>
      </c>
      <c r="F232" s="14" t="s">
        <v>35</v>
      </c>
      <c r="G232" s="32" t="s">
        <v>6</v>
      </c>
      <c r="H232" s="14" t="s">
        <v>17</v>
      </c>
      <c r="I232" s="14" t="s">
        <v>18</v>
      </c>
      <c r="J232" s="14" t="s">
        <v>19</v>
      </c>
      <c r="K232" s="14" t="s">
        <v>20</v>
      </c>
      <c r="L232" s="14" t="s">
        <v>7</v>
      </c>
      <c r="M232" s="14" t="s">
        <v>8</v>
      </c>
    </row>
    <row r="233" spans="1:13" ht="19.5" thickBot="1" x14ac:dyDescent="0.35">
      <c r="A233" s="15">
        <v>1</v>
      </c>
      <c r="B233" s="15">
        <v>2</v>
      </c>
      <c r="C233" s="12">
        <v>3</v>
      </c>
      <c r="D233" s="15" t="s">
        <v>21</v>
      </c>
      <c r="E233" s="15" t="s">
        <v>22</v>
      </c>
      <c r="F233" s="15" t="s">
        <v>31</v>
      </c>
      <c r="G233" s="15" t="s">
        <v>23</v>
      </c>
      <c r="H233" s="15">
        <v>4</v>
      </c>
      <c r="I233" s="15" t="s">
        <v>24</v>
      </c>
      <c r="J233" s="15" t="s">
        <v>25</v>
      </c>
      <c r="K233" s="15" t="s">
        <v>32</v>
      </c>
      <c r="L233" s="15" t="s">
        <v>26</v>
      </c>
      <c r="M233" s="15" t="s">
        <v>27</v>
      </c>
    </row>
    <row r="234" spans="1:13" ht="59.25" customHeight="1" thickBot="1" x14ac:dyDescent="0.3">
      <c r="A234" s="34">
        <v>1</v>
      </c>
      <c r="B234" s="31" t="s">
        <v>60</v>
      </c>
      <c r="C234" s="26">
        <f>F234/G234</f>
        <v>174586.59829059828</v>
      </c>
      <c r="D234" s="27">
        <v>6462432</v>
      </c>
      <c r="E234" s="27">
        <v>13964200</v>
      </c>
      <c r="F234" s="28">
        <f>D234+E234</f>
        <v>20426632</v>
      </c>
      <c r="G234" s="29">
        <v>117</v>
      </c>
      <c r="H234" s="28">
        <f>K234/L234</f>
        <v>160698.23159574467</v>
      </c>
      <c r="I234" s="33">
        <v>4646708.7699999996</v>
      </c>
      <c r="J234" s="27">
        <v>10458925</v>
      </c>
      <c r="K234" s="28">
        <f>I234+J234</f>
        <v>15105633.77</v>
      </c>
      <c r="L234" s="29">
        <v>94</v>
      </c>
      <c r="M234" s="30">
        <f>H234/C234*100</f>
        <v>92.044998395732236</v>
      </c>
    </row>
    <row r="235" spans="1:13" ht="62.25" customHeight="1" thickBot="1" x14ac:dyDescent="0.3">
      <c r="A235" s="13">
        <v>2</v>
      </c>
      <c r="B235" s="25" t="s">
        <v>195</v>
      </c>
      <c r="C235" s="26">
        <f>F235/G235</f>
        <v>1736.7521367521367</v>
      </c>
      <c r="D235" s="27">
        <v>203200</v>
      </c>
      <c r="E235" s="28"/>
      <c r="F235" s="28">
        <f>D235</f>
        <v>203200</v>
      </c>
      <c r="G235" s="29">
        <f>G234</f>
        <v>117</v>
      </c>
      <c r="H235" s="28">
        <f>K235/L235</f>
        <v>2081.4134042553192</v>
      </c>
      <c r="I235" s="27">
        <v>195652.86</v>
      </c>
      <c r="J235" s="28"/>
      <c r="K235" s="28">
        <f>I235</f>
        <v>195652.86</v>
      </c>
      <c r="L235" s="29">
        <v>94</v>
      </c>
      <c r="M235" s="30">
        <f>H235/C235*100</f>
        <v>119.84516156391356</v>
      </c>
    </row>
    <row r="236" spans="1:13" ht="19.5" thickBot="1" x14ac:dyDescent="0.35"/>
    <row r="237" spans="1:13" ht="19.5" thickBot="1" x14ac:dyDescent="0.35">
      <c r="A237" s="38" t="s">
        <v>197</v>
      </c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40"/>
    </row>
    <row r="238" spans="1:13" ht="19.5" thickBot="1" x14ac:dyDescent="0.35">
      <c r="A238" s="41" t="s">
        <v>201</v>
      </c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3"/>
    </row>
    <row r="239" spans="1:13" ht="199.5" customHeight="1" thickBot="1" x14ac:dyDescent="0.3">
      <c r="A239" s="13" t="s">
        <v>3</v>
      </c>
      <c r="B239" s="14" t="s">
        <v>4</v>
      </c>
      <c r="C239" s="14" t="s">
        <v>16</v>
      </c>
      <c r="D239" s="14" t="s">
        <v>33</v>
      </c>
      <c r="E239" s="14" t="s">
        <v>34</v>
      </c>
      <c r="F239" s="14" t="s">
        <v>35</v>
      </c>
      <c r="G239" s="32" t="s">
        <v>6</v>
      </c>
      <c r="H239" s="14" t="s">
        <v>17</v>
      </c>
      <c r="I239" s="14" t="s">
        <v>18</v>
      </c>
      <c r="J239" s="14" t="s">
        <v>19</v>
      </c>
      <c r="K239" s="14" t="s">
        <v>20</v>
      </c>
      <c r="L239" s="14" t="s">
        <v>7</v>
      </c>
      <c r="M239" s="14" t="s">
        <v>8</v>
      </c>
    </row>
    <row r="240" spans="1:13" ht="19.5" thickBot="1" x14ac:dyDescent="0.35">
      <c r="A240" s="15">
        <v>1</v>
      </c>
      <c r="B240" s="15">
        <v>2</v>
      </c>
      <c r="C240" s="12">
        <v>3</v>
      </c>
      <c r="D240" s="15" t="s">
        <v>21</v>
      </c>
      <c r="E240" s="15" t="s">
        <v>22</v>
      </c>
      <c r="F240" s="15" t="s">
        <v>31</v>
      </c>
      <c r="G240" s="15" t="s">
        <v>23</v>
      </c>
      <c r="H240" s="15">
        <v>4</v>
      </c>
      <c r="I240" s="15" t="s">
        <v>24</v>
      </c>
      <c r="J240" s="15" t="s">
        <v>25</v>
      </c>
      <c r="K240" s="15" t="s">
        <v>32</v>
      </c>
      <c r="L240" s="15" t="s">
        <v>26</v>
      </c>
      <c r="M240" s="15" t="s">
        <v>27</v>
      </c>
    </row>
    <row r="241" spans="1:13" ht="75.75" thickBot="1" x14ac:dyDescent="0.3">
      <c r="A241" s="34">
        <v>1</v>
      </c>
      <c r="B241" s="31" t="s">
        <v>204</v>
      </c>
      <c r="C241" s="26">
        <f>F241/G241</f>
        <v>149599.25263157894</v>
      </c>
      <c r="D241" s="27">
        <f>11868187-703000</f>
        <v>11165187</v>
      </c>
      <c r="E241" s="27">
        <f>31470600</f>
        <v>31470600</v>
      </c>
      <c r="F241" s="28">
        <f>D241+E241</f>
        <v>42635787</v>
      </c>
      <c r="G241" s="29">
        <v>285</v>
      </c>
      <c r="H241" s="28">
        <f>K241/L241</f>
        <v>110124.14877192982</v>
      </c>
      <c r="I241" s="33">
        <v>8156916.4000000004</v>
      </c>
      <c r="J241" s="27">
        <v>23228466</v>
      </c>
      <c r="K241" s="175">
        <f>I241+J241</f>
        <v>31385382.399999999</v>
      </c>
      <c r="L241" s="29">
        <v>285</v>
      </c>
      <c r="M241" s="30">
        <f>H241/C241*100</f>
        <v>73.612766664773886</v>
      </c>
    </row>
    <row r="242" spans="1:13" ht="84.75" customHeight="1" thickBot="1" x14ac:dyDescent="0.3">
      <c r="A242" s="13">
        <v>2</v>
      </c>
      <c r="B242" s="25" t="s">
        <v>205</v>
      </c>
      <c r="C242" s="26">
        <f>F242/G242</f>
        <v>2466.6666666666665</v>
      </c>
      <c r="D242" s="27">
        <f>703000</f>
        <v>703000</v>
      </c>
      <c r="E242" s="28"/>
      <c r="F242" s="28">
        <f>D242</f>
        <v>703000</v>
      </c>
      <c r="G242" s="29">
        <f>G241</f>
        <v>285</v>
      </c>
      <c r="H242" s="28">
        <f>K242/L242</f>
        <v>2296.4968421052631</v>
      </c>
      <c r="I242" s="27">
        <f>654501.6</f>
        <v>654501.6</v>
      </c>
      <c r="J242" s="28"/>
      <c r="K242" s="28">
        <f>I242</f>
        <v>654501.6</v>
      </c>
      <c r="L242" s="29">
        <v>285</v>
      </c>
      <c r="M242" s="30">
        <f>H242/C242*100</f>
        <v>93.101223328591757</v>
      </c>
    </row>
    <row r="243" spans="1:13" ht="19.5" thickBot="1" x14ac:dyDescent="0.35"/>
    <row r="244" spans="1:13" ht="19.5" thickBot="1" x14ac:dyDescent="0.35">
      <c r="A244" s="38" t="s">
        <v>206</v>
      </c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40"/>
    </row>
    <row r="245" spans="1:13" ht="19.5" thickBot="1" x14ac:dyDescent="0.35">
      <c r="A245" s="41" t="s">
        <v>37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3"/>
    </row>
    <row r="246" spans="1:13" ht="199.5" customHeight="1" thickBot="1" x14ac:dyDescent="0.3">
      <c r="A246" s="13" t="s">
        <v>3</v>
      </c>
      <c r="B246" s="14" t="s">
        <v>4</v>
      </c>
      <c r="C246" s="14" t="s">
        <v>16</v>
      </c>
      <c r="D246" s="14" t="s">
        <v>33</v>
      </c>
      <c r="E246" s="14" t="s">
        <v>34</v>
      </c>
      <c r="F246" s="14" t="s">
        <v>35</v>
      </c>
      <c r="G246" s="32" t="s">
        <v>6</v>
      </c>
      <c r="H246" s="14" t="s">
        <v>17</v>
      </c>
      <c r="I246" s="14" t="s">
        <v>18</v>
      </c>
      <c r="J246" s="14" t="s">
        <v>19</v>
      </c>
      <c r="K246" s="14" t="s">
        <v>20</v>
      </c>
      <c r="L246" s="14" t="s">
        <v>7</v>
      </c>
      <c r="M246" s="14" t="s">
        <v>8</v>
      </c>
    </row>
    <row r="247" spans="1:13" ht="19.5" thickBot="1" x14ac:dyDescent="0.35">
      <c r="A247" s="15">
        <v>1</v>
      </c>
      <c r="B247" s="15">
        <v>2</v>
      </c>
      <c r="C247" s="12">
        <v>3</v>
      </c>
      <c r="D247" s="15" t="s">
        <v>21</v>
      </c>
      <c r="E247" s="15" t="s">
        <v>22</v>
      </c>
      <c r="F247" s="15" t="s">
        <v>31</v>
      </c>
      <c r="G247" s="15" t="s">
        <v>23</v>
      </c>
      <c r="H247" s="15">
        <v>4</v>
      </c>
      <c r="I247" s="15" t="s">
        <v>24</v>
      </c>
      <c r="J247" s="15" t="s">
        <v>25</v>
      </c>
      <c r="K247" s="15" t="s">
        <v>32</v>
      </c>
      <c r="L247" s="15" t="s">
        <v>26</v>
      </c>
      <c r="M247" s="15" t="s">
        <v>27</v>
      </c>
    </row>
    <row r="248" spans="1:13" ht="94.5" thickBot="1" x14ac:dyDescent="0.3">
      <c r="A248" s="34">
        <v>1</v>
      </c>
      <c r="B248" s="31" t="s">
        <v>209</v>
      </c>
      <c r="C248" s="26">
        <f>F248/G248</f>
        <v>209161.60194174756</v>
      </c>
      <c r="D248" s="27">
        <v>5855745</v>
      </c>
      <c r="E248" s="27">
        <v>15687900</v>
      </c>
      <c r="F248" s="28">
        <f>D248+E248</f>
        <v>21543645</v>
      </c>
      <c r="G248" s="29">
        <v>103</v>
      </c>
      <c r="H248" s="28">
        <f>K248/L248</f>
        <v>157342.66166666668</v>
      </c>
      <c r="I248" s="33">
        <v>4589026.49</v>
      </c>
      <c r="J248" s="27">
        <v>11459925</v>
      </c>
      <c r="K248" s="28">
        <f>I248+J248</f>
        <v>16048951.49</v>
      </c>
      <c r="L248" s="29">
        <v>102</v>
      </c>
      <c r="M248" s="30">
        <f>H248/C248*100</f>
        <v>75.225404761667164</v>
      </c>
    </row>
    <row r="249" spans="1:13" ht="75.75" thickBot="1" x14ac:dyDescent="0.3">
      <c r="A249" s="13">
        <v>2</v>
      </c>
      <c r="B249" s="25" t="s">
        <v>208</v>
      </c>
      <c r="C249" s="26">
        <f>F249/G249</f>
        <v>4165.0485436893205</v>
      </c>
      <c r="D249" s="27">
        <v>429000</v>
      </c>
      <c r="E249" s="28"/>
      <c r="F249" s="28">
        <f>D249</f>
        <v>429000</v>
      </c>
      <c r="G249" s="29">
        <f>G248</f>
        <v>103</v>
      </c>
      <c r="H249" s="28">
        <f>K249/L249</f>
        <v>3380.6207843137254</v>
      </c>
      <c r="I249" s="27">
        <v>344823.32</v>
      </c>
      <c r="J249" s="28"/>
      <c r="K249" s="28">
        <f>I249</f>
        <v>344823.32</v>
      </c>
      <c r="L249" s="29">
        <v>102</v>
      </c>
      <c r="M249" s="30">
        <f>H249/C249*100</f>
        <v>81.166419763243297</v>
      </c>
    </row>
    <row r="250" spans="1:13" ht="19.5" thickBot="1" x14ac:dyDescent="0.35"/>
    <row r="251" spans="1:13" ht="19.5" thickBot="1" x14ac:dyDescent="0.35">
      <c r="A251" s="38" t="s">
        <v>210</v>
      </c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40"/>
    </row>
    <row r="252" spans="1:13" ht="19.5" thickBot="1" x14ac:dyDescent="0.35">
      <c r="A252" s="41" t="s">
        <v>37</v>
      </c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3"/>
    </row>
    <row r="253" spans="1:13" ht="199.5" customHeight="1" thickBot="1" x14ac:dyDescent="0.3">
      <c r="A253" s="13" t="s">
        <v>3</v>
      </c>
      <c r="B253" s="176" t="s">
        <v>4</v>
      </c>
      <c r="C253" s="176" t="s">
        <v>16</v>
      </c>
      <c r="D253" s="176" t="s">
        <v>211</v>
      </c>
      <c r="E253" s="176" t="s">
        <v>212</v>
      </c>
      <c r="F253" s="176" t="s">
        <v>35</v>
      </c>
      <c r="G253" s="177" t="s">
        <v>6</v>
      </c>
      <c r="H253" s="176" t="s">
        <v>17</v>
      </c>
      <c r="I253" s="176" t="s">
        <v>213</v>
      </c>
      <c r="J253" s="176" t="s">
        <v>214</v>
      </c>
      <c r="K253" s="176" t="s">
        <v>20</v>
      </c>
      <c r="L253" s="176" t="s">
        <v>7</v>
      </c>
      <c r="M253" s="176" t="s">
        <v>8</v>
      </c>
    </row>
    <row r="254" spans="1:13" ht="19.5" thickBot="1" x14ac:dyDescent="0.35">
      <c r="A254" s="15">
        <v>1</v>
      </c>
      <c r="B254" s="178">
        <v>2</v>
      </c>
      <c r="C254" s="179">
        <v>3</v>
      </c>
      <c r="D254" s="178" t="s">
        <v>21</v>
      </c>
      <c r="E254" s="178" t="s">
        <v>22</v>
      </c>
      <c r="F254" s="178" t="s">
        <v>31</v>
      </c>
      <c r="G254" s="178" t="s">
        <v>23</v>
      </c>
      <c r="H254" s="178">
        <v>4</v>
      </c>
      <c r="I254" s="178" t="s">
        <v>24</v>
      </c>
      <c r="J254" s="178" t="s">
        <v>25</v>
      </c>
      <c r="K254" s="178" t="s">
        <v>32</v>
      </c>
      <c r="L254" s="178" t="s">
        <v>26</v>
      </c>
      <c r="M254" s="178" t="s">
        <v>27</v>
      </c>
    </row>
    <row r="255" spans="1:13" ht="63" customHeight="1" thickBot="1" x14ac:dyDescent="0.3">
      <c r="A255" s="34">
        <v>1</v>
      </c>
      <c r="B255" s="51" t="s">
        <v>78</v>
      </c>
      <c r="C255" s="180">
        <f>F255/G255</f>
        <v>201995.11666666667</v>
      </c>
      <c r="D255" s="181">
        <v>7342314</v>
      </c>
      <c r="E255" s="181">
        <v>16897100</v>
      </c>
      <c r="F255" s="151">
        <f>D255+E255</f>
        <v>24239414</v>
      </c>
      <c r="G255" s="182">
        <v>120</v>
      </c>
      <c r="H255" s="151">
        <f>K255/L255</f>
        <v>144953.84008130079</v>
      </c>
      <c r="I255" s="183">
        <v>5773497.3300000001</v>
      </c>
      <c r="J255" s="181">
        <v>12055825</v>
      </c>
      <c r="K255" s="151">
        <f>I255+J255</f>
        <v>17829322.329999998</v>
      </c>
      <c r="L255" s="182">
        <v>123</v>
      </c>
      <c r="M255" s="184">
        <f>H255/C255*100</f>
        <v>71.761061590664255</v>
      </c>
    </row>
    <row r="256" spans="1:13" ht="48" thickBot="1" x14ac:dyDescent="0.3">
      <c r="A256" s="13">
        <v>2</v>
      </c>
      <c r="B256" s="50" t="s">
        <v>168</v>
      </c>
      <c r="C256" s="180">
        <f>F256/G256</f>
        <v>1465</v>
      </c>
      <c r="D256" s="181">
        <v>175800</v>
      </c>
      <c r="E256" s="151"/>
      <c r="F256" s="151">
        <f>D256</f>
        <v>175800</v>
      </c>
      <c r="G256" s="182">
        <f>G255</f>
        <v>120</v>
      </c>
      <c r="H256" s="151">
        <f>K256/L256</f>
        <v>1269.179349593496</v>
      </c>
      <c r="I256" s="181">
        <v>156109.06</v>
      </c>
      <c r="J256" s="151"/>
      <c r="K256" s="151">
        <f>I256</f>
        <v>156109.06</v>
      </c>
      <c r="L256" s="182">
        <v>123</v>
      </c>
      <c r="M256" s="184">
        <f>H256/C256*100</f>
        <v>86.63340270262772</v>
      </c>
    </row>
    <row r="257" spans="1:13" ht="19.5" thickBot="1" x14ac:dyDescent="0.35"/>
    <row r="258" spans="1:13" ht="19.5" thickBot="1" x14ac:dyDescent="0.35">
      <c r="A258" s="38" t="s">
        <v>215</v>
      </c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40"/>
    </row>
    <row r="259" spans="1:13" ht="19.5" thickBot="1" x14ac:dyDescent="0.35">
      <c r="A259" s="41" t="s">
        <v>37</v>
      </c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3"/>
    </row>
    <row r="260" spans="1:13" ht="199.5" customHeight="1" thickBot="1" x14ac:dyDescent="0.3">
      <c r="A260" s="13" t="s">
        <v>3</v>
      </c>
      <c r="B260" s="14" t="s">
        <v>4</v>
      </c>
      <c r="C260" s="14" t="s">
        <v>16</v>
      </c>
      <c r="D260" s="14" t="s">
        <v>33</v>
      </c>
      <c r="E260" s="14" t="s">
        <v>34</v>
      </c>
      <c r="F260" s="14" t="s">
        <v>35</v>
      </c>
      <c r="G260" s="32" t="s">
        <v>6</v>
      </c>
      <c r="H260" s="14" t="s">
        <v>17</v>
      </c>
      <c r="I260" s="14" t="s">
        <v>18</v>
      </c>
      <c r="J260" s="14" t="s">
        <v>19</v>
      </c>
      <c r="K260" s="14" t="s">
        <v>20</v>
      </c>
      <c r="L260" s="14" t="s">
        <v>7</v>
      </c>
      <c r="M260" s="14" t="s">
        <v>8</v>
      </c>
    </row>
    <row r="261" spans="1:13" ht="19.5" thickBot="1" x14ac:dyDescent="0.35">
      <c r="A261" s="15">
        <v>1</v>
      </c>
      <c r="B261" s="15">
        <v>2</v>
      </c>
      <c r="C261" s="12">
        <v>3</v>
      </c>
      <c r="D261" s="15" t="s">
        <v>21</v>
      </c>
      <c r="E261" s="15" t="s">
        <v>22</v>
      </c>
      <c r="F261" s="15" t="s">
        <v>31</v>
      </c>
      <c r="G261" s="15" t="s">
        <v>23</v>
      </c>
      <c r="H261" s="15">
        <v>4</v>
      </c>
      <c r="I261" s="15" t="s">
        <v>24</v>
      </c>
      <c r="J261" s="15" t="s">
        <v>25</v>
      </c>
      <c r="K261" s="15" t="s">
        <v>32</v>
      </c>
      <c r="L261" s="15" t="s">
        <v>26</v>
      </c>
      <c r="M261" s="15" t="s">
        <v>27</v>
      </c>
    </row>
    <row r="262" spans="1:13" ht="60" customHeight="1" thickBot="1" x14ac:dyDescent="0.3">
      <c r="A262" s="34">
        <v>1</v>
      </c>
      <c r="B262" s="51" t="s">
        <v>216</v>
      </c>
      <c r="C262" s="26">
        <f>F262/G262</f>
        <v>192599.39393939395</v>
      </c>
      <c r="D262" s="27">
        <v>20482600</v>
      </c>
      <c r="E262" s="27">
        <v>43075200</v>
      </c>
      <c r="F262" s="28">
        <f>D262+E262</f>
        <v>63557800</v>
      </c>
      <c r="G262" s="29">
        <v>330</v>
      </c>
      <c r="H262" s="28">
        <f>K262/L262</f>
        <v>139736.77707395499</v>
      </c>
      <c r="I262" s="33">
        <v>13478071.67</v>
      </c>
      <c r="J262" s="27">
        <v>29980066</v>
      </c>
      <c r="K262" s="28">
        <f>I262+J262</f>
        <v>43458137.670000002</v>
      </c>
      <c r="L262" s="29">
        <v>311</v>
      </c>
      <c r="M262" s="30">
        <f>H262/C262*100</f>
        <v>72.55307206102971</v>
      </c>
    </row>
    <row r="263" spans="1:13" ht="85.5" thickBot="1" x14ac:dyDescent="0.3">
      <c r="A263" s="13">
        <v>2</v>
      </c>
      <c r="B263" s="50" t="s">
        <v>217</v>
      </c>
      <c r="C263" s="26">
        <f>F263/G263</f>
        <v>2145.151515151515</v>
      </c>
      <c r="D263" s="27">
        <v>707900</v>
      </c>
      <c r="E263" s="28"/>
      <c r="F263" s="28">
        <f>D263</f>
        <v>707900</v>
      </c>
      <c r="G263" s="29">
        <f>G262</f>
        <v>330</v>
      </c>
      <c r="H263" s="28">
        <f>K263/L263</f>
        <v>2274.6430868167204</v>
      </c>
      <c r="I263" s="27">
        <v>707414</v>
      </c>
      <c r="J263" s="28"/>
      <c r="K263" s="28">
        <f>I263</f>
        <v>707414</v>
      </c>
      <c r="L263" s="29">
        <v>311</v>
      </c>
      <c r="M263" s="30">
        <f>H263/C263*100</f>
        <v>106.03647671274443</v>
      </c>
    </row>
    <row r="264" spans="1:13" ht="19.5" thickBot="1" x14ac:dyDescent="0.35"/>
    <row r="265" spans="1:13" ht="19.5" thickBot="1" x14ac:dyDescent="0.35">
      <c r="A265" s="186" t="s">
        <v>218</v>
      </c>
      <c r="B265" s="187"/>
      <c r="C265" s="187"/>
      <c r="D265" s="187"/>
      <c r="E265" s="187"/>
      <c r="F265" s="187"/>
      <c r="G265" s="187"/>
      <c r="H265" s="187"/>
      <c r="I265" s="187"/>
      <c r="J265" s="187"/>
      <c r="K265" s="187"/>
      <c r="L265" s="187"/>
      <c r="M265" s="188"/>
    </row>
    <row r="266" spans="1:13" ht="19.5" thickBot="1" x14ac:dyDescent="0.35">
      <c r="A266" s="117" t="s">
        <v>37</v>
      </c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</row>
    <row r="267" spans="1:13" ht="199.5" customHeight="1" thickBot="1" x14ac:dyDescent="0.3">
      <c r="A267" s="118" t="s">
        <v>3</v>
      </c>
      <c r="B267" s="119" t="s">
        <v>4</v>
      </c>
      <c r="C267" s="119" t="s">
        <v>16</v>
      </c>
      <c r="D267" s="119" t="s">
        <v>126</v>
      </c>
      <c r="E267" s="119" t="s">
        <v>127</v>
      </c>
      <c r="F267" s="119" t="s">
        <v>35</v>
      </c>
      <c r="G267" s="136" t="s">
        <v>6</v>
      </c>
      <c r="H267" s="119" t="s">
        <v>17</v>
      </c>
      <c r="I267" s="119" t="s">
        <v>128</v>
      </c>
      <c r="J267" s="119" t="s">
        <v>129</v>
      </c>
      <c r="K267" s="119" t="s">
        <v>20</v>
      </c>
      <c r="L267" s="119" t="s">
        <v>7</v>
      </c>
      <c r="M267" s="119" t="s">
        <v>8</v>
      </c>
    </row>
    <row r="268" spans="1:13" ht="19.5" thickBot="1" x14ac:dyDescent="0.35">
      <c r="A268" s="120">
        <v>1</v>
      </c>
      <c r="B268" s="120">
        <v>2</v>
      </c>
      <c r="C268" s="121">
        <v>3</v>
      </c>
      <c r="D268" s="120" t="s">
        <v>21</v>
      </c>
      <c r="E268" s="120" t="s">
        <v>22</v>
      </c>
      <c r="F268" s="120" t="s">
        <v>31</v>
      </c>
      <c r="G268" s="120" t="s">
        <v>23</v>
      </c>
      <c r="H268" s="120">
        <v>4</v>
      </c>
      <c r="I268" s="120" t="s">
        <v>24</v>
      </c>
      <c r="J268" s="120" t="s">
        <v>25</v>
      </c>
      <c r="K268" s="120" t="s">
        <v>32</v>
      </c>
      <c r="L268" s="120" t="s">
        <v>26</v>
      </c>
      <c r="M268" s="120" t="s">
        <v>27</v>
      </c>
    </row>
    <row r="269" spans="1:13" ht="57" thickBot="1" x14ac:dyDescent="0.3">
      <c r="A269" s="137">
        <v>1</v>
      </c>
      <c r="B269" s="31" t="s">
        <v>222</v>
      </c>
      <c r="C269" s="139">
        <f>F269/G269</f>
        <v>242252.17730496454</v>
      </c>
      <c r="D269" s="140">
        <v>7479357</v>
      </c>
      <c r="E269" s="140">
        <v>26678200</v>
      </c>
      <c r="F269" s="141">
        <f>D269+E269</f>
        <v>34157557</v>
      </c>
      <c r="G269" s="142">
        <v>141</v>
      </c>
      <c r="H269" s="141">
        <f>K269/L269</f>
        <v>187877.141</v>
      </c>
      <c r="I269" s="143">
        <v>5719440.9900000002</v>
      </c>
      <c r="J269" s="140">
        <v>20583358.75</v>
      </c>
      <c r="K269" s="141">
        <f>I269+J269</f>
        <v>26302799.740000002</v>
      </c>
      <c r="L269" s="142">
        <v>140</v>
      </c>
      <c r="M269" s="144">
        <f>H269/C269*100</f>
        <v>77.554366317825369</v>
      </c>
    </row>
    <row r="270" spans="1:13" ht="51" thickBot="1" x14ac:dyDescent="0.3">
      <c r="A270" s="118">
        <v>2</v>
      </c>
      <c r="B270" s="50" t="s">
        <v>220</v>
      </c>
      <c r="C270" s="139">
        <f>F270/G270</f>
        <v>4333.333333333333</v>
      </c>
      <c r="D270" s="140">
        <v>611000</v>
      </c>
      <c r="E270" s="141"/>
      <c r="F270" s="141">
        <f>D270</f>
        <v>611000</v>
      </c>
      <c r="G270" s="142">
        <f>G269</f>
        <v>141</v>
      </c>
      <c r="H270" s="141">
        <f>K270/L270</f>
        <v>3398.1920714285716</v>
      </c>
      <c r="I270" s="140">
        <v>475746.89</v>
      </c>
      <c r="J270" s="141"/>
      <c r="K270" s="141">
        <f>I270</f>
        <v>475746.89</v>
      </c>
      <c r="L270" s="142">
        <v>140</v>
      </c>
      <c r="M270" s="144">
        <f>H270/C270*100</f>
        <v>78.419817032967046</v>
      </c>
    </row>
    <row r="271" spans="1:13" ht="19.5" thickBot="1" x14ac:dyDescent="0.35"/>
    <row r="272" spans="1:13" ht="19.5" thickBot="1" x14ac:dyDescent="0.35">
      <c r="A272" s="38" t="s">
        <v>223</v>
      </c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40"/>
    </row>
    <row r="273" spans="1:13" ht="19.5" thickBot="1" x14ac:dyDescent="0.35">
      <c r="A273" s="41" t="s">
        <v>37</v>
      </c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3"/>
    </row>
    <row r="274" spans="1:13" ht="188.25" thickBot="1" x14ac:dyDescent="0.3">
      <c r="A274" s="13" t="s">
        <v>3</v>
      </c>
      <c r="B274" s="14" t="s">
        <v>4</v>
      </c>
      <c r="C274" s="14" t="s">
        <v>16</v>
      </c>
      <c r="D274" s="14" t="s">
        <v>33</v>
      </c>
      <c r="E274" s="14" t="s">
        <v>34</v>
      </c>
      <c r="F274" s="14" t="s">
        <v>35</v>
      </c>
      <c r="G274" s="32" t="s">
        <v>6</v>
      </c>
      <c r="H274" s="14" t="s">
        <v>17</v>
      </c>
      <c r="I274" s="14" t="s">
        <v>18</v>
      </c>
      <c r="J274" s="14" t="s">
        <v>19</v>
      </c>
      <c r="K274" s="14" t="s">
        <v>20</v>
      </c>
      <c r="L274" s="14" t="s">
        <v>7</v>
      </c>
      <c r="M274" s="14" t="s">
        <v>8</v>
      </c>
    </row>
    <row r="275" spans="1:13" ht="19.5" thickBot="1" x14ac:dyDescent="0.35">
      <c r="A275" s="15">
        <v>1</v>
      </c>
      <c r="B275" s="15">
        <v>2</v>
      </c>
      <c r="C275" s="12">
        <v>3</v>
      </c>
      <c r="D275" s="15" t="s">
        <v>21</v>
      </c>
      <c r="E275" s="15" t="s">
        <v>22</v>
      </c>
      <c r="F275" s="15" t="s">
        <v>31</v>
      </c>
      <c r="G275" s="15" t="s">
        <v>23</v>
      </c>
      <c r="H275" s="15">
        <v>4</v>
      </c>
      <c r="I275" s="15" t="s">
        <v>24</v>
      </c>
      <c r="J275" s="15" t="s">
        <v>25</v>
      </c>
      <c r="K275" s="15" t="s">
        <v>32</v>
      </c>
      <c r="L275" s="15" t="s">
        <v>26</v>
      </c>
      <c r="M275" s="15" t="s">
        <v>27</v>
      </c>
    </row>
    <row r="276" spans="1:13" ht="57" thickBot="1" x14ac:dyDescent="0.3">
      <c r="A276" s="34">
        <v>1</v>
      </c>
      <c r="B276" s="31" t="s">
        <v>228</v>
      </c>
      <c r="C276" s="26">
        <f>F276/G276</f>
        <v>140368.33733333333</v>
      </c>
      <c r="D276" s="27">
        <v>5867555.54</v>
      </c>
      <c r="E276" s="27">
        <v>13082170</v>
      </c>
      <c r="F276" s="28">
        <f>D276+E276</f>
        <v>18949725.539999999</v>
      </c>
      <c r="G276" s="29">
        <v>135</v>
      </c>
      <c r="H276" s="28">
        <f>K276/L276</f>
        <v>104483.24126865671</v>
      </c>
      <c r="I276" s="33">
        <v>4657029.33</v>
      </c>
      <c r="J276" s="27">
        <v>9343725</v>
      </c>
      <c r="K276" s="28">
        <f>I276+J276</f>
        <v>14000754.33</v>
      </c>
      <c r="L276" s="29">
        <v>134</v>
      </c>
      <c r="M276" s="30">
        <f>H276/C276*100</f>
        <v>74.43504942324698</v>
      </c>
    </row>
    <row r="277" spans="1:13" ht="57" thickBot="1" x14ac:dyDescent="0.3">
      <c r="A277" s="13">
        <v>2</v>
      </c>
      <c r="B277" s="25" t="s">
        <v>229</v>
      </c>
      <c r="C277" s="26">
        <f>F277/G277</f>
        <v>1072.5925925925926</v>
      </c>
      <c r="D277" s="27">
        <v>144800</v>
      </c>
      <c r="E277" s="28"/>
      <c r="F277" s="28">
        <f>D277</f>
        <v>144800</v>
      </c>
      <c r="G277" s="29">
        <f>G276</f>
        <v>135</v>
      </c>
      <c r="H277" s="28">
        <f>K277/L277</f>
        <v>917.05223880597021</v>
      </c>
      <c r="I277" s="27">
        <v>122885</v>
      </c>
      <c r="J277" s="28"/>
      <c r="K277" s="28">
        <f>I277</f>
        <v>122885</v>
      </c>
      <c r="L277" s="29">
        <v>134</v>
      </c>
      <c r="M277" s="30">
        <f>H277/C277*100</f>
        <v>85.498654861053851</v>
      </c>
    </row>
    <row r="278" spans="1:13" ht="19.5" thickBot="1" x14ac:dyDescent="0.35"/>
    <row r="279" spans="1:13" ht="19.5" thickBot="1" x14ac:dyDescent="0.35">
      <c r="A279" s="38" t="s">
        <v>230</v>
      </c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40"/>
    </row>
    <row r="280" spans="1:13" ht="19.5" thickBot="1" x14ac:dyDescent="0.35">
      <c r="A280" s="41" t="s">
        <v>37</v>
      </c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3"/>
    </row>
    <row r="281" spans="1:13" ht="199.5" customHeight="1" thickBot="1" x14ac:dyDescent="0.3">
      <c r="A281" s="13" t="s">
        <v>3</v>
      </c>
      <c r="B281" s="14" t="s">
        <v>4</v>
      </c>
      <c r="C281" s="14" t="s">
        <v>16</v>
      </c>
      <c r="D281" s="14" t="s">
        <v>33</v>
      </c>
      <c r="E281" s="14" t="s">
        <v>34</v>
      </c>
      <c r="F281" s="14" t="s">
        <v>35</v>
      </c>
      <c r="G281" s="32" t="s">
        <v>6</v>
      </c>
      <c r="H281" s="14" t="s">
        <v>17</v>
      </c>
      <c r="I281" s="14" t="s">
        <v>18</v>
      </c>
      <c r="J281" s="14" t="s">
        <v>19</v>
      </c>
      <c r="K281" s="14" t="s">
        <v>20</v>
      </c>
      <c r="L281" s="14" t="s">
        <v>7</v>
      </c>
      <c r="M281" s="14" t="s">
        <v>8</v>
      </c>
    </row>
    <row r="282" spans="1:13" ht="19.5" thickBot="1" x14ac:dyDescent="0.35">
      <c r="A282" s="15">
        <v>1</v>
      </c>
      <c r="B282" s="15">
        <v>2</v>
      </c>
      <c r="C282" s="12">
        <v>3</v>
      </c>
      <c r="D282" s="15" t="s">
        <v>21</v>
      </c>
      <c r="E282" s="15" t="s">
        <v>22</v>
      </c>
      <c r="F282" s="15" t="s">
        <v>31</v>
      </c>
      <c r="G282" s="15" t="s">
        <v>23</v>
      </c>
      <c r="H282" s="15">
        <v>4</v>
      </c>
      <c r="I282" s="15" t="s">
        <v>24</v>
      </c>
      <c r="J282" s="15" t="s">
        <v>25</v>
      </c>
      <c r="K282" s="15" t="s">
        <v>32</v>
      </c>
      <c r="L282" s="15" t="s">
        <v>26</v>
      </c>
      <c r="M282" s="15" t="s">
        <v>27</v>
      </c>
    </row>
    <row r="283" spans="1:13" ht="57" thickBot="1" x14ac:dyDescent="0.3">
      <c r="A283" s="34">
        <v>1</v>
      </c>
      <c r="B283" s="31" t="s">
        <v>83</v>
      </c>
      <c r="C283" s="26">
        <f>F283/G283</f>
        <v>118118.8025751073</v>
      </c>
      <c r="D283" s="27">
        <v>9748281</v>
      </c>
      <c r="E283" s="27">
        <v>17773400</v>
      </c>
      <c r="F283" s="28">
        <f>D283+E283</f>
        <v>27521681</v>
      </c>
      <c r="G283" s="29">
        <v>233</v>
      </c>
      <c r="H283" s="28">
        <f>K283/L283</f>
        <v>94627.720276497697</v>
      </c>
      <c r="I283" s="33">
        <v>7104657.2999999998</v>
      </c>
      <c r="J283" s="27">
        <v>13429558</v>
      </c>
      <c r="K283" s="28">
        <f>I283+J283</f>
        <v>20534215.300000001</v>
      </c>
      <c r="L283" s="29">
        <v>217</v>
      </c>
      <c r="M283" s="30">
        <f>H283/C283*100</f>
        <v>80.112326076390332</v>
      </c>
    </row>
    <row r="284" spans="1:13" ht="57" thickBot="1" x14ac:dyDescent="0.3">
      <c r="A284" s="13">
        <v>2</v>
      </c>
      <c r="B284" s="25" t="s">
        <v>56</v>
      </c>
      <c r="C284" s="26">
        <f>F284/G284</f>
        <v>1700.8583690987125</v>
      </c>
      <c r="D284" s="27">
        <v>396300</v>
      </c>
      <c r="E284" s="28"/>
      <c r="F284" s="28">
        <f>D284</f>
        <v>396300</v>
      </c>
      <c r="G284" s="29">
        <f>G283</f>
        <v>233</v>
      </c>
      <c r="H284" s="28">
        <f>K284/L284</f>
        <v>1773.4506912442396</v>
      </c>
      <c r="I284" s="27">
        <v>384838.8</v>
      </c>
      <c r="J284" s="28"/>
      <c r="K284" s="28">
        <f>I284</f>
        <v>384838.8</v>
      </c>
      <c r="L284" s="29">
        <v>217</v>
      </c>
      <c r="M284" s="30">
        <f>H284/C284*100</f>
        <v>104.26798159472818</v>
      </c>
    </row>
    <row r="285" spans="1:13" ht="19.5" thickBot="1" x14ac:dyDescent="0.35"/>
    <row r="286" spans="1:13" ht="19.5" thickBot="1" x14ac:dyDescent="0.35">
      <c r="A286" s="38" t="s">
        <v>231</v>
      </c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40"/>
    </row>
    <row r="287" spans="1:13" ht="19.5" thickBot="1" x14ac:dyDescent="0.35">
      <c r="A287" s="41" t="s">
        <v>37</v>
      </c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3"/>
    </row>
    <row r="288" spans="1:13" ht="199.5" customHeight="1" thickBot="1" x14ac:dyDescent="0.3">
      <c r="A288" s="13" t="s">
        <v>3</v>
      </c>
      <c r="B288" s="14" t="s">
        <v>4</v>
      </c>
      <c r="C288" s="14" t="s">
        <v>16</v>
      </c>
      <c r="D288" s="14" t="s">
        <v>33</v>
      </c>
      <c r="E288" s="14" t="s">
        <v>34</v>
      </c>
      <c r="F288" s="14" t="s">
        <v>35</v>
      </c>
      <c r="G288" s="32" t="s">
        <v>6</v>
      </c>
      <c r="H288" s="14" t="s">
        <v>17</v>
      </c>
      <c r="I288" s="14" t="s">
        <v>18</v>
      </c>
      <c r="J288" s="14" t="s">
        <v>19</v>
      </c>
      <c r="K288" s="14" t="s">
        <v>20</v>
      </c>
      <c r="L288" s="14" t="s">
        <v>7</v>
      </c>
      <c r="M288" s="14" t="s">
        <v>8</v>
      </c>
    </row>
    <row r="289" spans="1:13" ht="19.5" thickBot="1" x14ac:dyDescent="0.35">
      <c r="A289" s="15">
        <v>1</v>
      </c>
      <c r="B289" s="15">
        <v>2</v>
      </c>
      <c r="C289" s="12">
        <v>3</v>
      </c>
      <c r="D289" s="15" t="s">
        <v>21</v>
      </c>
      <c r="E289" s="15" t="s">
        <v>22</v>
      </c>
      <c r="F289" s="15" t="s">
        <v>31</v>
      </c>
      <c r="G289" s="15" t="s">
        <v>23</v>
      </c>
      <c r="H289" s="15">
        <v>4</v>
      </c>
      <c r="I289" s="15" t="s">
        <v>24</v>
      </c>
      <c r="J289" s="15" t="s">
        <v>25</v>
      </c>
      <c r="K289" s="15" t="s">
        <v>32</v>
      </c>
      <c r="L289" s="15" t="s">
        <v>26</v>
      </c>
      <c r="M289" s="15" t="s">
        <v>27</v>
      </c>
    </row>
    <row r="290" spans="1:13" ht="57" thickBot="1" x14ac:dyDescent="0.3">
      <c r="A290" s="34">
        <v>1</v>
      </c>
      <c r="B290" s="31" t="s">
        <v>122</v>
      </c>
      <c r="C290" s="26">
        <f>F290/G290</f>
        <v>340139.5</v>
      </c>
      <c r="D290" s="27">
        <f>4353685-66000</f>
        <v>4287685</v>
      </c>
      <c r="E290" s="27">
        <v>5916500</v>
      </c>
      <c r="F290" s="28">
        <f>D290+E290</f>
        <v>10204185</v>
      </c>
      <c r="G290" s="29">
        <v>30</v>
      </c>
      <c r="H290" s="28">
        <f>K290/L290</f>
        <v>238279.03689655173</v>
      </c>
      <c r="I290" s="33">
        <v>3242092.07</v>
      </c>
      <c r="J290" s="27">
        <v>3668000</v>
      </c>
      <c r="K290" s="28">
        <f>I290+J290</f>
        <v>6910092.0700000003</v>
      </c>
      <c r="L290" s="29">
        <v>29</v>
      </c>
      <c r="M290" s="30">
        <f>H290/C290*100</f>
        <v>70.053327207381599</v>
      </c>
    </row>
    <row r="291" spans="1:13" ht="57" thickBot="1" x14ac:dyDescent="0.3">
      <c r="A291" s="13">
        <v>2</v>
      </c>
      <c r="B291" s="25" t="s">
        <v>168</v>
      </c>
      <c r="C291" s="26">
        <f>F291/G291</f>
        <v>2200</v>
      </c>
      <c r="D291" s="27">
        <v>66000</v>
      </c>
      <c r="E291" s="28"/>
      <c r="F291" s="28">
        <f>D291</f>
        <v>66000</v>
      </c>
      <c r="G291" s="29">
        <f>G290</f>
        <v>30</v>
      </c>
      <c r="H291" s="28">
        <f>K291/L291</f>
        <v>1887.8731034482757</v>
      </c>
      <c r="I291" s="27">
        <v>54748.32</v>
      </c>
      <c r="J291" s="28"/>
      <c r="K291" s="28">
        <f>I291</f>
        <v>54748.32</v>
      </c>
      <c r="L291" s="29">
        <v>29</v>
      </c>
      <c r="M291" s="30">
        <f>H291/C291*100</f>
        <v>85.812413793103445</v>
      </c>
    </row>
    <row r="292" spans="1:13" ht="19.5" thickBot="1" x14ac:dyDescent="0.35"/>
    <row r="293" spans="1:13" ht="19.5" thickBot="1" x14ac:dyDescent="0.35">
      <c r="A293" s="38" t="s">
        <v>239</v>
      </c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40"/>
    </row>
    <row r="294" spans="1:13" ht="19.5" thickBot="1" x14ac:dyDescent="0.35">
      <c r="A294" s="41" t="s">
        <v>37</v>
      </c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3"/>
    </row>
    <row r="295" spans="1:13" ht="199.5" customHeight="1" thickBot="1" x14ac:dyDescent="0.3">
      <c r="A295" s="13" t="s">
        <v>3</v>
      </c>
      <c r="B295" s="14" t="s">
        <v>4</v>
      </c>
      <c r="C295" s="14" t="s">
        <v>16</v>
      </c>
      <c r="D295" s="14" t="s">
        <v>33</v>
      </c>
      <c r="E295" s="14" t="s">
        <v>34</v>
      </c>
      <c r="F295" s="14" t="s">
        <v>35</v>
      </c>
      <c r="G295" s="32" t="s">
        <v>6</v>
      </c>
      <c r="H295" s="14" t="s">
        <v>17</v>
      </c>
      <c r="I295" s="14" t="s">
        <v>18</v>
      </c>
      <c r="J295" s="14" t="s">
        <v>19</v>
      </c>
      <c r="K295" s="14" t="s">
        <v>20</v>
      </c>
      <c r="L295" s="14" t="s">
        <v>7</v>
      </c>
      <c r="M295" s="14" t="s">
        <v>8</v>
      </c>
    </row>
    <row r="296" spans="1:13" ht="19.5" thickBot="1" x14ac:dyDescent="0.35">
      <c r="A296" s="15">
        <v>1</v>
      </c>
      <c r="B296" s="15">
        <v>2</v>
      </c>
      <c r="C296" s="12">
        <v>3</v>
      </c>
      <c r="D296" s="15" t="s">
        <v>21</v>
      </c>
      <c r="E296" s="15" t="s">
        <v>22</v>
      </c>
      <c r="F296" s="15" t="s">
        <v>31</v>
      </c>
      <c r="G296" s="15" t="s">
        <v>23</v>
      </c>
      <c r="H296" s="15">
        <v>4</v>
      </c>
      <c r="I296" s="15" t="s">
        <v>24</v>
      </c>
      <c r="J296" s="15" t="s">
        <v>25</v>
      </c>
      <c r="K296" s="15" t="s">
        <v>32</v>
      </c>
      <c r="L296" s="15" t="s">
        <v>26</v>
      </c>
      <c r="M296" s="15" t="s">
        <v>27</v>
      </c>
    </row>
    <row r="297" spans="1:13" ht="57" thickBot="1" x14ac:dyDescent="0.3">
      <c r="A297" s="34">
        <v>1</v>
      </c>
      <c r="B297" s="31" t="s">
        <v>240</v>
      </c>
      <c r="C297" s="26">
        <f>F297/G297</f>
        <v>170324.59016393442</v>
      </c>
      <c r="D297" s="27">
        <v>7190100</v>
      </c>
      <c r="E297" s="27">
        <v>13589500</v>
      </c>
      <c r="F297" s="28">
        <f>D297+E297</f>
        <v>20779600</v>
      </c>
      <c r="G297" s="29">
        <v>122</v>
      </c>
      <c r="H297" s="28">
        <f>K297/L297</f>
        <v>152626.12882352941</v>
      </c>
      <c r="I297" s="33">
        <v>5791399.1399999997</v>
      </c>
      <c r="J297" s="27">
        <v>9776466</v>
      </c>
      <c r="K297" s="28">
        <f>I297+J297</f>
        <v>15567865.140000001</v>
      </c>
      <c r="L297" s="29">
        <v>102</v>
      </c>
      <c r="M297" s="30">
        <f>H297/C297*100</f>
        <v>89.608980521620182</v>
      </c>
    </row>
    <row r="298" spans="1:13" ht="57" thickBot="1" x14ac:dyDescent="0.3">
      <c r="A298" s="13">
        <v>2</v>
      </c>
      <c r="B298" s="25" t="s">
        <v>236</v>
      </c>
      <c r="C298" s="26">
        <f>F298/G298</f>
        <v>1618.8524590163934</v>
      </c>
      <c r="D298" s="27">
        <v>197500</v>
      </c>
      <c r="E298" s="28"/>
      <c r="F298" s="28">
        <f>D298</f>
        <v>197500</v>
      </c>
      <c r="G298" s="29">
        <f>G297</f>
        <v>122</v>
      </c>
      <c r="H298" s="28">
        <f>K298/L298</f>
        <v>1624.2085294117646</v>
      </c>
      <c r="I298" s="27">
        <v>165669.26999999999</v>
      </c>
      <c r="J298" s="28"/>
      <c r="K298" s="28">
        <f>I298</f>
        <v>165669.26999999999</v>
      </c>
      <c r="L298" s="29">
        <v>102</v>
      </c>
      <c r="M298" s="30">
        <f>H298/C298*100</f>
        <v>100.33085599404319</v>
      </c>
    </row>
    <row r="299" spans="1:13" ht="19.5" thickBot="1" x14ac:dyDescent="0.35"/>
    <row r="300" spans="1:13" ht="19.5" thickBot="1" x14ac:dyDescent="0.35">
      <c r="A300" s="191" t="s">
        <v>241</v>
      </c>
      <c r="B300" s="192"/>
      <c r="C300" s="192"/>
      <c r="D300" s="192"/>
      <c r="E300" s="192"/>
      <c r="F300" s="192"/>
      <c r="G300" s="192"/>
      <c r="H300" s="192"/>
      <c r="I300" s="192"/>
      <c r="J300" s="192"/>
      <c r="K300" s="192"/>
      <c r="L300" s="192"/>
      <c r="M300" s="193"/>
    </row>
    <row r="301" spans="1:13" ht="19.5" thickBot="1" x14ac:dyDescent="0.35">
      <c r="A301" s="41" t="s">
        <v>37</v>
      </c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3"/>
    </row>
    <row r="302" spans="1:13" ht="199.5" customHeight="1" thickBot="1" x14ac:dyDescent="0.3">
      <c r="A302" s="13" t="s">
        <v>3</v>
      </c>
      <c r="B302" s="14" t="s">
        <v>4</v>
      </c>
      <c r="C302" s="14" t="s">
        <v>16</v>
      </c>
      <c r="D302" s="14" t="s">
        <v>245</v>
      </c>
      <c r="E302" s="14" t="s">
        <v>246</v>
      </c>
      <c r="F302" s="14" t="s">
        <v>35</v>
      </c>
      <c r="G302" s="32" t="s">
        <v>6</v>
      </c>
      <c r="H302" s="14" t="s">
        <v>17</v>
      </c>
      <c r="I302" s="14" t="s">
        <v>247</v>
      </c>
      <c r="J302" s="14" t="s">
        <v>248</v>
      </c>
      <c r="K302" s="14" t="s">
        <v>20</v>
      </c>
      <c r="L302" s="14" t="s">
        <v>7</v>
      </c>
      <c r="M302" s="14" t="s">
        <v>8</v>
      </c>
    </row>
    <row r="303" spans="1:13" ht="19.5" thickBot="1" x14ac:dyDescent="0.35">
      <c r="A303" s="15">
        <v>1</v>
      </c>
      <c r="B303" s="15">
        <v>2</v>
      </c>
      <c r="C303" s="12">
        <v>3</v>
      </c>
      <c r="D303" s="15" t="s">
        <v>21</v>
      </c>
      <c r="E303" s="15" t="s">
        <v>22</v>
      </c>
      <c r="F303" s="15" t="s">
        <v>31</v>
      </c>
      <c r="G303" s="15" t="s">
        <v>23</v>
      </c>
      <c r="H303" s="15">
        <v>4</v>
      </c>
      <c r="I303" s="15" t="s">
        <v>24</v>
      </c>
      <c r="J303" s="15" t="s">
        <v>25</v>
      </c>
      <c r="K303" s="15" t="s">
        <v>32</v>
      </c>
      <c r="L303" s="15" t="s">
        <v>26</v>
      </c>
      <c r="M303" s="15" t="s">
        <v>27</v>
      </c>
    </row>
    <row r="304" spans="1:13" ht="72.75" thickBot="1" x14ac:dyDescent="0.3">
      <c r="A304" s="34">
        <v>1</v>
      </c>
      <c r="B304" s="51" t="s">
        <v>242</v>
      </c>
      <c r="C304" s="26">
        <f>F304/G304</f>
        <v>151745.03414634147</v>
      </c>
      <c r="D304" s="197">
        <v>9494232</v>
      </c>
      <c r="E304" s="197">
        <v>21613500</v>
      </c>
      <c r="F304" s="198">
        <f>D304+E304</f>
        <v>31107732</v>
      </c>
      <c r="G304" s="199">
        <v>205</v>
      </c>
      <c r="H304" s="198">
        <f>K304/L304</f>
        <v>112390.18901408449</v>
      </c>
      <c r="I304" s="200">
        <v>7509358.2599999998</v>
      </c>
      <c r="J304" s="197">
        <v>16429752</v>
      </c>
      <c r="K304" s="198">
        <f>I304+J304</f>
        <v>23939110.259999998</v>
      </c>
      <c r="L304" s="199">
        <v>213</v>
      </c>
      <c r="M304" s="201">
        <f>H304/C304*100</f>
        <v>74.065151223134237</v>
      </c>
    </row>
    <row r="305" spans="1:13" ht="69.75" thickBot="1" x14ac:dyDescent="0.3">
      <c r="A305" s="13">
        <v>2</v>
      </c>
      <c r="B305" s="50" t="s">
        <v>243</v>
      </c>
      <c r="C305" s="26">
        <f>F305/G305</f>
        <v>1252.1951219512196</v>
      </c>
      <c r="D305" s="202">
        <v>256700</v>
      </c>
      <c r="E305" s="198"/>
      <c r="F305" s="198">
        <f>D305</f>
        <v>256700</v>
      </c>
      <c r="G305" s="199">
        <f>G304</f>
        <v>205</v>
      </c>
      <c r="H305" s="198">
        <f>K305/L305</f>
        <v>848.00694835680758</v>
      </c>
      <c r="I305" s="202">
        <v>180625.48</v>
      </c>
      <c r="J305" s="198"/>
      <c r="K305" s="198">
        <f>I305</f>
        <v>180625.48</v>
      </c>
      <c r="L305" s="199">
        <v>213</v>
      </c>
      <c r="M305" s="201">
        <f>H305/C305*100</f>
        <v>67.721630079137341</v>
      </c>
    </row>
    <row r="306" spans="1:13" ht="19.5" thickBot="1" x14ac:dyDescent="0.35"/>
    <row r="307" spans="1:13" ht="19.5" thickBot="1" x14ac:dyDescent="0.35">
      <c r="A307" s="38" t="s">
        <v>249</v>
      </c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40"/>
    </row>
    <row r="308" spans="1:13" ht="19.5" thickBot="1" x14ac:dyDescent="0.35">
      <c r="A308" s="41" t="s">
        <v>37</v>
      </c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3"/>
    </row>
    <row r="309" spans="1:13" ht="199.5" customHeight="1" thickBot="1" x14ac:dyDescent="0.3">
      <c r="A309" s="13" t="s">
        <v>3</v>
      </c>
      <c r="B309" s="14" t="s">
        <v>4</v>
      </c>
      <c r="C309" s="14" t="s">
        <v>16</v>
      </c>
      <c r="D309" s="14" t="s">
        <v>33</v>
      </c>
      <c r="E309" s="14" t="s">
        <v>34</v>
      </c>
      <c r="F309" s="14" t="s">
        <v>35</v>
      </c>
      <c r="G309" s="32" t="s">
        <v>6</v>
      </c>
      <c r="H309" s="14" t="s">
        <v>17</v>
      </c>
      <c r="I309" s="14" t="s">
        <v>18</v>
      </c>
      <c r="J309" s="14" t="s">
        <v>19</v>
      </c>
      <c r="K309" s="14" t="s">
        <v>20</v>
      </c>
      <c r="L309" s="14" t="s">
        <v>7</v>
      </c>
      <c r="M309" s="14" t="s">
        <v>8</v>
      </c>
    </row>
    <row r="310" spans="1:13" ht="19.5" thickBot="1" x14ac:dyDescent="0.35">
      <c r="A310" s="15">
        <v>1</v>
      </c>
      <c r="B310" s="15">
        <v>2</v>
      </c>
      <c r="C310" s="12">
        <v>3</v>
      </c>
      <c r="D310" s="15" t="s">
        <v>21</v>
      </c>
      <c r="E310" s="15" t="s">
        <v>22</v>
      </c>
      <c r="F310" s="15" t="s">
        <v>31</v>
      </c>
      <c r="G310" s="15" t="s">
        <v>23</v>
      </c>
      <c r="H310" s="15">
        <v>4</v>
      </c>
      <c r="I310" s="15" t="s">
        <v>24</v>
      </c>
      <c r="J310" s="15" t="s">
        <v>25</v>
      </c>
      <c r="K310" s="15" t="s">
        <v>32</v>
      </c>
      <c r="L310" s="15" t="s">
        <v>26</v>
      </c>
      <c r="M310" s="15" t="s">
        <v>27</v>
      </c>
    </row>
    <row r="311" spans="1:13" ht="91.9" customHeight="1" thickBot="1" x14ac:dyDescent="0.3">
      <c r="A311" s="34">
        <v>1</v>
      </c>
      <c r="B311" s="208" t="s">
        <v>250</v>
      </c>
      <c r="C311" s="26">
        <f>F311/G311</f>
        <v>151802.04347826086</v>
      </c>
      <c r="D311" s="27">
        <v>6633482</v>
      </c>
      <c r="E311" s="27">
        <v>14315200</v>
      </c>
      <c r="F311" s="28">
        <f>D311+E311</f>
        <v>20948682</v>
      </c>
      <c r="G311" s="29">
        <v>138</v>
      </c>
      <c r="H311" s="28">
        <f>K311/L311</f>
        <v>121699.03244444444</v>
      </c>
      <c r="I311" s="33">
        <v>5692969.1100000003</v>
      </c>
      <c r="J311" s="27">
        <v>10736400.27</v>
      </c>
      <c r="K311" s="28">
        <f>I311+J311</f>
        <v>16429369.379999999</v>
      </c>
      <c r="L311" s="29">
        <v>135</v>
      </c>
      <c r="M311" s="30">
        <f>H311/C311*100</f>
        <v>80.169561394522731</v>
      </c>
    </row>
    <row r="312" spans="1:13" ht="97.15" customHeight="1" thickBot="1" x14ac:dyDescent="0.3">
      <c r="A312" s="13">
        <v>2</v>
      </c>
      <c r="B312" s="204" t="s">
        <v>251</v>
      </c>
      <c r="C312" s="26">
        <f>F312/G312</f>
        <v>1471.7391304347825</v>
      </c>
      <c r="D312" s="27">
        <v>203100</v>
      </c>
      <c r="E312" s="28"/>
      <c r="F312" s="28">
        <f>D312</f>
        <v>203100</v>
      </c>
      <c r="G312" s="29">
        <f>G311</f>
        <v>138</v>
      </c>
      <c r="H312" s="28">
        <f>K312/L312</f>
        <v>1504.4444444444443</v>
      </c>
      <c r="I312" s="27">
        <v>203100</v>
      </c>
      <c r="J312" s="28"/>
      <c r="K312" s="28">
        <f>I312</f>
        <v>203100</v>
      </c>
      <c r="L312" s="29">
        <v>135</v>
      </c>
      <c r="M312" s="30">
        <f>H312/C312*100</f>
        <v>102.22222222222221</v>
      </c>
    </row>
    <row r="313" spans="1:13" ht="19.5" thickBot="1" x14ac:dyDescent="0.35"/>
    <row r="314" spans="1:13" ht="19.5" thickBot="1" x14ac:dyDescent="0.35">
      <c r="A314" s="38" t="s">
        <v>253</v>
      </c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40"/>
    </row>
    <row r="315" spans="1:13" ht="19.5" thickBot="1" x14ac:dyDescent="0.35">
      <c r="A315" s="41" t="s">
        <v>37</v>
      </c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3"/>
    </row>
    <row r="316" spans="1:13" ht="199.5" customHeight="1" thickBot="1" x14ac:dyDescent="0.3">
      <c r="A316" s="13" t="s">
        <v>3</v>
      </c>
      <c r="B316" s="14" t="s">
        <v>4</v>
      </c>
      <c r="C316" s="14" t="s">
        <v>16</v>
      </c>
      <c r="D316" s="14" t="s">
        <v>33</v>
      </c>
      <c r="E316" s="14" t="s">
        <v>34</v>
      </c>
      <c r="F316" s="14" t="s">
        <v>35</v>
      </c>
      <c r="G316" s="32" t="s">
        <v>6</v>
      </c>
      <c r="H316" s="14" t="s">
        <v>17</v>
      </c>
      <c r="I316" s="14" t="s">
        <v>18</v>
      </c>
      <c r="J316" s="14" t="s">
        <v>19</v>
      </c>
      <c r="K316" s="14" t="s">
        <v>20</v>
      </c>
      <c r="L316" s="14" t="s">
        <v>7</v>
      </c>
      <c r="M316" s="14" t="s">
        <v>8</v>
      </c>
    </row>
    <row r="317" spans="1:13" ht="19.5" thickBot="1" x14ac:dyDescent="0.35">
      <c r="A317" s="15">
        <v>1</v>
      </c>
      <c r="B317" s="15">
        <v>2</v>
      </c>
      <c r="C317" s="12">
        <v>3</v>
      </c>
      <c r="D317" s="15" t="s">
        <v>21</v>
      </c>
      <c r="E317" s="15" t="s">
        <v>22</v>
      </c>
      <c r="F317" s="15" t="s">
        <v>31</v>
      </c>
      <c r="G317" s="15" t="s">
        <v>23</v>
      </c>
      <c r="H317" s="15">
        <v>4</v>
      </c>
      <c r="I317" s="15" t="s">
        <v>24</v>
      </c>
      <c r="J317" s="15" t="s">
        <v>25</v>
      </c>
      <c r="K317" s="15" t="s">
        <v>32</v>
      </c>
      <c r="L317" s="15" t="s">
        <v>26</v>
      </c>
      <c r="M317" s="15" t="s">
        <v>27</v>
      </c>
    </row>
    <row r="318" spans="1:13" ht="57" thickBot="1" x14ac:dyDescent="0.3">
      <c r="A318" s="34">
        <v>1</v>
      </c>
      <c r="B318" s="31" t="s">
        <v>78</v>
      </c>
      <c r="C318" s="26">
        <f>F318/G318</f>
        <v>150293.78881987577</v>
      </c>
      <c r="D318" s="27">
        <v>7353000</v>
      </c>
      <c r="E318" s="27">
        <v>16844300</v>
      </c>
      <c r="F318" s="28">
        <f>D318+E318</f>
        <v>24197300</v>
      </c>
      <c r="G318" s="29">
        <v>161</v>
      </c>
      <c r="H318" s="28">
        <f>K318/L318</f>
        <v>118591.32947368419</v>
      </c>
      <c r="I318" s="33">
        <v>5562276.0800000001</v>
      </c>
      <c r="J318" s="27">
        <v>12463606</v>
      </c>
      <c r="K318" s="28">
        <f>I318+J318</f>
        <v>18025882.079999998</v>
      </c>
      <c r="L318" s="29">
        <v>152</v>
      </c>
      <c r="M318" s="30">
        <f>H318/C318*100</f>
        <v>78.906340977146854</v>
      </c>
    </row>
    <row r="319" spans="1:13" ht="57" thickBot="1" x14ac:dyDescent="0.3">
      <c r="A319" s="13">
        <v>2</v>
      </c>
      <c r="B319" s="25" t="s">
        <v>254</v>
      </c>
      <c r="C319" s="26">
        <f>F319/G319</f>
        <v>1494.4099378881988</v>
      </c>
      <c r="D319" s="27">
        <v>240600</v>
      </c>
      <c r="E319" s="28"/>
      <c r="F319" s="28">
        <f>D319</f>
        <v>240600</v>
      </c>
      <c r="G319" s="29">
        <f>G318</f>
        <v>161</v>
      </c>
      <c r="H319" s="28">
        <f>K319/L319</f>
        <v>1520.3159210526314</v>
      </c>
      <c r="I319" s="27">
        <v>231088.02</v>
      </c>
      <c r="J319" s="28"/>
      <c r="K319" s="28">
        <f>I319</f>
        <v>231088.02</v>
      </c>
      <c r="L319" s="29">
        <v>152</v>
      </c>
      <c r="M319" s="30">
        <f>H319/C319*100</f>
        <v>101.73352588922428</v>
      </c>
    </row>
    <row r="320" spans="1:13" ht="19.5" thickBot="1" x14ac:dyDescent="0.35"/>
    <row r="321" spans="1:13" ht="19.5" thickBot="1" x14ac:dyDescent="0.35">
      <c r="A321" s="38" t="s">
        <v>255</v>
      </c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40"/>
    </row>
    <row r="322" spans="1:13" ht="19.5" thickBot="1" x14ac:dyDescent="0.35">
      <c r="A322" s="41" t="s">
        <v>37</v>
      </c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3"/>
    </row>
    <row r="323" spans="1:13" ht="199.5" customHeight="1" thickBot="1" x14ac:dyDescent="0.3">
      <c r="A323" s="13" t="s">
        <v>3</v>
      </c>
      <c r="B323" s="14" t="s">
        <v>4</v>
      </c>
      <c r="C323" s="14" t="s">
        <v>16</v>
      </c>
      <c r="D323" s="14" t="s">
        <v>33</v>
      </c>
      <c r="E323" s="14" t="s">
        <v>34</v>
      </c>
      <c r="F323" s="14" t="s">
        <v>35</v>
      </c>
      <c r="G323" s="32" t="s">
        <v>6</v>
      </c>
      <c r="H323" s="14" t="s">
        <v>17</v>
      </c>
      <c r="I323" s="14" t="s">
        <v>18</v>
      </c>
      <c r="J323" s="14" t="s">
        <v>19</v>
      </c>
      <c r="K323" s="14" t="s">
        <v>20</v>
      </c>
      <c r="L323" s="14" t="s">
        <v>7</v>
      </c>
      <c r="M323" s="14" t="s">
        <v>8</v>
      </c>
    </row>
    <row r="324" spans="1:13" ht="19.5" thickBot="1" x14ac:dyDescent="0.35">
      <c r="A324" s="15">
        <v>1</v>
      </c>
      <c r="B324" s="15">
        <v>2</v>
      </c>
      <c r="C324" s="12">
        <v>3</v>
      </c>
      <c r="D324" s="15" t="s">
        <v>21</v>
      </c>
      <c r="E324" s="15" t="s">
        <v>22</v>
      </c>
      <c r="F324" s="15" t="s">
        <v>31</v>
      </c>
      <c r="G324" s="15" t="s">
        <v>23</v>
      </c>
      <c r="H324" s="15">
        <v>4</v>
      </c>
      <c r="I324" s="15" t="s">
        <v>24</v>
      </c>
      <c r="J324" s="15" t="s">
        <v>25</v>
      </c>
      <c r="K324" s="15" t="s">
        <v>32</v>
      </c>
      <c r="L324" s="15" t="s">
        <v>26</v>
      </c>
      <c r="M324" s="15" t="s">
        <v>27</v>
      </c>
    </row>
    <row r="325" spans="1:13" ht="57" thickBot="1" x14ac:dyDescent="0.3">
      <c r="A325" s="34">
        <v>1</v>
      </c>
      <c r="B325" s="31" t="s">
        <v>78</v>
      </c>
      <c r="C325" s="26">
        <f>F325/G325</f>
        <v>171029.87407407406</v>
      </c>
      <c r="D325" s="27">
        <v>7401333</v>
      </c>
      <c r="E325" s="27">
        <v>15687700</v>
      </c>
      <c r="F325" s="28">
        <f>D325+E325</f>
        <v>23089033</v>
      </c>
      <c r="G325" s="29">
        <v>135</v>
      </c>
      <c r="H325" s="28">
        <f>K325/L325</f>
        <v>184961.84729166667</v>
      </c>
      <c r="I325" s="33">
        <v>5897857.3399999999</v>
      </c>
      <c r="J325" s="27">
        <v>11858480</v>
      </c>
      <c r="K325" s="28">
        <f>I325+J325</f>
        <v>17756337.34</v>
      </c>
      <c r="L325" s="29">
        <v>96</v>
      </c>
      <c r="M325" s="30">
        <f>H325/C325*100</f>
        <v>108.14592964709698</v>
      </c>
    </row>
    <row r="326" spans="1:13" ht="57" thickBot="1" x14ac:dyDescent="0.3">
      <c r="A326" s="13">
        <v>2</v>
      </c>
      <c r="B326" s="25" t="s">
        <v>256</v>
      </c>
      <c r="C326" s="26">
        <f>F326/G326</f>
        <v>2183.7037037037039</v>
      </c>
      <c r="D326" s="27">
        <v>294800</v>
      </c>
      <c r="E326" s="28"/>
      <c r="F326" s="28">
        <f>D326</f>
        <v>294800</v>
      </c>
      <c r="G326" s="29">
        <f>G325</f>
        <v>135</v>
      </c>
      <c r="H326" s="28">
        <f>K326/L326</f>
        <v>2305.5416666666665</v>
      </c>
      <c r="I326" s="27">
        <v>221332</v>
      </c>
      <c r="J326" s="28"/>
      <c r="K326" s="28">
        <f>I326</f>
        <v>221332</v>
      </c>
      <c r="L326" s="29">
        <v>96</v>
      </c>
      <c r="M326" s="30">
        <f>H326/C326*100</f>
        <v>105.57941824966078</v>
      </c>
    </row>
    <row r="327" spans="1:13" ht="19.5" thickBot="1" x14ac:dyDescent="0.35"/>
    <row r="328" spans="1:13" ht="19.5" thickBot="1" x14ac:dyDescent="0.35">
      <c r="A328" s="209" t="s">
        <v>260</v>
      </c>
      <c r="B328" s="210"/>
      <c r="C328" s="210"/>
      <c r="D328" s="210"/>
      <c r="E328" s="210"/>
      <c r="F328" s="210"/>
      <c r="G328" s="210"/>
      <c r="H328" s="210"/>
      <c r="I328" s="210"/>
      <c r="J328" s="210"/>
      <c r="K328" s="210"/>
      <c r="L328" s="210"/>
      <c r="M328" s="211"/>
    </row>
    <row r="329" spans="1:13" ht="19.5" thickBot="1" x14ac:dyDescent="0.35">
      <c r="A329" s="41" t="s">
        <v>37</v>
      </c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3"/>
    </row>
    <row r="330" spans="1:13" ht="199.5" customHeight="1" thickBot="1" x14ac:dyDescent="0.3">
      <c r="A330" s="13" t="s">
        <v>3</v>
      </c>
      <c r="B330" s="14" t="s">
        <v>4</v>
      </c>
      <c r="C330" s="14" t="s">
        <v>16</v>
      </c>
      <c r="D330" s="14" t="s">
        <v>245</v>
      </c>
      <c r="E330" s="14" t="s">
        <v>246</v>
      </c>
      <c r="F330" s="14" t="s">
        <v>35</v>
      </c>
      <c r="G330" s="32" t="s">
        <v>6</v>
      </c>
      <c r="H330" s="14" t="s">
        <v>17</v>
      </c>
      <c r="I330" s="14" t="s">
        <v>247</v>
      </c>
      <c r="J330" s="14" t="s">
        <v>248</v>
      </c>
      <c r="K330" s="14" t="s">
        <v>20</v>
      </c>
      <c r="L330" s="14" t="s">
        <v>7</v>
      </c>
      <c r="M330" s="14" t="s">
        <v>8</v>
      </c>
    </row>
    <row r="331" spans="1:13" ht="19.5" thickBot="1" x14ac:dyDescent="0.35">
      <c r="A331" s="15">
        <v>1</v>
      </c>
      <c r="B331" s="15">
        <v>2</v>
      </c>
      <c r="C331" s="12">
        <v>3</v>
      </c>
      <c r="D331" s="15" t="s">
        <v>21</v>
      </c>
      <c r="E331" s="15" t="s">
        <v>22</v>
      </c>
      <c r="F331" s="15" t="s">
        <v>31</v>
      </c>
      <c r="G331" s="15" t="s">
        <v>23</v>
      </c>
      <c r="H331" s="15">
        <v>4</v>
      </c>
      <c r="I331" s="15" t="s">
        <v>24</v>
      </c>
      <c r="J331" s="15" t="s">
        <v>25</v>
      </c>
      <c r="K331" s="15" t="s">
        <v>32</v>
      </c>
      <c r="L331" s="15" t="s">
        <v>26</v>
      </c>
      <c r="M331" s="15" t="s">
        <v>27</v>
      </c>
    </row>
    <row r="332" spans="1:13" ht="57" thickBot="1" x14ac:dyDescent="0.3">
      <c r="A332" s="34">
        <v>1</v>
      </c>
      <c r="B332" s="31" t="s">
        <v>78</v>
      </c>
      <c r="C332" s="26">
        <f>F332/G332</f>
        <v>160538.53846153847</v>
      </c>
      <c r="D332" s="215">
        <v>14873627</v>
      </c>
      <c r="E332" s="215">
        <v>41475400</v>
      </c>
      <c r="F332" s="198">
        <f>D332+E332</f>
        <v>56349027</v>
      </c>
      <c r="G332" s="199">
        <v>351</v>
      </c>
      <c r="H332" s="198">
        <f>K332/L332</f>
        <v>118010.29419263457</v>
      </c>
      <c r="I332" s="216">
        <v>11745667.85</v>
      </c>
      <c r="J332" s="215">
        <v>29911966</v>
      </c>
      <c r="K332" s="198">
        <f>I332+J332</f>
        <v>41657633.850000001</v>
      </c>
      <c r="L332" s="199">
        <v>353</v>
      </c>
      <c r="M332" s="201">
        <f>H332/C332*100</f>
        <v>73.509012430001192</v>
      </c>
    </row>
    <row r="333" spans="1:13" ht="57" thickBot="1" x14ac:dyDescent="0.3">
      <c r="A333" s="13">
        <v>2</v>
      </c>
      <c r="B333" s="25" t="s">
        <v>258</v>
      </c>
      <c r="C333" s="26">
        <f>F333/G333</f>
        <v>2343.3048433048434</v>
      </c>
      <c r="D333" s="217">
        <v>822500</v>
      </c>
      <c r="E333" s="198"/>
      <c r="F333" s="198">
        <f>D333</f>
        <v>822500</v>
      </c>
      <c r="G333" s="199">
        <f>G332</f>
        <v>351</v>
      </c>
      <c r="H333" s="198">
        <f>K333/L333</f>
        <v>2329.2184135977336</v>
      </c>
      <c r="I333" s="217">
        <v>822214.1</v>
      </c>
      <c r="J333" s="198"/>
      <c r="K333" s="198">
        <f>I333</f>
        <v>822214.1</v>
      </c>
      <c r="L333" s="199">
        <v>353</v>
      </c>
      <c r="M333" s="201">
        <f>H333/C333*100</f>
        <v>99.398864823441272</v>
      </c>
    </row>
    <row r="334" spans="1:13" ht="19.5" thickBot="1" x14ac:dyDescent="0.35"/>
    <row r="335" spans="1:13" ht="19.5" thickBot="1" x14ac:dyDescent="0.35">
      <c r="A335" s="38" t="s">
        <v>261</v>
      </c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40"/>
    </row>
    <row r="336" spans="1:13" ht="19.5" thickBot="1" x14ac:dyDescent="0.35">
      <c r="A336" s="41" t="s">
        <v>37</v>
      </c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3"/>
    </row>
    <row r="337" spans="1:13" ht="199.5" customHeight="1" thickBot="1" x14ac:dyDescent="0.3">
      <c r="A337" s="13" t="s">
        <v>3</v>
      </c>
      <c r="B337" s="14" t="s">
        <v>4</v>
      </c>
      <c r="C337" s="14" t="s">
        <v>16</v>
      </c>
      <c r="D337" s="14" t="s">
        <v>33</v>
      </c>
      <c r="E337" s="14" t="s">
        <v>34</v>
      </c>
      <c r="F337" s="14" t="s">
        <v>35</v>
      </c>
      <c r="G337" s="32" t="s">
        <v>6</v>
      </c>
      <c r="H337" s="14" t="s">
        <v>17</v>
      </c>
      <c r="I337" s="14" t="s">
        <v>18</v>
      </c>
      <c r="J337" s="14" t="s">
        <v>19</v>
      </c>
      <c r="K337" s="14" t="s">
        <v>20</v>
      </c>
      <c r="L337" s="14" t="s">
        <v>7</v>
      </c>
      <c r="M337" s="14" t="s">
        <v>8</v>
      </c>
    </row>
    <row r="338" spans="1:13" ht="19.5" thickBot="1" x14ac:dyDescent="0.35">
      <c r="A338" s="15">
        <v>1</v>
      </c>
      <c r="B338" s="15">
        <v>2</v>
      </c>
      <c r="C338" s="12">
        <v>3</v>
      </c>
      <c r="D338" s="15" t="s">
        <v>21</v>
      </c>
      <c r="E338" s="15" t="s">
        <v>22</v>
      </c>
      <c r="F338" s="15" t="s">
        <v>31</v>
      </c>
      <c r="G338" s="15" t="s">
        <v>23</v>
      </c>
      <c r="H338" s="15">
        <v>4</v>
      </c>
      <c r="I338" s="15" t="s">
        <v>24</v>
      </c>
      <c r="J338" s="15" t="s">
        <v>25</v>
      </c>
      <c r="K338" s="15" t="s">
        <v>32</v>
      </c>
      <c r="L338" s="15" t="s">
        <v>26</v>
      </c>
      <c r="M338" s="15" t="s">
        <v>27</v>
      </c>
    </row>
    <row r="339" spans="1:13" ht="75.75" thickBot="1" x14ac:dyDescent="0.3">
      <c r="A339" s="34">
        <v>1</v>
      </c>
      <c r="B339" s="31" t="s">
        <v>265</v>
      </c>
      <c r="C339" s="26">
        <f>F339/G339</f>
        <v>203381.08421052631</v>
      </c>
      <c r="D339" s="27">
        <f>9339503-222500</f>
        <v>9117003</v>
      </c>
      <c r="E339" s="27">
        <v>10204200</v>
      </c>
      <c r="F339" s="28">
        <f>D339+E339</f>
        <v>19321203</v>
      </c>
      <c r="G339" s="29">
        <v>95</v>
      </c>
      <c r="H339" s="28">
        <f>K339/L339</f>
        <v>120387.8630681818</v>
      </c>
      <c r="I339" s="33">
        <v>4102306.95</v>
      </c>
      <c r="J339" s="27">
        <v>6491825</v>
      </c>
      <c r="K339" s="28">
        <f>I339+J339</f>
        <v>10594131.949999999</v>
      </c>
      <c r="L339" s="29">
        <v>88</v>
      </c>
      <c r="M339" s="30">
        <f>H339/C339*100</f>
        <v>59.193244807154457</v>
      </c>
    </row>
    <row r="340" spans="1:13" ht="57" thickBot="1" x14ac:dyDescent="0.3">
      <c r="A340" s="13">
        <v>2</v>
      </c>
      <c r="B340" s="25" t="s">
        <v>266</v>
      </c>
      <c r="C340" s="26">
        <f>F340/G340</f>
        <v>2342.1052631578946</v>
      </c>
      <c r="D340" s="27">
        <v>222500</v>
      </c>
      <c r="E340" s="28"/>
      <c r="F340" s="28">
        <f>D340</f>
        <v>222500</v>
      </c>
      <c r="G340" s="29">
        <f>G339</f>
        <v>95</v>
      </c>
      <c r="H340" s="28">
        <f>K340/L340</f>
        <v>1486.0628409090909</v>
      </c>
      <c r="I340" s="27">
        <v>130773.53</v>
      </c>
      <c r="J340" s="28"/>
      <c r="K340" s="28">
        <f>I340</f>
        <v>130773.53</v>
      </c>
      <c r="L340" s="29">
        <v>88</v>
      </c>
      <c r="M340" s="30">
        <f>H340/C340*100</f>
        <v>63.449874106230851</v>
      </c>
    </row>
    <row r="341" spans="1:13" ht="19.5" thickBot="1" x14ac:dyDescent="0.35"/>
    <row r="342" spans="1:13" ht="19.5" thickBot="1" x14ac:dyDescent="0.35">
      <c r="A342" s="38" t="s">
        <v>267</v>
      </c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40"/>
    </row>
    <row r="343" spans="1:13" ht="19.5" thickBot="1" x14ac:dyDescent="0.35">
      <c r="A343" s="152" t="s">
        <v>36</v>
      </c>
      <c r="B343" s="153"/>
      <c r="C343" s="153"/>
      <c r="D343" s="153"/>
      <c r="E343" s="153"/>
      <c r="F343" s="153"/>
      <c r="G343" s="153"/>
      <c r="H343" s="153"/>
      <c r="I343" s="153"/>
      <c r="J343" s="153"/>
      <c r="K343" s="153"/>
      <c r="L343" s="153"/>
      <c r="M343" s="154"/>
    </row>
    <row r="344" spans="1:13" ht="199.5" customHeight="1" thickBot="1" x14ac:dyDescent="0.3">
      <c r="A344" s="36" t="s">
        <v>3</v>
      </c>
      <c r="B344" s="73" t="s">
        <v>4</v>
      </c>
      <c r="C344" s="73" t="s">
        <v>16</v>
      </c>
      <c r="D344" s="73" t="s">
        <v>33</v>
      </c>
      <c r="E344" s="73" t="s">
        <v>34</v>
      </c>
      <c r="F344" s="73" t="s">
        <v>35</v>
      </c>
      <c r="G344" s="73" t="s">
        <v>6</v>
      </c>
      <c r="H344" s="73" t="s">
        <v>17</v>
      </c>
      <c r="I344" s="73" t="s">
        <v>18</v>
      </c>
      <c r="J344" s="73" t="s">
        <v>19</v>
      </c>
      <c r="K344" s="73" t="s">
        <v>20</v>
      </c>
      <c r="L344" s="73" t="s">
        <v>7</v>
      </c>
      <c r="M344" s="73" t="s">
        <v>8</v>
      </c>
    </row>
    <row r="345" spans="1:13" ht="19.5" thickBot="1" x14ac:dyDescent="0.35">
      <c r="A345" s="15">
        <v>1</v>
      </c>
      <c r="B345" s="15">
        <v>2</v>
      </c>
      <c r="C345" s="15">
        <v>3</v>
      </c>
      <c r="D345" s="15" t="s">
        <v>21</v>
      </c>
      <c r="E345" s="15" t="s">
        <v>22</v>
      </c>
      <c r="F345" s="15" t="s">
        <v>31</v>
      </c>
      <c r="G345" s="15" t="s">
        <v>23</v>
      </c>
      <c r="H345" s="15">
        <v>4</v>
      </c>
      <c r="I345" s="15" t="s">
        <v>24</v>
      </c>
      <c r="J345" s="15" t="s">
        <v>25</v>
      </c>
      <c r="K345" s="15" t="s">
        <v>32</v>
      </c>
      <c r="L345" s="15" t="s">
        <v>26</v>
      </c>
      <c r="M345" s="15" t="s">
        <v>27</v>
      </c>
    </row>
    <row r="346" spans="1:13" ht="75.75" thickBot="1" x14ac:dyDescent="0.3">
      <c r="A346" s="55">
        <v>1</v>
      </c>
      <c r="B346" s="226" t="s">
        <v>272</v>
      </c>
      <c r="C346" s="26">
        <f>F346/G346</f>
        <v>151041.3309859155</v>
      </c>
      <c r="D346" s="227">
        <v>12904338</v>
      </c>
      <c r="E346" s="27">
        <v>29991400</v>
      </c>
      <c r="F346" s="228">
        <f>D346+E346</f>
        <v>42895738</v>
      </c>
      <c r="G346" s="29">
        <v>284</v>
      </c>
      <c r="H346" s="228">
        <f>K346/L346</f>
        <v>119629.65121568627</v>
      </c>
      <c r="I346" s="27">
        <v>8257095.0599999996</v>
      </c>
      <c r="J346" s="27">
        <v>22248466</v>
      </c>
      <c r="K346" s="28">
        <f>I346+J346</f>
        <v>30505561.059999999</v>
      </c>
      <c r="L346" s="29">
        <v>255</v>
      </c>
      <c r="M346" s="30">
        <f>H346/C346*100</f>
        <v>79.203255449888516</v>
      </c>
    </row>
    <row r="347" spans="1:13" ht="75.75" thickBot="1" x14ac:dyDescent="0.3">
      <c r="A347" s="55">
        <v>2</v>
      </c>
      <c r="B347" s="229" t="s">
        <v>271</v>
      </c>
      <c r="C347" s="26">
        <f>F347/G347</f>
        <v>2897.8873239436621</v>
      </c>
      <c r="D347" s="27">
        <v>823000</v>
      </c>
      <c r="E347" s="28"/>
      <c r="F347" s="28">
        <f>D347</f>
        <v>823000</v>
      </c>
      <c r="G347" s="29">
        <f>G346</f>
        <v>284</v>
      </c>
      <c r="H347" s="28">
        <f>K347/L347</f>
        <v>2990.121333333333</v>
      </c>
      <c r="I347" s="27">
        <v>762480.94</v>
      </c>
      <c r="J347" s="28"/>
      <c r="K347" s="28">
        <f>I347</f>
        <v>762480.94</v>
      </c>
      <c r="L347" s="29">
        <v>255</v>
      </c>
      <c r="M347" s="30">
        <f>H347/C347*100</f>
        <v>103.182801782098</v>
      </c>
    </row>
    <row r="348" spans="1:13" ht="19.5" thickBot="1" x14ac:dyDescent="0.35"/>
    <row r="349" spans="1:13" s="233" customFormat="1" ht="19.5" thickBot="1" x14ac:dyDescent="0.35">
      <c r="A349" s="256" t="s">
        <v>273</v>
      </c>
      <c r="B349" s="257"/>
      <c r="C349" s="257"/>
      <c r="D349" s="257"/>
      <c r="E349" s="257"/>
      <c r="F349" s="257"/>
      <c r="G349" s="257"/>
      <c r="H349" s="257"/>
      <c r="I349" s="257"/>
      <c r="J349" s="257"/>
      <c r="K349" s="257"/>
      <c r="L349" s="257"/>
      <c r="M349" s="258"/>
    </row>
    <row r="350" spans="1:13" s="233" customFormat="1" ht="19.5" thickBot="1" x14ac:dyDescent="0.35">
      <c r="A350" s="259" t="s">
        <v>37</v>
      </c>
      <c r="B350" s="260"/>
      <c r="C350" s="260"/>
      <c r="D350" s="260"/>
      <c r="E350" s="260"/>
      <c r="F350" s="260"/>
      <c r="G350" s="260"/>
      <c r="H350" s="260"/>
      <c r="I350" s="260"/>
      <c r="J350" s="260"/>
      <c r="K350" s="260"/>
      <c r="L350" s="260"/>
      <c r="M350" s="261"/>
    </row>
    <row r="351" spans="1:13" s="233" customFormat="1" ht="199.5" customHeight="1" thickBot="1" x14ac:dyDescent="0.3">
      <c r="A351" s="237" t="s">
        <v>3</v>
      </c>
      <c r="B351" s="238" t="s">
        <v>4</v>
      </c>
      <c r="C351" s="238" t="s">
        <v>16</v>
      </c>
      <c r="D351" s="238" t="s">
        <v>33</v>
      </c>
      <c r="E351" s="238" t="s">
        <v>34</v>
      </c>
      <c r="F351" s="238" t="s">
        <v>35</v>
      </c>
      <c r="G351" s="32" t="s">
        <v>6</v>
      </c>
      <c r="H351" s="238" t="s">
        <v>17</v>
      </c>
      <c r="I351" s="238" t="s">
        <v>18</v>
      </c>
      <c r="J351" s="238" t="s">
        <v>19</v>
      </c>
      <c r="K351" s="238" t="s">
        <v>20</v>
      </c>
      <c r="L351" s="238" t="s">
        <v>7</v>
      </c>
      <c r="M351" s="238" t="s">
        <v>8</v>
      </c>
    </row>
    <row r="352" spans="1:13" s="233" customFormat="1" ht="19.5" thickBot="1" x14ac:dyDescent="0.35">
      <c r="A352" s="239">
        <v>1</v>
      </c>
      <c r="B352" s="239">
        <v>2</v>
      </c>
      <c r="C352" s="12">
        <v>3</v>
      </c>
      <c r="D352" s="239" t="s">
        <v>21</v>
      </c>
      <c r="E352" s="239" t="s">
        <v>22</v>
      </c>
      <c r="F352" s="239" t="s">
        <v>31</v>
      </c>
      <c r="G352" s="239" t="s">
        <v>23</v>
      </c>
      <c r="H352" s="239">
        <v>4</v>
      </c>
      <c r="I352" s="239" t="s">
        <v>24</v>
      </c>
      <c r="J352" s="239" t="s">
        <v>25</v>
      </c>
      <c r="K352" s="239" t="s">
        <v>32</v>
      </c>
      <c r="L352" s="239" t="s">
        <v>26</v>
      </c>
      <c r="M352" s="239" t="s">
        <v>27</v>
      </c>
    </row>
    <row r="353" spans="1:13" s="233" customFormat="1" ht="75.75" thickBot="1" x14ac:dyDescent="0.3">
      <c r="A353" s="262">
        <v>1</v>
      </c>
      <c r="B353" s="263" t="s">
        <v>57</v>
      </c>
      <c r="C353" s="264">
        <f>F353/G353</f>
        <v>165521.80971659918</v>
      </c>
      <c r="D353" s="265">
        <f>14925387-D354</f>
        <v>14401387</v>
      </c>
      <c r="E353" s="265">
        <v>26482500</v>
      </c>
      <c r="F353" s="266">
        <f>D353+E353</f>
        <v>40883887</v>
      </c>
      <c r="G353" s="267">
        <v>247</v>
      </c>
      <c r="H353" s="266">
        <f>K353/L353</f>
        <v>129623.56474137932</v>
      </c>
      <c r="I353" s="268">
        <f>11088856.32-I354</f>
        <v>10582518.060000001</v>
      </c>
      <c r="J353" s="265">
        <v>19490148.960000001</v>
      </c>
      <c r="K353" s="266">
        <f>I353+J353</f>
        <v>30072667.020000003</v>
      </c>
      <c r="L353" s="267">
        <v>232</v>
      </c>
      <c r="M353" s="269">
        <f>H353/C353*100</f>
        <v>78.312075588900569</v>
      </c>
    </row>
    <row r="354" spans="1:13" s="233" customFormat="1" ht="72" thickBot="1" x14ac:dyDescent="0.3">
      <c r="A354" s="237">
        <v>2</v>
      </c>
      <c r="B354" s="270" t="s">
        <v>276</v>
      </c>
      <c r="C354" s="264">
        <f>F354/G354</f>
        <v>2121.4574898785427</v>
      </c>
      <c r="D354" s="265">
        <v>524000</v>
      </c>
      <c r="E354" s="266"/>
      <c r="F354" s="266">
        <f>D354</f>
        <v>524000</v>
      </c>
      <c r="G354" s="267">
        <f>G353</f>
        <v>247</v>
      </c>
      <c r="H354" s="266">
        <f>K354/L354</f>
        <v>2182.4924999999998</v>
      </c>
      <c r="I354" s="265">
        <v>506338.26</v>
      </c>
      <c r="J354" s="266"/>
      <c r="K354" s="266">
        <f>I354</f>
        <v>506338.26</v>
      </c>
      <c r="L354" s="267">
        <v>232</v>
      </c>
      <c r="M354" s="269">
        <f>H354/C354*100</f>
        <v>102.87703196564884</v>
      </c>
    </row>
    <row r="355" spans="1:13" ht="19.5" thickBot="1" x14ac:dyDescent="0.35"/>
    <row r="356" spans="1:13" ht="19.5" thickBot="1" x14ac:dyDescent="0.35">
      <c r="A356" s="38" t="s">
        <v>280</v>
      </c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40"/>
    </row>
    <row r="357" spans="1:13" ht="19.5" thickBot="1" x14ac:dyDescent="0.35">
      <c r="A357" s="41" t="s">
        <v>37</v>
      </c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3"/>
    </row>
    <row r="358" spans="1:13" ht="199.5" customHeight="1" thickBot="1" x14ac:dyDescent="0.3">
      <c r="A358" s="13" t="s">
        <v>3</v>
      </c>
      <c r="B358" s="14" t="s">
        <v>4</v>
      </c>
      <c r="C358" s="14" t="s">
        <v>16</v>
      </c>
      <c r="D358" s="14" t="s">
        <v>33</v>
      </c>
      <c r="E358" s="14" t="s">
        <v>34</v>
      </c>
      <c r="F358" s="14" t="s">
        <v>35</v>
      </c>
      <c r="G358" s="32" t="s">
        <v>6</v>
      </c>
      <c r="H358" s="14" t="s">
        <v>17</v>
      </c>
      <c r="I358" s="14" t="s">
        <v>18</v>
      </c>
      <c r="J358" s="14" t="s">
        <v>19</v>
      </c>
      <c r="K358" s="14" t="s">
        <v>20</v>
      </c>
      <c r="L358" s="14" t="s">
        <v>7</v>
      </c>
      <c r="M358" s="14" t="s">
        <v>8</v>
      </c>
    </row>
    <row r="359" spans="1:13" ht="19.5" thickBot="1" x14ac:dyDescent="0.35">
      <c r="A359" s="15">
        <v>1</v>
      </c>
      <c r="B359" s="15">
        <v>2</v>
      </c>
      <c r="C359" s="12">
        <v>3</v>
      </c>
      <c r="D359" s="15" t="s">
        <v>21</v>
      </c>
      <c r="E359" s="15" t="s">
        <v>22</v>
      </c>
      <c r="F359" s="15" t="s">
        <v>31</v>
      </c>
      <c r="G359" s="15" t="s">
        <v>23</v>
      </c>
      <c r="H359" s="15">
        <v>4</v>
      </c>
      <c r="I359" s="15" t="s">
        <v>24</v>
      </c>
      <c r="J359" s="15" t="s">
        <v>25</v>
      </c>
      <c r="K359" s="15" t="s">
        <v>32</v>
      </c>
      <c r="L359" s="15" t="s">
        <v>26</v>
      </c>
      <c r="M359" s="15" t="s">
        <v>27</v>
      </c>
    </row>
    <row r="360" spans="1:13" ht="57" thickBot="1" x14ac:dyDescent="0.3">
      <c r="A360" s="34">
        <v>1</v>
      </c>
      <c r="B360" s="31" t="s">
        <v>278</v>
      </c>
      <c r="C360" s="26">
        <f>F360/G360</f>
        <v>163534.77536231885</v>
      </c>
      <c r="D360" s="27">
        <v>7016299</v>
      </c>
      <c r="E360" s="27">
        <v>15551500</v>
      </c>
      <c r="F360" s="28">
        <f>D360+E360</f>
        <v>22567799</v>
      </c>
      <c r="G360" s="29">
        <v>138</v>
      </c>
      <c r="H360" s="28">
        <f>K360/L360</f>
        <v>139215.53033333333</v>
      </c>
      <c r="I360" s="33">
        <v>5358538.6399999997</v>
      </c>
      <c r="J360" s="27">
        <v>11347325</v>
      </c>
      <c r="K360" s="28">
        <f>I360+J360</f>
        <v>16705863.640000001</v>
      </c>
      <c r="L360" s="29">
        <v>120</v>
      </c>
      <c r="M360" s="30">
        <f>H360/C360*100</f>
        <v>85.129006980255355</v>
      </c>
    </row>
    <row r="361" spans="1:13" ht="57" thickBot="1" x14ac:dyDescent="0.3">
      <c r="A361" s="13">
        <v>2</v>
      </c>
      <c r="B361" s="25" t="s">
        <v>56</v>
      </c>
      <c r="C361" s="26">
        <f>F361/G361</f>
        <v>2202.8985507246375</v>
      </c>
      <c r="D361" s="27">
        <v>304000</v>
      </c>
      <c r="E361" s="28"/>
      <c r="F361" s="28">
        <f>D361</f>
        <v>304000</v>
      </c>
      <c r="G361" s="29">
        <f>G360</f>
        <v>138</v>
      </c>
      <c r="H361" s="28">
        <f>K361/L361</f>
        <v>2263.3588333333332</v>
      </c>
      <c r="I361" s="27">
        <v>271603.06</v>
      </c>
      <c r="J361" s="28"/>
      <c r="K361" s="28">
        <f>I361</f>
        <v>271603.06</v>
      </c>
      <c r="L361" s="29">
        <v>120</v>
      </c>
      <c r="M361" s="30">
        <f>H361/C361*100</f>
        <v>102.74457861842106</v>
      </c>
    </row>
    <row r="362" spans="1:13" ht="19.5" thickBot="1" x14ac:dyDescent="0.35"/>
    <row r="363" spans="1:13" ht="19.5" thickBot="1" x14ac:dyDescent="0.35">
      <c r="A363" s="38" t="s">
        <v>281</v>
      </c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40"/>
    </row>
    <row r="364" spans="1:13" ht="19.5" thickBot="1" x14ac:dyDescent="0.35">
      <c r="A364" s="41" t="s">
        <v>37</v>
      </c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3"/>
    </row>
    <row r="365" spans="1:13" ht="199.5" customHeight="1" thickBot="1" x14ac:dyDescent="0.3">
      <c r="A365" s="13" t="s">
        <v>3</v>
      </c>
      <c r="B365" s="14" t="s">
        <v>4</v>
      </c>
      <c r="C365" s="14" t="s">
        <v>16</v>
      </c>
      <c r="D365" s="14" t="s">
        <v>33</v>
      </c>
      <c r="E365" s="14" t="s">
        <v>34</v>
      </c>
      <c r="F365" s="14" t="s">
        <v>35</v>
      </c>
      <c r="G365" s="32" t="s">
        <v>6</v>
      </c>
      <c r="H365" s="14" t="s">
        <v>17</v>
      </c>
      <c r="I365" s="14" t="s">
        <v>18</v>
      </c>
      <c r="J365" s="14" t="s">
        <v>19</v>
      </c>
      <c r="K365" s="14" t="s">
        <v>20</v>
      </c>
      <c r="L365" s="14" t="s">
        <v>7</v>
      </c>
      <c r="M365" s="14" t="s">
        <v>8</v>
      </c>
    </row>
    <row r="366" spans="1:13" ht="19.5" thickBot="1" x14ac:dyDescent="0.35">
      <c r="A366" s="15">
        <v>1</v>
      </c>
      <c r="B366" s="15">
        <v>2</v>
      </c>
      <c r="C366" s="12">
        <v>3</v>
      </c>
      <c r="D366" s="15" t="s">
        <v>21</v>
      </c>
      <c r="E366" s="15" t="s">
        <v>22</v>
      </c>
      <c r="F366" s="15" t="s">
        <v>31</v>
      </c>
      <c r="G366" s="15" t="s">
        <v>23</v>
      </c>
      <c r="H366" s="15">
        <v>4</v>
      </c>
      <c r="I366" s="15" t="s">
        <v>24</v>
      </c>
      <c r="J366" s="15" t="s">
        <v>25</v>
      </c>
      <c r="K366" s="15" t="s">
        <v>32</v>
      </c>
      <c r="L366" s="15" t="s">
        <v>26</v>
      </c>
      <c r="M366" s="15" t="s">
        <v>27</v>
      </c>
    </row>
    <row r="367" spans="1:13" ht="81.75" customHeight="1" thickBot="1" x14ac:dyDescent="0.3">
      <c r="A367" s="34">
        <v>1</v>
      </c>
      <c r="B367" s="51" t="s">
        <v>282</v>
      </c>
      <c r="C367" s="26">
        <f>F367/G367</f>
        <v>170545.21076233184</v>
      </c>
      <c r="D367" s="27">
        <v>10702282</v>
      </c>
      <c r="E367" s="27">
        <v>27329300</v>
      </c>
      <c r="F367" s="28">
        <f>D367+E367</f>
        <v>38031582</v>
      </c>
      <c r="G367" s="29">
        <v>223</v>
      </c>
      <c r="H367" s="28">
        <f>K367/L367</f>
        <v>145091.6028042328</v>
      </c>
      <c r="I367" s="33">
        <v>6956846.9299999997</v>
      </c>
      <c r="J367" s="27">
        <v>20465466</v>
      </c>
      <c r="K367" s="28">
        <f>I367+J367</f>
        <v>27422312.93</v>
      </c>
      <c r="L367" s="29">
        <v>189</v>
      </c>
      <c r="M367" s="30">
        <f>H367/C367*100</f>
        <v>85.075155236360956</v>
      </c>
    </row>
    <row r="368" spans="1:13" ht="96.75" customHeight="1" thickBot="1" x14ac:dyDescent="0.3">
      <c r="A368" s="13">
        <v>2</v>
      </c>
      <c r="B368" s="50" t="s">
        <v>283</v>
      </c>
      <c r="C368" s="26">
        <f>F368/G368</f>
        <v>2425.5605381165919</v>
      </c>
      <c r="D368" s="27">
        <v>540900</v>
      </c>
      <c r="E368" s="28"/>
      <c r="F368" s="28">
        <f>D368</f>
        <v>540900</v>
      </c>
      <c r="G368" s="29">
        <f>G367</f>
        <v>223</v>
      </c>
      <c r="H368" s="28">
        <f>K368/L368</f>
        <v>2364.9199470899471</v>
      </c>
      <c r="I368" s="27">
        <v>446969.87</v>
      </c>
      <c r="J368" s="28"/>
      <c r="K368" s="28">
        <f>I368</f>
        <v>446969.87</v>
      </c>
      <c r="L368" s="29">
        <v>189</v>
      </c>
      <c r="M368" s="30">
        <f>H368/C368*100</f>
        <v>97.499934960447064</v>
      </c>
    </row>
    <row r="369" spans="1:13" ht="19.5" thickBot="1" x14ac:dyDescent="0.35"/>
    <row r="370" spans="1:13" ht="19.5" thickBot="1" x14ac:dyDescent="0.35">
      <c r="A370" s="38" t="s">
        <v>284</v>
      </c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40"/>
    </row>
    <row r="371" spans="1:13" ht="19.5" thickBot="1" x14ac:dyDescent="0.35">
      <c r="A371" s="41" t="s">
        <v>37</v>
      </c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3"/>
    </row>
    <row r="372" spans="1:13" ht="199.5" customHeight="1" thickBot="1" x14ac:dyDescent="0.3">
      <c r="A372" s="13" t="s">
        <v>3</v>
      </c>
      <c r="B372" s="14" t="s">
        <v>4</v>
      </c>
      <c r="C372" s="14" t="s">
        <v>16</v>
      </c>
      <c r="D372" s="14" t="s">
        <v>33</v>
      </c>
      <c r="E372" s="14" t="s">
        <v>34</v>
      </c>
      <c r="F372" s="14" t="s">
        <v>35</v>
      </c>
      <c r="G372" s="32" t="s">
        <v>6</v>
      </c>
      <c r="H372" s="14" t="s">
        <v>17</v>
      </c>
      <c r="I372" s="14" t="s">
        <v>18</v>
      </c>
      <c r="J372" s="14" t="s">
        <v>19</v>
      </c>
      <c r="K372" s="14" t="s">
        <v>20</v>
      </c>
      <c r="L372" s="14" t="s">
        <v>7</v>
      </c>
      <c r="M372" s="14" t="s">
        <v>8</v>
      </c>
    </row>
    <row r="373" spans="1:13" ht="19.5" thickBot="1" x14ac:dyDescent="0.35">
      <c r="A373" s="15">
        <v>1</v>
      </c>
      <c r="B373" s="15">
        <v>2</v>
      </c>
      <c r="C373" s="12">
        <v>3</v>
      </c>
      <c r="D373" s="15" t="s">
        <v>21</v>
      </c>
      <c r="E373" s="15" t="s">
        <v>22</v>
      </c>
      <c r="F373" s="15" t="s">
        <v>31</v>
      </c>
      <c r="G373" s="15" t="s">
        <v>23</v>
      </c>
      <c r="H373" s="15">
        <v>4</v>
      </c>
      <c r="I373" s="15" t="s">
        <v>24</v>
      </c>
      <c r="J373" s="15" t="s">
        <v>25</v>
      </c>
      <c r="K373" s="15" t="s">
        <v>32</v>
      </c>
      <c r="L373" s="15" t="s">
        <v>26</v>
      </c>
      <c r="M373" s="15" t="s">
        <v>27</v>
      </c>
    </row>
    <row r="374" spans="1:13" ht="57" thickBot="1" x14ac:dyDescent="0.3">
      <c r="A374" s="34">
        <v>1</v>
      </c>
      <c r="B374" s="31" t="s">
        <v>61</v>
      </c>
      <c r="C374" s="26">
        <f>F374/G374</f>
        <v>117980.91666666667</v>
      </c>
      <c r="D374" s="27">
        <v>7035936</v>
      </c>
      <c r="E374" s="27">
        <v>15616400</v>
      </c>
      <c r="F374" s="28">
        <f>D374+E374</f>
        <v>22652336</v>
      </c>
      <c r="G374" s="29">
        <v>192</v>
      </c>
      <c r="H374" s="28">
        <f>K374/L374</f>
        <v>88452.068556149738</v>
      </c>
      <c r="I374" s="33">
        <v>4834536.82</v>
      </c>
      <c r="J374" s="27">
        <v>11706000</v>
      </c>
      <c r="K374" s="28">
        <f>I374+J374</f>
        <v>16540536.82</v>
      </c>
      <c r="L374" s="29">
        <v>187</v>
      </c>
      <c r="M374" s="30">
        <f>H374/C374*100</f>
        <v>74.971504761278268</v>
      </c>
    </row>
    <row r="375" spans="1:13" ht="75.75" thickBot="1" x14ac:dyDescent="0.3">
      <c r="A375" s="13">
        <v>2</v>
      </c>
      <c r="B375" s="25" t="s">
        <v>285</v>
      </c>
      <c r="C375" s="26">
        <f>F375/G375</f>
        <v>1877.0833333333333</v>
      </c>
      <c r="D375" s="27">
        <v>360400</v>
      </c>
      <c r="E375" s="28"/>
      <c r="F375" s="28">
        <f>D375</f>
        <v>360400</v>
      </c>
      <c r="G375" s="29">
        <f>G374</f>
        <v>192</v>
      </c>
      <c r="H375" s="28">
        <f>K375/L375</f>
        <v>1855.6449197860961</v>
      </c>
      <c r="I375" s="27">
        <v>347005.6</v>
      </c>
      <c r="J375" s="28"/>
      <c r="K375" s="28">
        <f>I375</f>
        <v>347005.6</v>
      </c>
      <c r="L375" s="29">
        <v>187</v>
      </c>
      <c r="M375" s="30">
        <f>H375/C375*100</f>
        <v>98.857886958637749</v>
      </c>
    </row>
    <row r="376" spans="1:13" ht="19.5" thickBot="1" x14ac:dyDescent="0.35"/>
    <row r="377" spans="1:13" ht="19.5" thickBot="1" x14ac:dyDescent="0.35">
      <c r="A377" s="38" t="s">
        <v>286</v>
      </c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40"/>
    </row>
    <row r="378" spans="1:13" ht="19.5" thickBot="1" x14ac:dyDescent="0.35">
      <c r="A378" s="41" t="s">
        <v>37</v>
      </c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3"/>
    </row>
    <row r="379" spans="1:13" ht="199.5" customHeight="1" thickBot="1" x14ac:dyDescent="0.3">
      <c r="A379" s="13" t="s">
        <v>3</v>
      </c>
      <c r="B379" s="14" t="s">
        <v>4</v>
      </c>
      <c r="C379" s="14" t="s">
        <v>16</v>
      </c>
      <c r="D379" s="14" t="s">
        <v>33</v>
      </c>
      <c r="E379" s="14" t="s">
        <v>34</v>
      </c>
      <c r="F379" s="14" t="s">
        <v>35</v>
      </c>
      <c r="G379" s="32" t="s">
        <v>6</v>
      </c>
      <c r="H379" s="14" t="s">
        <v>17</v>
      </c>
      <c r="I379" s="14" t="s">
        <v>18</v>
      </c>
      <c r="J379" s="14" t="s">
        <v>19</v>
      </c>
      <c r="K379" s="14" t="s">
        <v>20</v>
      </c>
      <c r="L379" s="14" t="s">
        <v>7</v>
      </c>
      <c r="M379" s="14" t="s">
        <v>8</v>
      </c>
    </row>
    <row r="380" spans="1:13" ht="19.5" thickBot="1" x14ac:dyDescent="0.35">
      <c r="A380" s="15">
        <v>1</v>
      </c>
      <c r="B380" s="15">
        <v>2</v>
      </c>
      <c r="C380" s="12">
        <v>3</v>
      </c>
      <c r="D380" s="15" t="s">
        <v>21</v>
      </c>
      <c r="E380" s="15" t="s">
        <v>22</v>
      </c>
      <c r="F380" s="15" t="s">
        <v>31</v>
      </c>
      <c r="G380" s="15" t="s">
        <v>23</v>
      </c>
      <c r="H380" s="15">
        <v>4</v>
      </c>
      <c r="I380" s="15" t="s">
        <v>24</v>
      </c>
      <c r="J380" s="15" t="s">
        <v>25</v>
      </c>
      <c r="K380" s="15" t="s">
        <v>32</v>
      </c>
      <c r="L380" s="15" t="s">
        <v>26</v>
      </c>
      <c r="M380" s="15" t="s">
        <v>27</v>
      </c>
    </row>
    <row r="381" spans="1:13" ht="81" customHeight="1" thickBot="1" x14ac:dyDescent="0.3">
      <c r="A381" s="34">
        <v>1</v>
      </c>
      <c r="B381" s="31" t="s">
        <v>290</v>
      </c>
      <c r="C381" s="26">
        <f>F381/G381</f>
        <v>156930.72030651342</v>
      </c>
      <c r="D381" s="27">
        <v>14106718</v>
      </c>
      <c r="E381" s="27">
        <v>26852200</v>
      </c>
      <c r="F381" s="28">
        <f>D381+E381</f>
        <v>40958918</v>
      </c>
      <c r="G381" s="29">
        <v>261</v>
      </c>
      <c r="H381" s="28">
        <f>K381/L381</f>
        <v>135229.74919431278</v>
      </c>
      <c r="I381" s="33">
        <v>9817325.0800000001</v>
      </c>
      <c r="J381" s="27">
        <v>18716152</v>
      </c>
      <c r="K381" s="28">
        <f>I381+J381</f>
        <v>28533477.079999998</v>
      </c>
      <c r="L381" s="29">
        <v>211</v>
      </c>
      <c r="M381" s="30">
        <f>H381/C381*100</f>
        <v>86.171623331738473</v>
      </c>
    </row>
    <row r="382" spans="1:13" ht="75.75" customHeight="1" thickBot="1" x14ac:dyDescent="0.3">
      <c r="A382" s="13">
        <v>2</v>
      </c>
      <c r="B382" s="25" t="s">
        <v>79</v>
      </c>
      <c r="C382" s="26">
        <f>F382/G382</f>
        <v>1385.823754789272</v>
      </c>
      <c r="D382" s="27">
        <v>361700</v>
      </c>
      <c r="E382" s="28"/>
      <c r="F382" s="28">
        <f>D382</f>
        <v>361700</v>
      </c>
      <c r="G382" s="29">
        <f>G381</f>
        <v>261</v>
      </c>
      <c r="H382" s="28">
        <f>K382/L382</f>
        <v>1228.0109004739336</v>
      </c>
      <c r="I382" s="27">
        <v>259110.3</v>
      </c>
      <c r="J382" s="28"/>
      <c r="K382" s="28">
        <f>I382</f>
        <v>259110.3</v>
      </c>
      <c r="L382" s="29">
        <v>211</v>
      </c>
      <c r="M382" s="30">
        <f>H382/C382*100</f>
        <v>88.612343108569718</v>
      </c>
    </row>
    <row r="383" spans="1:13" ht="19.5" thickBot="1" x14ac:dyDescent="0.35"/>
    <row r="384" spans="1:13" ht="19.5" thickBot="1" x14ac:dyDescent="0.35">
      <c r="A384" s="38" t="s">
        <v>291</v>
      </c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40"/>
    </row>
    <row r="385" spans="1:13" ht="19.5" thickBot="1" x14ac:dyDescent="0.35">
      <c r="A385" s="41" t="s">
        <v>37</v>
      </c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3"/>
    </row>
    <row r="386" spans="1:13" ht="199.5" customHeight="1" thickBot="1" x14ac:dyDescent="0.3">
      <c r="A386" s="13" t="s">
        <v>3</v>
      </c>
      <c r="B386" s="14" t="s">
        <v>4</v>
      </c>
      <c r="C386" s="14" t="s">
        <v>16</v>
      </c>
      <c r="D386" s="14" t="s">
        <v>33</v>
      </c>
      <c r="E386" s="14" t="s">
        <v>34</v>
      </c>
      <c r="F386" s="14" t="s">
        <v>35</v>
      </c>
      <c r="G386" s="32" t="s">
        <v>6</v>
      </c>
      <c r="H386" s="14" t="s">
        <v>17</v>
      </c>
      <c r="I386" s="14" t="s">
        <v>18</v>
      </c>
      <c r="J386" s="14" t="s">
        <v>19</v>
      </c>
      <c r="K386" s="14" t="s">
        <v>20</v>
      </c>
      <c r="L386" s="14" t="s">
        <v>7</v>
      </c>
      <c r="M386" s="14" t="s">
        <v>8</v>
      </c>
    </row>
    <row r="387" spans="1:13" ht="19.5" thickBot="1" x14ac:dyDescent="0.35">
      <c r="A387" s="15">
        <v>1</v>
      </c>
      <c r="B387" s="15">
        <v>2</v>
      </c>
      <c r="C387" s="12">
        <v>3</v>
      </c>
      <c r="D387" s="15" t="s">
        <v>21</v>
      </c>
      <c r="E387" s="15" t="s">
        <v>22</v>
      </c>
      <c r="F387" s="15" t="s">
        <v>31</v>
      </c>
      <c r="G387" s="15" t="s">
        <v>23</v>
      </c>
      <c r="H387" s="15">
        <v>4</v>
      </c>
      <c r="I387" s="15" t="s">
        <v>24</v>
      </c>
      <c r="J387" s="15" t="s">
        <v>25</v>
      </c>
      <c r="K387" s="15" t="s">
        <v>32</v>
      </c>
      <c r="L387" s="15" t="s">
        <v>26</v>
      </c>
      <c r="M387" s="15" t="s">
        <v>27</v>
      </c>
    </row>
    <row r="388" spans="1:13" ht="59.25" customHeight="1" thickBot="1" x14ac:dyDescent="0.3">
      <c r="A388" s="34">
        <v>1</v>
      </c>
      <c r="B388" s="31" t="s">
        <v>192</v>
      </c>
      <c r="C388" s="26">
        <f>F388/G388</f>
        <v>143727.22591362125</v>
      </c>
      <c r="D388" s="27">
        <v>12333395</v>
      </c>
      <c r="E388" s="27">
        <v>30928500</v>
      </c>
      <c r="F388" s="28">
        <f>D388+E388</f>
        <v>43261895</v>
      </c>
      <c r="G388" s="29">
        <v>301</v>
      </c>
      <c r="H388" s="28">
        <f>K388/L388</f>
        <v>104600.79551282051</v>
      </c>
      <c r="I388" s="33">
        <v>8882928.1999999993</v>
      </c>
      <c r="J388" s="27">
        <v>23752520</v>
      </c>
      <c r="K388" s="28">
        <f>I388+J388</f>
        <v>32635448.199999999</v>
      </c>
      <c r="L388" s="29">
        <v>312</v>
      </c>
      <c r="M388" s="30">
        <f>H388/C388*100</f>
        <v>72.777300784810677</v>
      </c>
    </row>
    <row r="389" spans="1:13" ht="69" customHeight="1" thickBot="1" x14ac:dyDescent="0.3">
      <c r="A389" s="13">
        <v>2</v>
      </c>
      <c r="B389" s="160" t="s">
        <v>292</v>
      </c>
      <c r="C389" s="26">
        <f>F389/G389</f>
        <v>1559.1362126245847</v>
      </c>
      <c r="D389" s="27">
        <v>469300</v>
      </c>
      <c r="E389" s="28"/>
      <c r="F389" s="28">
        <f>D389</f>
        <v>469300</v>
      </c>
      <c r="G389" s="29">
        <f>G388</f>
        <v>301</v>
      </c>
      <c r="H389" s="28">
        <f>K389/L389</f>
        <v>1399.0471794871794</v>
      </c>
      <c r="I389" s="27">
        <v>436502.72</v>
      </c>
      <c r="J389" s="28"/>
      <c r="K389" s="28">
        <f>I389</f>
        <v>436502.72</v>
      </c>
      <c r="L389" s="29">
        <v>312</v>
      </c>
      <c r="M389" s="30">
        <f>H389/C389*100</f>
        <v>89.732197107530581</v>
      </c>
    </row>
    <row r="390" spans="1:13" ht="19.5" thickBot="1" x14ac:dyDescent="0.35"/>
    <row r="391" spans="1:13" ht="19.5" thickBot="1" x14ac:dyDescent="0.35">
      <c r="A391" s="38" t="s">
        <v>296</v>
      </c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40"/>
    </row>
    <row r="392" spans="1:13" ht="19.5" thickBot="1" x14ac:dyDescent="0.35">
      <c r="A392" s="41" t="s">
        <v>37</v>
      </c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3"/>
    </row>
    <row r="393" spans="1:13" ht="199.5" customHeight="1" thickBot="1" x14ac:dyDescent="0.3">
      <c r="A393" s="13" t="s">
        <v>3</v>
      </c>
      <c r="B393" s="14" t="s">
        <v>4</v>
      </c>
      <c r="C393" s="14" t="s">
        <v>16</v>
      </c>
      <c r="D393" s="14" t="s">
        <v>33</v>
      </c>
      <c r="E393" s="14" t="s">
        <v>34</v>
      </c>
      <c r="F393" s="14" t="s">
        <v>35</v>
      </c>
      <c r="G393" s="32" t="s">
        <v>6</v>
      </c>
      <c r="H393" s="14" t="s">
        <v>17</v>
      </c>
      <c r="I393" s="14" t="s">
        <v>18</v>
      </c>
      <c r="J393" s="14" t="s">
        <v>19</v>
      </c>
      <c r="K393" s="14" t="s">
        <v>20</v>
      </c>
      <c r="L393" s="14" t="s">
        <v>7</v>
      </c>
      <c r="M393" s="14" t="s">
        <v>8</v>
      </c>
    </row>
    <row r="394" spans="1:13" ht="19.5" thickBot="1" x14ac:dyDescent="0.35">
      <c r="A394" s="15">
        <v>1</v>
      </c>
      <c r="B394" s="15">
        <v>2</v>
      </c>
      <c r="C394" s="12">
        <v>3</v>
      </c>
      <c r="D394" s="15" t="s">
        <v>21</v>
      </c>
      <c r="E394" s="15" t="s">
        <v>22</v>
      </c>
      <c r="F394" s="15" t="s">
        <v>31</v>
      </c>
      <c r="G394" s="15" t="s">
        <v>23</v>
      </c>
      <c r="H394" s="15">
        <v>4</v>
      </c>
      <c r="I394" s="15" t="s">
        <v>24</v>
      </c>
      <c r="J394" s="15" t="s">
        <v>25</v>
      </c>
      <c r="K394" s="15" t="s">
        <v>32</v>
      </c>
      <c r="L394" s="15" t="s">
        <v>26</v>
      </c>
      <c r="M394" s="15" t="s">
        <v>27</v>
      </c>
    </row>
    <row r="395" spans="1:13" ht="60.75" customHeight="1" thickBot="1" x14ac:dyDescent="0.3">
      <c r="A395" s="34">
        <v>1</v>
      </c>
      <c r="B395" s="31" t="s">
        <v>294</v>
      </c>
      <c r="C395" s="26">
        <f>F395/G395</f>
        <v>126465.72936660268</v>
      </c>
      <c r="D395" s="27">
        <v>19773545</v>
      </c>
      <c r="E395" s="27">
        <v>46115100</v>
      </c>
      <c r="F395" s="28">
        <f>D395+E395</f>
        <v>65888645</v>
      </c>
      <c r="G395" s="29">
        <v>521</v>
      </c>
      <c r="H395" s="28">
        <f>K395/L395</f>
        <v>91712.279342105263</v>
      </c>
      <c r="I395" s="33">
        <v>14204607.609999999</v>
      </c>
      <c r="J395" s="27">
        <v>34586325</v>
      </c>
      <c r="K395" s="28">
        <f>I395+J395</f>
        <v>48790932.609999999</v>
      </c>
      <c r="L395" s="29">
        <v>532</v>
      </c>
      <c r="M395" s="30">
        <f>H395/C395*100</f>
        <v>72.519472114257084</v>
      </c>
    </row>
    <row r="396" spans="1:13" ht="75.75" thickBot="1" x14ac:dyDescent="0.3">
      <c r="A396" s="13">
        <v>2</v>
      </c>
      <c r="B396" s="25" t="s">
        <v>295</v>
      </c>
      <c r="C396" s="26">
        <f>F396/G396</f>
        <v>906.52591170825337</v>
      </c>
      <c r="D396" s="27">
        <v>472300</v>
      </c>
      <c r="E396" s="28"/>
      <c r="F396" s="28">
        <f>D396</f>
        <v>472300</v>
      </c>
      <c r="G396" s="29">
        <f>G395</f>
        <v>521</v>
      </c>
      <c r="H396" s="28">
        <f>K396/L396</f>
        <v>408.905469924812</v>
      </c>
      <c r="I396" s="27">
        <v>217537.71</v>
      </c>
      <c r="J396" s="28"/>
      <c r="K396" s="28">
        <f>I396</f>
        <v>217537.71</v>
      </c>
      <c r="L396" s="29">
        <v>532</v>
      </c>
      <c r="M396" s="30">
        <f>H396/C396*100</f>
        <v>45.106870597253241</v>
      </c>
    </row>
    <row r="397" spans="1:13" ht="19.5" thickBot="1" x14ac:dyDescent="0.35"/>
    <row r="398" spans="1:13" ht="19.5" thickBot="1" x14ac:dyDescent="0.35">
      <c r="A398" s="38" t="s">
        <v>297</v>
      </c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40"/>
    </row>
    <row r="399" spans="1:13" ht="19.5" thickBot="1" x14ac:dyDescent="0.35">
      <c r="A399" s="41" t="s">
        <v>37</v>
      </c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3"/>
    </row>
    <row r="400" spans="1:13" ht="199.5" customHeight="1" thickBot="1" x14ac:dyDescent="0.3">
      <c r="A400" s="13" t="s">
        <v>3</v>
      </c>
      <c r="B400" s="14" t="s">
        <v>4</v>
      </c>
      <c r="C400" s="14" t="s">
        <v>16</v>
      </c>
      <c r="D400" s="14" t="s">
        <v>33</v>
      </c>
      <c r="E400" s="14" t="s">
        <v>34</v>
      </c>
      <c r="F400" s="14" t="s">
        <v>35</v>
      </c>
      <c r="G400" s="32" t="s">
        <v>6</v>
      </c>
      <c r="H400" s="14" t="s">
        <v>17</v>
      </c>
      <c r="I400" s="14" t="s">
        <v>18</v>
      </c>
      <c r="J400" s="14" t="s">
        <v>19</v>
      </c>
      <c r="K400" s="14" t="s">
        <v>20</v>
      </c>
      <c r="L400" s="14" t="s">
        <v>7</v>
      </c>
      <c r="M400" s="14" t="s">
        <v>8</v>
      </c>
    </row>
    <row r="401" spans="1:13" ht="19.5" thickBot="1" x14ac:dyDescent="0.35">
      <c r="A401" s="15">
        <v>1</v>
      </c>
      <c r="B401" s="15">
        <v>2</v>
      </c>
      <c r="C401" s="12">
        <v>3</v>
      </c>
      <c r="D401" s="15" t="s">
        <v>21</v>
      </c>
      <c r="E401" s="15" t="s">
        <v>22</v>
      </c>
      <c r="F401" s="15" t="s">
        <v>31</v>
      </c>
      <c r="G401" s="15" t="s">
        <v>23</v>
      </c>
      <c r="H401" s="15">
        <v>4</v>
      </c>
      <c r="I401" s="15" t="s">
        <v>24</v>
      </c>
      <c r="J401" s="15" t="s">
        <v>25</v>
      </c>
      <c r="K401" s="15" t="s">
        <v>32</v>
      </c>
      <c r="L401" s="15" t="s">
        <v>26</v>
      </c>
      <c r="M401" s="15" t="s">
        <v>27</v>
      </c>
    </row>
    <row r="402" spans="1:13" ht="70.5" customHeight="1" thickBot="1" x14ac:dyDescent="0.3">
      <c r="A402" s="34">
        <v>1</v>
      </c>
      <c r="B402" s="51" t="s">
        <v>282</v>
      </c>
      <c r="C402" s="26">
        <f>F402/G402</f>
        <v>81669.422264875233</v>
      </c>
      <c r="D402" s="27">
        <v>14522269</v>
      </c>
      <c r="E402" s="27">
        <v>28027500</v>
      </c>
      <c r="F402" s="28">
        <f>D402+E402</f>
        <v>42549769</v>
      </c>
      <c r="G402" s="29">
        <v>521</v>
      </c>
      <c r="H402" s="28">
        <f>K402/L402</f>
        <v>53358.824793233078</v>
      </c>
      <c r="I402" s="33">
        <v>8893428.7899999991</v>
      </c>
      <c r="J402" s="27">
        <v>19493466</v>
      </c>
      <c r="K402" s="28">
        <f>I402+J402</f>
        <v>28386894.789999999</v>
      </c>
      <c r="L402" s="29">
        <v>532</v>
      </c>
      <c r="M402" s="30">
        <f>H402/C402*100</f>
        <v>65.33513194225435</v>
      </c>
    </row>
    <row r="403" spans="1:13" ht="82.5" thickBot="1" x14ac:dyDescent="0.3">
      <c r="A403" s="13">
        <v>2</v>
      </c>
      <c r="B403" s="204" t="s">
        <v>299</v>
      </c>
      <c r="C403" s="26">
        <f>F403/G403</f>
        <v>1236.4683301343571</v>
      </c>
      <c r="D403" s="27">
        <v>644200</v>
      </c>
      <c r="E403" s="28"/>
      <c r="F403" s="28">
        <f>D403</f>
        <v>644200</v>
      </c>
      <c r="G403" s="29">
        <f>G402</f>
        <v>521</v>
      </c>
      <c r="H403" s="28">
        <f>K403/L403</f>
        <v>838.17580827067673</v>
      </c>
      <c r="I403" s="27">
        <v>445909.53</v>
      </c>
      <c r="J403" s="28"/>
      <c r="K403" s="28">
        <f>I403</f>
        <v>445909.53</v>
      </c>
      <c r="L403" s="29">
        <v>532</v>
      </c>
      <c r="M403" s="30">
        <f>H403/C403*100</f>
        <v>67.787891355017464</v>
      </c>
    </row>
  </sheetData>
  <mergeCells count="118">
    <mergeCell ref="A392:M392"/>
    <mergeCell ref="A398:M398"/>
    <mergeCell ref="A399:M399"/>
    <mergeCell ref="A377:M377"/>
    <mergeCell ref="A378:M378"/>
    <mergeCell ref="A384:M384"/>
    <mergeCell ref="A385:M385"/>
    <mergeCell ref="A391:M391"/>
    <mergeCell ref="A357:M357"/>
    <mergeCell ref="A363:M363"/>
    <mergeCell ref="A364:M364"/>
    <mergeCell ref="A370:M370"/>
    <mergeCell ref="A371:M371"/>
    <mergeCell ref="A342:M342"/>
    <mergeCell ref="A343:M343"/>
    <mergeCell ref="A349:M349"/>
    <mergeCell ref="A350:M350"/>
    <mergeCell ref="A356:M356"/>
    <mergeCell ref="A322:M322"/>
    <mergeCell ref="A328:M328"/>
    <mergeCell ref="A329:M329"/>
    <mergeCell ref="A335:M335"/>
    <mergeCell ref="A336:M336"/>
    <mergeCell ref="A307:M307"/>
    <mergeCell ref="A308:M308"/>
    <mergeCell ref="A314:M314"/>
    <mergeCell ref="A315:M315"/>
    <mergeCell ref="A321:M321"/>
    <mergeCell ref="A287:M287"/>
    <mergeCell ref="A293:M293"/>
    <mergeCell ref="A294:M294"/>
    <mergeCell ref="A300:M300"/>
    <mergeCell ref="A301:M301"/>
    <mergeCell ref="A272:M272"/>
    <mergeCell ref="A273:M273"/>
    <mergeCell ref="A279:M279"/>
    <mergeCell ref="A280:M280"/>
    <mergeCell ref="A286:M286"/>
    <mergeCell ref="A252:M252"/>
    <mergeCell ref="A258:M258"/>
    <mergeCell ref="A259:M259"/>
    <mergeCell ref="A265:M265"/>
    <mergeCell ref="A266:M266"/>
    <mergeCell ref="A237:M237"/>
    <mergeCell ref="A238:M238"/>
    <mergeCell ref="A244:M244"/>
    <mergeCell ref="A245:M245"/>
    <mergeCell ref="A251:M251"/>
    <mergeCell ref="A217:M217"/>
    <mergeCell ref="A223:M223"/>
    <mergeCell ref="A224:M224"/>
    <mergeCell ref="A230:M230"/>
    <mergeCell ref="A231:M231"/>
    <mergeCell ref="A202:M202"/>
    <mergeCell ref="A203:M203"/>
    <mergeCell ref="A209:M209"/>
    <mergeCell ref="A210:M210"/>
    <mergeCell ref="A216:M216"/>
    <mergeCell ref="A182:M182"/>
    <mergeCell ref="A188:M188"/>
    <mergeCell ref="A189:M189"/>
    <mergeCell ref="A195:M195"/>
    <mergeCell ref="A196:M196"/>
    <mergeCell ref="A167:M167"/>
    <mergeCell ref="A168:M168"/>
    <mergeCell ref="A174:M174"/>
    <mergeCell ref="A175:M175"/>
    <mergeCell ref="A181:M181"/>
    <mergeCell ref="A147:M147"/>
    <mergeCell ref="A153:M153"/>
    <mergeCell ref="A154:M154"/>
    <mergeCell ref="A160:M160"/>
    <mergeCell ref="A161:M161"/>
    <mergeCell ref="A132:M132"/>
    <mergeCell ref="A133:M133"/>
    <mergeCell ref="A139:M139"/>
    <mergeCell ref="A140:M140"/>
    <mergeCell ref="A146:M146"/>
    <mergeCell ref="A112:M112"/>
    <mergeCell ref="A118:M118"/>
    <mergeCell ref="A119:M119"/>
    <mergeCell ref="A125:M125"/>
    <mergeCell ref="A126:M126"/>
    <mergeCell ref="A97:M97"/>
    <mergeCell ref="A98:M98"/>
    <mergeCell ref="A104:M104"/>
    <mergeCell ref="A105:M105"/>
    <mergeCell ref="A111:M111"/>
    <mergeCell ref="A70:M70"/>
    <mergeCell ref="A83:M83"/>
    <mergeCell ref="A84:M84"/>
    <mergeCell ref="A90:M90"/>
    <mergeCell ref="A91:M91"/>
    <mergeCell ref="A76:M76"/>
    <mergeCell ref="A77:M77"/>
    <mergeCell ref="A55:M55"/>
    <mergeCell ref="A56:M56"/>
    <mergeCell ref="A62:M62"/>
    <mergeCell ref="A63:M63"/>
    <mergeCell ref="A69:M69"/>
    <mergeCell ref="A35:M35"/>
    <mergeCell ref="A41:M41"/>
    <mergeCell ref="A42:M42"/>
    <mergeCell ref="A48:M48"/>
    <mergeCell ref="A49:M49"/>
    <mergeCell ref="A2:M2"/>
    <mergeCell ref="A3:M3"/>
    <mergeCell ref="A4:M4"/>
    <mergeCell ref="A6:M6"/>
    <mergeCell ref="A7:M7"/>
    <mergeCell ref="C47:D47"/>
    <mergeCell ref="A13:M13"/>
    <mergeCell ref="A14:M14"/>
    <mergeCell ref="A20:M20"/>
    <mergeCell ref="A21:M21"/>
    <mergeCell ref="A27:M27"/>
    <mergeCell ref="A28:M28"/>
    <mergeCell ref="A34:M3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1 сады</vt:lpstr>
      <vt:lpstr>форма 3 сады</vt:lpstr>
      <vt:lpstr>форма 4 сады</vt:lpstr>
      <vt:lpstr>'форма 1 сады'!Область_печати</vt:lpstr>
      <vt:lpstr>'форма 3 сады'!Область_печати</vt:lpstr>
      <vt:lpstr>'форма 4 сады'!Область_печати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Пользователь</cp:lastModifiedBy>
  <cp:lastPrinted>2023-06-01T13:36:26Z</cp:lastPrinted>
  <dcterms:created xsi:type="dcterms:W3CDTF">2016-05-24T14:19:32Z</dcterms:created>
  <dcterms:modified xsi:type="dcterms:W3CDTF">2025-11-01T11:02:10Z</dcterms:modified>
</cp:coreProperties>
</file>