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760" activeTab="3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externalReferences>
    <externalReference r:id="rId5"/>
  </externalReferences>
  <definedNames>
    <definedName name="_xlnm.Print_Area" localSheetId="0">'форма 1 сады'!$A$1:$F$403</definedName>
    <definedName name="_xlnm.Print_Area" localSheetId="1">'форма 2 сады'!$A$1:$F$18</definedName>
    <definedName name="_xlnm.Print_Area" localSheetId="2">'форма 3 сады'!$A$1:$F$461</definedName>
    <definedName name="_xlnm.Print_Area" localSheetId="3">'форма 4 сады'!$A$1:$M$412</definedName>
  </definedNames>
  <calcPr calcId="125725"/>
</workbook>
</file>

<file path=xl/calcChain.xml><?xml version="1.0" encoding="utf-8"?>
<calcChain xmlns="http://schemas.openxmlformats.org/spreadsheetml/2006/main">
  <c r="K403" i="3"/>
  <c r="H403" s="1"/>
  <c r="M403" s="1"/>
  <c r="G403"/>
  <c r="F403"/>
  <c r="C403"/>
  <c r="K402"/>
  <c r="H402"/>
  <c r="F402"/>
  <c r="C402" s="1"/>
  <c r="F460" i="2"/>
  <c r="F459"/>
  <c r="F458"/>
  <c r="E403" i="1"/>
  <c r="F403" s="1"/>
  <c r="D403"/>
  <c r="F402"/>
  <c r="M402" i="3" l="1"/>
  <c r="K396" l="1"/>
  <c r="H396"/>
  <c r="F396"/>
  <c r="C396" s="1"/>
  <c r="K395"/>
  <c r="H395" s="1"/>
  <c r="M395" s="1"/>
  <c r="G396"/>
  <c r="F395"/>
  <c r="C395"/>
  <c r="F452" i="2"/>
  <c r="F451"/>
  <c r="F450"/>
  <c r="E396" i="1"/>
  <c r="F396" s="1"/>
  <c r="D396"/>
  <c r="F395"/>
  <c r="M396" i="3" l="1"/>
  <c r="K389" l="1"/>
  <c r="H389"/>
  <c r="F389"/>
  <c r="C389" s="1"/>
  <c r="K388"/>
  <c r="H388" s="1"/>
  <c r="M388" s="1"/>
  <c r="G389"/>
  <c r="F388"/>
  <c r="C388"/>
  <c r="F444" i="2"/>
  <c r="F443"/>
  <c r="F442"/>
  <c r="E389" i="1"/>
  <c r="F389" s="1"/>
  <c r="F388"/>
  <c r="M389" i="3" l="1"/>
  <c r="K382" l="1"/>
  <c r="H382"/>
  <c r="F382"/>
  <c r="C382" s="1"/>
  <c r="K381"/>
  <c r="H381" s="1"/>
  <c r="M381" s="1"/>
  <c r="G382"/>
  <c r="F381"/>
  <c r="C381"/>
  <c r="F436" i="2"/>
  <c r="F435"/>
  <c r="F434"/>
  <c r="E382" i="1"/>
  <c r="F382" s="1"/>
  <c r="D382"/>
  <c r="F381"/>
  <c r="M382" i="3" l="1"/>
  <c r="K375" l="1"/>
  <c r="H375"/>
  <c r="F375"/>
  <c r="C375" s="1"/>
  <c r="K374"/>
  <c r="H374" s="1"/>
  <c r="M374" s="1"/>
  <c r="G375"/>
  <c r="F374"/>
  <c r="C374"/>
  <c r="F428" i="2"/>
  <c r="F427"/>
  <c r="F426"/>
  <c r="E375" i="1"/>
  <c r="D375"/>
  <c r="F375" s="1"/>
  <c r="F374"/>
  <c r="M375" i="3" l="1"/>
  <c r="K368" l="1"/>
  <c r="H368" s="1"/>
  <c r="M368" s="1"/>
  <c r="G368"/>
  <c r="F368"/>
  <c r="C368"/>
  <c r="K367"/>
  <c r="H367"/>
  <c r="F367"/>
  <c r="C367" s="1"/>
  <c r="F420" i="2"/>
  <c r="F419"/>
  <c r="F418"/>
  <c r="F368" i="1"/>
  <c r="D368"/>
  <c r="F367"/>
  <c r="M367" i="3" l="1"/>
  <c r="K361" l="1"/>
  <c r="H361"/>
  <c r="F361"/>
  <c r="C361" s="1"/>
  <c r="K360"/>
  <c r="H360" s="1"/>
  <c r="M360" s="1"/>
  <c r="G361"/>
  <c r="F360"/>
  <c r="C360"/>
  <c r="F412" i="2"/>
  <c r="F411"/>
  <c r="F410"/>
  <c r="E361" i="1"/>
  <c r="D361"/>
  <c r="F361" s="1"/>
  <c r="F360"/>
  <c r="M361" i="3" l="1"/>
  <c r="K354" l="1"/>
  <c r="H354"/>
  <c r="F354"/>
  <c r="C354" s="1"/>
  <c r="K353"/>
  <c r="H353" s="1"/>
  <c r="G354"/>
  <c r="D353"/>
  <c r="F353" s="1"/>
  <c r="C353" s="1"/>
  <c r="F404" i="2"/>
  <c r="F403"/>
  <c r="F402"/>
  <c r="E354" i="1"/>
  <c r="F354" s="1"/>
  <c r="D354"/>
  <c r="F353"/>
  <c r="K347" i="3"/>
  <c r="H347"/>
  <c r="G347"/>
  <c r="F347"/>
  <c r="C347" s="1"/>
  <c r="K346"/>
  <c r="H346" s="1"/>
  <c r="F346"/>
  <c r="C346" s="1"/>
  <c r="F396" i="2"/>
  <c r="F395"/>
  <c r="F394"/>
  <c r="F347" i="1"/>
  <c r="D347"/>
  <c r="F346"/>
  <c r="M353" i="3" l="1"/>
  <c r="M354"/>
  <c r="M346"/>
  <c r="M347"/>
  <c r="K340" l="1"/>
  <c r="H340"/>
  <c r="F340"/>
  <c r="C340" s="1"/>
  <c r="K339"/>
  <c r="H339" s="1"/>
  <c r="G340"/>
  <c r="F339"/>
  <c r="F388" i="2"/>
  <c r="F387"/>
  <c r="F386"/>
  <c r="E340" i="1"/>
  <c r="F340" s="1"/>
  <c r="D340"/>
  <c r="F339"/>
  <c r="M340" i="3" l="1"/>
  <c r="C339"/>
  <c r="M339" s="1"/>
  <c r="K333" l="1"/>
  <c r="H333"/>
  <c r="F333"/>
  <c r="C333" s="1"/>
  <c r="K332"/>
  <c r="H332" s="1"/>
  <c r="M332" s="1"/>
  <c r="G333"/>
  <c r="F332"/>
  <c r="C332"/>
  <c r="F380" i="2"/>
  <c r="F379"/>
  <c r="F378"/>
  <c r="E333" i="1"/>
  <c r="F333" s="1"/>
  <c r="D333"/>
  <c r="F332"/>
  <c r="F372" i="2"/>
  <c r="F371"/>
  <c r="F370"/>
  <c r="K326" i="3"/>
  <c r="H326"/>
  <c r="F326"/>
  <c r="C326" s="1"/>
  <c r="K325"/>
  <c r="H325" s="1"/>
  <c r="G326"/>
  <c r="F325"/>
  <c r="M333" l="1"/>
  <c r="M326"/>
  <c r="C325"/>
  <c r="M325" s="1"/>
  <c r="E326" i="1"/>
  <c r="D326"/>
  <c r="F326" s="1"/>
  <c r="F325"/>
  <c r="K319" i="3" l="1"/>
  <c r="H319"/>
  <c r="F319"/>
  <c r="C319" s="1"/>
  <c r="K318"/>
  <c r="H318" s="1"/>
  <c r="G319"/>
  <c r="F318"/>
  <c r="F364" i="2"/>
  <c r="F363"/>
  <c r="F362"/>
  <c r="E319" i="1"/>
  <c r="D319"/>
  <c r="F319" s="1"/>
  <c r="F318"/>
  <c r="M319" i="3" l="1"/>
  <c r="C318"/>
  <c r="M318" s="1"/>
  <c r="K312" l="1"/>
  <c r="H312"/>
  <c r="F312"/>
  <c r="C312" s="1"/>
  <c r="K311"/>
  <c r="H311" s="1"/>
  <c r="M311" s="1"/>
  <c r="G312"/>
  <c r="F311"/>
  <c r="C311"/>
  <c r="F356" i="2"/>
  <c r="F355"/>
  <c r="F354"/>
  <c r="E312" i="1"/>
  <c r="D312"/>
  <c r="F312" s="1"/>
  <c r="F311"/>
  <c r="M312" i="3" l="1"/>
  <c r="K305" l="1"/>
  <c r="H305"/>
  <c r="F305"/>
  <c r="C305" s="1"/>
  <c r="K304"/>
  <c r="I304"/>
  <c r="H304"/>
  <c r="G305"/>
  <c r="F304"/>
  <c r="C304" s="1"/>
  <c r="F348" i="2"/>
  <c r="F347"/>
  <c r="F346"/>
  <c r="E305" i="1"/>
  <c r="D305"/>
  <c r="F305" s="1"/>
  <c r="F304"/>
  <c r="M304" i="3" l="1"/>
  <c r="M305"/>
  <c r="K298" l="1"/>
  <c r="H298"/>
  <c r="F298"/>
  <c r="C298" s="1"/>
  <c r="K297"/>
  <c r="H297" s="1"/>
  <c r="G298"/>
  <c r="F297"/>
  <c r="F340" i="2"/>
  <c r="F339"/>
  <c r="F338"/>
  <c r="E298" i="1"/>
  <c r="D298"/>
  <c r="F298" s="1"/>
  <c r="F297"/>
  <c r="M298" i="3" l="1"/>
  <c r="C297"/>
  <c r="M297" s="1"/>
  <c r="K291" l="1"/>
  <c r="H291"/>
  <c r="F291"/>
  <c r="C291" s="1"/>
  <c r="K290"/>
  <c r="H290" s="1"/>
  <c r="M290" s="1"/>
  <c r="G291"/>
  <c r="F290"/>
  <c r="C290"/>
  <c r="F332" i="2"/>
  <c r="F331"/>
  <c r="F330"/>
  <c r="E291" i="1"/>
  <c r="F291" s="1"/>
  <c r="D291"/>
  <c r="F290"/>
  <c r="M291" i="3" l="1"/>
  <c r="K284" l="1"/>
  <c r="H284" s="1"/>
  <c r="M284" s="1"/>
  <c r="G284"/>
  <c r="F284"/>
  <c r="C284"/>
  <c r="K283"/>
  <c r="H283"/>
  <c r="F283"/>
  <c r="C283" s="1"/>
  <c r="F324" i="2"/>
  <c r="F323"/>
  <c r="F322"/>
  <c r="E284" i="1"/>
  <c r="F284" s="1"/>
  <c r="D284"/>
  <c r="F283"/>
  <c r="M283" i="3" l="1"/>
  <c r="K277" l="1"/>
  <c r="H277"/>
  <c r="F277"/>
  <c r="C277" s="1"/>
  <c r="K276"/>
  <c r="H276" s="1"/>
  <c r="M276" s="1"/>
  <c r="G277"/>
  <c r="F276"/>
  <c r="C276"/>
  <c r="F316" i="2"/>
  <c r="F315"/>
  <c r="F314"/>
  <c r="E277" i="1"/>
  <c r="F277" s="1"/>
  <c r="D277"/>
  <c r="F276"/>
  <c r="M277" i="3" l="1"/>
  <c r="K270" l="1"/>
  <c r="H270"/>
  <c r="F270"/>
  <c r="C270" s="1"/>
  <c r="K269"/>
  <c r="H269" s="1"/>
  <c r="G270"/>
  <c r="D269"/>
  <c r="F269" s="1"/>
  <c r="C269" s="1"/>
  <c r="F308" i="2"/>
  <c r="F307"/>
  <c r="F306"/>
  <c r="E270" i="1"/>
  <c r="F270" s="1"/>
  <c r="D270"/>
  <c r="F269"/>
  <c r="M269" i="3" l="1"/>
  <c r="M270"/>
  <c r="K263" l="1"/>
  <c r="H263"/>
  <c r="F263"/>
  <c r="C263" s="1"/>
  <c r="K262"/>
  <c r="H262" s="1"/>
  <c r="M262" s="1"/>
  <c r="G263"/>
  <c r="F262"/>
  <c r="C262"/>
  <c r="F300" i="2"/>
  <c r="F299"/>
  <c r="F298"/>
  <c r="E263" i="1"/>
  <c r="F263" s="1"/>
  <c r="D263"/>
  <c r="F262"/>
  <c r="K256" i="3"/>
  <c r="H256"/>
  <c r="F256"/>
  <c r="C256" s="1"/>
  <c r="K255"/>
  <c r="H255" s="1"/>
  <c r="M255" s="1"/>
  <c r="G256"/>
  <c r="F255"/>
  <c r="C255"/>
  <c r="F292" i="2"/>
  <c r="F291"/>
  <c r="F290"/>
  <c r="E256" i="1"/>
  <c r="F256" s="1"/>
  <c r="D256"/>
  <c r="F255"/>
  <c r="M263" i="3" l="1"/>
  <c r="M256"/>
  <c r="K249" l="1"/>
  <c r="H249"/>
  <c r="F249"/>
  <c r="C249" s="1"/>
  <c r="K248"/>
  <c r="H248" s="1"/>
  <c r="M248" s="1"/>
  <c r="G249"/>
  <c r="F248"/>
  <c r="C248"/>
  <c r="F284" i="2"/>
  <c r="F283"/>
  <c r="F282"/>
  <c r="E249" i="1"/>
  <c r="F249" s="1"/>
  <c r="D249"/>
  <c r="F248"/>
  <c r="M249" i="3" l="1"/>
  <c r="F276" i="2" l="1"/>
  <c r="F275"/>
  <c r="F274"/>
  <c r="K242" i="3"/>
  <c r="H242"/>
  <c r="G242"/>
  <c r="F242"/>
  <c r="C242" s="1"/>
  <c r="K241"/>
  <c r="H241"/>
  <c r="M241" s="1"/>
  <c r="F241"/>
  <c r="C241"/>
  <c r="F242" i="1"/>
  <c r="F241"/>
  <c r="M242" i="3" l="1"/>
  <c r="K235" l="1"/>
  <c r="H235"/>
  <c r="F235"/>
  <c r="C235" s="1"/>
  <c r="K234"/>
  <c r="H234" s="1"/>
  <c r="M234" s="1"/>
  <c r="G235"/>
  <c r="F234"/>
  <c r="C234"/>
  <c r="F268" i="2"/>
  <c r="F267"/>
  <c r="F266"/>
  <c r="E235" i="1"/>
  <c r="F235" s="1"/>
  <c r="D235"/>
  <c r="F234"/>
  <c r="M235" i="3" l="1"/>
  <c r="K228" l="1"/>
  <c r="H228" s="1"/>
  <c r="G228"/>
  <c r="F228"/>
  <c r="C228"/>
  <c r="K227"/>
  <c r="H227"/>
  <c r="F227"/>
  <c r="C227" s="1"/>
  <c r="F260" i="2"/>
  <c r="F259"/>
  <c r="F258"/>
  <c r="D228" i="1"/>
  <c r="F228" s="1"/>
  <c r="F227"/>
  <c r="M228" i="3" l="1"/>
  <c r="M227"/>
  <c r="K221" l="1"/>
  <c r="H221" s="1"/>
  <c r="M221" s="1"/>
  <c r="G221"/>
  <c r="F221"/>
  <c r="C221"/>
  <c r="K220"/>
  <c r="H220"/>
  <c r="F220"/>
  <c r="C220" s="1"/>
  <c r="F252" i="2"/>
  <c r="F251"/>
  <c r="F250"/>
  <c r="E221" i="1"/>
  <c r="D221"/>
  <c r="F221" s="1"/>
  <c r="F220"/>
  <c r="M220" i="3" l="1"/>
  <c r="K214" l="1"/>
  <c r="H214"/>
  <c r="F214"/>
  <c r="C214" s="1"/>
  <c r="K213"/>
  <c r="H213" s="1"/>
  <c r="M213" s="1"/>
  <c r="G214"/>
  <c r="F213"/>
  <c r="C213"/>
  <c r="F244" i="2"/>
  <c r="F243"/>
  <c r="F242"/>
  <c r="E214" i="1"/>
  <c r="F214" s="1"/>
  <c r="D214"/>
  <c r="F213"/>
  <c r="M214" i="3" l="1"/>
  <c r="K207" l="1"/>
  <c r="H207" s="1"/>
  <c r="M207" s="1"/>
  <c r="G207"/>
  <c r="F207"/>
  <c r="C207"/>
  <c r="K206"/>
  <c r="H206"/>
  <c r="F206"/>
  <c r="C206" s="1"/>
  <c r="F236" i="2"/>
  <c r="F235"/>
  <c r="F234"/>
  <c r="E207" i="1"/>
  <c r="D207"/>
  <c r="F207" s="1"/>
  <c r="F206"/>
  <c r="M206" i="3" l="1"/>
  <c r="K200" l="1"/>
  <c r="H200"/>
  <c r="F200"/>
  <c r="C200" s="1"/>
  <c r="K199"/>
  <c r="I199"/>
  <c r="H199"/>
  <c r="G200"/>
  <c r="F199"/>
  <c r="D199"/>
  <c r="C199"/>
  <c r="F228" i="2"/>
  <c r="F227"/>
  <c r="F226"/>
  <c r="E200" i="1"/>
  <c r="D200"/>
  <c r="F200" s="1"/>
  <c r="F199"/>
  <c r="M199" i="3" l="1"/>
  <c r="M200"/>
  <c r="K193" l="1"/>
  <c r="H193" s="1"/>
  <c r="M193" s="1"/>
  <c r="G193"/>
  <c r="F193"/>
  <c r="C193"/>
  <c r="H192"/>
  <c r="K192"/>
  <c r="F192"/>
  <c r="C192" s="1"/>
  <c r="F220" i="2"/>
  <c r="F219"/>
  <c r="F218"/>
  <c r="E193" i="1"/>
  <c r="F193" s="1"/>
  <c r="D193"/>
  <c r="F192"/>
  <c r="M192" i="3" l="1"/>
  <c r="K186" l="1"/>
  <c r="H186" s="1"/>
  <c r="G186"/>
  <c r="C186" s="1"/>
  <c r="F186"/>
  <c r="K185"/>
  <c r="H185"/>
  <c r="F185"/>
  <c r="C185" s="1"/>
  <c r="F212" i="2"/>
  <c r="F211"/>
  <c r="F210"/>
  <c r="E186" i="1"/>
  <c r="D186"/>
  <c r="F186" s="1"/>
  <c r="F185"/>
  <c r="M186" i="3" l="1"/>
  <c r="M185"/>
  <c r="K179" l="1"/>
  <c r="H179" s="1"/>
  <c r="M179" s="1"/>
  <c r="G179"/>
  <c r="F179"/>
  <c r="C179"/>
  <c r="K178"/>
  <c r="H178" s="1"/>
  <c r="F178"/>
  <c r="C178" s="1"/>
  <c r="F204" i="2"/>
  <c r="F203"/>
  <c r="F202"/>
  <c r="E179" i="1"/>
  <c r="D179"/>
  <c r="F179" s="1"/>
  <c r="F178"/>
  <c r="M178" i="3" l="1"/>
  <c r="K172" l="1"/>
  <c r="H172" s="1"/>
  <c r="M172" s="1"/>
  <c r="G172"/>
  <c r="F172"/>
  <c r="C172"/>
  <c r="K171"/>
  <c r="H171"/>
  <c r="F171"/>
  <c r="C171" s="1"/>
  <c r="F196" i="2"/>
  <c r="F195"/>
  <c r="F194"/>
  <c r="E172" i="1"/>
  <c r="F172" s="1"/>
  <c r="D172"/>
  <c r="F171"/>
  <c r="M171" i="3" l="1"/>
  <c r="K165" l="1"/>
  <c r="H165"/>
  <c r="F165"/>
  <c r="K164"/>
  <c r="H164" s="1"/>
  <c r="G165"/>
  <c r="F164"/>
  <c r="C164"/>
  <c r="F188" i="2"/>
  <c r="F187"/>
  <c r="F186"/>
  <c r="E165" i="1"/>
  <c r="F165" s="1"/>
  <c r="D165"/>
  <c r="F164"/>
  <c r="M164" i="3" l="1"/>
  <c r="C165"/>
  <c r="M165"/>
  <c r="K158" l="1"/>
  <c r="H158" s="1"/>
  <c r="M158" s="1"/>
  <c r="G158"/>
  <c r="F158"/>
  <c r="C158"/>
  <c r="H157"/>
  <c r="K157"/>
  <c r="F157"/>
  <c r="C157" s="1"/>
  <c r="F180" i="2"/>
  <c r="F179"/>
  <c r="F178"/>
  <c r="E158" i="1"/>
  <c r="D158"/>
  <c r="F158" s="1"/>
  <c r="F157"/>
  <c r="M157" i="3" l="1"/>
  <c r="K151" l="1"/>
  <c r="H151" s="1"/>
  <c r="F151"/>
  <c r="I150"/>
  <c r="K150" s="1"/>
  <c r="H150" s="1"/>
  <c r="G151"/>
  <c r="C151" s="1"/>
  <c r="D150"/>
  <c r="F150" s="1"/>
  <c r="C150" s="1"/>
  <c r="F172" i="2"/>
  <c r="F171"/>
  <c r="F170"/>
  <c r="E151" i="1"/>
  <c r="D151"/>
  <c r="F151" s="1"/>
  <c r="F150"/>
  <c r="M151" i="3" l="1"/>
  <c r="M150"/>
  <c r="K144" l="1"/>
  <c r="H144" s="1"/>
  <c r="F144"/>
  <c r="I143"/>
  <c r="K143" s="1"/>
  <c r="H143" s="1"/>
  <c r="G144"/>
  <c r="C144" s="1"/>
  <c r="D143"/>
  <c r="F143" s="1"/>
  <c r="C143" s="1"/>
  <c r="F164" i="2"/>
  <c r="F163"/>
  <c r="F162"/>
  <c r="E144" i="1"/>
  <c r="F144" s="1"/>
  <c r="D144"/>
  <c r="F143"/>
  <c r="M143" i="3" l="1"/>
  <c r="M144"/>
  <c r="K137" l="1"/>
  <c r="H137"/>
  <c r="F137"/>
  <c r="K136"/>
  <c r="H136" s="1"/>
  <c r="G137"/>
  <c r="F136"/>
  <c r="C136"/>
  <c r="F156" i="2"/>
  <c r="F155"/>
  <c r="F154"/>
  <c r="E137" i="1"/>
  <c r="D137"/>
  <c r="F137" s="1"/>
  <c r="F136"/>
  <c r="M136" i="3" l="1"/>
  <c r="C137"/>
  <c r="M137"/>
  <c r="K130" l="1"/>
  <c r="H130"/>
  <c r="F130"/>
  <c r="C130" s="1"/>
  <c r="K129"/>
  <c r="H129" s="1"/>
  <c r="M129" s="1"/>
  <c r="G130"/>
  <c r="F129"/>
  <c r="C129"/>
  <c r="F148" i="2"/>
  <c r="F147"/>
  <c r="F146"/>
  <c r="E130" i="1"/>
  <c r="D130"/>
  <c r="F130" s="1"/>
  <c r="F129"/>
  <c r="M130" i="3" l="1"/>
  <c r="K123" l="1"/>
  <c r="H123"/>
  <c r="F123"/>
  <c r="C123" s="1"/>
  <c r="K122"/>
  <c r="H122" s="1"/>
  <c r="M122" s="1"/>
  <c r="G123"/>
  <c r="F122"/>
  <c r="C122"/>
  <c r="F140" i="2"/>
  <c r="F139"/>
  <c r="F138"/>
  <c r="E123" i="1"/>
  <c r="D123"/>
  <c r="F123" s="1"/>
  <c r="F122"/>
  <c r="M123" i="3" l="1"/>
  <c r="K116" l="1"/>
  <c r="H116"/>
  <c r="F116"/>
  <c r="C116" s="1"/>
  <c r="K115"/>
  <c r="I115"/>
  <c r="H115"/>
  <c r="G116"/>
  <c r="F115"/>
  <c r="D115"/>
  <c r="C115"/>
  <c r="F132" i="2"/>
  <c r="F131"/>
  <c r="F130"/>
  <c r="E116" i="1"/>
  <c r="D116"/>
  <c r="F116" s="1"/>
  <c r="F115"/>
  <c r="M115" i="3" l="1"/>
  <c r="M116"/>
  <c r="K109" l="1"/>
  <c r="H109"/>
  <c r="F109"/>
  <c r="C109" s="1"/>
  <c r="K108"/>
  <c r="H108" s="1"/>
  <c r="M108" s="1"/>
  <c r="G109"/>
  <c r="F108"/>
  <c r="C108"/>
  <c r="F124" i="2"/>
  <c r="F123"/>
  <c r="F122"/>
  <c r="E109" i="1"/>
  <c r="D109"/>
  <c r="F109" s="1"/>
  <c r="F108"/>
  <c r="M109" i="3" l="1"/>
  <c r="K102" l="1"/>
  <c r="H102"/>
  <c r="F102"/>
  <c r="C102" s="1"/>
  <c r="K101"/>
  <c r="H101" s="1"/>
  <c r="M101" s="1"/>
  <c r="G102"/>
  <c r="F101"/>
  <c r="C101"/>
  <c r="F116" i="2"/>
  <c r="F115"/>
  <c r="F114"/>
  <c r="K18" i="3"/>
  <c r="H18"/>
  <c r="F18"/>
  <c r="K17"/>
  <c r="H17" s="1"/>
  <c r="M17" s="1"/>
  <c r="G18"/>
  <c r="F17"/>
  <c r="C17"/>
  <c r="F20" i="2"/>
  <c r="F19"/>
  <c r="F18"/>
  <c r="E18" i="1"/>
  <c r="F18" s="1"/>
  <c r="D18"/>
  <c r="F17"/>
  <c r="M102" i="3" l="1"/>
  <c r="C18"/>
  <c r="M18" s="1"/>
  <c r="E102" i="1" l="1"/>
  <c r="D102"/>
  <c r="F102" s="1"/>
  <c r="F101"/>
  <c r="K95" i="3" l="1"/>
  <c r="H95"/>
  <c r="F95"/>
  <c r="C95" s="1"/>
  <c r="K94"/>
  <c r="I94"/>
  <c r="H94"/>
  <c r="G95"/>
  <c r="F94"/>
  <c r="D94"/>
  <c r="C94"/>
  <c r="F108" i="2"/>
  <c r="F107"/>
  <c r="F106"/>
  <c r="E95" i="1"/>
  <c r="D95"/>
  <c r="F95" s="1"/>
  <c r="F94"/>
  <c r="M94" i="3" l="1"/>
  <c r="M95"/>
  <c r="K88" l="1"/>
  <c r="H88"/>
  <c r="F88"/>
  <c r="K87"/>
  <c r="H87" s="1"/>
  <c r="M87" s="1"/>
  <c r="G88"/>
  <c r="F87"/>
  <c r="C87"/>
  <c r="F100" i="2"/>
  <c r="F99"/>
  <c r="F98"/>
  <c r="E88" i="1"/>
  <c r="F88" s="1"/>
  <c r="D88"/>
  <c r="F87"/>
  <c r="C88" i="3" l="1"/>
  <c r="M88" s="1"/>
  <c r="K81" l="1"/>
  <c r="H81"/>
  <c r="F81"/>
  <c r="C81" s="1"/>
  <c r="K80"/>
  <c r="H80" s="1"/>
  <c r="G81"/>
  <c r="F80"/>
  <c r="F92" i="2"/>
  <c r="F91"/>
  <c r="F90"/>
  <c r="E81" i="1"/>
  <c r="D81"/>
  <c r="F81" s="1"/>
  <c r="F80"/>
  <c r="M81" i="3" l="1"/>
  <c r="C80"/>
  <c r="M80" s="1"/>
  <c r="K74" l="1"/>
  <c r="H74" s="1"/>
  <c r="G74"/>
  <c r="F74"/>
  <c r="C74"/>
  <c r="K73"/>
  <c r="H73"/>
  <c r="F73"/>
  <c r="C73" s="1"/>
  <c r="F84" i="2"/>
  <c r="F83"/>
  <c r="F82"/>
  <c r="E74" i="1"/>
  <c r="F74" s="1"/>
  <c r="D74"/>
  <c r="F73"/>
  <c r="M74" i="3" l="1"/>
  <c r="M73"/>
  <c r="K67" l="1"/>
  <c r="H67"/>
  <c r="F67"/>
  <c r="C67" s="1"/>
  <c r="K66"/>
  <c r="H66" s="1"/>
  <c r="M66" s="1"/>
  <c r="G67"/>
  <c r="F66"/>
  <c r="C66"/>
  <c r="F76" i="2"/>
  <c r="F75"/>
  <c r="F74"/>
  <c r="E67" i="1"/>
  <c r="D67"/>
  <c r="F67" s="1"/>
  <c r="F66"/>
  <c r="M67" i="3" l="1"/>
  <c r="K60" l="1"/>
  <c r="H60"/>
  <c r="F60"/>
  <c r="C60" s="1"/>
  <c r="K59"/>
  <c r="H59" s="1"/>
  <c r="G60"/>
  <c r="F59"/>
  <c r="F68" i="2"/>
  <c r="F67"/>
  <c r="F66"/>
  <c r="E60" i="1"/>
  <c r="D60"/>
  <c r="F60" s="1"/>
  <c r="F59"/>
  <c r="M60" i="3" l="1"/>
  <c r="C59"/>
  <c r="M59" s="1"/>
  <c r="K53" l="1"/>
  <c r="H53" s="1"/>
  <c r="M53" s="1"/>
  <c r="G53"/>
  <c r="F53"/>
  <c r="C53"/>
  <c r="H52"/>
  <c r="K52"/>
  <c r="F52"/>
  <c r="C52" s="1"/>
  <c r="F60" i="2"/>
  <c r="F59"/>
  <c r="F58"/>
  <c r="E53" i="1"/>
  <c r="D53"/>
  <c r="F53" s="1"/>
  <c r="F52"/>
  <c r="M52" i="3" l="1"/>
  <c r="K46" l="1"/>
  <c r="H46"/>
  <c r="F46"/>
  <c r="C46" s="1"/>
  <c r="K45"/>
  <c r="H45" s="1"/>
  <c r="M45" s="1"/>
  <c r="G46"/>
  <c r="F45"/>
  <c r="C45"/>
  <c r="F52" i="2"/>
  <c r="F51"/>
  <c r="F50"/>
  <c r="E46" i="1"/>
  <c r="F46" s="1"/>
  <c r="D46"/>
  <c r="F45"/>
  <c r="K39" i="3"/>
  <c r="H39"/>
  <c r="G39"/>
  <c r="F39"/>
  <c r="C39" s="1"/>
  <c r="K38"/>
  <c r="H38" s="1"/>
  <c r="M38" s="1"/>
  <c r="F38"/>
  <c r="C38" s="1"/>
  <c r="F44" i="2"/>
  <c r="F43"/>
  <c r="F42"/>
  <c r="E39" i="1"/>
  <c r="D39"/>
  <c r="F39" s="1"/>
  <c r="F38"/>
  <c r="M46" i="3" l="1"/>
  <c r="M39"/>
  <c r="H32" l="1"/>
  <c r="K32"/>
  <c r="F32"/>
  <c r="K31"/>
  <c r="I31"/>
  <c r="H31"/>
  <c r="G32"/>
  <c r="F31"/>
  <c r="C31" s="1"/>
  <c r="D31"/>
  <c r="E32" i="1"/>
  <c r="F32" s="1"/>
  <c r="D32"/>
  <c r="F31"/>
  <c r="F36" i="2"/>
  <c r="F35"/>
  <c r="F34"/>
  <c r="L25" i="3"/>
  <c r="K25"/>
  <c r="H25" s="1"/>
  <c r="M25" s="1"/>
  <c r="G25"/>
  <c r="F25"/>
  <c r="C25"/>
  <c r="L24"/>
  <c r="K24"/>
  <c r="H24"/>
  <c r="G24"/>
  <c r="F24"/>
  <c r="C24" s="1"/>
  <c r="F28" i="2"/>
  <c r="F27"/>
  <c r="F26"/>
  <c r="E25" i="1"/>
  <c r="F25" s="1"/>
  <c r="D25"/>
  <c r="F24"/>
  <c r="M31" i="3" l="1"/>
  <c r="C32"/>
  <c r="M32" s="1"/>
  <c r="M24"/>
  <c r="D11" i="1" l="1"/>
  <c r="F12" i="2"/>
  <c r="F11"/>
  <c r="L10" i="3"/>
  <c r="G10"/>
  <c r="G11" s="1"/>
  <c r="K11"/>
  <c r="F11"/>
  <c r="E11" i="1" l="1"/>
  <c r="L11" i="3" s="1"/>
  <c r="F11" i="1" l="1"/>
  <c r="H11" i="3"/>
  <c r="C11"/>
  <c r="K10"/>
  <c r="F10"/>
  <c r="C10" s="1"/>
  <c r="F10" i="2"/>
  <c r="F10" i="1"/>
  <c r="H10" i="3" l="1"/>
  <c r="M10" s="1"/>
  <c r="M11"/>
</calcChain>
</file>

<file path=xl/sharedStrings.xml><?xml version="1.0" encoding="utf-8"?>
<sst xmlns="http://schemas.openxmlformats.org/spreadsheetml/2006/main" count="3059" uniqueCount="336">
  <si>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</si>
  <si>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</si>
  <si>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</si>
  <si>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</si>
  <si>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</si>
  <si>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</si>
  <si>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</si>
  <si>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</si>
  <si>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</si>
  <si>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</si>
  <si>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</si>
  <si>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</si>
  <si>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</si>
  <si>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</si>
  <si>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</si>
  <si>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</si>
  <si>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</si>
  <si>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</si>
  <si>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</si>
  <si>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</si>
  <si>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</si>
  <si>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</si>
  <si>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</si>
  <si>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</si>
  <si>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</si>
  <si>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</si>
  <si>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</si>
  <si>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</si>
  <si>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4а</t>
  </si>
  <si>
    <t>4б</t>
  </si>
  <si>
    <t>4г</t>
  </si>
  <si>
    <t>5=(4/3)*100%</t>
  </si>
  <si>
    <t>Заведующий</t>
  </si>
  <si>
    <t>исполнитель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</si>
  <si>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</si>
  <si>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</si>
  <si>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</si>
  <si>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</si>
  <si>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</si>
  <si>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</si>
  <si>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</si>
  <si>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</si>
  <si>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</si>
  <si>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</si>
  <si>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t xml:space="preserve">укомплектованность педагогическими кадрами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</si>
  <si>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</si>
  <si>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3в</t>
  </si>
  <si>
    <t>4в</t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</si>
  <si>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</si>
  <si>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</si>
  <si>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 xml:space="preserve">Итого плановые ассигнования на 2023 год с учетом изменений на конец отчетного периода, руб. </t>
  </si>
  <si>
    <t>Отчетный период:  9 месяцев 2023 года</t>
  </si>
  <si>
    <t>Отчетный период: 9 месяцев  2023 года</t>
  </si>
  <si>
    <t>801011О.99.0.БВ24ДП02000,      801011О.99.0.БВ24ДН82000,                                      реализация основных общеобразовательных программ дошкольного образования</t>
  </si>
  <si>
    <t xml:space="preserve"> 853211О.99.0.БВ19АА68000, 853211О.99.0.БВ19АА14000,  853211О.99.0.БВ19АГ08000, 853211О.99.0.БВ19АА56000, присмотр и уход</t>
  </si>
  <si>
    <r>
      <t xml:space="preserve"> 853211О.99.0.БВ19АА68000, 853211О.99.0.БВ19АА14000,  853211О.99.0.БВ19АГ08000, 853211О.99.0.БВ19АА56000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</si>
  <si>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    801011О.99.0.БВ24ДН82000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</si>
  <si>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Муниципальное автономное дошкольное образовательное учреждение "Детский сад №1 "Капитошка"</t>
  </si>
  <si>
    <t>801011О.99.0.БВ24ДП02000,      801011О.99.0.БВ24ДН82000                                  реализация основных общеобразовательных программ дошкольного образования</t>
  </si>
  <si>
    <r>
      <t xml:space="preserve">801011О.99.0.БВ24ДП02000,               801011О.99.0.БВ24АГ62000,            801011О.99.0.БВ24АВ42000,     801011О.99.0.БВ24ДН82000,     801011О.99.0.БВ24ДП04000,       801011О.99.0.БВ24ДН84000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</si>
  <si>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</si>
  <si>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801011О.99.0.БВ24АГ62000,            801011О.99.0.БВ24АВ42000,     801011О.99.0.БВ24ДН82000,     801011О.99.0.БВ24ДП04000,       801011О.99.0.БВ24ДН84000                                  реализация основных общеобразовательных программ дошкольного образования</t>
  </si>
  <si>
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</si>
  <si>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t>853211О.99.0.БВ19АБ10000, 853211О.99.0.БВ19АА26000, 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</si>
  <si>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t>муниципальное бюджетное дошкольное образовательное учреждение "Детский сад № 3"</t>
  </si>
  <si>
    <t>801011О.99.0.БВ24ДП02000, 801011О.99.0.БВ24АВ42000, 801011О.99.0.БВ24ДН82000,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</si>
  <si>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853211О.99.0.БВ19АА56000, присмотр и уход</t>
  </si>
  <si>
    <t>853211О.99.0.БВ19АГ20000, 853211О.99.0.БВ19АА68000, 853211О.99.0.БВ19АА14000, 853211О.99.0.БВ19АА56000,  853211О.99.0.БВ19АГ08000, присмотр и уход</t>
  </si>
  <si>
    <t>муниципальное автономное дошкольное образовательное учреждение "Детский сад № 4 "Марьюшка"</t>
  </si>
  <si>
    <r>
      <t xml:space="preserve">801011О.99.0.БВ24ДП02000, 801011О.99.0.БВ24АВ42000, 801011О.99.0.БВ24ДН82000,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</si>
  <si>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color rgb="FFFF0000"/>
        <rFont val="Times New Roman"/>
        <family val="1"/>
        <charset val="204"/>
      </rPr>
      <t>853211О.99.0.БВ19АГ20000</t>
    </r>
    <r>
      <rPr>
        <sz val="12"/>
        <rFont val="Times New Roman"/>
        <family val="1"/>
        <charset val="204"/>
      </rPr>
      <t xml:space="preserve">, </t>
    </r>
    <r>
      <rPr>
        <sz val="12"/>
        <color rgb="FFFF0000"/>
        <rFont val="Times New Roman"/>
        <family val="1"/>
        <charset val="204"/>
      </rPr>
      <t>853211О.99.0.БВ19АА68000</t>
    </r>
    <r>
      <rPr>
        <sz val="12"/>
        <rFont val="Times New Roman"/>
        <family val="1"/>
        <charset val="204"/>
      </rPr>
      <t xml:space="preserve">, </t>
    </r>
    <r>
      <rPr>
        <sz val="12"/>
        <color rgb="FFFF0000"/>
        <rFont val="Times New Roman"/>
        <family val="1"/>
        <charset val="204"/>
      </rPr>
      <t>853211О.99.0.БВ19АА14000</t>
    </r>
    <r>
      <rPr>
        <sz val="12"/>
        <rFont val="Times New Roman"/>
        <family val="1"/>
        <charset val="204"/>
      </rPr>
      <t xml:space="preserve">, </t>
    </r>
    <r>
      <rPr>
        <sz val="12"/>
        <color rgb="FFFF0000"/>
        <rFont val="Times New Roman"/>
        <family val="1"/>
        <charset val="204"/>
      </rPr>
      <t>853211О.99.0.БВ19АГ08000</t>
    </r>
    <r>
      <rPr>
        <sz val="12"/>
        <rFont val="Times New Roman"/>
        <family val="1"/>
        <charset val="204"/>
      </rPr>
      <t xml:space="preserve">, </t>
    </r>
    <r>
      <rPr>
        <sz val="12"/>
        <color rgb="FFFF0000"/>
        <rFont val="Times New Roman"/>
        <family val="1"/>
        <charset val="204"/>
      </rPr>
      <t>853211О.99.0.БВ19АА56000</t>
    </r>
    <r>
      <rPr>
        <sz val="12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>присмотр и уход</t>
    </r>
  </si>
  <si>
    <t>МБДОУ "Детский сад № 5"</t>
  </si>
  <si>
    <t>801011О.99.0.БВ24ДП02000,                            801011О.99.0.БВ24ДН82000                                  реализация основных общеобразовательных программ дошкольного образования</t>
  </si>
  <si>
    <t>853211О.99.0.БВ19АГ20000, 853211О.99.0.БВ19АА68000,  853211О.99.0.БВ19АГ08000, 853211О.99.0.БВ19АА56000                                               присмотр и уход</t>
  </si>
  <si>
    <t>МАДОУ "Детский сад № 6"</t>
  </si>
  <si>
    <r>
      <rPr>
        <sz val="12"/>
        <rFont val="Times New Roman"/>
        <family val="1"/>
        <charset val="204"/>
      </rPr>
      <t xml:space="preserve">801011О.99.0.БВ24ДП02000,                    801011О.99.0.БВ24ДН82000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</si>
  <si>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 xml:space="preserve">853211О.99.0.БВ19АГ20000,  853211О.99.0.БВ19АА68000, 853211О.99.0.БВ19АА14000,  853211О.99.0.БВ19АГ08000,  853211О.99.0.БВ19АА56000,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</si>
  <si>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801011О.99.0.БВ24ДН82000                                        реализация основных общеобразовательных программ дошкольного образования</t>
  </si>
  <si>
    <t>853211О.99.0.БВ19АГ20000,  853211О.99.0.БВ19АА68000, 853211О.99.0.БВ19АА14000,  853211О.99.0.БВ19АГ08000,  853211О.99.0.БВ19АА56000                      присмотр и уход</t>
  </si>
  <si>
    <t>801011О.99.0.БВ24ДП02000,                   801011О.99.0.БВ24ДН82000                                реализация основных общеобразовательных программ дошкольного образования</t>
  </si>
  <si>
    <t xml:space="preserve"> 853211О.99.0.БВ19АГ20000, 853211О.99.0.БВ19АА68000, 853211О.99.0.БВ19АА14000, 853211О.99.0.БВ19АГ08000, 853211О.99.0.БВ19АА56000               присмотр и уход</t>
  </si>
  <si>
    <t>муниципальное  автономное  дошкольное образовательное учреждение  “Детский сад № 7”</t>
  </si>
  <si>
    <r>
      <t xml:space="preserve">801011О.99.0.БВ24ДП02000,                             801011О.99.0.БВ24ДН82000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</si>
  <si>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 853211О.99.0.БВ19АГ08000,    853211О.99.0.БВ19АА68000,853211О.99.0.БВ19АА58000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</si>
  <si>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  801011О.99.0.БВ24ДН82000                                      реализация основных общеобразовательных программ дошкольного образования</t>
  </si>
  <si>
    <t>853211О.99.0.БВ19АГ20000,   853211О.99.0.БВ19АГ08000,    853211О.99.0.БВ19АА68000,853211О.99.0.БВ19АА58000                                         присмотр и уход</t>
  </si>
  <si>
    <t>801011О.99.0.БВ24ДП02000,                             801011О.99.0.БВ24ДН82000                                                    реализация основных общеобразовательных программ дошкольного образования</t>
  </si>
  <si>
    <t>853211О.99.0.БВ19АГ20000,   853211О.99.0.БВ19АГ08000,    853211О.99.0.БВ19АА68000,853211О.99.0.БВ19АА58000                   присмотр и уход</t>
  </si>
  <si>
    <t>муниципальное автономное дошкольное образовательное учреждение "Детский сад № 8 "Росинка"</t>
  </si>
  <si>
    <t>801011О.99.0.БВ24ДП02000,           801011О.99.0.БВ24ДН82000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</si>
  <si>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присмотр и уход</t>
  </si>
  <si>
    <t>муниципальное бюджетное дошкольное образовательное учреждение "Детский сад № 10"</t>
  </si>
  <si>
    <t>801011О.99.0.БВ24ДП02000,                 801011О.99.0.БВ24АВ42000,     801011О.99.0.БВ24ДН82000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</si>
  <si>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853211О.99.0.БВ19АА98000                                              присмотр и уход</t>
  </si>
  <si>
    <r>
      <t xml:space="preserve">853211О.99.0.БВ19АГ20000, 853211О.99.0.БВ19АА68000, 853211О.99.0.БВ19АА14000, 853211О.99.0.БВ19АГ08000, 853211О.99.0.БВ19АА56000, 853211О.99.0.БВ19АА98000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</si>
  <si>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               801011О.99.0.БВ24АВ42000,     801011О.99.0.БВ24ДН82000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</si>
  <si>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МБДОУ д/с № 12</t>
  </si>
  <si>
    <r>
      <t xml:space="preserve">801011О.99.0.БВ24ДП02000,     801011О.99.0.БВ24ДН82000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</si>
  <si>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</si>
  <si>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801011О.99.0.БВ24ДН82000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</si>
  <si>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13/38"</t>
  </si>
  <si>
    <t>801011О.99.0.БВ24ДП02000,                                801011О.99.0.БВ24ДН82000,                                              реализация основных общеобразовательных программ дошкольного образования</t>
  </si>
  <si>
    <t>853211О.99.0.БВ19АГ20000, 853211О.99.0.БВ19АА68000,   853211О.99.0.БВ19АГ08000, 853211О.99.0.БВ19АА56000                                                    присмотр и уход</t>
  </si>
  <si>
    <t>801011О.99.0.БВ24ДП02000,                                801011О.99.0.БВ24ДН82000,                                                  реализация основных общеобразовательных программ дошкольного образования</t>
  </si>
  <si>
    <t>853211О.99.0.БВ19АГ20000, 853211О.99.0.БВ19АА68000,   853211О.99.0.БВ19АГ08000, 853211О.99.0.БВ19АА56000   присмотр и уход</t>
  </si>
  <si>
    <t>Муниципальное бюджетное дошкольное образовательное учреждение "Детский сад №15 "Радуга"</t>
  </si>
  <si>
    <r>
      <t xml:space="preserve">801011О.99.0.БВ24ДП02000,       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</si>
  <si>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</si>
  <si>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801011О.99.0.БВ24АВ42000,     801011О.99.0.БВ24ДН82000,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</si>
  <si>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853211О.99.0.БВ19АА56000,                                                присмотр и уход</t>
  </si>
  <si>
    <t>муниципальное бюджетное дошкольное образовательное учреждение «Детский сад № 17»</t>
  </si>
  <si>
    <r>
      <t xml:space="preserve">801011О.99.0.БВ24ДП02000,                         ,     801011О.99.0.БВ24ДН82000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</si>
  <si>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853211О.99.0.БВ19АА26000,853211О.99.0.БВ19АГ20000, 853211О.99.0.БВ19АА68000,   853211О.99.0.БВ19АГ08000, 853211О.99.0.БВ19АА56000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</si>
  <si>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801011О.99.0.БВ24ДН82000                                                 реализация основных общеобразовательных программ дошкольного образования</t>
  </si>
  <si>
    <r>
      <t xml:space="preserve">853211О.99.0.БВ19АА26000,853211О.99.0.БВ19АГ20000, 853211О.99.0.БВ19АА68000,   853211О.99.0.БВ19АГ08000, 853211О.99.0.БВ19АА56000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</si>
  <si>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                        801011О.99.0.БВ24ДН82000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</si>
  <si>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Наименование муниципального учреждения  МБДОУ д/с № 20</t>
  </si>
  <si>
    <r>
      <t xml:space="preserve">  801011О.99.0.БВ24АВ42000,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</si>
  <si>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853211О.99.0.БВ19АА14000,                853211О.99.0.БВ19АГ08000,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</si>
  <si>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МБДОУ д/с № 2</t>
  </si>
  <si>
    <t xml:space="preserve"> 853211О.99.0.БВ19АГ20000, 853211О.99.0.БВ19АА68000, 853211О.99.0.БВ19АА14000, 853211О.99.0.БВ19АГ08000, 853211О.99.0.БВ19АА56000, 853211О.99.0.БВ19АА98000,                                                присмотр и уход</t>
  </si>
  <si>
    <t xml:space="preserve">         801011О.99.0.БВ24АВ42000,                                                                                        реализация основных общеобразовательных программ дошкольного образования</t>
  </si>
  <si>
    <t xml:space="preserve"> 853211О.99.0.БВ19АА14000,                                                             853211О.99.0.БВ19АГ08000,                                                                          присмотр и уход</t>
  </si>
  <si>
    <t>Наименование муниципального учреждения   МБДОУ д/с № 20</t>
  </si>
  <si>
    <t xml:space="preserve"> 801011О.99.0.БВ24АВ42000,                                      реализация основных общеобразовательных программ дошкольного образования</t>
  </si>
  <si>
    <t>853211О.99.0.БВ19АА14000,                853211О.99.0.БВ19АГ08000                                               присмотр и уход</t>
  </si>
  <si>
    <t>муниципальное бюджетное дошкольное образовательное учреждение "Детский сад № 24"</t>
  </si>
  <si>
    <r>
      <t xml:space="preserve">801011О.99.0.БВ24ДП02000,                              801011О.99.0.БВ24ДН82000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</si>
  <si>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>853211О.99.0.БВ19АГ20000, 853211О.99.0.БВ19АА68000, 853211О.99.0.БВ19АА14000, 853211О.99.0.БВ19АГ08000, 853211О.99.0.БВ19АА56000, 853211О.99.0.БВ19АА98000</t>
    </r>
    <r>
      <rPr>
        <sz val="12"/>
        <rFont val="Times New Roman"/>
        <family val="1"/>
        <charset val="204"/>
      </rPr>
      <t xml:space="preserve">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</si>
  <si>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   801011О.99.0.БВ24ДН82000                                  реализация основных общеобразовательных программ дошкольного образования</t>
  </si>
  <si>
    <r>
      <rPr>
        <sz val="12"/>
        <color theme="1"/>
        <rFont val="Times New Roman"/>
        <family val="1"/>
        <charset val="204"/>
      </rPr>
      <t>853211О.99.0.БВ19АГ20000, 853211О.99.0.БВ19АА68000, 853211О.99.0.БВ19АА14000, 853211О.99.0.БВ19АГ08000, 853211О.99.0.БВ19АА56000, 853211О.99.0.БВ19АА98000</t>
    </r>
    <r>
      <rPr>
        <sz val="12"/>
        <rFont val="Times New Roman"/>
        <family val="1"/>
        <charset val="204"/>
      </rPr>
      <t xml:space="preserve">                                          присмотр и уход</t>
    </r>
  </si>
  <si>
    <t>801011О.99.0.БВ24ДП02000,                            801011О.99.0.БВ24ДН82000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</si>
  <si>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«Детский сад № 25»</t>
  </si>
  <si>
    <r>
      <t xml:space="preserve">801011О.99.0.БВ24ДП02000              801011О.99.0.БВ24ДН82000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</si>
  <si>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853211О.99.0.БВ19АА26000,853211О.99.0.БВ19АГ20000, 853211О.99.0.БВ19АА68000, 853211О.99.0.БВ19АГ08000, 853211О.99.0.БВ19АА56000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</si>
  <si>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              801011О.99.0.БВ24ДН82000                                  реализация основных общеобразовательных программ дошкольного образования</t>
  </si>
  <si>
    <r>
      <t xml:space="preserve">853211О.99.0.БВ19АА26000,853211О.99.0.БВ19АГ20000, 853211О.99.0.БВ19АА68000, 853211О.99.0.БВ19АГ08000, 853211О.99.0.БВ19АА56000      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</si>
  <si>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853211О.99.0.БВ19АА26000,853211О.99.0.БВ19АГ20000, 853211О.99.0.БВ19АА68000, 853211О.99.0.БВ19АГ08000, 853211О.99.0.БВ19АА56000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</si>
  <si>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Наименование муниципального учреждения МБДОУ д/с № 29</t>
  </si>
  <si>
    <r>
      <t xml:space="preserve">801011О.99.0.БВ24ДП02000,                    801011О.99.0.БВ24ДН82000,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</si>
  <si>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                  853211О.99.0.БВ19АА68000,                   853211О.99.0.БВ19АГ08000,                 853211О.99.0.БВ19АА56000,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</si>
  <si>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801011О.99.0.БВ24ДН82000,                                                           реализация основных общеобразовательных программ дошкольного образования</t>
  </si>
  <si>
    <t>853211О.99.0.БВ19АГ20000,                    853211О.99.0.БВ19АА68000,                   853211О.99.0.БВ19АГ08000,                  853211О.99.0.БВ19АА56000,                                                    присмотр и уход</t>
  </si>
  <si>
    <t>Наименование муниципального учреждения   МБДОУ д/ с № 29</t>
  </si>
  <si>
    <t>801011О.99.0.БВ24ДП02000,                    801011О.99.0.БВ24ДН82000,                                                   реализация основных общеобразовательных программ дошкольного образования</t>
  </si>
  <si>
    <t>853211О.99.0.БВ19АГ20000,                    853211О.99.0.БВ19АА68000,                   853211О.99.0.БВ19АГ08000,                 853211О.99.0.БВ19АА56000,                                                 присмотр и уход</t>
  </si>
  <si>
    <t>МБДОУ д/с №31</t>
  </si>
  <si>
    <r>
      <t xml:space="preserve">801011О.99.0.БВ24ДП02000,                           801011О.99.0.БВ24ДН82000,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</si>
  <si>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853211О.99.0.БВ19АА68000, 853211О.99.0.БВ19АА14000, , 853211О.99.0.БВ19АГ08000, 853211О.99.0.БВ19АА56000, 853211О.99.0.БВ19АА98000,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</si>
  <si>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     801011О.99.0.БВ24ДН82000,                                                 реализация основных общеобразовательных программ дошкольного образования</t>
  </si>
  <si>
    <t xml:space="preserve"> 853211О.99.0.БВ19АГ20000, 853211О.99.0.БВ19АА68000, 853211О.99.0.БВ19АА14000, , 853211О.99.0.БВ19АГ08000, 853211О.99.0.БВ19АА56000, 853211О.99.0.БВ19АА98000,                                               </t>
  </si>
  <si>
    <t xml:space="preserve">Муниципальное бюджетное дошкольное образовательное учреждение «Детский сад № 32» </t>
  </si>
  <si>
    <t>801011О.99.0.БВ24ДП02000,                   801011О.99.0.БВ24ДН82000,                                      реализация основных общеобразовательных программ дошкольного образования</t>
  </si>
  <si>
    <t xml:space="preserve"> 853211О.99.0.БВ19АГ20000, 853211О.99.0.БВ19АА68000, 853211О.99.0.БВ19АГ08000, 853211О.99.0.БВ19АА56000, 853211О.99.0.БВ19АА98000,                                              присмотр и уход</t>
  </si>
  <si>
    <t>801011О.99.0.БВ24ДП02000,  801011О.99.0.БВ24ДН82000,                                      реализация основных общеобразовательных программ дошкольного образования</t>
  </si>
  <si>
    <t>801011О.99.0.БВ24ДП02000,                   801011О.99.0.БВ24ДН82000,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</si>
  <si>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«Детский сад № 36»</t>
  </si>
  <si>
    <r>
      <t xml:space="preserve">801011О.99.0.БВ24ДП02000,                   801011О.99.0.БВ24ДН82000,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</si>
  <si>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853211О.99.0.БВ19АА56000, 853211О.99.0.БВ19АА98000,                                       </t>
    </r>
    <r>
      <rPr>
        <sz val="14"/>
        <rFont val="Times New Roman"/>
        <family val="1"/>
        <charset val="204"/>
      </rPr>
      <t>присмотр и уход</t>
    </r>
  </si>
  <si>
    <t xml:space="preserve">853211О.99.0.БВ19АГ20000, 853211О.99.0.БВ19АА68000, 853211О.99.0.БВ19АГ08000, 853211О.99.0.БВ19АА56000, 853211О.99.0.БВ19АА98000,  присмотр и уход                                             </t>
  </si>
  <si>
    <r>
      <rPr>
        <sz val="14"/>
        <color rgb="FF000000"/>
        <rFont val="Times New Roman"/>
        <family val="1"/>
        <charset val="204"/>
      </rPr>
      <t xml:space="preserve">Плановые ассигнования на 2023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</si>
  <si>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2023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</si>
  <si>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</si>
  <si>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</si>
  <si>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t xml:space="preserve">853211О.99.0.БВ19АГ20000, 853211О.99.0.БВ19АА68000, 853211О.99.0.БВ19АГ08000, 853211О.99.0.БВ19АА56000, 853211О.99.0.БВ19АА98000, 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</si>
  <si>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«Детский сад № 37»</t>
  </si>
  <si>
    <t>801011О.99.0.БВ24АВ42000,                                 реализация основных общеобразовательных программ дошкольного образования</t>
  </si>
  <si>
    <t>853211О.99.0.БВ19АА14000, 853211О.99.0.БВ19АГ08000,                                                 присмотр и уход</t>
  </si>
  <si>
    <r>
      <t xml:space="preserve">853211О.99.0.БВ19АА14000, 853211О.99.0.БВ19АГ08000,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</si>
  <si>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801011О.99.0.БВ24АВ42000,    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</si>
  <si>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№39"</t>
  </si>
  <si>
    <t>Отчетный период: 9 месяцев 2023 года</t>
  </si>
  <si>
    <r>
      <t xml:space="preserve">801011О.99.0.БВ24ДП02000,                       801011О.99.0.БВ24АВ42000,     801011О.99.0.БВ24ДН82000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</si>
  <si>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853211О.99.0.БВ19АА56000, 853211О.99.0.БВ19АА98000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</si>
  <si>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801011О.99.0.БВ24АВ42000,     801011О.99.0.БВ24ДН82000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</si>
  <si>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853211О.99.0.БВ19АА98000        присмотр и уход</t>
  </si>
  <si>
    <t>муниципальное бюджетное дошкольное образовательное учреждение "Детский сад № 41"</t>
  </si>
  <si>
    <t>801011О.99.0.БВ24ДП02000,                                801011О.99.0.БВ24ДН82000,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</si>
  <si>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присмотр и уход</t>
  </si>
  <si>
    <t>801011О.99.0.БВ24ДП02000,                  801011О.99.0.БВ24ДН82000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</si>
  <si>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присмотр и уход</t>
  </si>
  <si>
    <t>МБДОУ д/с № 43</t>
  </si>
  <si>
    <r>
      <t xml:space="preserve">801011О.99.0.БВ24ДП02000,                        801011О.99.0.БВ24АВ42000,     801011О.99.0.БВ24ДН82000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</si>
  <si>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853211О.99.0.БВ19АА26000,853211О.99.0.БВ19АГ20000, 853211О.99.0.БВ19АА68000, 853211О.99.0.БВ19АА14000, 853211О.99.0.БВ19АГ08000, 853211О.99.0.БВ19АА56000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</si>
  <si>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801011О.99.0.БВ24АВ42000,     801011О.99.0.БВ24ДН82000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</si>
  <si>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44 "Тополек"</t>
  </si>
  <si>
    <t>Муниципальное бюджетное дошкольное образовательное учреждение "Детский сад № 44 "Тополек"</t>
  </si>
  <si>
    <t>МБДОУ ЦРР "Ромашка"</t>
  </si>
  <si>
    <t>муниципальное бюджетное дошкольное образовательное учреждение "Детский сад № 46 "Светлячок"</t>
  </si>
  <si>
    <r>
      <t xml:space="preserve">801011О.99.0.БВ24ДП02000,             801011О.99.0.БВ24АВ42000,     801011О.99.0.БВ24ДН82000,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</si>
  <si>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853211О.99.0.БВ19АА26000,853211О.99.0.БВ19АГ20000, 853211О.99.0.БВ19АА68000, 853211О.99.0.БВ19АА14000,  853211О.99.0.БВ19АГ08000, 853211О.99.0.БВ19АА56000, 853211О.99.0.БВ19АА98000,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</si>
  <si>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801011О.99.0.БВ24ДН82000,                                       реализация основных общеобразовательных программ дошкольного образования</t>
  </si>
  <si>
    <t xml:space="preserve"> 853211О.99.0.БВ19АА26000,853211О.99.0.БВ19АГ20000, 853211О.99.0.БВ19АА68000, 853211О.99.0.БВ19АА14000, 853211О.99.0.БВ19АБ40000, 853211О.99.0.БВ19АГ08000, 853211О.99.0.БВ19АА56000, 853211О.99.0.БВ19АА98000,                                                присмотр и уход</t>
  </si>
  <si>
    <t xml:space="preserve"> 853211О.99.0.БВ19АА26000, 853211О.99.0.БВ19АГ20000, 853211О.99.0.БВ19АА68000, 853211О.99.0.БВ19АА14000, 853211О.99.0.БВ19АБ40000, 853211О.99.0.БВ19АГ08000, 853211О.99.0.БВ19АА56000, 853211О.99.0.БВ19АА98000,                                                присмотр и уход</t>
  </si>
  <si>
    <t>муниципальное бюджетное дошкольное образовательное учреждение «Детский сад № 48»</t>
  </si>
  <si>
    <t>МБДОУ д/с № 51</t>
  </si>
  <si>
    <t>МБДОУ д/с №52</t>
  </si>
  <si>
    <r>
      <t xml:space="preserve">801011О.99.0.БВ24ДП02000,                           801011О.99.0.БВ24АВ42000,     801011О.99.0.БВ24ДН82000,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</si>
  <si>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801011О.99.0.БВ24ДП02000,                           801011О.99.0.БВ24АВ42000,                        801011О.99.0.БВ24ДН82000,                                                     реализация основных общеобразовательных программ дошкольного образования</t>
  </si>
  <si>
    <t xml:space="preserve">853211О.99.0.БВ19АГ20000, 853211О.99.0.БВ19АА68000, 853211О.99.0.БВ19АА14000,  853211О.99.0.БВ19АГ08000, 853211О.99.0.БВ19АА56000,                                                </t>
  </si>
  <si>
    <r>
      <t xml:space="preserve">801011О.99.0.БВ24ДП02000,                                      801011О.99.0.БВ24АВ42000,                                      801011О.99.0.БВ24ДН82000,              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</si>
  <si>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853211О.99.0.БВ19АА56000,                   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</si>
  <si>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«Детский сад № 55»</t>
  </si>
  <si>
    <r>
      <t xml:space="preserve">801011О.99.0.БВ24ДП02000,                           801011О.99.0.БВ24ДН82000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</si>
  <si>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853211О.99.0.БВ19АА26000,853211О.99.0.БВ19АГ20000, 853211О.99.0.БВ19АА68000, 853211О.99.0.БВ19АГ08000, 853211О.99.0.БВ19АА56000, 853211О.99.0.БВ19АА98000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</si>
  <si>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801011О.99.0.БВ24ДН82000                                                   реализация основных общеобразовательных программ дошкольного образования</t>
  </si>
  <si>
    <t>853211О.99.0.БВ19АА26000,853211О.99.0.БВ19АГ20000, 853211О.99.0.БВ19АА68000, 853211О.99.0.БВ19АГ08000, 853211О.99.0.БВ19АА56000, 853211О.99.0.БВ19АА98000                                                присмотр и уход</t>
  </si>
  <si>
    <t>МБДОУ д/с № 59</t>
  </si>
  <si>
    <r>
      <t xml:space="preserve">801011О.99.0.БВ24ДП02000,                        801011О.99.0.БВ24АВ42000,     801011О.99.0.БВ24ДН82000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</si>
  <si>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</si>
  <si>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801011О.99.0.БВ24АВ42000,     801011О.99.0.БВ24ДН82000  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</si>
  <si>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62 "Журавушка"</t>
  </si>
  <si>
    <r>
      <t xml:space="preserve">801011О.99.0.БВ24ДП02000,                         801011О.99.0.БВ24АВ42000,     801011О.99.0.БВ24ДН82000,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</si>
  <si>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 853211О.99.0.БВ19АГ08000, 853211О.99.0.БВ19АА56000,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</si>
  <si>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801011О.99.0.БВ24АВ42000,     801011О.99.0.БВ24ДН82000,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</si>
  <si>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                                               присмотр и уход</t>
  </si>
  <si>
    <t>853211О.99.0.БВ19АГ20000, 853211О.99.0.БВ19АА68000,853211О.99.0.БВ19АГ08000, 853211О.99.0.БВ19АА56000,                                            присмотр и уход</t>
  </si>
  <si>
    <t xml:space="preserve">Муниципальное бюджетное дошкольное образовательное учреждение «Детский сад № 63» </t>
  </si>
  <si>
    <r>
      <t xml:space="preserve">801011О.99.0.БВ24ДП02000,                         801011О.99.0.БВ24АВ42000,     801011О.99.0.БВ24ДН82000,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</si>
  <si>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</si>
  <si>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801011О.99.0.БВ24ДН82000,                                     реализация основных общеобразовательных программ дошкольного образования</t>
  </si>
  <si>
    <t>801011О.99.0.БВ24ДП02000,                       801011О.99.0.БВ24АВ42000,                       801011О.99.0.БВ24ДН82000,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</si>
  <si>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853211О.99.0.БВ19АА98000,                                               присмотр и уход</t>
  </si>
  <si>
    <t>МБДОУ д/с № 64</t>
  </si>
  <si>
    <t>МБДОУ д/с №65 "Буратино"</t>
  </si>
  <si>
    <r>
      <t xml:space="preserve">801011О.99.0.БВ24ДП02000,                          801011О.99.0.БВ24АВ42000,     801011О.99.0.БВ24ДН82000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</si>
  <si>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 853211О.99.0.БВ19АГ08000, 853211О.99.0.БВ19АА56000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</si>
  <si>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801011О.99.0.БВ24АВ42000,     801011О.99.0.БВ24ДН82000                                 реализация основных общеобразовательных программ дошкольного образования</t>
  </si>
  <si>
    <t>МАДОУ ЦРР "Улыбка"</t>
  </si>
  <si>
    <r>
      <t xml:space="preserve">801011О.99.0.БВ24ДП02000,                           801011О.99.0.БВ24АВ42000,     801011О.99.0.БВ24ДН82000,                                       </t>
    </r>
    <r>
      <rPr>
        <sz val="14"/>
        <rFont val="Times New Roman"/>
      </rPr>
      <t>реализация основных общеобразовательных программ дошкольного образования</t>
    </r>
  </si>
  <si>
    <r>
      <t xml:space="preserve">853211О.99.0.БВ19АБ10000,853211О.99.0.БВ19АА26000, 853211О.99.0.БВ19АГ20000, 853211О.99.0.БВ19АА68000, 853211О.99.0.БВ19АА14000,  853211О.99.0.БВ19АГ08000, 853211О.99.0.БВ19АА56000, 853211О.99.0.БВ19АА98000                    </t>
    </r>
    <r>
      <rPr>
        <sz val="14"/>
        <rFont val="Times New Roman"/>
      </rPr>
      <t>присмотр и уход</t>
    </r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</si>
  <si>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</rPr>
      <t>(местный бюджет)</t>
    </r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</si>
  <si>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</si>
  <si>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</si>
  <si>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</rPr>
      <t>(областной бюджет)</t>
    </r>
  </si>
  <si>
    <t xml:space="preserve">муниципальное бюджетное дошкольное образовательное учреждение «Детский сад № 67» </t>
  </si>
  <si>
    <t>853211О.99.0.БВ19АГ20000, 853211О.99.0.БВ19АА68000, 853211О.99.0.БВ19АА14000, 853211О.99.0.БВ19АГ08000, 853211О.99.0.БВ19АА56000                                                            присмотр и уход</t>
  </si>
  <si>
    <t>муниципальное бюджетное дошкольное образовательное учреждение «Детский сад № 67»</t>
  </si>
  <si>
    <t>МАДОУ № 68 "Светлячок"</t>
  </si>
  <si>
    <r>
      <t xml:space="preserve">801011О.99.0.БВ24ДН82000,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</si>
  <si>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853211О.99.0.БВ19АГ08000, 853211О.99.0.БВ19АА56000,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</si>
  <si>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801011О.99.0.БВ24ДН82000                                                    реализация основных общеобразовательных программ дошкольного образования</t>
  </si>
  <si>
    <t>853211О.99.0.БВ19АГ08000, 853211О.99.0.БВ19АА56000,                                                присмотр и уход</t>
  </si>
  <si>
    <t>МАДОУ  № 68 "Светлячок"</t>
  </si>
  <si>
    <t>801011О.99.0.БВ24ДН82000                                             реализация основных общеобразовательных программ дошкольного образования</t>
  </si>
  <si>
    <t>853211О.99.0.БВ19АГ08000, 853211О.99.0.БВ19АА56000                                             присмотр и уход</t>
  </si>
  <si>
    <t>МБДОУ д/с №71</t>
  </si>
  <si>
    <r>
      <t xml:space="preserve">801011О.99.0.БВ24ДП02000, 801011О.99.0.БВ24ДН82000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</si>
  <si>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853211О.99.0.БВ19АА26000,853211О.99.0.БВ19АГ20000,853211О.99.0.БВ19АА68000,853211О.99.0.БВ19АА98000,853211О.99.0.БВ19АА14000, 853211О.99.0.БВ19АГ08000,853211О.99.0.БВ19АА56000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</si>
  <si>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801011О.99.0.БВ24ДН82000                                     реализация основных общеобразовательных программ дошкольного образования</t>
  </si>
  <si>
    <t xml:space="preserve"> 853211О.99.0.БВ19АА26000,853211О.99.0.БВ19АГ20000,853211О.99.0.БВ19АА68000,853211О.99.0.БВ19АА98000,853211О.99.0.БВ19АА14000, 853211О.99.0.БВ19АГ08000,853211О.99.0.БВ19АА56000                                        присмотр и уход</t>
  </si>
  <si>
    <t>801011О.99.0.БВ24ДП02000, 801011О.99.0.БВ24ДН82000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</si>
  <si>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73"</t>
  </si>
  <si>
    <r>
      <t xml:space="preserve">801011О.99.0.БВ24ДП02000,                             801011О.99.0.БВ24ДН82000,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</si>
  <si>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 853211О.99.0.БВ19АГ08000, 853211О.99.0.БВ19АА56000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</si>
  <si>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  801011О.99.0.БВ24ДН82000,                                                реализация основных общеобразовательных программ дошкольного образования</t>
  </si>
  <si>
    <t>МБДОУ д/с № 76</t>
  </si>
  <si>
    <r>
      <t xml:space="preserve">801011О.99.0.БВ24ДП02000,                                      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</si>
  <si>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 853211О.99.0.БВ19АГ08000, 853211О.99.0.БВ19АА56000, 853211О.99.0.БВ19АА98000   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</si>
  <si>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801011О.99.0.БВ24ДН82000  реализация основных общеобразовательных программ дошкольного образования</t>
  </si>
  <si>
    <t>853211О.99.0.БВ19АГ20000, 853211О.99.0.БВ19АА68000,  853211О.99.0.БВ19АГ08000, 853211О.99.0.БВ19АА56000, 853211О.99.0.БВ19АА98000       присмотр и уход</t>
  </si>
  <si>
    <t>801011О.99.0.БВ24ДП02000,                    801011О.99.0.БВ24ДН82000 реализация основных общеобразовательных программ дошкольного образования</t>
  </si>
  <si>
    <t>853211О.99.0.БВ19АГ20000, 853211О.99.0.БВ19АА68000,  853211О.99.0.БВ19АГ08000, 853211О.99.0.БВ19АА56000, 853211О.99.0.БВ19АА98000                                                    присмотр и уход</t>
  </si>
  <si>
    <t>Муниципальное бюджетное дошкольное образовательное учреждение "Детский сад №78"</t>
  </si>
  <si>
    <r>
      <t xml:space="preserve">801011О.99.0.БВ24ДП02000,                  801011О.99.0.БВ24ДН82000,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</si>
  <si>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853211О.99.0.БВ19АГ08000, 853211О.99.0.БВ19АА68000, 853211О.99.0.БВ19АА56000,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</si>
  <si>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Отчетный период:  5 месяцев 2023 года</t>
  </si>
  <si>
    <t>801011О.99.0.БВ24ДП02000,                  801011О.99.0.БВ24ДН82000, реализация основных общеобразовательных программ дошкольного образования</t>
  </si>
  <si>
    <t>853211О.99.0.БВ19АГ20000, 853211О.99.0.БВ19АГ08000, 853211О.99.0.БВ19АА68000, 853211О.99.0.БВ19АА56000,                                            присмотр и уход</t>
  </si>
  <si>
    <t>801011О.99.0.БВ24ДП02000, 801011О.99.0.БВ24ДН82000, 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</si>
  <si>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80"</t>
  </si>
  <si>
    <r>
      <rPr>
        <sz val="12"/>
        <color rgb="FFFF0000"/>
        <rFont val="Times New Roman"/>
        <family val="1"/>
        <charset val="204"/>
      </rPr>
      <t>801011О.99.0.БВ24ДП02000</t>
    </r>
    <r>
      <rPr>
        <sz val="12"/>
        <rFont val="Times New Roman"/>
        <family val="1"/>
        <charset val="204"/>
      </rPr>
      <t xml:space="preserve">,                    </t>
    </r>
    <r>
      <rPr>
        <sz val="12"/>
        <color rgb="FFFF0000"/>
        <rFont val="Times New Roman"/>
        <family val="1"/>
        <charset val="204"/>
      </rPr>
      <t>801011О.99.0.БВ24ДН82000</t>
    </r>
    <r>
      <rPr>
        <sz val="12"/>
        <rFont val="Times New Roman"/>
        <family val="1"/>
        <charset val="204"/>
      </rPr>
      <t xml:space="preserve">,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</si>
  <si>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color rgb="FFFF0000"/>
        <rFont val="Times New Roman"/>
        <family val="1"/>
        <charset val="204"/>
      </rPr>
      <t>853211О.99.0.БВ19АГ20000</t>
    </r>
    <r>
      <rPr>
        <sz val="12"/>
        <rFont val="Times New Roman"/>
        <family val="1"/>
        <charset val="204"/>
      </rPr>
      <t xml:space="preserve">, </t>
    </r>
    <r>
      <rPr>
        <sz val="12"/>
        <color rgb="FFFF0000"/>
        <rFont val="Times New Roman"/>
        <family val="1"/>
        <charset val="204"/>
      </rPr>
      <t>853211О.99.0.БВ19АА68000</t>
    </r>
    <r>
      <rPr>
        <sz val="12"/>
        <rFont val="Times New Roman"/>
        <family val="1"/>
        <charset val="204"/>
      </rPr>
      <t xml:space="preserve">, </t>
    </r>
    <r>
      <rPr>
        <sz val="12"/>
        <color rgb="FFFF0000"/>
        <rFont val="Times New Roman"/>
        <family val="1"/>
        <charset val="204"/>
      </rPr>
      <t>853211О.99.0.БВ19АА14000</t>
    </r>
    <r>
      <rPr>
        <sz val="12"/>
        <rFont val="Times New Roman"/>
        <family val="1"/>
        <charset val="204"/>
      </rPr>
      <t>,</t>
    </r>
    <r>
      <rPr>
        <sz val="12"/>
        <color rgb="FFFF0000"/>
        <rFont val="Times New Roman"/>
        <family val="1"/>
        <charset val="204"/>
      </rPr>
      <t>853211О.99.0.БВ19АГ08000</t>
    </r>
    <r>
      <rPr>
        <sz val="12"/>
        <rFont val="Times New Roman"/>
        <family val="1"/>
        <charset val="204"/>
      </rPr>
      <t xml:space="preserve">, </t>
    </r>
    <r>
      <rPr>
        <sz val="12"/>
        <color rgb="FFFF0000"/>
        <rFont val="Times New Roman"/>
        <family val="1"/>
        <charset val="204"/>
      </rPr>
      <t>853211О.99.0.БВ19АА56000</t>
    </r>
    <r>
      <rPr>
        <sz val="12"/>
        <rFont val="Times New Roman"/>
        <family val="1"/>
        <charset val="204"/>
      </rPr>
      <t xml:space="preserve">, </t>
    </r>
    <r>
      <rPr>
        <sz val="12"/>
        <color rgb="FFFF0000"/>
        <rFont val="Times New Roman"/>
        <family val="1"/>
        <charset val="204"/>
      </rPr>
      <t>853211О.99.0.БВ19АА98000</t>
    </r>
    <r>
      <rPr>
        <sz val="12"/>
        <rFont val="Times New Roman"/>
        <family val="1"/>
        <charset val="204"/>
      </rPr>
      <t xml:space="preserve">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</si>
  <si>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801011О.99.0.БВ24ДН82000,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</si>
  <si>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853211О.99.0.БВ19АА14000,853211О.99.0.БВ19АГ08000, 853211О.99.0.БВ19АА56000, 853211О.99.0.БВ19АА98000,                                               присмотр и уход</t>
  </si>
  <si>
    <t>МБДОУ д/с № 83</t>
  </si>
  <si>
    <r>
      <t xml:space="preserve">801011О.99.0.БВ24ДП02000,              801011О.99.0.БВ24ДН82000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</si>
  <si>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</si>
  <si>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801011О.99.0.БВ24ДН82000  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</si>
  <si>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№84"</t>
  </si>
  <si>
    <r>
      <t xml:space="preserve">801011О.99.0.БВ24ДП02000,               801011О.99.0.БВ24ДН82000,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</si>
  <si>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853211О.99.0.БВ19АБ10000, 853211О.99.0.БВ19АГ20000, 853211О.99.0.БВ19АА68000, 853211О.99.0.БВ19АГ08000, 853211О.99.0.БВ19АА56000,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</si>
  <si>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801011О.99.0.БВ24ДН82000,                                  реализация основных общеобразовательных программ дошкольного образования</t>
  </si>
  <si>
    <t>853211О.99.0.БВ19АБ10000, 853211О.99.0.БВ19АГ20000, 853211О.99.0.БВ19АА68000, 853211О.99.0.БВ19АГ08000, 853211О.99.0.БВ19АА56000, присмотр и уход</t>
  </si>
  <si>
    <t>МБДОУ д/с "Здоровый ребенок"</t>
  </si>
  <si>
    <r>
      <rPr>
        <sz val="12"/>
        <rFont val="Times New Roman"/>
        <family val="1"/>
        <charset val="204"/>
      </rPr>
      <t xml:space="preserve">801011О.99.0.БВ24ДП02000,               801011О.99.0.БВ24АГ62000,            801011О.99.0.БВ24АВ42000,     801011О.99.0.БВ24ДН82000,     801011О.99.0.БВ24ДП04000,       801011О.99.0.БВ24ДН84000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</si>
  <si>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</si>
  <si>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rPr>
        <sz val="14"/>
        <color theme="1"/>
        <rFont val="Times New Roman"/>
        <family val="1"/>
        <charset val="204"/>
      </rP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</si>
  <si>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rPr>
        <sz val="14"/>
        <color theme="1"/>
        <rFont val="Times New Roman"/>
        <family val="1"/>
        <charset val="204"/>
      </rP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</si>
  <si>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r>
      <rPr>
        <sz val="14"/>
        <color theme="1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</si>
  <si>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rPr>
        <sz val="14"/>
        <color theme="1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</si>
  <si>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Муниципальное бюджетное дошкольное образовательное учреждение «Детский сад № 91 «Паровозик»</t>
  </si>
  <si>
    <t>муниципальное бюджетное дошкольное образовательное учреждение "Детский сад № 92"</t>
  </si>
  <si>
    <r>
      <t xml:space="preserve">801011О.99.0.БВ24ДП02000,                         801011О.99.0.БВ24АВ42000,      801011О.99.0.БВ24ДН82000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</si>
  <si>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                853211О.99.0.БВ19АА68000,                  853211О.99.0.БВ19АА14000,                      853211О.99.0.БВ19АГ08000,                   853211О.99.0.БВ19АА56000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</si>
  <si>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                    801011О.99.0.БВ24ДН82000                                                   реализация основных общеобразовательных программ дошкольного образования</t>
  </si>
  <si>
    <r>
      <t xml:space="preserve">853211О.99.0.БВ19АГ20000,                  853211О.99.0.БВ19АА68000,                  853211О.99.0.БВ19АА14000,                      853211О.99.0.БВ19АГ08000,                   853211О.99.0.БВ19АА56000     </t>
    </r>
    <r>
      <rPr>
        <sz val="12"/>
        <color rgb="FFFF0000"/>
        <rFont val="Times New Roman"/>
        <family val="1"/>
        <charset val="204"/>
      </rPr>
      <t xml:space="preserve">   </t>
    </r>
    <r>
      <rPr>
        <sz val="12"/>
        <rFont val="Times New Roman"/>
        <family val="1"/>
        <charset val="204"/>
      </rPr>
      <t xml:space="preserve">                                            присмотр и уход</t>
    </r>
  </si>
  <si>
    <t>801011О.99.0.БВ24ДП02000,                          801011О.99.0.БВ24АВ42000,         801011О.99.0.БВ24ДН82000                                            реализация основных общеобразовательных программ дошкольного образования</t>
  </si>
  <si>
    <t>853211О.99.0.БВ19АГ20000,                  853211О.99.0.БВ19АА68000,                  853211О.99.0.БВ19АА14000,                      853211О.99.0.БВ19АГ08000,                   853211О.99.0.БВ19АА56000                                              присмотр и уход</t>
  </si>
  <si>
    <t>муниципальное бюджетное дошкольное образовательное учреждение "Детский сад № 93"</t>
  </si>
  <si>
    <t>Наименование муниципального учреждения  МБДОУ д/с № 94</t>
  </si>
  <si>
    <t>853211О.99.0.БВ19АГ20000, 853211О.99.0.БВ19АА68000, 853211О.99.0.БВ19АА14000,  853211О.99.0.БВ19АГ08000, 853211О.99.0.БВ19АА56000,                                                                                       присмотр и уход</t>
  </si>
  <si>
    <t>801011О.99.0.БВ24ДП02000,                    801011О.99.0.БВ24ДН82000,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</si>
  <si>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853211О.99.0.БВ19АА56000,                                                  присмотр и уход</t>
  </si>
  <si>
    <t>МБДОУ ДС № 95</t>
  </si>
  <si>
    <t>801011О.99.0.БВ24ДП02000,            801011О.99.0.БВ24АВ42000, 801011О.99.0.БВ24ДН82000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</si>
  <si>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присмотр и уход</t>
  </si>
  <si>
    <t xml:space="preserve"> 853211О.99.0.БВ19АГ20000, 853211О.99.0.БВ19АА68000, 853211О.99.0.БВ19АА14000, 853211О.99.0.БВ19АГ08000, 853211О.99.0.БВ19АА56000                                                     присмотр и уход</t>
  </si>
  <si>
    <t xml:space="preserve"> 853211О.99.0.БВ19АГ20000, 853211О.99.0.БВ19АА68000, 853211О.99.0.БВ19АА14000, 853211О.99.0.БВ19АГ08000, 853211О.99.0.БВ19АА56000                                               присмотр и уход</t>
  </si>
  <si>
    <t>МБДОУ д/с №97</t>
  </si>
  <si>
    <r>
      <t xml:space="preserve">801011О.99.0.БВ24ДП02000,                               801011О.99.0.БВ24ДН82000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</si>
  <si>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853211О.99.0.БВ19АА68000,  853211О.99.0.БВ19АГ08000, 853211О.99.0.БВ19АА56000, 853211О.99.0.БВ19АА98000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</si>
  <si>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МБДОУ д/с 97</t>
  </si>
  <si>
    <t>801011О.99.0.БВ24ДП02000,                               801011О.99.0.БВ24ДН82000        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</si>
  <si>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99"</t>
  </si>
  <si>
    <r>
      <t xml:space="preserve">801011О.99.0.БВ24ДП02000,                           801011О.99.0.БВ24АВ42000,     801011О.99.0.БВ24ДН82000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</si>
  <si>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color theme="1"/>
        <rFont val="Times New Roman"/>
        <family val="1"/>
        <charset val="204"/>
      </rPr>
      <t xml:space="preserve">853211О.99.0.БВ19АГ20000, 853211О.99.0.БВ19АА68000, 853211О.99.0.БВ19АА14000, 853211О.99.0.БВ19АГ08000, 853211О.99.0.БВ19АА56000, 853211О.99.0.БВ19АА98000 </t>
    </r>
    <r>
      <rPr>
        <sz val="12"/>
        <rFont val="Times New Roman"/>
        <family val="1"/>
        <charset val="204"/>
      </rPr>
      <t xml:space="preserve">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</si>
  <si>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801011О.99.0.БВ24АВ42000,     801011О.99.0.БВ24ДН82000                                     реализация основных общеобразовательных программ дошкольного образования</t>
  </si>
  <si>
    <r>
      <rPr>
        <sz val="12"/>
        <color theme="1"/>
        <rFont val="Times New Roman"/>
        <family val="1"/>
        <charset val="204"/>
      </rPr>
      <t xml:space="preserve">853211О.99.0.БВ19АГ20000, 853211О.99.0.БВ19АА68000, 853211О.99.0.БВ19АА14000, 853211О.99.0.БВ19АГ08000, 853211О.99.0.БВ19АА56000, 853211О.99.0.БВ19АА98000        </t>
    </r>
    <r>
      <rPr>
        <sz val="12"/>
        <rFont val="Times New Roman"/>
        <family val="1"/>
        <charset val="204"/>
      </rPr>
      <t xml:space="preserve">                                    присмотр и уход</t>
    </r>
  </si>
  <si>
    <r>
      <rPr>
        <sz val="14"/>
        <color theme="1"/>
        <rFont val="Times New Roman"/>
        <family val="1"/>
        <charset val="204"/>
      </rPr>
      <t xml:space="preserve">801011О.99.0.БВ24ДП02000,                   801011О.99.0.БВ24АВ42000, </t>
    </r>
    <r>
      <rPr>
        <sz val="14"/>
        <rFont val="Times New Roman"/>
        <family val="1"/>
        <charset val="204"/>
      </rPr>
      <t xml:space="preserve">    801011О.99.0.БВ24ДН82000                                      реализация основных общеобразовательных программ дошкольного образования</t>
    </r>
  </si>
  <si>
    <r>
      <rPr>
        <sz val="14"/>
        <color theme="1"/>
        <rFont val="Times New Roman"/>
        <family val="1"/>
        <charset val="204"/>
      </rPr>
      <t xml:space="preserve">853211О.99.0.БВ19АГ20000, 853211О.99.0.БВ19АА68000, 853211О.99.0.БВ19АА14000, 853211О.99.0.БВ19АГ08000, 853211О.99.0.БВ19АА56000, 853211О.99.0.БВ19АА98000    </t>
    </r>
    <r>
      <rPr>
        <sz val="14"/>
        <rFont val="Times New Roman"/>
        <family val="1"/>
        <charset val="204"/>
      </rPr>
      <t xml:space="preserve">                                        присмотр и уход</t>
    </r>
  </si>
  <si>
    <t xml:space="preserve">Муниципальное бюджетное дошкольное образовательное учреждение  «Детский сад № 100 «Рябинушка»
(МБДОУ д/с № 100)
</t>
  </si>
  <si>
    <r>
      <t xml:space="preserve">801011О.99.0.БВ24ДП02000,            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</si>
  <si>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</si>
  <si>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  «Детский сад № 100 «Рябинушка» (МБДОУ д/с № 100)</t>
  </si>
  <si>
    <t>801011О.99.0.БВ24ДП02000,                        801011О.99.0.БВ24АВ42000,     801011О.99.0.БВ24ДН82000,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</si>
  <si>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                                                           присмотр и уход</t>
  </si>
  <si>
    <t>3д</t>
  </si>
  <si>
    <t>4д</t>
  </si>
  <si>
    <t>853211О.99.0.БВ19АГ20000, 853211О.99.0.БВ19АА68000, 853211О.99.0.БВ19АА14000,  853211О.99.0.БВ19АГ08000, 853211О.99.0.БВ19АА56000                                                 присмотр и уход</t>
  </si>
  <si>
    <t>МБДОУ д/с № 101</t>
  </si>
  <si>
    <t xml:space="preserve">муниципальное бюджетное дошкольное образовательное учреждение "Детский сад №102" </t>
  </si>
  <si>
    <r>
      <t xml:space="preserve">801011О.99.0.БВ24ДП02000,                           801011О.99.0.БВ24АВ42000,     801011О.99.0.БВ24ДН82000,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</si>
  <si>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853211О.99.0.БВ19АА98000,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</si>
  <si>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801011О.99.0.БВ24ДН82000,                                 реализация основных общеобразовательных программ дошкольного образования</t>
  </si>
  <si>
    <r>
      <t xml:space="preserve">801011О.99.0.БВ24ДП02000,   801011О.99.0.БВ24АВ42000,     801011О.99.0.БВ24ДН82000,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</si>
</sst>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\ ##0.00"/>
    <numFmt numFmtId="167" formatCode="#\ ##0"/>
    <numFmt numFmtId="168" formatCode="#\ ##0.0"/>
  </numFmts>
  <fonts count="2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</font>
    <font>
      <sz val="11"/>
      <color theme="1"/>
      <name val="Calibri"/>
      <scheme val="minor"/>
    </font>
    <font>
      <sz val="12"/>
      <name val="Times New Roman"/>
    </font>
    <font>
      <sz val="14"/>
      <name val="Times New Roman"/>
    </font>
    <font>
      <b/>
      <sz val="14"/>
      <color theme="1"/>
      <name val="Times New Roman"/>
    </font>
    <font>
      <sz val="13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8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4" tint="0.79992065187536243"/>
        <bgColor indexed="65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4" tint="0.79995117038483843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1" fontId="1" fillId="3" borderId="4" xfId="0" applyNumberFormat="1" applyFont="1" applyFill="1" applyBorder="1" applyAlignment="1">
      <alignment horizontal="center" vertical="top"/>
    </xf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2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1" applyNumberFormat="1" applyFont="1" applyFill="1" applyBorder="1" applyAlignment="1">
      <alignment horizontal="left" vertical="top" wrapText="1"/>
    </xf>
    <xf numFmtId="2" fontId="4" fillId="0" borderId="4" xfId="1" applyNumberFormat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left" vertical="top" wrapText="1"/>
    </xf>
    <xf numFmtId="2" fontId="3" fillId="0" borderId="4" xfId="1" applyNumberFormat="1" applyFont="1" applyBorder="1" applyAlignment="1">
      <alignment vertical="top" wrapText="1"/>
    </xf>
    <xf numFmtId="3" fontId="1" fillId="0" borderId="4" xfId="0" applyNumberFormat="1" applyFont="1" applyBorder="1" applyAlignment="1">
      <alignment horizontal="center" vertical="top"/>
    </xf>
    <xf numFmtId="0" fontId="3" fillId="0" borderId="4" xfId="1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top"/>
    </xf>
    <xf numFmtId="4" fontId="1" fillId="5" borderId="4" xfId="0" applyNumberFormat="1" applyFont="1" applyFill="1" applyBorder="1" applyAlignment="1">
      <alignment horizontal="center" vertical="top"/>
    </xf>
    <xf numFmtId="4" fontId="10" fillId="2" borderId="4" xfId="0" applyNumberFormat="1" applyFont="1" applyFill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2" fontId="13" fillId="0" borderId="4" xfId="1" applyNumberFormat="1" applyFont="1" applyBorder="1" applyAlignment="1">
      <alignment vertical="top" wrapText="1"/>
    </xf>
    <xf numFmtId="2" fontId="12" fillId="0" borderId="4" xfId="0" applyNumberFormat="1" applyFont="1" applyBorder="1" applyAlignment="1">
      <alignment horizontal="center" vertical="top"/>
    </xf>
    <xf numFmtId="4" fontId="12" fillId="2" borderId="4" xfId="0" applyNumberFormat="1" applyFont="1" applyFill="1" applyBorder="1" applyAlignment="1">
      <alignment horizontal="center" vertical="top"/>
    </xf>
    <xf numFmtId="4" fontId="12" fillId="0" borderId="4" xfId="0" applyNumberFormat="1" applyFont="1" applyBorder="1" applyAlignment="1">
      <alignment horizontal="center" vertical="top"/>
    </xf>
    <xf numFmtId="3" fontId="12" fillId="0" borderId="4" xfId="0" applyNumberFormat="1" applyFont="1" applyBorder="1" applyAlignment="1">
      <alignment horizontal="center" vertical="top"/>
    </xf>
    <xf numFmtId="165" fontId="12" fillId="0" borderId="4" xfId="0" applyNumberFormat="1" applyFont="1" applyBorder="1" applyAlignment="1">
      <alignment horizontal="center" vertical="top"/>
    </xf>
    <xf numFmtId="0" fontId="13" fillId="0" borderId="4" xfId="1" applyFont="1" applyBorder="1" applyAlignment="1">
      <alignment vertical="top" wrapText="1"/>
    </xf>
    <xf numFmtId="0" fontId="16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top"/>
    </xf>
    <xf numFmtId="2" fontId="4" fillId="0" borderId="4" xfId="2" applyNumberFormat="1" applyFont="1" applyBorder="1" applyAlignment="1">
      <alignment vertical="top" wrapText="1"/>
    </xf>
    <xf numFmtId="1" fontId="16" fillId="6" borderId="4" xfId="0" applyNumberFormat="1" applyFont="1" applyFill="1" applyBorder="1" applyAlignment="1">
      <alignment horizontal="center" vertical="top"/>
    </xf>
    <xf numFmtId="164" fontId="16" fillId="0" borderId="4" xfId="0" applyNumberFormat="1" applyFont="1" applyBorder="1" applyAlignment="1">
      <alignment horizontal="center" vertical="top"/>
    </xf>
    <xf numFmtId="0" fontId="4" fillId="0" borderId="4" xfId="2" applyFont="1" applyBorder="1" applyAlignment="1">
      <alignment vertical="top" wrapText="1"/>
    </xf>
    <xf numFmtId="1" fontId="16" fillId="0" borderId="4" xfId="0" applyNumberFormat="1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4" fillId="0" borderId="4" xfId="2" applyFont="1" applyBorder="1" applyAlignment="1">
      <alignment horizontal="left" vertical="top" wrapText="1"/>
    </xf>
    <xf numFmtId="2" fontId="16" fillId="0" borderId="4" xfId="0" applyNumberFormat="1" applyFont="1" applyBorder="1" applyAlignment="1">
      <alignment horizontal="center" vertical="top"/>
    </xf>
    <xf numFmtId="4" fontId="16" fillId="7" borderId="4" xfId="0" applyNumberFormat="1" applyFont="1" applyFill="1" applyBorder="1" applyAlignment="1">
      <alignment horizontal="center" vertical="top"/>
    </xf>
    <xf numFmtId="4" fontId="16" fillId="0" borderId="4" xfId="0" applyNumberFormat="1" applyFont="1" applyBorder="1" applyAlignment="1">
      <alignment horizontal="center" vertical="top"/>
    </xf>
    <xf numFmtId="3" fontId="16" fillId="0" borderId="4" xfId="0" applyNumberFormat="1" applyFont="1" applyBorder="1" applyAlignment="1">
      <alignment horizontal="center" vertical="top"/>
    </xf>
    <xf numFmtId="165" fontId="16" fillId="0" borderId="4" xfId="0" applyNumberFormat="1" applyFont="1" applyBorder="1" applyAlignment="1">
      <alignment horizontal="center" vertical="top"/>
    </xf>
    <xf numFmtId="4" fontId="14" fillId="2" borderId="4" xfId="0" applyNumberFormat="1" applyFont="1" applyFill="1" applyBorder="1" applyAlignment="1">
      <alignment horizontal="center" vertical="top"/>
    </xf>
    <xf numFmtId="4" fontId="14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4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2" fontId="4" fillId="0" borderId="5" xfId="1" applyNumberFormat="1" applyFont="1" applyBorder="1" applyAlignment="1">
      <alignment horizontal="left" vertical="top" wrapText="1"/>
    </xf>
    <xf numFmtId="2" fontId="3" fillId="0" borderId="6" xfId="1" applyNumberFormat="1" applyFont="1" applyBorder="1" applyAlignment="1">
      <alignment horizontal="left" vertical="top" wrapText="1"/>
    </xf>
    <xf numFmtId="2" fontId="3" fillId="0" borderId="5" xfId="1" applyNumberFormat="1" applyFont="1" applyFill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/>
    </xf>
    <xf numFmtId="2" fontId="4" fillId="0" borderId="5" xfId="2" applyNumberFormat="1" applyFont="1" applyBorder="1" applyAlignment="1">
      <alignment horizontal="left" vertical="top" wrapText="1"/>
    </xf>
    <xf numFmtId="2" fontId="4" fillId="0" borderId="6" xfId="2" applyNumberFormat="1" applyFont="1" applyBorder="1" applyAlignment="1">
      <alignment horizontal="left" vertical="top" wrapText="1"/>
    </xf>
    <xf numFmtId="2" fontId="4" fillId="0" borderId="6" xfId="1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9" fillId="8" borderId="7" xfId="0" applyNumberFormat="1" applyFont="1" applyFill="1" applyBorder="1" applyAlignment="1">
      <alignment horizontal="center"/>
    </xf>
    <xf numFmtId="0" fontId="19" fillId="8" borderId="8" xfId="0" applyNumberFormat="1" applyFont="1" applyFill="1" applyBorder="1" applyAlignment="1">
      <alignment horizontal="center"/>
    </xf>
    <xf numFmtId="0" fontId="19" fillId="8" borderId="9" xfId="0" applyNumberFormat="1" applyFont="1" applyFill="1" applyBorder="1" applyAlignment="1">
      <alignment horizontal="center"/>
    </xf>
    <xf numFmtId="0" fontId="20" fillId="0" borderId="0" xfId="0" applyNumberFormat="1" applyFont="1"/>
    <xf numFmtId="0" fontId="19" fillId="0" borderId="7" xfId="0" applyNumberFormat="1" applyFont="1" applyBorder="1" applyAlignment="1">
      <alignment horizontal="center"/>
    </xf>
    <xf numFmtId="0" fontId="19" fillId="0" borderId="8" xfId="0" applyNumberFormat="1" applyFont="1" applyBorder="1" applyAlignment="1">
      <alignment horizontal="center"/>
    </xf>
    <xf numFmtId="0" fontId="19" fillId="0" borderId="9" xfId="0" applyNumberFormat="1" applyFont="1" applyBorder="1" applyAlignment="1">
      <alignment horizontal="center"/>
    </xf>
    <xf numFmtId="0" fontId="19" fillId="0" borderId="7" xfId="0" applyNumberFormat="1" applyFont="1" applyBorder="1" applyAlignment="1">
      <alignment horizontal="left" vertical="top"/>
    </xf>
    <xf numFmtId="0" fontId="19" fillId="0" borderId="7" xfId="0" applyNumberFormat="1" applyFont="1" applyBorder="1" applyAlignment="1">
      <alignment horizontal="left" vertical="top" wrapText="1"/>
    </xf>
    <xf numFmtId="0" fontId="19" fillId="0" borderId="7" xfId="0" applyNumberFormat="1" applyFont="1" applyBorder="1" applyAlignment="1">
      <alignment horizontal="center"/>
    </xf>
    <xf numFmtId="0" fontId="19" fillId="0" borderId="7" xfId="0" applyNumberFormat="1" applyFont="1" applyBorder="1" applyAlignment="1">
      <alignment horizontal="center" vertical="top"/>
    </xf>
    <xf numFmtId="2" fontId="21" fillId="9" borderId="7" xfId="0" applyNumberFormat="1" applyFont="1" applyFill="1" applyBorder="1" applyAlignment="1">
      <alignment vertical="top" wrapText="1"/>
    </xf>
    <xf numFmtId="1" fontId="19" fillId="8" borderId="7" xfId="0" applyNumberFormat="1" applyFont="1" applyFill="1" applyBorder="1" applyAlignment="1">
      <alignment horizontal="center" vertical="top"/>
    </xf>
    <xf numFmtId="164" fontId="19" fillId="0" borderId="7" xfId="0" applyNumberFormat="1" applyFont="1" applyBorder="1" applyAlignment="1">
      <alignment horizontal="center" vertical="top"/>
    </xf>
    <xf numFmtId="0" fontId="21" fillId="9" borderId="7" xfId="0" applyNumberFormat="1" applyFont="1" applyFill="1" applyBorder="1" applyAlignment="1">
      <alignment vertical="top" wrapText="1"/>
    </xf>
    <xf numFmtId="1" fontId="19" fillId="0" borderId="7" xfId="0" applyNumberFormat="1" applyFont="1" applyBorder="1" applyAlignment="1">
      <alignment horizontal="center" vertical="top"/>
    </xf>
    <xf numFmtId="0" fontId="19" fillId="0" borderId="7" xfId="0" applyNumberFormat="1" applyFont="1" applyBorder="1" applyAlignment="1">
      <alignment horizontal="center" vertical="top"/>
    </xf>
    <xf numFmtId="2" fontId="21" fillId="9" borderId="7" xfId="0" applyNumberFormat="1" applyFont="1" applyFill="1" applyBorder="1" applyAlignment="1">
      <alignment horizontal="left" vertical="top" wrapText="1"/>
    </xf>
    <xf numFmtId="0" fontId="21" fillId="0" borderId="7" xfId="0" applyNumberFormat="1" applyFont="1" applyBorder="1" applyAlignment="1">
      <alignment vertical="top" wrapText="1"/>
    </xf>
    <xf numFmtId="0" fontId="19" fillId="0" borderId="10" xfId="0" applyNumberFormat="1" applyFont="1" applyBorder="1" applyAlignment="1">
      <alignment horizontal="center" vertical="top"/>
    </xf>
    <xf numFmtId="2" fontId="21" fillId="9" borderId="10" xfId="0" applyNumberFormat="1" applyFont="1" applyFill="1" applyBorder="1" applyAlignment="1">
      <alignment horizontal="left" vertical="top" wrapText="1"/>
    </xf>
    <xf numFmtId="2" fontId="22" fillId="9" borderId="7" xfId="0" applyNumberFormat="1" applyFont="1" applyFill="1" applyBorder="1" applyAlignment="1">
      <alignment vertical="top" wrapText="1"/>
    </xf>
    <xf numFmtId="2" fontId="19" fillId="0" borderId="7" xfId="0" applyNumberFormat="1" applyFont="1" applyBorder="1" applyAlignment="1">
      <alignment horizontal="center" vertical="top"/>
    </xf>
    <xf numFmtId="4" fontId="19" fillId="10" borderId="7" xfId="0" applyNumberFormat="1" applyFont="1" applyFill="1" applyBorder="1" applyAlignment="1">
      <alignment horizontal="center" vertical="top"/>
    </xf>
    <xf numFmtId="4" fontId="19" fillId="0" borderId="7" xfId="0" applyNumberFormat="1" applyFont="1" applyBorder="1" applyAlignment="1">
      <alignment horizontal="center" vertical="top"/>
    </xf>
    <xf numFmtId="3" fontId="19" fillId="0" borderId="7" xfId="0" applyNumberFormat="1" applyFont="1" applyBorder="1" applyAlignment="1">
      <alignment horizontal="center" vertical="top"/>
    </xf>
    <xf numFmtId="165" fontId="19" fillId="0" borderId="7" xfId="0" applyNumberFormat="1" applyFont="1" applyBorder="1" applyAlignment="1">
      <alignment horizontal="center" vertical="top"/>
    </xf>
    <xf numFmtId="2" fontId="4" fillId="0" borderId="4" xfId="1" applyNumberFormat="1" applyFont="1" applyBorder="1" applyAlignment="1">
      <alignment horizontal="left" vertical="top" wrapText="1"/>
    </xf>
    <xf numFmtId="2" fontId="3" fillId="0" borderId="4" xfId="1" applyNumberFormat="1" applyFont="1" applyBorder="1" applyAlignment="1">
      <alignment horizontal="left" vertical="top" wrapText="1"/>
    </xf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1" fontId="1" fillId="11" borderId="4" xfId="0" applyNumberFormat="1" applyFont="1" applyFill="1" applyBorder="1" applyAlignment="1">
      <alignment horizontal="center" vertical="top"/>
    </xf>
    <xf numFmtId="4" fontId="1" fillId="12" borderId="4" xfId="0" applyNumberFormat="1" applyFont="1" applyFill="1" applyBorder="1" applyAlignment="1">
      <alignment horizontal="center" vertical="top"/>
    </xf>
    <xf numFmtId="166" fontId="1" fillId="0" borderId="4" xfId="0" applyNumberFormat="1" applyFont="1" applyBorder="1" applyAlignment="1">
      <alignment horizontal="center" vertical="top"/>
    </xf>
    <xf numFmtId="167" fontId="1" fillId="0" borderId="4" xfId="0" applyNumberFormat="1" applyFont="1" applyFill="1" applyBorder="1" applyAlignment="1">
      <alignment horizontal="center" vertical="top"/>
    </xf>
    <xf numFmtId="168" fontId="1" fillId="0" borderId="4" xfId="0" applyNumberFormat="1" applyFont="1" applyBorder="1" applyAlignment="1">
      <alignment horizontal="center" vertical="top"/>
    </xf>
    <xf numFmtId="166" fontId="1" fillId="12" borderId="4" xfId="0" applyNumberFormat="1" applyFont="1" applyFill="1" applyBorder="1" applyAlignment="1">
      <alignment horizontal="center" vertical="top"/>
    </xf>
    <xf numFmtId="4" fontId="24" fillId="2" borderId="4" xfId="0" applyNumberFormat="1" applyFont="1" applyFill="1" applyBorder="1" applyAlignment="1">
      <alignment horizontal="center" vertical="top"/>
    </xf>
    <xf numFmtId="0" fontId="1" fillId="13" borderId="7" xfId="0" applyNumberFormat="1" applyFont="1" applyFill="1" applyBorder="1" applyAlignment="1">
      <alignment horizontal="center"/>
    </xf>
    <xf numFmtId="0" fontId="1" fillId="13" borderId="8" xfId="0" applyNumberFormat="1" applyFont="1" applyFill="1" applyBorder="1" applyAlignment="1">
      <alignment horizontal="center"/>
    </xf>
    <xf numFmtId="0" fontId="1" fillId="13" borderId="9" xfId="0" applyNumberFormat="1" applyFont="1" applyFill="1" applyBorder="1" applyAlignment="1">
      <alignment horizontal="center"/>
    </xf>
    <xf numFmtId="0" fontId="18" fillId="0" borderId="0" xfId="0" applyNumberFormat="1" applyFont="1"/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left" vertical="top"/>
    </xf>
    <xf numFmtId="0" fontId="1" fillId="0" borderId="7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vertical="top" wrapText="1"/>
    </xf>
    <xf numFmtId="1" fontId="1" fillId="13" borderId="7" xfId="0" applyNumberFormat="1" applyFont="1" applyFill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0" fontId="4" fillId="0" borderId="7" xfId="0" applyNumberFormat="1" applyFont="1" applyBorder="1" applyAlignment="1">
      <alignment vertical="top" wrapText="1"/>
    </xf>
    <xf numFmtId="1" fontId="1" fillId="0" borderId="7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center" vertical="top"/>
    </xf>
    <xf numFmtId="2" fontId="4" fillId="0" borderId="10" xfId="0" applyNumberFormat="1" applyFont="1" applyBorder="1" applyAlignment="1">
      <alignment horizontal="left" vertical="top" wrapText="1"/>
    </xf>
    <xf numFmtId="0" fontId="4" fillId="0" borderId="7" xfId="0" applyNumberFormat="1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vertical="top" wrapText="1"/>
    </xf>
    <xf numFmtId="2" fontId="1" fillId="0" borderId="7" xfId="0" applyNumberFormat="1" applyFont="1" applyBorder="1" applyAlignment="1">
      <alignment horizontal="center" vertical="top"/>
    </xf>
    <xf numFmtId="4" fontId="1" fillId="14" borderId="7" xfId="0" applyNumberFormat="1" applyFont="1" applyFill="1" applyBorder="1" applyAlignment="1">
      <alignment horizontal="center" vertical="top"/>
    </xf>
    <xf numFmtId="4" fontId="1" fillId="0" borderId="7" xfId="0" applyNumberFormat="1" applyFont="1" applyBorder="1" applyAlignment="1">
      <alignment horizontal="center" vertical="top"/>
    </xf>
    <xf numFmtId="3" fontId="1" fillId="0" borderId="7" xfId="0" applyNumberFormat="1" applyFont="1" applyBorder="1" applyAlignment="1">
      <alignment horizontal="center" vertical="top"/>
    </xf>
    <xf numFmtId="165" fontId="1" fillId="0" borderId="7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vertical="top" wrapText="1"/>
    </xf>
    <xf numFmtId="0" fontId="12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2" fontId="4" fillId="0" borderId="4" xfId="1" applyNumberFormat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Пояснение" xfId="2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сады"/>
      <sheetName val="форма 2 сады"/>
      <sheetName val="форма 3 сады"/>
      <sheetName val="форма 4 сады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3"/>
  <sheetViews>
    <sheetView view="pageBreakPreview" topLeftCell="A396" zoomScale="80" zoomScaleSheetLayoutView="80" workbookViewId="0">
      <selection activeCell="A398" sqref="A398:XFD403"/>
    </sheetView>
  </sheetViews>
  <sheetFormatPr defaultRowHeight="15"/>
  <cols>
    <col min="1" max="1" width="7.7109375" customWidth="1"/>
    <col min="2" max="2" width="58.140625" customWidth="1"/>
    <col min="3" max="3" width="16.5703125" customWidth="1"/>
    <col min="4" max="4" width="19" customWidth="1"/>
    <col min="5" max="6" width="18.5703125" customWidth="1"/>
  </cols>
  <sheetData>
    <row r="1" spans="1:6" ht="18.75">
      <c r="A1" s="1"/>
      <c r="B1" s="1"/>
      <c r="C1" s="1"/>
      <c r="D1" s="1"/>
      <c r="E1" s="1"/>
      <c r="F1" s="1" t="s">
        <v>0</v>
      </c>
    </row>
    <row r="2" spans="1:6" ht="18.75">
      <c r="A2" s="86" t="s">
        <v>1</v>
      </c>
      <c r="B2" s="86"/>
      <c r="C2" s="86"/>
      <c r="D2" s="86"/>
      <c r="E2" s="86"/>
      <c r="F2" s="86"/>
    </row>
    <row r="3" spans="1:6" ht="18.75">
      <c r="A3" s="86" t="s">
        <v>2</v>
      </c>
      <c r="B3" s="86"/>
      <c r="C3" s="86"/>
      <c r="D3" s="86"/>
      <c r="E3" s="86"/>
      <c r="F3" s="86"/>
    </row>
    <row r="4" spans="1:6" ht="18.75">
      <c r="A4" s="86" t="s">
        <v>3</v>
      </c>
      <c r="B4" s="86"/>
      <c r="C4" s="86"/>
      <c r="D4" s="86"/>
      <c r="E4" s="86"/>
      <c r="F4" s="86"/>
    </row>
    <row r="5" spans="1:6" ht="18.75">
      <c r="A5" s="1"/>
      <c r="B5" s="1"/>
      <c r="C5" s="1"/>
      <c r="D5" s="1"/>
      <c r="E5" s="1"/>
      <c r="F5" s="1"/>
    </row>
    <row r="6" spans="1:6" ht="18.75">
      <c r="A6" s="75" t="s">
        <v>57</v>
      </c>
      <c r="B6" s="76"/>
      <c r="C6" s="76"/>
      <c r="D6" s="76"/>
      <c r="E6" s="76"/>
      <c r="F6" s="77"/>
    </row>
    <row r="7" spans="1:6" ht="18.75">
      <c r="A7" s="74" t="s">
        <v>51</v>
      </c>
      <c r="B7" s="74"/>
      <c r="C7" s="74"/>
      <c r="D7" s="74"/>
      <c r="E7" s="74"/>
      <c r="F7" s="74"/>
    </row>
    <row r="8" spans="1:6" ht="157.5" customHeight="1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 ht="18.7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138.75" customHeight="1">
      <c r="A10" s="5">
        <v>1</v>
      </c>
      <c r="B10" s="19" t="s">
        <v>56</v>
      </c>
      <c r="C10" s="5" t="s">
        <v>12</v>
      </c>
      <c r="D10" s="24">
        <v>288</v>
      </c>
      <c r="E10" s="24">
        <v>284</v>
      </c>
      <c r="F10" s="7">
        <f>E10/D10*100</f>
        <v>98.611111111111114</v>
      </c>
    </row>
    <row r="11" spans="1:6" ht="81.75">
      <c r="A11" s="5">
        <v>2</v>
      </c>
      <c r="B11" s="20" t="s">
        <v>55</v>
      </c>
      <c r="C11" s="5" t="s">
        <v>12</v>
      </c>
      <c r="D11" s="6">
        <f>D10</f>
        <v>288</v>
      </c>
      <c r="E11" s="6">
        <f>E10</f>
        <v>284</v>
      </c>
      <c r="F11" s="7">
        <f>E11/D11*100</f>
        <v>98.611111111111114</v>
      </c>
    </row>
    <row r="13" spans="1:6" ht="18.75">
      <c r="A13" s="75" t="s">
        <v>119</v>
      </c>
      <c r="B13" s="76"/>
      <c r="C13" s="76"/>
      <c r="D13" s="76"/>
      <c r="E13" s="76"/>
      <c r="F13" s="77"/>
    </row>
    <row r="14" spans="1:6" ht="18.75">
      <c r="A14" s="74" t="s">
        <v>51</v>
      </c>
      <c r="B14" s="74"/>
      <c r="C14" s="74"/>
      <c r="D14" s="74"/>
      <c r="E14" s="74"/>
      <c r="F14" s="74"/>
    </row>
    <row r="15" spans="1:6" ht="157.5" customHeight="1">
      <c r="A15" s="2" t="s">
        <v>5</v>
      </c>
      <c r="B15" s="3" t="s">
        <v>6</v>
      </c>
      <c r="C15" s="3" t="s">
        <v>7</v>
      </c>
      <c r="D15" s="3" t="s">
        <v>8</v>
      </c>
      <c r="E15" s="3" t="s">
        <v>9</v>
      </c>
      <c r="F15" s="3" t="s">
        <v>10</v>
      </c>
    </row>
    <row r="16" spans="1:6" ht="18.75">
      <c r="A16" s="34">
        <v>1</v>
      </c>
      <c r="B16" s="34">
        <v>2</v>
      </c>
      <c r="C16" s="34">
        <v>3</v>
      </c>
      <c r="D16" s="34">
        <v>4</v>
      </c>
      <c r="E16" s="34">
        <v>5</v>
      </c>
      <c r="F16" s="34" t="s">
        <v>11</v>
      </c>
    </row>
    <row r="17" spans="1:6" ht="138.75" customHeight="1">
      <c r="A17" s="5">
        <v>1</v>
      </c>
      <c r="B17" s="29" t="s">
        <v>92</v>
      </c>
      <c r="C17" s="5" t="s">
        <v>12</v>
      </c>
      <c r="D17" s="24">
        <v>429</v>
      </c>
      <c r="E17" s="24">
        <v>402</v>
      </c>
      <c r="F17" s="7">
        <f>E17/D17*100</f>
        <v>93.706293706293707</v>
      </c>
    </row>
    <row r="18" spans="1:6" ht="131.25">
      <c r="A18" s="5">
        <v>2</v>
      </c>
      <c r="B18" s="30" t="s">
        <v>120</v>
      </c>
      <c r="C18" s="5" t="s">
        <v>12</v>
      </c>
      <c r="D18" s="6">
        <f>D17</f>
        <v>429</v>
      </c>
      <c r="E18" s="6">
        <f>E17</f>
        <v>402</v>
      </c>
      <c r="F18" s="7">
        <f>E18/D18*100</f>
        <v>93.706293706293707</v>
      </c>
    </row>
    <row r="19" spans="1:6" ht="18.75">
      <c r="A19" s="1"/>
    </row>
    <row r="20" spans="1:6" ht="18.75">
      <c r="A20" s="75" t="s">
        <v>64</v>
      </c>
      <c r="B20" s="76"/>
      <c r="C20" s="76"/>
      <c r="D20" s="76"/>
      <c r="E20" s="76"/>
      <c r="F20" s="77"/>
    </row>
    <row r="21" spans="1:6" ht="18.75">
      <c r="A21" s="74" t="s">
        <v>51</v>
      </c>
      <c r="B21" s="74"/>
      <c r="C21" s="74"/>
      <c r="D21" s="74"/>
      <c r="E21" s="74"/>
      <c r="F21" s="74"/>
    </row>
    <row r="22" spans="1:6" ht="157.5" customHeight="1">
      <c r="A22" s="2" t="s">
        <v>5</v>
      </c>
      <c r="B22" s="3" t="s">
        <v>6</v>
      </c>
      <c r="C22" s="3" t="s">
        <v>7</v>
      </c>
      <c r="D22" s="3" t="s">
        <v>8</v>
      </c>
      <c r="E22" s="3" t="s">
        <v>9</v>
      </c>
      <c r="F22" s="3" t="s">
        <v>10</v>
      </c>
    </row>
    <row r="23" spans="1:6" ht="18.75">
      <c r="A23" s="33">
        <v>1</v>
      </c>
      <c r="B23" s="33">
        <v>2</v>
      </c>
      <c r="C23" s="33">
        <v>3</v>
      </c>
      <c r="D23" s="33">
        <v>4</v>
      </c>
      <c r="E23" s="33">
        <v>5</v>
      </c>
      <c r="F23" s="33" t="s">
        <v>11</v>
      </c>
    </row>
    <row r="24" spans="1:6" ht="138.75" customHeight="1">
      <c r="A24" s="5">
        <v>1</v>
      </c>
      <c r="B24" s="36" t="s">
        <v>59</v>
      </c>
      <c r="C24" s="5" t="s">
        <v>12</v>
      </c>
      <c r="D24" s="24">
        <v>286</v>
      </c>
      <c r="E24" s="24">
        <v>295</v>
      </c>
      <c r="F24" s="7">
        <f>E24/D24*100</f>
        <v>103.14685314685315</v>
      </c>
    </row>
    <row r="25" spans="1:6" ht="302.25">
      <c r="A25" s="5">
        <v>2</v>
      </c>
      <c r="B25" s="37" t="s">
        <v>60</v>
      </c>
      <c r="C25" s="5" t="s">
        <v>12</v>
      </c>
      <c r="D25" s="6">
        <f>D24</f>
        <v>286</v>
      </c>
      <c r="E25" s="6">
        <f>E24</f>
        <v>295</v>
      </c>
      <c r="F25" s="7">
        <f>E25/D25*100</f>
        <v>103.14685314685315</v>
      </c>
    </row>
    <row r="27" spans="1:6" ht="18.75">
      <c r="A27" s="75" t="s">
        <v>68</v>
      </c>
      <c r="B27" s="76"/>
      <c r="C27" s="76"/>
      <c r="D27" s="76"/>
      <c r="E27" s="76"/>
      <c r="F27" s="77"/>
    </row>
    <row r="28" spans="1:6" ht="18.75">
      <c r="A28" s="74" t="s">
        <v>51</v>
      </c>
      <c r="B28" s="74"/>
      <c r="C28" s="74"/>
      <c r="D28" s="74"/>
      <c r="E28" s="74"/>
      <c r="F28" s="74"/>
    </row>
    <row r="29" spans="1:6" ht="157.5" customHeight="1">
      <c r="A29" s="2" t="s">
        <v>5</v>
      </c>
      <c r="B29" s="3" t="s">
        <v>6</v>
      </c>
      <c r="C29" s="3" t="s">
        <v>7</v>
      </c>
      <c r="D29" s="3" t="s">
        <v>8</v>
      </c>
      <c r="E29" s="3" t="s">
        <v>9</v>
      </c>
      <c r="F29" s="3" t="s">
        <v>10</v>
      </c>
    </row>
    <row r="30" spans="1:6" ht="18.75">
      <c r="A30" s="34">
        <v>1</v>
      </c>
      <c r="B30" s="34">
        <v>2</v>
      </c>
      <c r="C30" s="34">
        <v>3</v>
      </c>
      <c r="D30" s="34">
        <v>4</v>
      </c>
      <c r="E30" s="34">
        <v>5</v>
      </c>
      <c r="F30" s="34" t="s">
        <v>11</v>
      </c>
    </row>
    <row r="31" spans="1:6" ht="78.75" customHeight="1">
      <c r="A31" s="5">
        <v>1</v>
      </c>
      <c r="B31" s="36" t="s">
        <v>69</v>
      </c>
      <c r="C31" s="5" t="s">
        <v>12</v>
      </c>
      <c r="D31" s="24">
        <v>261</v>
      </c>
      <c r="E31" s="24">
        <v>290</v>
      </c>
      <c r="F31" s="7">
        <f>E31/D31*100</f>
        <v>111.11111111111111</v>
      </c>
    </row>
    <row r="32" spans="1:6" ht="57" customHeight="1">
      <c r="A32" s="5">
        <v>2</v>
      </c>
      <c r="B32" s="37" t="s">
        <v>70</v>
      </c>
      <c r="C32" s="5" t="s">
        <v>12</v>
      </c>
      <c r="D32" s="6">
        <f>D31</f>
        <v>261</v>
      </c>
      <c r="E32" s="6">
        <f>E31</f>
        <v>290</v>
      </c>
      <c r="F32" s="7">
        <f>E32/D32*100</f>
        <v>111.11111111111111</v>
      </c>
    </row>
    <row r="34" spans="1:6" ht="18.75">
      <c r="A34" s="75" t="s">
        <v>71</v>
      </c>
      <c r="B34" s="76"/>
      <c r="C34" s="76"/>
      <c r="D34" s="76"/>
      <c r="E34" s="76"/>
      <c r="F34" s="77"/>
    </row>
    <row r="35" spans="1:6" ht="18.75">
      <c r="A35" s="74" t="s">
        <v>51</v>
      </c>
      <c r="B35" s="74"/>
      <c r="C35" s="74"/>
      <c r="D35" s="74"/>
      <c r="E35" s="74"/>
      <c r="F35" s="74"/>
    </row>
    <row r="36" spans="1:6" ht="157.5" customHeight="1">
      <c r="A36" s="2" t="s">
        <v>5</v>
      </c>
      <c r="B36" s="3" t="s">
        <v>6</v>
      </c>
      <c r="C36" s="3" t="s">
        <v>7</v>
      </c>
      <c r="D36" s="3" t="s">
        <v>8</v>
      </c>
      <c r="E36" s="3" t="s">
        <v>9</v>
      </c>
      <c r="F36" s="3" t="s">
        <v>10</v>
      </c>
    </row>
    <row r="37" spans="1:6" ht="18.75">
      <c r="A37" s="34">
        <v>1</v>
      </c>
      <c r="B37" s="34">
        <v>2</v>
      </c>
      <c r="C37" s="34">
        <v>3</v>
      </c>
      <c r="D37" s="34">
        <v>4</v>
      </c>
      <c r="E37" s="34">
        <v>5</v>
      </c>
      <c r="F37" s="34" t="s">
        <v>11</v>
      </c>
    </row>
    <row r="38" spans="1:6" ht="138.75" customHeight="1">
      <c r="A38" s="5">
        <v>1</v>
      </c>
      <c r="B38" s="29" t="s">
        <v>72</v>
      </c>
      <c r="C38" s="5" t="s">
        <v>12</v>
      </c>
      <c r="D38" s="24">
        <v>124</v>
      </c>
      <c r="E38" s="24">
        <v>125</v>
      </c>
      <c r="F38" s="7">
        <f>E38/D38*100</f>
        <v>100.80645161290323</v>
      </c>
    </row>
    <row r="39" spans="1:6" ht="93.75">
      <c r="A39" s="5">
        <v>2</v>
      </c>
      <c r="B39" s="30" t="s">
        <v>73</v>
      </c>
      <c r="C39" s="5" t="s">
        <v>12</v>
      </c>
      <c r="D39" s="6">
        <f>D38</f>
        <v>124</v>
      </c>
      <c r="E39" s="6">
        <f>E38</f>
        <v>125</v>
      </c>
      <c r="F39" s="7">
        <f>E39/D39*100</f>
        <v>100.80645161290323</v>
      </c>
    </row>
    <row r="41" spans="1:6" ht="18.75">
      <c r="A41" s="83" t="s">
        <v>74</v>
      </c>
      <c r="B41" s="84"/>
      <c r="C41" s="84"/>
      <c r="D41" s="84"/>
      <c r="E41" s="84"/>
      <c r="F41" s="85"/>
    </row>
    <row r="42" spans="1:6" ht="18.75">
      <c r="A42" s="74" t="s">
        <v>51</v>
      </c>
      <c r="B42" s="74"/>
      <c r="C42" s="74"/>
      <c r="D42" s="74"/>
      <c r="E42" s="74"/>
      <c r="F42" s="74"/>
    </row>
    <row r="43" spans="1:6" ht="157.5" customHeight="1">
      <c r="A43" s="2" t="s">
        <v>5</v>
      </c>
      <c r="B43" s="3" t="s">
        <v>6</v>
      </c>
      <c r="C43" s="3" t="s">
        <v>7</v>
      </c>
      <c r="D43" s="3" t="s">
        <v>8</v>
      </c>
      <c r="E43" s="3" t="s">
        <v>9</v>
      </c>
      <c r="F43" s="3" t="s">
        <v>10</v>
      </c>
    </row>
    <row r="44" spans="1:6" ht="18.75">
      <c r="A44" s="34">
        <v>1</v>
      </c>
      <c r="B44" s="34">
        <v>2</v>
      </c>
      <c r="C44" s="34">
        <v>3</v>
      </c>
      <c r="D44" s="34">
        <v>4</v>
      </c>
      <c r="E44" s="34">
        <v>5</v>
      </c>
      <c r="F44" s="34" t="s">
        <v>11</v>
      </c>
    </row>
    <row r="45" spans="1:6" ht="138.75" customHeight="1">
      <c r="A45" s="5">
        <v>1</v>
      </c>
      <c r="B45" s="36" t="s">
        <v>75</v>
      </c>
      <c r="C45" s="5" t="s">
        <v>12</v>
      </c>
      <c r="D45" s="43">
        <v>220</v>
      </c>
      <c r="E45" s="43">
        <v>121</v>
      </c>
      <c r="F45" s="7">
        <f t="shared" ref="F45:F46" si="0">E45/D45*100</f>
        <v>55.000000000000007</v>
      </c>
    </row>
    <row r="46" spans="1:6" ht="97.5">
      <c r="A46" s="5">
        <v>2</v>
      </c>
      <c r="B46" s="37" t="s">
        <v>76</v>
      </c>
      <c r="C46" s="5" t="s">
        <v>12</v>
      </c>
      <c r="D46" s="6">
        <f>D45</f>
        <v>220</v>
      </c>
      <c r="E46" s="6">
        <f>E45</f>
        <v>121</v>
      </c>
      <c r="F46" s="7">
        <f t="shared" si="0"/>
        <v>55.000000000000007</v>
      </c>
    </row>
    <row r="48" spans="1:6" ht="18.75">
      <c r="A48" s="75" t="s">
        <v>81</v>
      </c>
      <c r="B48" s="76"/>
      <c r="C48" s="76"/>
      <c r="D48" s="76"/>
      <c r="E48" s="76"/>
      <c r="F48" s="77"/>
    </row>
    <row r="49" spans="1:6" ht="18.75">
      <c r="A49" s="74" t="s">
        <v>51</v>
      </c>
      <c r="B49" s="74"/>
      <c r="C49" s="74"/>
      <c r="D49" s="74"/>
      <c r="E49" s="74"/>
      <c r="F49" s="74"/>
    </row>
    <row r="50" spans="1:6" ht="157.5" customHeight="1">
      <c r="A50" s="2" t="s">
        <v>5</v>
      </c>
      <c r="B50" s="3" t="s">
        <v>6</v>
      </c>
      <c r="C50" s="3" t="s">
        <v>7</v>
      </c>
      <c r="D50" s="3" t="s">
        <v>8</v>
      </c>
      <c r="E50" s="3" t="s">
        <v>9</v>
      </c>
      <c r="F50" s="3" t="s">
        <v>10</v>
      </c>
    </row>
    <row r="51" spans="1:6" ht="18.75">
      <c r="A51" s="34">
        <v>1</v>
      </c>
      <c r="B51" s="34">
        <v>2</v>
      </c>
      <c r="C51" s="34">
        <v>3</v>
      </c>
      <c r="D51" s="34">
        <v>4</v>
      </c>
      <c r="E51" s="34">
        <v>5</v>
      </c>
      <c r="F51" s="34" t="s">
        <v>11</v>
      </c>
    </row>
    <row r="52" spans="1:6" ht="138.75" customHeight="1">
      <c r="A52" s="5">
        <v>1</v>
      </c>
      <c r="B52" s="19" t="s">
        <v>82</v>
      </c>
      <c r="C52" s="5" t="s">
        <v>12</v>
      </c>
      <c r="D52" s="24">
        <v>58</v>
      </c>
      <c r="E52" s="24">
        <v>49</v>
      </c>
      <c r="F52" s="7">
        <f>E52/D52*100</f>
        <v>84.482758620689651</v>
      </c>
    </row>
    <row r="53" spans="1:6" ht="66">
      <c r="A53" s="5">
        <v>2</v>
      </c>
      <c r="B53" s="20" t="s">
        <v>83</v>
      </c>
      <c r="C53" s="5" t="s">
        <v>12</v>
      </c>
      <c r="D53" s="6">
        <f>D52</f>
        <v>58</v>
      </c>
      <c r="E53" s="6">
        <f>E52</f>
        <v>49</v>
      </c>
      <c r="F53" s="7">
        <f>E53/D53*100</f>
        <v>84.482758620689651</v>
      </c>
    </row>
    <row r="55" spans="1:6" ht="18.75">
      <c r="A55" s="75" t="s">
        <v>88</v>
      </c>
      <c r="B55" s="76"/>
      <c r="C55" s="76"/>
      <c r="D55" s="76"/>
      <c r="E55" s="76"/>
      <c r="F55" s="77"/>
    </row>
    <row r="56" spans="1:6" ht="18.75">
      <c r="A56" s="74" t="s">
        <v>51</v>
      </c>
      <c r="B56" s="74"/>
      <c r="C56" s="74"/>
      <c r="D56" s="74"/>
      <c r="E56" s="74"/>
      <c r="F56" s="74"/>
    </row>
    <row r="57" spans="1:6" ht="157.5" customHeight="1">
      <c r="A57" s="2" t="s">
        <v>5</v>
      </c>
      <c r="B57" s="3" t="s">
        <v>6</v>
      </c>
      <c r="C57" s="3" t="s">
        <v>7</v>
      </c>
      <c r="D57" s="3" t="s">
        <v>8</v>
      </c>
      <c r="E57" s="3" t="s">
        <v>9</v>
      </c>
      <c r="F57" s="3" t="s">
        <v>10</v>
      </c>
    </row>
    <row r="58" spans="1:6" ht="18.75">
      <c r="A58" s="34">
        <v>1</v>
      </c>
      <c r="B58" s="34">
        <v>2</v>
      </c>
      <c r="C58" s="34">
        <v>3</v>
      </c>
      <c r="D58" s="34">
        <v>4</v>
      </c>
      <c r="E58" s="34">
        <v>5</v>
      </c>
      <c r="F58" s="34" t="s">
        <v>11</v>
      </c>
    </row>
    <row r="59" spans="1:6" ht="138.75" customHeight="1">
      <c r="A59" s="5">
        <v>1</v>
      </c>
      <c r="B59" s="29" t="s">
        <v>89</v>
      </c>
      <c r="C59" s="5" t="s">
        <v>12</v>
      </c>
      <c r="D59" s="24">
        <v>220</v>
      </c>
      <c r="E59" s="24">
        <v>74</v>
      </c>
      <c r="F59" s="7">
        <f>E59/D59*100</f>
        <v>33.636363636363633</v>
      </c>
    </row>
    <row r="60" spans="1:6" ht="112.5">
      <c r="A60" s="5">
        <v>2</v>
      </c>
      <c r="B60" s="30" t="s">
        <v>90</v>
      </c>
      <c r="C60" s="5" t="s">
        <v>12</v>
      </c>
      <c r="D60" s="6">
        <f>D59</f>
        <v>220</v>
      </c>
      <c r="E60" s="6">
        <f>E59</f>
        <v>74</v>
      </c>
      <c r="F60" s="7">
        <f>E60/D60*100</f>
        <v>33.636363636363633</v>
      </c>
    </row>
    <row r="62" spans="1:6" ht="18.75">
      <c r="A62" s="75" t="s">
        <v>91</v>
      </c>
      <c r="B62" s="76"/>
      <c r="C62" s="76"/>
      <c r="D62" s="76"/>
      <c r="E62" s="76"/>
      <c r="F62" s="77"/>
    </row>
    <row r="63" spans="1:6" ht="18.75">
      <c r="A63" s="74" t="s">
        <v>51</v>
      </c>
      <c r="B63" s="74"/>
      <c r="C63" s="74"/>
      <c r="D63" s="74"/>
      <c r="E63" s="74"/>
      <c r="F63" s="74"/>
    </row>
    <row r="64" spans="1:6" ht="157.5" customHeight="1">
      <c r="A64" s="2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</row>
    <row r="65" spans="1:6" ht="18.75">
      <c r="A65" s="34">
        <v>1</v>
      </c>
      <c r="B65" s="34">
        <v>2</v>
      </c>
      <c r="C65" s="34">
        <v>3</v>
      </c>
      <c r="D65" s="34">
        <v>4</v>
      </c>
      <c r="E65" s="34">
        <v>5</v>
      </c>
      <c r="F65" s="34" t="s">
        <v>11</v>
      </c>
    </row>
    <row r="66" spans="1:6" ht="138.75" customHeight="1">
      <c r="A66" s="5">
        <v>1</v>
      </c>
      <c r="B66" s="39" t="s">
        <v>92</v>
      </c>
      <c r="C66" s="5" t="s">
        <v>12</v>
      </c>
      <c r="D66" s="24">
        <v>136</v>
      </c>
      <c r="E66" s="24">
        <v>113</v>
      </c>
      <c r="F66" s="7">
        <f>E66/D66*100</f>
        <v>83.088235294117652</v>
      </c>
    </row>
    <row r="67" spans="1:6" ht="131.25">
      <c r="A67" s="5">
        <v>2</v>
      </c>
      <c r="B67" s="41" t="s">
        <v>93</v>
      </c>
      <c r="C67" s="5" t="s">
        <v>12</v>
      </c>
      <c r="D67" s="6">
        <f>D66</f>
        <v>136</v>
      </c>
      <c r="E67" s="6">
        <f>E66</f>
        <v>113</v>
      </c>
      <c r="F67" s="7">
        <f>E67/D67*100</f>
        <v>83.088235294117652</v>
      </c>
    </row>
    <row r="69" spans="1:6" ht="18.75">
      <c r="A69" s="75" t="s">
        <v>96</v>
      </c>
      <c r="B69" s="76"/>
      <c r="C69" s="76"/>
      <c r="D69" s="76"/>
      <c r="E69" s="76"/>
      <c r="F69" s="77"/>
    </row>
    <row r="70" spans="1:6" ht="18.75">
      <c r="A70" s="74" t="s">
        <v>51</v>
      </c>
      <c r="B70" s="74"/>
      <c r="C70" s="74"/>
      <c r="D70" s="74"/>
      <c r="E70" s="74"/>
      <c r="F70" s="74"/>
    </row>
    <row r="71" spans="1:6" ht="157.5" customHeight="1">
      <c r="A71" s="2" t="s">
        <v>5</v>
      </c>
      <c r="B71" s="3" t="s">
        <v>6</v>
      </c>
      <c r="C71" s="3" t="s">
        <v>7</v>
      </c>
      <c r="D71" s="3" t="s">
        <v>8</v>
      </c>
      <c r="E71" s="3" t="s">
        <v>9</v>
      </c>
      <c r="F71" s="3" t="s">
        <v>10</v>
      </c>
    </row>
    <row r="72" spans="1:6" ht="18.75">
      <c r="A72" s="34">
        <v>1</v>
      </c>
      <c r="B72" s="34">
        <v>2</v>
      </c>
      <c r="C72" s="34">
        <v>3</v>
      </c>
      <c r="D72" s="34">
        <v>4</v>
      </c>
      <c r="E72" s="34">
        <v>5</v>
      </c>
      <c r="F72" s="34" t="s">
        <v>11</v>
      </c>
    </row>
    <row r="73" spans="1:6" ht="138.75" customHeight="1">
      <c r="A73" s="5">
        <v>1</v>
      </c>
      <c r="B73" s="36" t="s">
        <v>97</v>
      </c>
      <c r="C73" s="5" t="s">
        <v>12</v>
      </c>
      <c r="D73" s="24">
        <v>188</v>
      </c>
      <c r="E73" s="24">
        <v>157</v>
      </c>
      <c r="F73" s="7">
        <f>E73/D73*100</f>
        <v>83.510638297872347</v>
      </c>
    </row>
    <row r="74" spans="1:6" ht="97.5">
      <c r="A74" s="5">
        <v>2</v>
      </c>
      <c r="B74" s="37" t="s">
        <v>98</v>
      </c>
      <c r="C74" s="5" t="s">
        <v>12</v>
      </c>
      <c r="D74" s="6">
        <f>D73</f>
        <v>188</v>
      </c>
      <c r="E74" s="6">
        <f>E73</f>
        <v>157</v>
      </c>
      <c r="F74" s="7">
        <f>E74/D74*100</f>
        <v>83.510638297872347</v>
      </c>
    </row>
    <row r="76" spans="1:6" ht="18.75">
      <c r="A76" s="80" t="s">
        <v>100</v>
      </c>
      <c r="B76" s="81"/>
      <c r="C76" s="81"/>
      <c r="D76" s="81"/>
      <c r="E76" s="81"/>
      <c r="F76" s="82"/>
    </row>
    <row r="77" spans="1:6" ht="18.75">
      <c r="A77" s="74" t="s">
        <v>51</v>
      </c>
      <c r="B77" s="74"/>
      <c r="C77" s="74"/>
      <c r="D77" s="74"/>
      <c r="E77" s="74"/>
      <c r="F77" s="74"/>
    </row>
    <row r="78" spans="1:6" ht="157.5" customHeight="1">
      <c r="A78" s="2" t="s">
        <v>5</v>
      </c>
      <c r="B78" s="47" t="s">
        <v>6</v>
      </c>
      <c r="C78" s="47" t="s">
        <v>7</v>
      </c>
      <c r="D78" s="47" t="s">
        <v>8</v>
      </c>
      <c r="E78" s="47" t="s">
        <v>9</v>
      </c>
      <c r="F78" s="47" t="s">
        <v>10</v>
      </c>
    </row>
    <row r="79" spans="1:6" ht="18.75">
      <c r="A79" s="34">
        <v>1</v>
      </c>
      <c r="B79" s="34">
        <v>2</v>
      </c>
      <c r="C79" s="34">
        <v>3</v>
      </c>
      <c r="D79" s="34">
        <v>4</v>
      </c>
      <c r="E79" s="34">
        <v>5</v>
      </c>
      <c r="F79" s="34" t="s">
        <v>11</v>
      </c>
    </row>
    <row r="80" spans="1:6" ht="138.75" customHeight="1">
      <c r="A80" s="5">
        <v>1</v>
      </c>
      <c r="B80" s="29" t="s">
        <v>101</v>
      </c>
      <c r="C80" s="5" t="s">
        <v>12</v>
      </c>
      <c r="D80" s="24">
        <v>165</v>
      </c>
      <c r="E80" s="24">
        <v>134</v>
      </c>
      <c r="F80" s="7">
        <f>E80/D80*100</f>
        <v>81.212121212121218</v>
      </c>
    </row>
    <row r="81" spans="1:6" ht="102" customHeight="1">
      <c r="A81" s="5">
        <v>2</v>
      </c>
      <c r="B81" s="30" t="s">
        <v>102</v>
      </c>
      <c r="C81" s="5" t="s">
        <v>12</v>
      </c>
      <c r="D81" s="6">
        <f>D80</f>
        <v>165</v>
      </c>
      <c r="E81" s="6">
        <f>E80</f>
        <v>134</v>
      </c>
      <c r="F81" s="7">
        <f>E81/D81*100</f>
        <v>81.212121212121218</v>
      </c>
    </row>
    <row r="83" spans="1:6" ht="18.75">
      <c r="A83" s="75" t="s">
        <v>105</v>
      </c>
      <c r="B83" s="76"/>
      <c r="C83" s="76"/>
      <c r="D83" s="76"/>
      <c r="E83" s="76"/>
      <c r="F83" s="77"/>
    </row>
    <row r="84" spans="1:6" ht="18.75">
      <c r="A84" s="74" t="s">
        <v>51</v>
      </c>
      <c r="B84" s="74"/>
      <c r="C84" s="74"/>
      <c r="D84" s="74"/>
      <c r="E84" s="74"/>
      <c r="F84" s="74"/>
    </row>
    <row r="85" spans="1:6" ht="157.5" customHeight="1">
      <c r="A85" s="2" t="s">
        <v>5</v>
      </c>
      <c r="B85" s="3" t="s">
        <v>6</v>
      </c>
      <c r="C85" s="3" t="s">
        <v>7</v>
      </c>
      <c r="D85" s="3" t="s">
        <v>8</v>
      </c>
      <c r="E85" s="3" t="s">
        <v>9</v>
      </c>
      <c r="F85" s="3" t="s">
        <v>10</v>
      </c>
    </row>
    <row r="86" spans="1:6" ht="18.75">
      <c r="A86" s="34">
        <v>1</v>
      </c>
      <c r="B86" s="34">
        <v>2</v>
      </c>
      <c r="C86" s="34">
        <v>3</v>
      </c>
      <c r="D86" s="34">
        <v>4</v>
      </c>
      <c r="E86" s="34">
        <v>5</v>
      </c>
      <c r="F86" s="34" t="s">
        <v>11</v>
      </c>
    </row>
    <row r="87" spans="1:6" ht="138.75" customHeight="1">
      <c r="A87" s="5">
        <v>1</v>
      </c>
      <c r="B87" s="19" t="s">
        <v>106</v>
      </c>
      <c r="C87" s="5" t="s">
        <v>12</v>
      </c>
      <c r="D87" s="24">
        <v>274</v>
      </c>
      <c r="E87" s="24">
        <v>250</v>
      </c>
      <c r="F87" s="7">
        <f>E87/D87*100</f>
        <v>91.240875912408754</v>
      </c>
    </row>
    <row r="88" spans="1:6" ht="97.5">
      <c r="A88" s="5">
        <v>2</v>
      </c>
      <c r="B88" s="20" t="s">
        <v>107</v>
      </c>
      <c r="C88" s="5" t="s">
        <v>12</v>
      </c>
      <c r="D88" s="6">
        <f>D87</f>
        <v>274</v>
      </c>
      <c r="E88" s="6">
        <f>E87</f>
        <v>250</v>
      </c>
      <c r="F88" s="7">
        <f>E88/D88*100</f>
        <v>91.240875912408754</v>
      </c>
    </row>
    <row r="90" spans="1:6" ht="18.75">
      <c r="A90" s="75" t="s">
        <v>110</v>
      </c>
      <c r="B90" s="76"/>
      <c r="C90" s="76"/>
      <c r="D90" s="76"/>
      <c r="E90" s="76"/>
      <c r="F90" s="77"/>
    </row>
    <row r="91" spans="1:6" ht="18.75">
      <c r="A91" s="74" t="s">
        <v>51</v>
      </c>
      <c r="B91" s="74"/>
      <c r="C91" s="74"/>
      <c r="D91" s="74"/>
      <c r="E91" s="74"/>
      <c r="F91" s="74"/>
    </row>
    <row r="92" spans="1:6" ht="157.5" customHeight="1">
      <c r="A92" s="2" t="s">
        <v>5</v>
      </c>
      <c r="B92" s="3" t="s">
        <v>6</v>
      </c>
      <c r="C92" s="3" t="s">
        <v>7</v>
      </c>
      <c r="D92" s="3" t="s">
        <v>8</v>
      </c>
      <c r="E92" s="3" t="s">
        <v>9</v>
      </c>
      <c r="F92" s="3" t="s">
        <v>10</v>
      </c>
    </row>
    <row r="93" spans="1:6" ht="18.75">
      <c r="A93" s="34">
        <v>1</v>
      </c>
      <c r="B93" s="34">
        <v>2</v>
      </c>
      <c r="C93" s="34">
        <v>3</v>
      </c>
      <c r="D93" s="34">
        <v>4</v>
      </c>
      <c r="E93" s="34">
        <v>5</v>
      </c>
      <c r="F93" s="34" t="s">
        <v>11</v>
      </c>
    </row>
    <row r="94" spans="1:6" ht="138.75" customHeight="1">
      <c r="A94" s="5">
        <v>1</v>
      </c>
      <c r="B94" s="19" t="s">
        <v>111</v>
      </c>
      <c r="C94" s="5" t="s">
        <v>12</v>
      </c>
      <c r="D94" s="24">
        <v>136</v>
      </c>
      <c r="E94" s="24">
        <v>124</v>
      </c>
      <c r="F94" s="7">
        <f>E94/D94*100</f>
        <v>91.17647058823529</v>
      </c>
    </row>
    <row r="95" spans="1:6" ht="81.75">
      <c r="A95" s="5">
        <v>2</v>
      </c>
      <c r="B95" s="20" t="s">
        <v>112</v>
      </c>
      <c r="C95" s="5" t="s">
        <v>12</v>
      </c>
      <c r="D95" s="6">
        <f>D94</f>
        <v>136</v>
      </c>
      <c r="E95" s="6">
        <f>E94</f>
        <v>124</v>
      </c>
      <c r="F95" s="7">
        <f>E95/D95*100</f>
        <v>91.17647058823529</v>
      </c>
    </row>
    <row r="97" spans="1:6" ht="18.75">
      <c r="A97" s="75" t="s">
        <v>116</v>
      </c>
      <c r="B97" s="76"/>
      <c r="C97" s="76"/>
      <c r="D97" s="76"/>
      <c r="E97" s="76"/>
      <c r="F97" s="77"/>
    </row>
    <row r="98" spans="1:6" ht="18.75">
      <c r="A98" s="74" t="s">
        <v>51</v>
      </c>
      <c r="B98" s="74"/>
      <c r="C98" s="74"/>
      <c r="D98" s="74"/>
      <c r="E98" s="74"/>
      <c r="F98" s="74"/>
    </row>
    <row r="99" spans="1:6" ht="157.5" customHeight="1">
      <c r="A99" s="2" t="s">
        <v>5</v>
      </c>
      <c r="B99" s="3" t="s">
        <v>6</v>
      </c>
      <c r="C99" s="3" t="s">
        <v>7</v>
      </c>
      <c r="D99" s="3" t="s">
        <v>8</v>
      </c>
      <c r="E99" s="3" t="s">
        <v>9</v>
      </c>
      <c r="F99" s="3" t="s">
        <v>10</v>
      </c>
    </row>
    <row r="100" spans="1:6" ht="18.75">
      <c r="A100" s="34">
        <v>1</v>
      </c>
      <c r="B100" s="34">
        <v>2</v>
      </c>
      <c r="C100" s="34">
        <v>3</v>
      </c>
      <c r="D100" s="34">
        <v>4</v>
      </c>
      <c r="E100" s="34">
        <v>5</v>
      </c>
      <c r="F100" s="34" t="s">
        <v>11</v>
      </c>
    </row>
    <row r="101" spans="1:6" ht="138.75" customHeight="1">
      <c r="A101" s="5">
        <v>1</v>
      </c>
      <c r="B101" s="36" t="s">
        <v>117</v>
      </c>
      <c r="C101" s="5" t="s">
        <v>12</v>
      </c>
      <c r="D101" s="24">
        <v>51</v>
      </c>
      <c r="E101" s="24">
        <v>49</v>
      </c>
      <c r="F101" s="7">
        <f>E101/D101*100</f>
        <v>96.078431372549019</v>
      </c>
    </row>
    <row r="102" spans="1:6" ht="50.25">
      <c r="A102" s="5">
        <v>2</v>
      </c>
      <c r="B102" s="37" t="s">
        <v>118</v>
      </c>
      <c r="C102" s="5" t="s">
        <v>12</v>
      </c>
      <c r="D102" s="6">
        <f>D101</f>
        <v>51</v>
      </c>
      <c r="E102" s="6">
        <f>E101</f>
        <v>49</v>
      </c>
      <c r="F102" s="7">
        <f>E102/D102*100</f>
        <v>96.078431372549019</v>
      </c>
    </row>
    <row r="104" spans="1:6" ht="18.75">
      <c r="A104" s="75" t="s">
        <v>126</v>
      </c>
      <c r="B104" s="76"/>
      <c r="C104" s="76"/>
      <c r="D104" s="76"/>
      <c r="E104" s="76"/>
      <c r="F104" s="77"/>
    </row>
    <row r="105" spans="1:6" ht="18.75">
      <c r="A105" s="74" t="s">
        <v>51</v>
      </c>
      <c r="B105" s="74"/>
      <c r="C105" s="74"/>
      <c r="D105" s="74"/>
      <c r="E105" s="74"/>
      <c r="F105" s="74"/>
    </row>
    <row r="106" spans="1:6" ht="157.5" customHeight="1">
      <c r="A106" s="2" t="s">
        <v>5</v>
      </c>
      <c r="B106" s="3" t="s">
        <v>6</v>
      </c>
      <c r="C106" s="3" t="s">
        <v>7</v>
      </c>
      <c r="D106" s="3" t="s">
        <v>8</v>
      </c>
      <c r="E106" s="3" t="s">
        <v>9</v>
      </c>
      <c r="F106" s="3" t="s">
        <v>10</v>
      </c>
    </row>
    <row r="107" spans="1:6" ht="18.75">
      <c r="A107" s="34">
        <v>1</v>
      </c>
      <c r="B107" s="34">
        <v>2</v>
      </c>
      <c r="C107" s="34">
        <v>3</v>
      </c>
      <c r="D107" s="34">
        <v>4</v>
      </c>
      <c r="E107" s="34">
        <v>5</v>
      </c>
      <c r="F107" s="34" t="s">
        <v>11</v>
      </c>
    </row>
    <row r="108" spans="1:6" ht="138.75" customHeight="1">
      <c r="A108" s="5">
        <v>1</v>
      </c>
      <c r="B108" s="19" t="s">
        <v>127</v>
      </c>
      <c r="C108" s="5" t="s">
        <v>12</v>
      </c>
      <c r="D108" s="24">
        <v>177</v>
      </c>
      <c r="E108" s="24">
        <v>156</v>
      </c>
      <c r="F108" s="7">
        <f>E108/D108*100</f>
        <v>88.135593220338976</v>
      </c>
    </row>
    <row r="109" spans="1:6" ht="113.25">
      <c r="A109" s="5">
        <v>2</v>
      </c>
      <c r="B109" s="20" t="s">
        <v>128</v>
      </c>
      <c r="C109" s="5" t="s">
        <v>12</v>
      </c>
      <c r="D109" s="6">
        <f>D108</f>
        <v>177</v>
      </c>
      <c r="E109" s="6">
        <f>E108</f>
        <v>156</v>
      </c>
      <c r="F109" s="7">
        <f>E109/D109*100</f>
        <v>88.135593220338976</v>
      </c>
    </row>
    <row r="111" spans="1:6" ht="18.75">
      <c r="A111" s="75" t="s">
        <v>132</v>
      </c>
      <c r="B111" s="76"/>
      <c r="C111" s="76"/>
      <c r="D111" s="76"/>
      <c r="E111" s="76"/>
      <c r="F111" s="77"/>
    </row>
    <row r="112" spans="1:6" ht="18.75">
      <c r="A112" s="74" t="s">
        <v>51</v>
      </c>
      <c r="B112" s="74"/>
      <c r="C112" s="74"/>
      <c r="D112" s="74"/>
      <c r="E112" s="74"/>
      <c r="F112" s="74"/>
    </row>
    <row r="113" spans="1:6" ht="157.5" customHeight="1">
      <c r="A113" s="2" t="s">
        <v>5</v>
      </c>
      <c r="B113" s="3" t="s">
        <v>6</v>
      </c>
      <c r="C113" s="3" t="s">
        <v>7</v>
      </c>
      <c r="D113" s="3" t="s">
        <v>8</v>
      </c>
      <c r="E113" s="3" t="s">
        <v>9</v>
      </c>
      <c r="F113" s="3" t="s">
        <v>10</v>
      </c>
    </row>
    <row r="114" spans="1:6" ht="18.75">
      <c r="A114" s="34">
        <v>1</v>
      </c>
      <c r="B114" s="34">
        <v>2</v>
      </c>
      <c r="C114" s="34">
        <v>3</v>
      </c>
      <c r="D114" s="34">
        <v>4</v>
      </c>
      <c r="E114" s="34">
        <v>5</v>
      </c>
      <c r="F114" s="34" t="s">
        <v>11</v>
      </c>
    </row>
    <row r="115" spans="1:6" ht="138.75" customHeight="1">
      <c r="A115" s="5">
        <v>1</v>
      </c>
      <c r="B115" s="19" t="s">
        <v>133</v>
      </c>
      <c r="C115" s="5" t="s">
        <v>12</v>
      </c>
      <c r="D115" s="24">
        <v>221</v>
      </c>
      <c r="E115" s="24">
        <v>209</v>
      </c>
      <c r="F115" s="7">
        <f>E115/D115*100</f>
        <v>94.570135746606326</v>
      </c>
    </row>
    <row r="116" spans="1:6" ht="81.75">
      <c r="A116" s="5">
        <v>2</v>
      </c>
      <c r="B116" s="20" t="s">
        <v>134</v>
      </c>
      <c r="C116" s="5" t="s">
        <v>12</v>
      </c>
      <c r="D116" s="6">
        <f>D115</f>
        <v>221</v>
      </c>
      <c r="E116" s="6">
        <f>E115</f>
        <v>209</v>
      </c>
      <c r="F116" s="7">
        <f>E116/D116*100</f>
        <v>94.570135746606326</v>
      </c>
    </row>
    <row r="118" spans="1:6" ht="18.75">
      <c r="A118" s="75" t="s">
        <v>138</v>
      </c>
      <c r="B118" s="76"/>
      <c r="C118" s="76"/>
      <c r="D118" s="76"/>
      <c r="E118" s="76"/>
      <c r="F118" s="77"/>
    </row>
    <row r="119" spans="1:6" ht="18.75">
      <c r="A119" s="74" t="s">
        <v>51</v>
      </c>
      <c r="B119" s="74"/>
      <c r="C119" s="74"/>
      <c r="D119" s="74"/>
      <c r="E119" s="74"/>
      <c r="F119" s="74"/>
    </row>
    <row r="120" spans="1:6" ht="157.5" customHeight="1">
      <c r="A120" s="2" t="s">
        <v>5</v>
      </c>
      <c r="B120" s="3" t="s">
        <v>6</v>
      </c>
      <c r="C120" s="3" t="s">
        <v>7</v>
      </c>
      <c r="D120" s="3" t="s">
        <v>8</v>
      </c>
      <c r="E120" s="3" t="s">
        <v>9</v>
      </c>
      <c r="F120" s="3" t="s">
        <v>10</v>
      </c>
    </row>
    <row r="121" spans="1:6" ht="18.75">
      <c r="A121" s="34">
        <v>1</v>
      </c>
      <c r="B121" s="34">
        <v>2</v>
      </c>
      <c r="C121" s="34">
        <v>3</v>
      </c>
      <c r="D121" s="34">
        <v>4</v>
      </c>
      <c r="E121" s="34">
        <v>5</v>
      </c>
      <c r="F121" s="34" t="s">
        <v>11</v>
      </c>
    </row>
    <row r="122" spans="1:6" ht="138.75" customHeight="1">
      <c r="A122" s="5">
        <v>1</v>
      </c>
      <c r="B122" s="36" t="s">
        <v>139</v>
      </c>
      <c r="C122" s="5" t="s">
        <v>12</v>
      </c>
      <c r="D122" s="24">
        <v>107</v>
      </c>
      <c r="E122" s="24">
        <v>107</v>
      </c>
      <c r="F122" s="7">
        <f>E122/D122*100</f>
        <v>100</v>
      </c>
    </row>
    <row r="123" spans="1:6" ht="81.75">
      <c r="A123" s="5">
        <v>2</v>
      </c>
      <c r="B123" s="37" t="s">
        <v>140</v>
      </c>
      <c r="C123" s="5" t="s">
        <v>12</v>
      </c>
      <c r="D123" s="6">
        <f>D122</f>
        <v>107</v>
      </c>
      <c r="E123" s="6">
        <f>E122</f>
        <v>107</v>
      </c>
      <c r="F123" s="7">
        <f>E123/D123*100</f>
        <v>100</v>
      </c>
    </row>
    <row r="125" spans="1:6" ht="18.75">
      <c r="A125" s="75" t="s">
        <v>146</v>
      </c>
      <c r="B125" s="76"/>
      <c r="C125" s="76"/>
      <c r="D125" s="76"/>
      <c r="E125" s="76"/>
      <c r="F125" s="77"/>
    </row>
    <row r="126" spans="1:6" ht="18.75">
      <c r="A126" s="74" t="s">
        <v>51</v>
      </c>
      <c r="B126" s="74"/>
      <c r="C126" s="74"/>
      <c r="D126" s="74"/>
      <c r="E126" s="74"/>
      <c r="F126" s="74"/>
    </row>
    <row r="127" spans="1:6" ht="157.5" customHeight="1">
      <c r="A127" s="2" t="s">
        <v>5</v>
      </c>
      <c r="B127" s="3" t="s">
        <v>6</v>
      </c>
      <c r="C127" s="3" t="s">
        <v>7</v>
      </c>
      <c r="D127" s="3" t="s">
        <v>8</v>
      </c>
      <c r="E127" s="3" t="s">
        <v>9</v>
      </c>
      <c r="F127" s="3" t="s">
        <v>10</v>
      </c>
    </row>
    <row r="128" spans="1:6" ht="18.75">
      <c r="A128" s="34">
        <v>1</v>
      </c>
      <c r="B128" s="34">
        <v>2</v>
      </c>
      <c r="C128" s="34">
        <v>3</v>
      </c>
      <c r="D128" s="34">
        <v>4</v>
      </c>
      <c r="E128" s="34">
        <v>5</v>
      </c>
      <c r="F128" s="34" t="s">
        <v>11</v>
      </c>
    </row>
    <row r="129" spans="1:6" ht="138.75" customHeight="1">
      <c r="A129" s="5">
        <v>1</v>
      </c>
      <c r="B129" s="36" t="s">
        <v>147</v>
      </c>
      <c r="C129" s="5" t="s">
        <v>12</v>
      </c>
      <c r="D129" s="24">
        <v>173</v>
      </c>
      <c r="E129" s="24">
        <v>185</v>
      </c>
      <c r="F129" s="7">
        <f>E129/D129*100</f>
        <v>106.93641618497109</v>
      </c>
    </row>
    <row r="130" spans="1:6" ht="113.25">
      <c r="A130" s="5">
        <v>2</v>
      </c>
      <c r="B130" s="37" t="s">
        <v>148</v>
      </c>
      <c r="C130" s="5" t="s">
        <v>12</v>
      </c>
      <c r="D130" s="6">
        <f>D129</f>
        <v>173</v>
      </c>
      <c r="E130" s="6">
        <f>E129</f>
        <v>185</v>
      </c>
      <c r="F130" s="7">
        <f>E130/D130*100</f>
        <v>106.93641618497109</v>
      </c>
    </row>
    <row r="132" spans="1:6" ht="18.75">
      <c r="A132" s="75" t="s">
        <v>151</v>
      </c>
      <c r="B132" s="76"/>
      <c r="C132" s="76"/>
      <c r="D132" s="76"/>
      <c r="E132" s="76"/>
      <c r="F132" s="77"/>
    </row>
    <row r="133" spans="1:6" ht="18.75">
      <c r="A133" s="74" t="s">
        <v>51</v>
      </c>
      <c r="B133" s="74"/>
      <c r="C133" s="74"/>
      <c r="D133" s="74"/>
      <c r="E133" s="74"/>
      <c r="F133" s="74"/>
    </row>
    <row r="134" spans="1:6" ht="157.5" customHeight="1">
      <c r="A134" s="2" t="s">
        <v>5</v>
      </c>
      <c r="B134" s="3" t="s">
        <v>6</v>
      </c>
      <c r="C134" s="3" t="s">
        <v>7</v>
      </c>
      <c r="D134" s="3" t="s">
        <v>8</v>
      </c>
      <c r="E134" s="3" t="s">
        <v>9</v>
      </c>
      <c r="F134" s="3" t="s">
        <v>10</v>
      </c>
    </row>
    <row r="135" spans="1:6" ht="18.75">
      <c r="A135" s="34">
        <v>1</v>
      </c>
      <c r="B135" s="34">
        <v>2</v>
      </c>
      <c r="C135" s="34">
        <v>3</v>
      </c>
      <c r="D135" s="34">
        <v>4</v>
      </c>
      <c r="E135" s="34">
        <v>5</v>
      </c>
      <c r="F135" s="34" t="s">
        <v>11</v>
      </c>
    </row>
    <row r="136" spans="1:6" ht="138.75" customHeight="1">
      <c r="A136" s="5">
        <v>1</v>
      </c>
      <c r="B136" s="19" t="s">
        <v>152</v>
      </c>
      <c r="C136" s="5" t="s">
        <v>12</v>
      </c>
      <c r="D136" s="24">
        <v>309</v>
      </c>
      <c r="E136" s="24">
        <v>305</v>
      </c>
      <c r="F136" s="7">
        <f>E136/D136*100</f>
        <v>98.70550161812298</v>
      </c>
    </row>
    <row r="137" spans="1:6" ht="94.5">
      <c r="A137" s="5">
        <v>2</v>
      </c>
      <c r="B137" s="20" t="s">
        <v>153</v>
      </c>
      <c r="C137" s="5" t="s">
        <v>12</v>
      </c>
      <c r="D137" s="6">
        <f>D136</f>
        <v>309</v>
      </c>
      <c r="E137" s="6">
        <f>E136</f>
        <v>305</v>
      </c>
      <c r="F137" s="7">
        <f>E137/D137*100</f>
        <v>98.70550161812298</v>
      </c>
    </row>
    <row r="139" spans="1:6" ht="18.75">
      <c r="A139" s="79" t="s">
        <v>156</v>
      </c>
      <c r="B139" s="79"/>
      <c r="C139" s="79"/>
      <c r="D139" s="79"/>
      <c r="E139" s="79"/>
      <c r="F139" s="79"/>
    </row>
    <row r="140" spans="1:6" ht="18.75">
      <c r="A140" s="78" t="s">
        <v>51</v>
      </c>
      <c r="B140" s="78"/>
      <c r="C140" s="78"/>
      <c r="D140" s="78"/>
      <c r="E140" s="78"/>
      <c r="F140" s="78"/>
    </row>
    <row r="141" spans="1:6" ht="157.5" customHeight="1">
      <c r="A141" s="56" t="s">
        <v>5</v>
      </c>
      <c r="B141" s="57" t="s">
        <v>6</v>
      </c>
      <c r="C141" s="57" t="s">
        <v>7</v>
      </c>
      <c r="D141" s="57" t="s">
        <v>8</v>
      </c>
      <c r="E141" s="57" t="s">
        <v>9</v>
      </c>
      <c r="F141" s="57" t="s">
        <v>10</v>
      </c>
    </row>
    <row r="142" spans="1:6" ht="18.75">
      <c r="A142" s="58">
        <v>1</v>
      </c>
      <c r="B142" s="58">
        <v>2</v>
      </c>
      <c r="C142" s="58">
        <v>3</v>
      </c>
      <c r="D142" s="58">
        <v>4</v>
      </c>
      <c r="E142" s="58">
        <v>5</v>
      </c>
      <c r="F142" s="58" t="s">
        <v>11</v>
      </c>
    </row>
    <row r="143" spans="1:6" ht="138.75" customHeight="1">
      <c r="A143" s="59">
        <v>1</v>
      </c>
      <c r="B143" s="60" t="s">
        <v>157</v>
      </c>
      <c r="C143" s="59" t="s">
        <v>12</v>
      </c>
      <c r="D143" s="61">
        <v>154</v>
      </c>
      <c r="E143" s="61">
        <v>168</v>
      </c>
      <c r="F143" s="62">
        <f>E143/D143*100</f>
        <v>109.09090909090908</v>
      </c>
    </row>
    <row r="144" spans="1:6" ht="97.5">
      <c r="A144" s="59">
        <v>2</v>
      </c>
      <c r="B144" s="63" t="s">
        <v>158</v>
      </c>
      <c r="C144" s="59" t="s">
        <v>12</v>
      </c>
      <c r="D144" s="64">
        <f>D143</f>
        <v>154</v>
      </c>
      <c r="E144" s="64">
        <f>E143</f>
        <v>168</v>
      </c>
      <c r="F144" s="62">
        <f>E144/D144*100</f>
        <v>109.09090909090908</v>
      </c>
    </row>
    <row r="146" spans="1:6" ht="18.75">
      <c r="A146" s="75" t="s">
        <v>165</v>
      </c>
      <c r="B146" s="76"/>
      <c r="C146" s="76"/>
      <c r="D146" s="76"/>
      <c r="E146" s="76"/>
      <c r="F146" s="77"/>
    </row>
    <row r="147" spans="1:6" ht="18.75">
      <c r="A147" s="74" t="s">
        <v>51</v>
      </c>
      <c r="B147" s="74"/>
      <c r="C147" s="74"/>
      <c r="D147" s="74"/>
      <c r="E147" s="74"/>
      <c r="F147" s="74"/>
    </row>
    <row r="148" spans="1:6" ht="157.5" customHeight="1">
      <c r="A148" s="2" t="s">
        <v>5</v>
      </c>
      <c r="B148" s="3" t="s">
        <v>6</v>
      </c>
      <c r="C148" s="3" t="s">
        <v>7</v>
      </c>
      <c r="D148" s="3" t="s">
        <v>8</v>
      </c>
      <c r="E148" s="3" t="s">
        <v>9</v>
      </c>
      <c r="F148" s="3" t="s">
        <v>10</v>
      </c>
    </row>
    <row r="149" spans="1:6" ht="18.75">
      <c r="A149" s="34">
        <v>1</v>
      </c>
      <c r="B149" s="34">
        <v>2</v>
      </c>
      <c r="C149" s="34">
        <v>3</v>
      </c>
      <c r="D149" s="34">
        <v>4</v>
      </c>
      <c r="E149" s="34">
        <v>5</v>
      </c>
      <c r="F149" s="34" t="s">
        <v>11</v>
      </c>
    </row>
    <row r="150" spans="1:6" ht="138.75" customHeight="1">
      <c r="A150" s="5">
        <v>1</v>
      </c>
      <c r="B150" s="29" t="s">
        <v>166</v>
      </c>
      <c r="C150" s="5" t="s">
        <v>12</v>
      </c>
      <c r="D150" s="24">
        <v>95</v>
      </c>
      <c r="E150" s="24">
        <v>82</v>
      </c>
      <c r="F150" s="7">
        <f>E150/D150*100</f>
        <v>86.31578947368422</v>
      </c>
    </row>
    <row r="151" spans="1:6" ht="62.25" customHeight="1">
      <c r="A151" s="5">
        <v>2</v>
      </c>
      <c r="B151" s="30" t="s">
        <v>167</v>
      </c>
      <c r="C151" s="5" t="s">
        <v>12</v>
      </c>
      <c r="D151" s="6">
        <f>D150</f>
        <v>95</v>
      </c>
      <c r="E151" s="6">
        <f>E150</f>
        <v>82</v>
      </c>
      <c r="F151" s="7">
        <f>E151/D151*100</f>
        <v>86.31578947368422</v>
      </c>
    </row>
    <row r="153" spans="1:6" ht="18.75">
      <c r="A153" s="75" t="s">
        <v>170</v>
      </c>
      <c r="B153" s="76"/>
      <c r="C153" s="76"/>
      <c r="D153" s="76"/>
      <c r="E153" s="76"/>
      <c r="F153" s="77"/>
    </row>
    <row r="154" spans="1:6" ht="18.75">
      <c r="A154" s="74" t="s">
        <v>171</v>
      </c>
      <c r="B154" s="74"/>
      <c r="C154" s="74"/>
      <c r="D154" s="74"/>
      <c r="E154" s="74"/>
      <c r="F154" s="74"/>
    </row>
    <row r="155" spans="1:6" ht="157.5" customHeight="1">
      <c r="A155" s="2" t="s">
        <v>5</v>
      </c>
      <c r="B155" s="3" t="s">
        <v>6</v>
      </c>
      <c r="C155" s="3" t="s">
        <v>7</v>
      </c>
      <c r="D155" s="3" t="s">
        <v>8</v>
      </c>
      <c r="E155" s="3" t="s">
        <v>9</v>
      </c>
      <c r="F155" s="3" t="s">
        <v>10</v>
      </c>
    </row>
    <row r="156" spans="1:6" ht="18.75">
      <c r="A156" s="34">
        <v>1</v>
      </c>
      <c r="B156" s="34">
        <v>2</v>
      </c>
      <c r="C156" s="34">
        <v>3</v>
      </c>
      <c r="D156" s="34">
        <v>4</v>
      </c>
      <c r="E156" s="34">
        <v>5</v>
      </c>
      <c r="F156" s="34" t="s">
        <v>11</v>
      </c>
    </row>
    <row r="157" spans="1:6" ht="102" customHeight="1">
      <c r="A157" s="5">
        <v>1</v>
      </c>
      <c r="B157" s="19" t="s">
        <v>172</v>
      </c>
      <c r="C157" s="5" t="s">
        <v>12</v>
      </c>
      <c r="D157" s="24">
        <v>277</v>
      </c>
      <c r="E157" s="24">
        <v>274</v>
      </c>
      <c r="F157" s="7">
        <f>E157/D157*100</f>
        <v>98.91696750902527</v>
      </c>
    </row>
    <row r="158" spans="1:6" ht="87" customHeight="1">
      <c r="A158" s="5">
        <v>2</v>
      </c>
      <c r="B158" s="20" t="s">
        <v>173</v>
      </c>
      <c r="C158" s="5" t="s">
        <v>12</v>
      </c>
      <c r="D158" s="6">
        <f>D157</f>
        <v>277</v>
      </c>
      <c r="E158" s="6">
        <f>E157</f>
        <v>274</v>
      </c>
      <c r="F158" s="7">
        <f>E158/D158*100</f>
        <v>98.91696750902527</v>
      </c>
    </row>
    <row r="160" spans="1:6" ht="18.75">
      <c r="A160" s="75" t="s">
        <v>176</v>
      </c>
      <c r="B160" s="76"/>
      <c r="C160" s="76"/>
      <c r="D160" s="76"/>
      <c r="E160" s="76"/>
      <c r="F160" s="77"/>
    </row>
    <row r="161" spans="1:6" ht="18.75">
      <c r="A161" s="74" t="s">
        <v>51</v>
      </c>
      <c r="B161" s="74"/>
      <c r="C161" s="74"/>
      <c r="D161" s="74"/>
      <c r="E161" s="74"/>
      <c r="F161" s="74"/>
    </row>
    <row r="162" spans="1:6" ht="157.5" customHeight="1">
      <c r="A162" s="2" t="s">
        <v>5</v>
      </c>
      <c r="B162" s="3" t="s">
        <v>6</v>
      </c>
      <c r="C162" s="3" t="s">
        <v>7</v>
      </c>
      <c r="D162" s="3" t="s">
        <v>8</v>
      </c>
      <c r="E162" s="3" t="s">
        <v>9</v>
      </c>
      <c r="F162" s="3" t="s">
        <v>10</v>
      </c>
    </row>
    <row r="163" spans="1:6" ht="18.75">
      <c r="A163" s="34">
        <v>1</v>
      </c>
      <c r="B163" s="34">
        <v>2</v>
      </c>
      <c r="C163" s="34">
        <v>3</v>
      </c>
      <c r="D163" s="34">
        <v>4</v>
      </c>
      <c r="E163" s="34">
        <v>5</v>
      </c>
      <c r="F163" s="34" t="s">
        <v>11</v>
      </c>
    </row>
    <row r="164" spans="1:6" ht="138.75" customHeight="1">
      <c r="A164" s="5">
        <v>1</v>
      </c>
      <c r="B164" s="19" t="s">
        <v>177</v>
      </c>
      <c r="C164" s="5" t="s">
        <v>12</v>
      </c>
      <c r="D164" s="24">
        <v>480</v>
      </c>
      <c r="E164" s="24">
        <v>479</v>
      </c>
      <c r="F164" s="7">
        <f>E164/D164*100</f>
        <v>99.791666666666671</v>
      </c>
    </row>
    <row r="165" spans="1:6" ht="94.5">
      <c r="A165" s="5">
        <v>2</v>
      </c>
      <c r="B165" s="20" t="s">
        <v>178</v>
      </c>
      <c r="C165" s="5" t="s">
        <v>12</v>
      </c>
      <c r="D165" s="6">
        <f>D164</f>
        <v>480</v>
      </c>
      <c r="E165" s="6">
        <f>E164</f>
        <v>479</v>
      </c>
      <c r="F165" s="7">
        <f>E165/D165*100</f>
        <v>99.791666666666671</v>
      </c>
    </row>
    <row r="167" spans="1:6" ht="18.75">
      <c r="A167" s="75" t="s">
        <v>181</v>
      </c>
      <c r="B167" s="76"/>
      <c r="C167" s="76"/>
      <c r="D167" s="76"/>
      <c r="E167" s="76"/>
      <c r="F167" s="77"/>
    </row>
    <row r="168" spans="1:6" ht="18.75">
      <c r="A168" s="74" t="s">
        <v>51</v>
      </c>
      <c r="B168" s="74"/>
      <c r="C168" s="74"/>
      <c r="D168" s="74"/>
      <c r="E168" s="74"/>
      <c r="F168" s="74"/>
    </row>
    <row r="169" spans="1:6" ht="157.5" customHeight="1">
      <c r="A169" s="2" t="s">
        <v>5</v>
      </c>
      <c r="B169" s="3" t="s">
        <v>6</v>
      </c>
      <c r="C169" s="3" t="s">
        <v>7</v>
      </c>
      <c r="D169" s="3" t="s">
        <v>8</v>
      </c>
      <c r="E169" s="3" t="s">
        <v>9</v>
      </c>
      <c r="F169" s="3" t="s">
        <v>10</v>
      </c>
    </row>
    <row r="170" spans="1:6" ht="18.75">
      <c r="A170" s="34">
        <v>1</v>
      </c>
      <c r="B170" s="34">
        <v>2</v>
      </c>
      <c r="C170" s="34">
        <v>3</v>
      </c>
      <c r="D170" s="34">
        <v>4</v>
      </c>
      <c r="E170" s="34">
        <v>5</v>
      </c>
      <c r="F170" s="34" t="s">
        <v>11</v>
      </c>
    </row>
    <row r="171" spans="1:6" ht="138.75" customHeight="1">
      <c r="A171" s="5">
        <v>1</v>
      </c>
      <c r="B171" s="19" t="s">
        <v>182</v>
      </c>
      <c r="C171" s="5" t="s">
        <v>12</v>
      </c>
      <c r="D171" s="24">
        <v>178</v>
      </c>
      <c r="E171" s="24">
        <v>156</v>
      </c>
      <c r="F171" s="7">
        <f>E171/D171*100</f>
        <v>87.640449438202253</v>
      </c>
    </row>
    <row r="172" spans="1:6" ht="97.5">
      <c r="A172" s="5">
        <v>2</v>
      </c>
      <c r="B172" s="20" t="s">
        <v>183</v>
      </c>
      <c r="C172" s="5" t="s">
        <v>12</v>
      </c>
      <c r="D172" s="6">
        <f>D171</f>
        <v>178</v>
      </c>
      <c r="E172" s="6">
        <f>E171</f>
        <v>156</v>
      </c>
      <c r="F172" s="7">
        <f>E172/D172*100</f>
        <v>87.640449438202253</v>
      </c>
    </row>
    <row r="174" spans="1:6" ht="18.75">
      <c r="A174" s="75" t="s">
        <v>185</v>
      </c>
      <c r="B174" s="76"/>
      <c r="C174" s="76"/>
      <c r="D174" s="76"/>
      <c r="E174" s="76"/>
      <c r="F174" s="77"/>
    </row>
    <row r="175" spans="1:6" ht="18.75">
      <c r="A175" s="74" t="s">
        <v>51</v>
      </c>
      <c r="B175" s="74"/>
      <c r="C175" s="74"/>
      <c r="D175" s="74"/>
      <c r="E175" s="74"/>
      <c r="F175" s="74"/>
    </row>
    <row r="176" spans="1:6" ht="157.5" customHeight="1">
      <c r="A176" s="2" t="s">
        <v>5</v>
      </c>
      <c r="B176" s="3" t="s">
        <v>6</v>
      </c>
      <c r="C176" s="3" t="s">
        <v>7</v>
      </c>
      <c r="D176" s="3" t="s">
        <v>8</v>
      </c>
      <c r="E176" s="3" t="s">
        <v>9</v>
      </c>
      <c r="F176" s="3" t="s">
        <v>10</v>
      </c>
    </row>
    <row r="177" spans="1:6" ht="18.75">
      <c r="A177" s="34">
        <v>1</v>
      </c>
      <c r="B177" s="34">
        <v>2</v>
      </c>
      <c r="C177" s="34">
        <v>3</v>
      </c>
      <c r="D177" s="34">
        <v>4</v>
      </c>
      <c r="E177" s="34">
        <v>5</v>
      </c>
      <c r="F177" s="34" t="s">
        <v>11</v>
      </c>
    </row>
    <row r="178" spans="1:6" ht="138.75" customHeight="1">
      <c r="A178" s="5">
        <v>1</v>
      </c>
      <c r="B178" s="36" t="s">
        <v>59</v>
      </c>
      <c r="C178" s="5" t="s">
        <v>12</v>
      </c>
      <c r="D178" s="24">
        <v>109</v>
      </c>
      <c r="E178" s="24">
        <v>96</v>
      </c>
      <c r="F178" s="7">
        <f>E178/D178*100</f>
        <v>88.073394495412856</v>
      </c>
    </row>
    <row r="179" spans="1:6" ht="302.25">
      <c r="A179" s="5">
        <v>2</v>
      </c>
      <c r="B179" s="37" t="s">
        <v>60</v>
      </c>
      <c r="C179" s="5" t="s">
        <v>12</v>
      </c>
      <c r="D179" s="6">
        <f>D178</f>
        <v>109</v>
      </c>
      <c r="E179" s="6">
        <f>E178</f>
        <v>96</v>
      </c>
      <c r="F179" s="7">
        <f>E179/D179*100</f>
        <v>88.073394495412856</v>
      </c>
    </row>
    <row r="181" spans="1:6" ht="18.75">
      <c r="A181" s="75" t="s">
        <v>187</v>
      </c>
      <c r="B181" s="76"/>
      <c r="C181" s="76"/>
      <c r="D181" s="76"/>
      <c r="E181" s="76"/>
      <c r="F181" s="77"/>
    </row>
    <row r="182" spans="1:6" ht="18.75">
      <c r="A182" s="74" t="s">
        <v>51</v>
      </c>
      <c r="B182" s="74"/>
      <c r="C182" s="74"/>
      <c r="D182" s="74"/>
      <c r="E182" s="74"/>
      <c r="F182" s="74"/>
    </row>
    <row r="183" spans="1:6" ht="157.5" customHeight="1">
      <c r="A183" s="2" t="s">
        <v>5</v>
      </c>
      <c r="B183" s="3" t="s">
        <v>6</v>
      </c>
      <c r="C183" s="3" t="s">
        <v>7</v>
      </c>
      <c r="D183" s="3" t="s">
        <v>8</v>
      </c>
      <c r="E183" s="3" t="s">
        <v>9</v>
      </c>
      <c r="F183" s="3" t="s">
        <v>10</v>
      </c>
    </row>
    <row r="184" spans="1:6" ht="18.75">
      <c r="A184" s="34">
        <v>1</v>
      </c>
      <c r="B184" s="34">
        <v>2</v>
      </c>
      <c r="C184" s="34">
        <v>3</v>
      </c>
      <c r="D184" s="34">
        <v>4</v>
      </c>
      <c r="E184" s="34">
        <v>5</v>
      </c>
      <c r="F184" s="34" t="s">
        <v>11</v>
      </c>
    </row>
    <row r="185" spans="1:6" ht="138.75" customHeight="1">
      <c r="A185" s="5">
        <v>1</v>
      </c>
      <c r="B185" s="19" t="s">
        <v>59</v>
      </c>
      <c r="C185" s="5" t="s">
        <v>12</v>
      </c>
      <c r="D185" s="24">
        <v>266</v>
      </c>
      <c r="E185" s="24">
        <v>251</v>
      </c>
      <c r="F185" s="7">
        <f>E185/D185*100</f>
        <v>94.360902255639104</v>
      </c>
    </row>
    <row r="186" spans="1:6" ht="302.25">
      <c r="A186" s="5">
        <v>2</v>
      </c>
      <c r="B186" s="20" t="s">
        <v>60</v>
      </c>
      <c r="C186" s="5" t="s">
        <v>12</v>
      </c>
      <c r="D186" s="6">
        <f>D185</f>
        <v>266</v>
      </c>
      <c r="E186" s="6">
        <f>E185</f>
        <v>251</v>
      </c>
      <c r="F186" s="7">
        <f>E186/D186*100</f>
        <v>94.360902255639104</v>
      </c>
    </row>
    <row r="188" spans="1:6" ht="18.75">
      <c r="A188" s="75" t="s">
        <v>188</v>
      </c>
      <c r="B188" s="76"/>
      <c r="C188" s="76"/>
      <c r="D188" s="76"/>
      <c r="E188" s="76"/>
      <c r="F188" s="77"/>
    </row>
    <row r="189" spans="1:6" ht="18.75">
      <c r="A189" s="74" t="s">
        <v>51</v>
      </c>
      <c r="B189" s="74"/>
      <c r="C189" s="74"/>
      <c r="D189" s="74"/>
      <c r="E189" s="74"/>
      <c r="F189" s="74"/>
    </row>
    <row r="190" spans="1:6" ht="157.5" customHeight="1">
      <c r="A190" s="2" t="s">
        <v>5</v>
      </c>
      <c r="B190" s="3" t="s">
        <v>6</v>
      </c>
      <c r="C190" s="3" t="s">
        <v>7</v>
      </c>
      <c r="D190" s="3" t="s">
        <v>8</v>
      </c>
      <c r="E190" s="3" t="s">
        <v>9</v>
      </c>
      <c r="F190" s="3" t="s">
        <v>10</v>
      </c>
    </row>
    <row r="191" spans="1:6" ht="18.75">
      <c r="A191" s="34">
        <v>1</v>
      </c>
      <c r="B191" s="34">
        <v>2</v>
      </c>
      <c r="C191" s="34">
        <v>3</v>
      </c>
      <c r="D191" s="34">
        <v>4</v>
      </c>
      <c r="E191" s="34">
        <v>5</v>
      </c>
      <c r="F191" s="34" t="s">
        <v>11</v>
      </c>
    </row>
    <row r="192" spans="1:6" ht="138.75" customHeight="1">
      <c r="A192" s="5">
        <v>1</v>
      </c>
      <c r="B192" s="19" t="s">
        <v>189</v>
      </c>
      <c r="C192" s="5" t="s">
        <v>12</v>
      </c>
      <c r="D192" s="24">
        <v>272</v>
      </c>
      <c r="E192" s="24">
        <v>281</v>
      </c>
      <c r="F192" s="7">
        <f>E192/D192*100</f>
        <v>103.30882352941177</v>
      </c>
    </row>
    <row r="193" spans="1:6" ht="129">
      <c r="A193" s="5">
        <v>2</v>
      </c>
      <c r="B193" s="20" t="s">
        <v>190</v>
      </c>
      <c r="C193" s="5" t="s">
        <v>12</v>
      </c>
      <c r="D193" s="6">
        <f>D192</f>
        <v>272</v>
      </c>
      <c r="E193" s="6">
        <f>E192</f>
        <v>281</v>
      </c>
      <c r="F193" s="7">
        <f>E193/D193*100</f>
        <v>103.30882352941177</v>
      </c>
    </row>
    <row r="195" spans="1:6" ht="18.75">
      <c r="A195" s="75" t="s">
        <v>194</v>
      </c>
      <c r="B195" s="76"/>
      <c r="C195" s="76"/>
      <c r="D195" s="76"/>
      <c r="E195" s="76"/>
      <c r="F195" s="77"/>
    </row>
    <row r="196" spans="1:6" ht="18.75">
      <c r="A196" s="74" t="s">
        <v>51</v>
      </c>
      <c r="B196" s="74"/>
      <c r="C196" s="74"/>
      <c r="D196" s="74"/>
      <c r="E196" s="74"/>
      <c r="F196" s="74"/>
    </row>
    <row r="197" spans="1:6" ht="157.5" customHeight="1">
      <c r="A197" s="2" t="s">
        <v>5</v>
      </c>
      <c r="B197" s="3" t="s">
        <v>6</v>
      </c>
      <c r="C197" s="3" t="s">
        <v>7</v>
      </c>
      <c r="D197" s="3" t="s">
        <v>8</v>
      </c>
      <c r="E197" s="3" t="s">
        <v>9</v>
      </c>
      <c r="F197" s="3" t="s">
        <v>10</v>
      </c>
    </row>
    <row r="198" spans="1:6" ht="18.75">
      <c r="A198" s="34">
        <v>1</v>
      </c>
      <c r="B198" s="34">
        <v>2</v>
      </c>
      <c r="C198" s="34">
        <v>3</v>
      </c>
      <c r="D198" s="34">
        <v>4</v>
      </c>
      <c r="E198" s="34">
        <v>5</v>
      </c>
      <c r="F198" s="34" t="s">
        <v>11</v>
      </c>
    </row>
    <row r="199" spans="1:6" ht="138.75" customHeight="1">
      <c r="A199" s="5">
        <v>1</v>
      </c>
      <c r="B199" s="19" t="s">
        <v>59</v>
      </c>
      <c r="C199" s="5" t="s">
        <v>12</v>
      </c>
      <c r="D199" s="24">
        <v>163</v>
      </c>
      <c r="E199" s="24">
        <v>159</v>
      </c>
      <c r="F199" s="7">
        <f>E199/D199*100</f>
        <v>97.546012269938657</v>
      </c>
    </row>
    <row r="200" spans="1:6" ht="302.25">
      <c r="A200" s="5">
        <v>2</v>
      </c>
      <c r="B200" s="20" t="s">
        <v>60</v>
      </c>
      <c r="C200" s="5" t="s">
        <v>12</v>
      </c>
      <c r="D200" s="6">
        <f>D199</f>
        <v>163</v>
      </c>
      <c r="E200" s="6">
        <f>E199</f>
        <v>159</v>
      </c>
      <c r="F200" s="7">
        <f>E200/D200*100</f>
        <v>97.546012269938657</v>
      </c>
    </row>
    <row r="202" spans="1:6" ht="18.75">
      <c r="A202" s="75" t="s">
        <v>195</v>
      </c>
      <c r="B202" s="76"/>
      <c r="C202" s="76"/>
      <c r="D202" s="76"/>
      <c r="E202" s="76"/>
      <c r="F202" s="77"/>
    </row>
    <row r="203" spans="1:6" ht="18.75">
      <c r="A203" s="74" t="s">
        <v>51</v>
      </c>
      <c r="B203" s="74"/>
      <c r="C203" s="74"/>
      <c r="D203" s="74"/>
      <c r="E203" s="74"/>
      <c r="F203" s="74"/>
    </row>
    <row r="204" spans="1:6" ht="157.5" customHeight="1">
      <c r="A204" s="2" t="s">
        <v>5</v>
      </c>
      <c r="B204" s="3" t="s">
        <v>6</v>
      </c>
      <c r="C204" s="3" t="s">
        <v>7</v>
      </c>
      <c r="D204" s="3" t="s">
        <v>8</v>
      </c>
      <c r="E204" s="3" t="s">
        <v>9</v>
      </c>
      <c r="F204" s="3" t="s">
        <v>10</v>
      </c>
    </row>
    <row r="205" spans="1:6" ht="18.75">
      <c r="A205" s="34">
        <v>1</v>
      </c>
      <c r="B205" s="34">
        <v>2</v>
      </c>
      <c r="C205" s="34">
        <v>3</v>
      </c>
      <c r="D205" s="34">
        <v>4</v>
      </c>
      <c r="E205" s="34">
        <v>5</v>
      </c>
      <c r="F205" s="34" t="s">
        <v>11</v>
      </c>
    </row>
    <row r="206" spans="1:6" ht="138.75" customHeight="1">
      <c r="A206" s="5">
        <v>1</v>
      </c>
      <c r="B206" s="19" t="s">
        <v>59</v>
      </c>
      <c r="C206" s="5" t="s">
        <v>12</v>
      </c>
      <c r="D206" s="24">
        <v>343</v>
      </c>
      <c r="E206" s="24">
        <v>341</v>
      </c>
      <c r="F206" s="7">
        <f>E206/D206*100</f>
        <v>99.416909620991262</v>
      </c>
    </row>
    <row r="207" spans="1:6" ht="302.25">
      <c r="A207" s="5">
        <v>2</v>
      </c>
      <c r="B207" s="20" t="s">
        <v>60</v>
      </c>
      <c r="C207" s="5" t="s">
        <v>12</v>
      </c>
      <c r="D207" s="6">
        <f>D206</f>
        <v>343</v>
      </c>
      <c r="E207" s="6">
        <f>E206</f>
        <v>341</v>
      </c>
      <c r="F207" s="7">
        <f>E207/D207*100</f>
        <v>99.416909620991262</v>
      </c>
    </row>
    <row r="209" spans="1:6" ht="18.75">
      <c r="A209" s="75" t="s">
        <v>196</v>
      </c>
      <c r="B209" s="76"/>
      <c r="C209" s="76"/>
      <c r="D209" s="76"/>
      <c r="E209" s="76"/>
      <c r="F209" s="77"/>
    </row>
    <row r="210" spans="1:6" ht="18.75">
      <c r="A210" s="74" t="s">
        <v>51</v>
      </c>
      <c r="B210" s="74"/>
      <c r="C210" s="74"/>
      <c r="D210" s="74"/>
      <c r="E210" s="74"/>
      <c r="F210" s="74"/>
    </row>
    <row r="211" spans="1:6" ht="157.5" customHeight="1">
      <c r="A211" s="2" t="s">
        <v>5</v>
      </c>
      <c r="B211" s="3" t="s">
        <v>6</v>
      </c>
      <c r="C211" s="3" t="s">
        <v>7</v>
      </c>
      <c r="D211" s="3" t="s">
        <v>8</v>
      </c>
      <c r="E211" s="3" t="s">
        <v>9</v>
      </c>
      <c r="F211" s="3" t="s">
        <v>10</v>
      </c>
    </row>
    <row r="212" spans="1:6" ht="18.75">
      <c r="A212" s="34">
        <v>1</v>
      </c>
      <c r="B212" s="34">
        <v>2</v>
      </c>
      <c r="C212" s="34">
        <v>3</v>
      </c>
      <c r="D212" s="34">
        <v>4</v>
      </c>
      <c r="E212" s="34">
        <v>5</v>
      </c>
      <c r="F212" s="34" t="s">
        <v>11</v>
      </c>
    </row>
    <row r="213" spans="1:6" ht="138.75" customHeight="1">
      <c r="A213" s="5">
        <v>1</v>
      </c>
      <c r="B213" s="19" t="s">
        <v>197</v>
      </c>
      <c r="C213" s="5" t="s">
        <v>12</v>
      </c>
      <c r="D213" s="24">
        <v>286</v>
      </c>
      <c r="E213" s="24">
        <v>261</v>
      </c>
      <c r="F213" s="7">
        <f>E213/D213*100</f>
        <v>91.258741258741267</v>
      </c>
    </row>
    <row r="214" spans="1:6" ht="97.5">
      <c r="A214" s="5">
        <v>2</v>
      </c>
      <c r="B214" s="20" t="s">
        <v>107</v>
      </c>
      <c r="C214" s="5" t="s">
        <v>12</v>
      </c>
      <c r="D214" s="6">
        <f>D213</f>
        <v>286</v>
      </c>
      <c r="E214" s="6">
        <f>E213</f>
        <v>261</v>
      </c>
      <c r="F214" s="7">
        <f>E214/D214*100</f>
        <v>91.258741258741267</v>
      </c>
    </row>
    <row r="216" spans="1:6" ht="18.75">
      <c r="A216" s="75" t="s">
        <v>202</v>
      </c>
      <c r="B216" s="76"/>
      <c r="C216" s="76"/>
      <c r="D216" s="76"/>
      <c r="E216" s="76"/>
      <c r="F216" s="77"/>
    </row>
    <row r="217" spans="1:6" ht="18.75">
      <c r="A217" s="74" t="s">
        <v>171</v>
      </c>
      <c r="B217" s="74"/>
      <c r="C217" s="74"/>
      <c r="D217" s="74"/>
      <c r="E217" s="74"/>
      <c r="F217" s="74"/>
    </row>
    <row r="218" spans="1:6" ht="157.5" customHeight="1">
      <c r="A218" s="2" t="s">
        <v>5</v>
      </c>
      <c r="B218" s="3" t="s">
        <v>6</v>
      </c>
      <c r="C218" s="3" t="s">
        <v>7</v>
      </c>
      <c r="D218" s="3" t="s">
        <v>8</v>
      </c>
      <c r="E218" s="3" t="s">
        <v>9</v>
      </c>
      <c r="F218" s="3" t="s">
        <v>10</v>
      </c>
    </row>
    <row r="219" spans="1:6" ht="18.75">
      <c r="A219" s="42">
        <v>1</v>
      </c>
      <c r="B219" s="42">
        <v>2</v>
      </c>
      <c r="C219" s="42">
        <v>3</v>
      </c>
      <c r="D219" s="42">
        <v>4</v>
      </c>
      <c r="E219" s="42">
        <v>5</v>
      </c>
      <c r="F219" s="42" t="s">
        <v>11</v>
      </c>
    </row>
    <row r="220" spans="1:6" ht="138.75" customHeight="1">
      <c r="A220" s="5">
        <v>1</v>
      </c>
      <c r="B220" s="19" t="s">
        <v>203</v>
      </c>
      <c r="C220" s="5" t="s">
        <v>12</v>
      </c>
      <c r="D220" s="24">
        <v>248</v>
      </c>
      <c r="E220" s="24">
        <v>248</v>
      </c>
      <c r="F220" s="7">
        <f>E220/D220*100</f>
        <v>100</v>
      </c>
    </row>
    <row r="221" spans="1:6" ht="97.5">
      <c r="A221" s="5">
        <v>2</v>
      </c>
      <c r="B221" s="20" t="s">
        <v>204</v>
      </c>
      <c r="C221" s="5" t="s">
        <v>12</v>
      </c>
      <c r="D221" s="6">
        <f>D220</f>
        <v>248</v>
      </c>
      <c r="E221" s="6">
        <f>E220</f>
        <v>248</v>
      </c>
      <c r="F221" s="7">
        <f>E221/D221*100</f>
        <v>100</v>
      </c>
    </row>
    <row r="223" spans="1:6" ht="18.75">
      <c r="A223" s="75" t="s">
        <v>207</v>
      </c>
      <c r="B223" s="76"/>
      <c r="C223" s="76"/>
      <c r="D223" s="76"/>
      <c r="E223" s="76"/>
      <c r="F223" s="77"/>
    </row>
    <row r="224" spans="1:6" ht="18.75">
      <c r="A224" s="74" t="s">
        <v>51</v>
      </c>
      <c r="B224" s="74"/>
      <c r="C224" s="74"/>
      <c r="D224" s="74"/>
      <c r="E224" s="74"/>
      <c r="F224" s="74"/>
    </row>
    <row r="225" spans="1:6" ht="157.5" customHeight="1">
      <c r="A225" s="2" t="s">
        <v>5</v>
      </c>
      <c r="B225" s="3" t="s">
        <v>6</v>
      </c>
      <c r="C225" s="3" t="s">
        <v>7</v>
      </c>
      <c r="D225" s="3" t="s">
        <v>8</v>
      </c>
      <c r="E225" s="3" t="s">
        <v>9</v>
      </c>
      <c r="F225" s="3" t="s">
        <v>10</v>
      </c>
    </row>
    <row r="226" spans="1:6" ht="18.75">
      <c r="A226" s="42">
        <v>1</v>
      </c>
      <c r="B226" s="42">
        <v>2</v>
      </c>
      <c r="C226" s="42">
        <v>3</v>
      </c>
      <c r="D226" s="42">
        <v>4</v>
      </c>
      <c r="E226" s="42">
        <v>5</v>
      </c>
      <c r="F226" s="42" t="s">
        <v>11</v>
      </c>
    </row>
    <row r="227" spans="1:6" ht="138.75" customHeight="1">
      <c r="A227" s="5">
        <v>1</v>
      </c>
      <c r="B227" s="36" t="s">
        <v>208</v>
      </c>
      <c r="C227" s="5" t="s">
        <v>12</v>
      </c>
      <c r="D227" s="24">
        <v>116</v>
      </c>
      <c r="E227" s="24">
        <v>90</v>
      </c>
      <c r="F227" s="7">
        <f>E227/D227*100</f>
        <v>77.58620689655173</v>
      </c>
    </row>
    <row r="228" spans="1:6" ht="113.25">
      <c r="A228" s="5">
        <v>2</v>
      </c>
      <c r="B228" s="37" t="s">
        <v>209</v>
      </c>
      <c r="C228" s="5" t="s">
        <v>12</v>
      </c>
      <c r="D228" s="6">
        <f>D227</f>
        <v>116</v>
      </c>
      <c r="E228" s="6">
        <v>90</v>
      </c>
      <c r="F228" s="7">
        <f>E228/D228*100</f>
        <v>77.58620689655173</v>
      </c>
    </row>
    <row r="230" spans="1:6" ht="18.75">
      <c r="A230" s="75" t="s">
        <v>211</v>
      </c>
      <c r="B230" s="76"/>
      <c r="C230" s="76"/>
      <c r="D230" s="76"/>
      <c r="E230" s="76"/>
      <c r="F230" s="77"/>
    </row>
    <row r="231" spans="1:6" ht="18.75">
      <c r="A231" s="74" t="s">
        <v>51</v>
      </c>
      <c r="B231" s="74"/>
      <c r="C231" s="74"/>
      <c r="D231" s="74"/>
      <c r="E231" s="74"/>
      <c r="F231" s="74"/>
    </row>
    <row r="232" spans="1:6" ht="157.5" customHeight="1">
      <c r="A232" s="2" t="s">
        <v>5</v>
      </c>
      <c r="B232" s="3" t="s">
        <v>6</v>
      </c>
      <c r="C232" s="3" t="s">
        <v>7</v>
      </c>
      <c r="D232" s="3" t="s">
        <v>8</v>
      </c>
      <c r="E232" s="3" t="s">
        <v>9</v>
      </c>
      <c r="F232" s="3" t="s">
        <v>10</v>
      </c>
    </row>
    <row r="233" spans="1:6" ht="18.75">
      <c r="A233" s="42">
        <v>1</v>
      </c>
      <c r="B233" s="42">
        <v>2</v>
      </c>
      <c r="C233" s="42">
        <v>3</v>
      </c>
      <c r="D233" s="42">
        <v>4</v>
      </c>
      <c r="E233" s="42">
        <v>5</v>
      </c>
      <c r="F233" s="42" t="s">
        <v>11</v>
      </c>
    </row>
    <row r="234" spans="1:6" ht="138.75" customHeight="1">
      <c r="A234" s="5">
        <v>1</v>
      </c>
      <c r="B234" s="36" t="s">
        <v>212</v>
      </c>
      <c r="C234" s="5" t="s">
        <v>12</v>
      </c>
      <c r="D234" s="24">
        <v>145</v>
      </c>
      <c r="E234" s="24">
        <v>132</v>
      </c>
      <c r="F234" s="7">
        <f>E234/D234*100</f>
        <v>91.034482758620697</v>
      </c>
    </row>
    <row r="235" spans="1:6" ht="66">
      <c r="A235" s="5">
        <v>2</v>
      </c>
      <c r="B235" s="37" t="s">
        <v>213</v>
      </c>
      <c r="C235" s="5" t="s">
        <v>12</v>
      </c>
      <c r="D235" s="6">
        <f>D234</f>
        <v>145</v>
      </c>
      <c r="E235" s="6">
        <f>E234</f>
        <v>132</v>
      </c>
      <c r="F235" s="7">
        <f>E235/D235*100</f>
        <v>91.034482758620697</v>
      </c>
    </row>
    <row r="237" spans="1:6" ht="18.75">
      <c r="A237" s="75" t="s">
        <v>217</v>
      </c>
      <c r="B237" s="76"/>
      <c r="C237" s="76"/>
      <c r="D237" s="76"/>
      <c r="E237" s="76"/>
      <c r="F237" s="77"/>
    </row>
    <row r="238" spans="1:6" ht="18.75">
      <c r="A238" s="74" t="s">
        <v>51</v>
      </c>
      <c r="B238" s="74"/>
      <c r="C238" s="74"/>
      <c r="D238" s="74"/>
      <c r="E238" s="74"/>
      <c r="F238" s="74"/>
    </row>
    <row r="239" spans="1:6" ht="157.5" customHeight="1">
      <c r="A239" s="2" t="s">
        <v>5</v>
      </c>
      <c r="B239" s="3" t="s">
        <v>6</v>
      </c>
      <c r="C239" s="3" t="s">
        <v>7</v>
      </c>
      <c r="D239" s="3" t="s">
        <v>8</v>
      </c>
      <c r="E239" s="3" t="s">
        <v>9</v>
      </c>
      <c r="F239" s="3" t="s">
        <v>10</v>
      </c>
    </row>
    <row r="240" spans="1:6" ht="18.75">
      <c r="A240" s="42">
        <v>1</v>
      </c>
      <c r="B240" s="42">
        <v>2</v>
      </c>
      <c r="C240" s="42">
        <v>3</v>
      </c>
      <c r="D240" s="42">
        <v>4</v>
      </c>
      <c r="E240" s="42">
        <v>5</v>
      </c>
      <c r="F240" s="42" t="s">
        <v>11</v>
      </c>
    </row>
    <row r="241" spans="1:6" ht="138.75" customHeight="1">
      <c r="A241" s="5">
        <v>1</v>
      </c>
      <c r="B241" s="36" t="s">
        <v>218</v>
      </c>
      <c r="C241" s="5" t="s">
        <v>12</v>
      </c>
      <c r="D241" s="24">
        <v>314</v>
      </c>
      <c r="E241" s="24">
        <v>297</v>
      </c>
      <c r="F241" s="7">
        <f>E241/D241*100</f>
        <v>94.585987261146499</v>
      </c>
    </row>
    <row r="242" spans="1:6" ht="113.25">
      <c r="A242" s="5">
        <v>2</v>
      </c>
      <c r="B242" s="37" t="s">
        <v>219</v>
      </c>
      <c r="C242" s="5" t="s">
        <v>12</v>
      </c>
      <c r="D242" s="6">
        <v>314</v>
      </c>
      <c r="E242" s="6">
        <v>297</v>
      </c>
      <c r="F242" s="7">
        <f>E242/D242*100</f>
        <v>94.585987261146499</v>
      </c>
    </row>
    <row r="244" spans="1:6" ht="18.75">
      <c r="A244" s="75" t="s">
        <v>223</v>
      </c>
      <c r="B244" s="76"/>
      <c r="C244" s="76"/>
      <c r="D244" s="76"/>
      <c r="E244" s="76"/>
      <c r="F244" s="77"/>
    </row>
    <row r="245" spans="1:6" ht="18.75">
      <c r="A245" s="74" t="s">
        <v>51</v>
      </c>
      <c r="B245" s="74"/>
      <c r="C245" s="74"/>
      <c r="D245" s="74"/>
      <c r="E245" s="74"/>
      <c r="F245" s="74"/>
    </row>
    <row r="246" spans="1:6" ht="157.5" customHeight="1">
      <c r="A246" s="2" t="s">
        <v>5</v>
      </c>
      <c r="B246" s="3" t="s">
        <v>6</v>
      </c>
      <c r="C246" s="3" t="s">
        <v>7</v>
      </c>
      <c r="D246" s="3" t="s">
        <v>8</v>
      </c>
      <c r="E246" s="3" t="s">
        <v>9</v>
      </c>
      <c r="F246" s="3" t="s">
        <v>10</v>
      </c>
    </row>
    <row r="247" spans="1:6" ht="18.75">
      <c r="A247" s="42">
        <v>1</v>
      </c>
      <c r="B247" s="42">
        <v>2</v>
      </c>
      <c r="C247" s="42">
        <v>3</v>
      </c>
      <c r="D247" s="42">
        <v>4</v>
      </c>
      <c r="E247" s="42">
        <v>5</v>
      </c>
      <c r="F247" s="42" t="s">
        <v>11</v>
      </c>
    </row>
    <row r="248" spans="1:6" ht="138.75" customHeight="1">
      <c r="A248" s="5">
        <v>1</v>
      </c>
      <c r="B248" s="19" t="s">
        <v>59</v>
      </c>
      <c r="C248" s="5" t="s">
        <v>12</v>
      </c>
      <c r="D248" s="24">
        <v>103</v>
      </c>
      <c r="E248" s="24">
        <v>104</v>
      </c>
      <c r="F248" s="7">
        <f>E248/D248*100</f>
        <v>100.97087378640776</v>
      </c>
    </row>
    <row r="249" spans="1:6" ht="302.25">
      <c r="A249" s="5">
        <v>2</v>
      </c>
      <c r="B249" s="20" t="s">
        <v>60</v>
      </c>
      <c r="C249" s="5" t="s">
        <v>12</v>
      </c>
      <c r="D249" s="6">
        <f>D248</f>
        <v>103</v>
      </c>
      <c r="E249" s="6">
        <f>E248</f>
        <v>104</v>
      </c>
      <c r="F249" s="7">
        <f>E249/D249*100</f>
        <v>100.97087378640776</v>
      </c>
    </row>
    <row r="251" spans="1:6" ht="18.75">
      <c r="A251" s="75" t="s">
        <v>224</v>
      </c>
      <c r="B251" s="76"/>
      <c r="C251" s="76"/>
      <c r="D251" s="76"/>
      <c r="E251" s="76"/>
      <c r="F251" s="77"/>
    </row>
    <row r="252" spans="1:6" ht="18.75">
      <c r="A252" s="74" t="s">
        <v>51</v>
      </c>
      <c r="B252" s="74"/>
      <c r="C252" s="74"/>
      <c r="D252" s="74"/>
      <c r="E252" s="74"/>
      <c r="F252" s="74"/>
    </row>
    <row r="253" spans="1:6" ht="157.5" customHeight="1">
      <c r="A253" s="2" t="s">
        <v>5</v>
      </c>
      <c r="B253" s="3" t="s">
        <v>6</v>
      </c>
      <c r="C253" s="3" t="s">
        <v>7</v>
      </c>
      <c r="D253" s="3" t="s">
        <v>8</v>
      </c>
      <c r="E253" s="3" t="s">
        <v>9</v>
      </c>
      <c r="F253" s="3" t="s">
        <v>10</v>
      </c>
    </row>
    <row r="254" spans="1:6" ht="18.75">
      <c r="A254" s="42">
        <v>1</v>
      </c>
      <c r="B254" s="42">
        <v>2</v>
      </c>
      <c r="C254" s="42">
        <v>3</v>
      </c>
      <c r="D254" s="42">
        <v>4</v>
      </c>
      <c r="E254" s="42">
        <v>5</v>
      </c>
      <c r="F254" s="42" t="s">
        <v>11</v>
      </c>
    </row>
    <row r="255" spans="1:6" ht="138.75" customHeight="1">
      <c r="A255" s="5">
        <v>1</v>
      </c>
      <c r="B255" s="36" t="s">
        <v>225</v>
      </c>
      <c r="C255" s="5" t="s">
        <v>12</v>
      </c>
      <c r="D255" s="24">
        <v>153</v>
      </c>
      <c r="E255" s="24">
        <v>129</v>
      </c>
      <c r="F255" s="7">
        <f>E255/D255*100</f>
        <v>84.313725490196077</v>
      </c>
    </row>
    <row r="256" spans="1:6" ht="81.75">
      <c r="A256" s="5">
        <v>2</v>
      </c>
      <c r="B256" s="37" t="s">
        <v>226</v>
      </c>
      <c r="C256" s="5" t="s">
        <v>12</v>
      </c>
      <c r="D256" s="6">
        <f>D255</f>
        <v>153</v>
      </c>
      <c r="E256" s="6">
        <f>E255</f>
        <v>129</v>
      </c>
      <c r="F256" s="7">
        <f>E256/D256*100</f>
        <v>84.313725490196077</v>
      </c>
    </row>
    <row r="258" spans="1:6" s="111" customFormat="1" ht="18.75">
      <c r="A258" s="108" t="s">
        <v>228</v>
      </c>
      <c r="B258" s="109"/>
      <c r="C258" s="109"/>
      <c r="D258" s="109"/>
      <c r="E258" s="109"/>
      <c r="F258" s="110"/>
    </row>
    <row r="259" spans="1:6" s="111" customFormat="1" ht="18.75">
      <c r="A259" s="112" t="s">
        <v>51</v>
      </c>
      <c r="B259" s="113"/>
      <c r="C259" s="113"/>
      <c r="D259" s="113"/>
      <c r="E259" s="113"/>
      <c r="F259" s="114"/>
    </row>
    <row r="260" spans="1:6" s="111" customFormat="1" ht="157.5" customHeight="1">
      <c r="A260" s="115" t="s">
        <v>5</v>
      </c>
      <c r="B260" s="116" t="s">
        <v>6</v>
      </c>
      <c r="C260" s="116" t="s">
        <v>7</v>
      </c>
      <c r="D260" s="116" t="s">
        <v>8</v>
      </c>
      <c r="E260" s="116" t="s">
        <v>9</v>
      </c>
      <c r="F260" s="116" t="s">
        <v>10</v>
      </c>
    </row>
    <row r="261" spans="1:6" s="111" customFormat="1" ht="18.75">
      <c r="A261" s="117">
        <v>1</v>
      </c>
      <c r="B261" s="117">
        <v>2</v>
      </c>
      <c r="C261" s="117">
        <v>3</v>
      </c>
      <c r="D261" s="117">
        <v>4</v>
      </c>
      <c r="E261" s="117">
        <v>5</v>
      </c>
      <c r="F261" s="117" t="s">
        <v>11</v>
      </c>
    </row>
    <row r="262" spans="1:6" s="111" customFormat="1" ht="138.75" customHeight="1">
      <c r="A262" s="118">
        <v>1</v>
      </c>
      <c r="B262" s="119" t="s">
        <v>229</v>
      </c>
      <c r="C262" s="118" t="s">
        <v>12</v>
      </c>
      <c r="D262" s="120">
        <v>482</v>
      </c>
      <c r="E262" s="120">
        <v>389</v>
      </c>
      <c r="F262" s="121">
        <f>E262/D262*100</f>
        <v>80.705394190871374</v>
      </c>
    </row>
    <row r="263" spans="1:6" s="111" customFormat="1" ht="132">
      <c r="A263" s="118">
        <v>2</v>
      </c>
      <c r="B263" s="122" t="s">
        <v>230</v>
      </c>
      <c r="C263" s="118" t="s">
        <v>12</v>
      </c>
      <c r="D263" s="123">
        <f>D262</f>
        <v>482</v>
      </c>
      <c r="E263" s="123">
        <f>E262</f>
        <v>389</v>
      </c>
      <c r="F263" s="121">
        <f>E263/D263*100</f>
        <v>80.705394190871374</v>
      </c>
    </row>
    <row r="265" spans="1:6" ht="18.75">
      <c r="A265" s="79" t="s">
        <v>235</v>
      </c>
      <c r="B265" s="79"/>
      <c r="C265" s="79"/>
      <c r="D265" s="79"/>
      <c r="E265" s="79"/>
      <c r="F265" s="79"/>
    </row>
    <row r="266" spans="1:6" ht="18.75">
      <c r="A266" s="78" t="s">
        <v>51</v>
      </c>
      <c r="B266" s="78"/>
      <c r="C266" s="78"/>
      <c r="D266" s="78"/>
      <c r="E266" s="78"/>
      <c r="F266" s="78"/>
    </row>
    <row r="267" spans="1:6" ht="157.5" customHeight="1">
      <c r="A267" s="56" t="s">
        <v>5</v>
      </c>
      <c r="B267" s="57" t="s">
        <v>6</v>
      </c>
      <c r="C267" s="57" t="s">
        <v>7</v>
      </c>
      <c r="D267" s="57" t="s">
        <v>8</v>
      </c>
      <c r="E267" s="57" t="s">
        <v>9</v>
      </c>
      <c r="F267" s="57" t="s">
        <v>10</v>
      </c>
    </row>
    <row r="268" spans="1:6" ht="18.75">
      <c r="A268" s="58">
        <v>1</v>
      </c>
      <c r="B268" s="58">
        <v>2</v>
      </c>
      <c r="C268" s="58">
        <v>3</v>
      </c>
      <c r="D268" s="58">
        <v>4</v>
      </c>
      <c r="E268" s="58">
        <v>5</v>
      </c>
      <c r="F268" s="58" t="s">
        <v>11</v>
      </c>
    </row>
    <row r="269" spans="1:6" ht="138.75" customHeight="1">
      <c r="A269" s="65">
        <v>1</v>
      </c>
      <c r="B269" s="36" t="s">
        <v>225</v>
      </c>
      <c r="C269" s="65" t="s">
        <v>12</v>
      </c>
      <c r="D269" s="61">
        <v>175</v>
      </c>
      <c r="E269" s="61">
        <v>164</v>
      </c>
      <c r="F269" s="62">
        <f>E269/D269*100</f>
        <v>93.714285714285722</v>
      </c>
    </row>
    <row r="270" spans="1:6" ht="97.5">
      <c r="A270" s="65">
        <v>2</v>
      </c>
      <c r="B270" s="37" t="s">
        <v>98</v>
      </c>
      <c r="C270" s="65" t="s">
        <v>12</v>
      </c>
      <c r="D270" s="64">
        <f>D269</f>
        <v>175</v>
      </c>
      <c r="E270" s="64">
        <f>E269</f>
        <v>164</v>
      </c>
      <c r="F270" s="62">
        <f>E270/D270*100</f>
        <v>93.714285714285722</v>
      </c>
    </row>
    <row r="272" spans="1:6" ht="18.75">
      <c r="A272" s="75" t="s">
        <v>238</v>
      </c>
      <c r="B272" s="76"/>
      <c r="C272" s="76"/>
      <c r="D272" s="76"/>
      <c r="E272" s="76"/>
      <c r="F272" s="77"/>
    </row>
    <row r="273" spans="1:6" ht="18.75">
      <c r="A273" s="74" t="s">
        <v>51</v>
      </c>
      <c r="B273" s="74"/>
      <c r="C273" s="74"/>
      <c r="D273" s="74"/>
      <c r="E273" s="74"/>
      <c r="F273" s="74"/>
    </row>
    <row r="274" spans="1:6" ht="157.5" customHeight="1">
      <c r="A274" s="2" t="s">
        <v>5</v>
      </c>
      <c r="B274" s="3" t="s">
        <v>6</v>
      </c>
      <c r="C274" s="3" t="s">
        <v>7</v>
      </c>
      <c r="D274" s="3" t="s">
        <v>8</v>
      </c>
      <c r="E274" s="3" t="s">
        <v>9</v>
      </c>
      <c r="F274" s="3" t="s">
        <v>10</v>
      </c>
    </row>
    <row r="275" spans="1:6" ht="18.75">
      <c r="A275" s="42">
        <v>1</v>
      </c>
      <c r="B275" s="42">
        <v>2</v>
      </c>
      <c r="C275" s="42">
        <v>3</v>
      </c>
      <c r="D275" s="42">
        <v>4</v>
      </c>
      <c r="E275" s="42">
        <v>5</v>
      </c>
      <c r="F275" s="42" t="s">
        <v>11</v>
      </c>
    </row>
    <row r="276" spans="1:6" ht="138.75" customHeight="1">
      <c r="A276" s="5">
        <v>1</v>
      </c>
      <c r="B276" s="19" t="s">
        <v>239</v>
      </c>
      <c r="C276" s="5" t="s">
        <v>12</v>
      </c>
      <c r="D276" s="24">
        <v>141</v>
      </c>
      <c r="E276" s="24">
        <v>141</v>
      </c>
      <c r="F276" s="7">
        <f>E276/D276*100</f>
        <v>100</v>
      </c>
    </row>
    <row r="277" spans="1:6" ht="50.25">
      <c r="A277" s="5">
        <v>2</v>
      </c>
      <c r="B277" s="20" t="s">
        <v>240</v>
      </c>
      <c r="C277" s="5" t="s">
        <v>12</v>
      </c>
      <c r="D277" s="6">
        <f>D276</f>
        <v>141</v>
      </c>
      <c r="E277" s="6">
        <f>E276</f>
        <v>141</v>
      </c>
      <c r="F277" s="7">
        <f>E277/D277*100</f>
        <v>100</v>
      </c>
    </row>
    <row r="279" spans="1:6" ht="18.75">
      <c r="A279" s="75" t="s">
        <v>246</v>
      </c>
      <c r="B279" s="76"/>
      <c r="C279" s="76"/>
      <c r="D279" s="76"/>
      <c r="E279" s="76"/>
      <c r="F279" s="77"/>
    </row>
    <row r="280" spans="1:6" ht="18.75">
      <c r="A280" s="74" t="s">
        <v>51</v>
      </c>
      <c r="B280" s="74"/>
      <c r="C280" s="74"/>
      <c r="D280" s="74"/>
      <c r="E280" s="74"/>
      <c r="F280" s="74"/>
    </row>
    <row r="281" spans="1:6" ht="157.5" customHeight="1">
      <c r="A281" s="2" t="s">
        <v>5</v>
      </c>
      <c r="B281" s="3" t="s">
        <v>6</v>
      </c>
      <c r="C281" s="3" t="s">
        <v>7</v>
      </c>
      <c r="D281" s="3" t="s">
        <v>8</v>
      </c>
      <c r="E281" s="3" t="s">
        <v>9</v>
      </c>
      <c r="F281" s="3" t="s">
        <v>10</v>
      </c>
    </row>
    <row r="282" spans="1:6" ht="18.75">
      <c r="A282" s="42">
        <v>1</v>
      </c>
      <c r="B282" s="42">
        <v>2</v>
      </c>
      <c r="C282" s="42">
        <v>3</v>
      </c>
      <c r="D282" s="42">
        <v>4</v>
      </c>
      <c r="E282" s="42">
        <v>5</v>
      </c>
      <c r="F282" s="42" t="s">
        <v>11</v>
      </c>
    </row>
    <row r="283" spans="1:6" ht="138.75" customHeight="1">
      <c r="A283" s="5">
        <v>1</v>
      </c>
      <c r="B283" s="36" t="s">
        <v>247</v>
      </c>
      <c r="C283" s="5" t="s">
        <v>12</v>
      </c>
      <c r="D283" s="24">
        <v>226</v>
      </c>
      <c r="E283" s="24">
        <v>239</v>
      </c>
      <c r="F283" s="7">
        <f>E283/D283*100</f>
        <v>105.75221238938053</v>
      </c>
    </row>
    <row r="284" spans="1:6" ht="97.5">
      <c r="A284" s="5">
        <v>2</v>
      </c>
      <c r="B284" s="37" t="s">
        <v>248</v>
      </c>
      <c r="C284" s="5" t="s">
        <v>12</v>
      </c>
      <c r="D284" s="6">
        <f>D283</f>
        <v>226</v>
      </c>
      <c r="E284" s="6">
        <f>E283</f>
        <v>239</v>
      </c>
      <c r="F284" s="7">
        <f>E284/D284*100</f>
        <v>105.75221238938053</v>
      </c>
    </row>
    <row r="286" spans="1:6" ht="18.75">
      <c r="A286" s="75" t="s">
        <v>252</v>
      </c>
      <c r="B286" s="76"/>
      <c r="C286" s="76"/>
      <c r="D286" s="76"/>
      <c r="E286" s="76"/>
      <c r="F286" s="77"/>
    </row>
    <row r="287" spans="1:6" ht="18.75">
      <c r="A287" s="74" t="s">
        <v>51</v>
      </c>
      <c r="B287" s="74"/>
      <c r="C287" s="74"/>
      <c r="D287" s="74"/>
      <c r="E287" s="74"/>
      <c r="F287" s="74"/>
    </row>
    <row r="288" spans="1:6" ht="157.5" customHeight="1">
      <c r="A288" s="2" t="s">
        <v>5</v>
      </c>
      <c r="B288" s="3" t="s">
        <v>6</v>
      </c>
      <c r="C288" s="3" t="s">
        <v>7</v>
      </c>
      <c r="D288" s="3" t="s">
        <v>8</v>
      </c>
      <c r="E288" s="3" t="s">
        <v>9</v>
      </c>
      <c r="F288" s="3" t="s">
        <v>10</v>
      </c>
    </row>
    <row r="289" spans="1:6" ht="18.75">
      <c r="A289" s="42">
        <v>1</v>
      </c>
      <c r="B289" s="42">
        <v>2</v>
      </c>
      <c r="C289" s="42">
        <v>3</v>
      </c>
      <c r="D289" s="42">
        <v>4</v>
      </c>
      <c r="E289" s="42">
        <v>5</v>
      </c>
      <c r="F289" s="42" t="s">
        <v>11</v>
      </c>
    </row>
    <row r="290" spans="1:6" ht="138.75" customHeight="1">
      <c r="A290" s="5">
        <v>1</v>
      </c>
      <c r="B290" s="19" t="s">
        <v>253</v>
      </c>
      <c r="C290" s="5" t="s">
        <v>12</v>
      </c>
      <c r="D290" s="24">
        <v>67</v>
      </c>
      <c r="E290" s="24">
        <v>43</v>
      </c>
      <c r="F290" s="7">
        <f>E290/D290*100</f>
        <v>64.179104477611943</v>
      </c>
    </row>
    <row r="291" spans="1:6" ht="81.75">
      <c r="A291" s="5">
        <v>2</v>
      </c>
      <c r="B291" s="20" t="s">
        <v>254</v>
      </c>
      <c r="C291" s="5" t="s">
        <v>12</v>
      </c>
      <c r="D291" s="6">
        <f>D290</f>
        <v>67</v>
      </c>
      <c r="E291" s="6">
        <f>E290</f>
        <v>43</v>
      </c>
      <c r="F291" s="7">
        <f>E291/D291*100</f>
        <v>64.179104477611943</v>
      </c>
    </row>
    <row r="293" spans="1:6" ht="18.75">
      <c r="A293" s="75" t="s">
        <v>256</v>
      </c>
      <c r="B293" s="76"/>
      <c r="C293" s="76"/>
      <c r="D293" s="76"/>
      <c r="E293" s="76"/>
      <c r="F293" s="77"/>
    </row>
    <row r="294" spans="1:6" ht="18.75">
      <c r="A294" s="74" t="s">
        <v>51</v>
      </c>
      <c r="B294" s="74"/>
      <c r="C294" s="74"/>
      <c r="D294" s="74"/>
      <c r="E294" s="74"/>
      <c r="F294" s="74"/>
    </row>
    <row r="295" spans="1:6" ht="157.5" customHeight="1">
      <c r="A295" s="2" t="s">
        <v>5</v>
      </c>
      <c r="B295" s="3" t="s">
        <v>6</v>
      </c>
      <c r="C295" s="3" t="s">
        <v>7</v>
      </c>
      <c r="D295" s="3" t="s">
        <v>8</v>
      </c>
      <c r="E295" s="3" t="s">
        <v>9</v>
      </c>
      <c r="F295" s="3" t="s">
        <v>10</v>
      </c>
    </row>
    <row r="296" spans="1:6" ht="18.75">
      <c r="A296" s="42">
        <v>1</v>
      </c>
      <c r="B296" s="42">
        <v>2</v>
      </c>
      <c r="C296" s="42">
        <v>3</v>
      </c>
      <c r="D296" s="42">
        <v>4</v>
      </c>
      <c r="E296" s="42">
        <v>5</v>
      </c>
      <c r="F296" s="42" t="s">
        <v>11</v>
      </c>
    </row>
    <row r="297" spans="1:6" ht="138.75" customHeight="1">
      <c r="A297" s="5">
        <v>1</v>
      </c>
      <c r="B297" s="36" t="s">
        <v>257</v>
      </c>
      <c r="C297" s="5" t="s">
        <v>12</v>
      </c>
      <c r="D297" s="24">
        <v>147</v>
      </c>
      <c r="E297" s="24">
        <v>133</v>
      </c>
      <c r="F297" s="7">
        <f>E297/D297*100</f>
        <v>90.476190476190482</v>
      </c>
    </row>
    <row r="298" spans="1:6" ht="97.5">
      <c r="A298" s="5">
        <v>2</v>
      </c>
      <c r="B298" s="37" t="s">
        <v>258</v>
      </c>
      <c r="C298" s="5" t="s">
        <v>12</v>
      </c>
      <c r="D298" s="6">
        <f>D297</f>
        <v>147</v>
      </c>
      <c r="E298" s="6">
        <f>E297</f>
        <v>133</v>
      </c>
      <c r="F298" s="7">
        <f>E298/D298*100</f>
        <v>90.476190476190482</v>
      </c>
    </row>
    <row r="300" spans="1:6" ht="18.75">
      <c r="A300" s="75" t="s">
        <v>263</v>
      </c>
      <c r="B300" s="76"/>
      <c r="C300" s="76"/>
      <c r="D300" s="76"/>
      <c r="E300" s="76"/>
      <c r="F300" s="77"/>
    </row>
    <row r="301" spans="1:6" ht="18.75">
      <c r="A301" s="74" t="s">
        <v>51</v>
      </c>
      <c r="B301" s="74"/>
      <c r="C301" s="74"/>
      <c r="D301" s="74"/>
      <c r="E301" s="74"/>
      <c r="F301" s="74"/>
    </row>
    <row r="302" spans="1:6" ht="157.5" customHeight="1">
      <c r="A302" s="2" t="s">
        <v>5</v>
      </c>
      <c r="B302" s="3" t="s">
        <v>6</v>
      </c>
      <c r="C302" s="3" t="s">
        <v>7</v>
      </c>
      <c r="D302" s="3" t="s">
        <v>8</v>
      </c>
      <c r="E302" s="3" t="s">
        <v>9</v>
      </c>
      <c r="F302" s="3" t="s">
        <v>10</v>
      </c>
    </row>
    <row r="303" spans="1:6" ht="18.75">
      <c r="A303" s="42">
        <v>1</v>
      </c>
      <c r="B303" s="42">
        <v>2</v>
      </c>
      <c r="C303" s="42">
        <v>3</v>
      </c>
      <c r="D303" s="42">
        <v>4</v>
      </c>
      <c r="E303" s="42">
        <v>5</v>
      </c>
      <c r="F303" s="42" t="s">
        <v>11</v>
      </c>
    </row>
    <row r="304" spans="1:6" ht="138.75" customHeight="1">
      <c r="A304" s="5">
        <v>1</v>
      </c>
      <c r="B304" s="36" t="s">
        <v>264</v>
      </c>
      <c r="C304" s="5" t="s">
        <v>12</v>
      </c>
      <c r="D304" s="24">
        <v>246</v>
      </c>
      <c r="E304" s="24">
        <v>240</v>
      </c>
      <c r="F304" s="7">
        <f>E304/D304*100</f>
        <v>97.560975609756099</v>
      </c>
    </row>
    <row r="305" spans="1:6" ht="81.75">
      <c r="A305" s="5">
        <v>2</v>
      </c>
      <c r="B305" s="37" t="s">
        <v>265</v>
      </c>
      <c r="C305" s="5" t="s">
        <v>12</v>
      </c>
      <c r="D305" s="6">
        <f>D304</f>
        <v>246</v>
      </c>
      <c r="E305" s="6">
        <f>E304</f>
        <v>240</v>
      </c>
      <c r="F305" s="7">
        <f>E305/D305*100</f>
        <v>97.560975609756099</v>
      </c>
    </row>
    <row r="307" spans="1:6" ht="18.75">
      <c r="A307" s="75" t="s">
        <v>270</v>
      </c>
      <c r="B307" s="76"/>
      <c r="C307" s="76"/>
      <c r="D307" s="76"/>
      <c r="E307" s="76"/>
      <c r="F307" s="77"/>
    </row>
    <row r="308" spans="1:6" ht="18.75">
      <c r="A308" s="74" t="s">
        <v>51</v>
      </c>
      <c r="B308" s="74"/>
      <c r="C308" s="74"/>
      <c r="D308" s="74"/>
      <c r="E308" s="74"/>
      <c r="F308" s="74"/>
    </row>
    <row r="309" spans="1:6" ht="157.5" customHeight="1">
      <c r="A309" s="2" t="s">
        <v>5</v>
      </c>
      <c r="B309" s="3" t="s">
        <v>6</v>
      </c>
      <c r="C309" s="3" t="s">
        <v>7</v>
      </c>
      <c r="D309" s="3" t="s">
        <v>8</v>
      </c>
      <c r="E309" s="3" t="s">
        <v>9</v>
      </c>
      <c r="F309" s="3" t="s">
        <v>10</v>
      </c>
    </row>
    <row r="310" spans="1:6" ht="18.75">
      <c r="A310" s="42">
        <v>1</v>
      </c>
      <c r="B310" s="42">
        <v>2</v>
      </c>
      <c r="C310" s="42">
        <v>3</v>
      </c>
      <c r="D310" s="42">
        <v>4</v>
      </c>
      <c r="E310" s="42">
        <v>5</v>
      </c>
      <c r="F310" s="42" t="s">
        <v>11</v>
      </c>
    </row>
    <row r="311" spans="1:6" ht="72.599999999999994" customHeight="1">
      <c r="A311" s="5">
        <v>1</v>
      </c>
      <c r="B311" s="19" t="s">
        <v>271</v>
      </c>
      <c r="C311" s="5" t="s">
        <v>12</v>
      </c>
      <c r="D311" s="24">
        <v>155</v>
      </c>
      <c r="E311" s="24">
        <v>146</v>
      </c>
      <c r="F311" s="7">
        <f>E311/D311*100</f>
        <v>94.193548387096769</v>
      </c>
    </row>
    <row r="312" spans="1:6" ht="97.5">
      <c r="A312" s="5">
        <v>2</v>
      </c>
      <c r="B312" s="20" t="s">
        <v>272</v>
      </c>
      <c r="C312" s="5" t="s">
        <v>12</v>
      </c>
      <c r="D312" s="6">
        <f>D311</f>
        <v>155</v>
      </c>
      <c r="E312" s="6">
        <f>E311</f>
        <v>146</v>
      </c>
      <c r="F312" s="7">
        <f>E312/D312*100</f>
        <v>94.193548387096769</v>
      </c>
    </row>
    <row r="314" spans="1:6" ht="18.75">
      <c r="A314" s="75" t="s">
        <v>275</v>
      </c>
      <c r="B314" s="76"/>
      <c r="C314" s="76"/>
      <c r="D314" s="76"/>
      <c r="E314" s="76"/>
      <c r="F314" s="77"/>
    </row>
    <row r="315" spans="1:6" ht="18.75">
      <c r="A315" s="74" t="s">
        <v>51</v>
      </c>
      <c r="B315" s="74"/>
      <c r="C315" s="74"/>
      <c r="D315" s="74"/>
      <c r="E315" s="74"/>
      <c r="F315" s="74"/>
    </row>
    <row r="316" spans="1:6" ht="157.5" customHeight="1">
      <c r="A316" s="2" t="s">
        <v>5</v>
      </c>
      <c r="B316" s="3" t="s">
        <v>6</v>
      </c>
      <c r="C316" s="3" t="s">
        <v>7</v>
      </c>
      <c r="D316" s="3" t="s">
        <v>8</v>
      </c>
      <c r="E316" s="3" t="s">
        <v>9</v>
      </c>
      <c r="F316" s="3" t="s">
        <v>10</v>
      </c>
    </row>
    <row r="317" spans="1:6" ht="18.75">
      <c r="A317" s="42">
        <v>1</v>
      </c>
      <c r="B317" s="42">
        <v>2</v>
      </c>
      <c r="C317" s="42">
        <v>3</v>
      </c>
      <c r="D317" s="42">
        <v>4</v>
      </c>
      <c r="E317" s="42">
        <v>5</v>
      </c>
      <c r="F317" s="42" t="s">
        <v>11</v>
      </c>
    </row>
    <row r="318" spans="1:6" ht="138.75" customHeight="1">
      <c r="A318" s="5">
        <v>1</v>
      </c>
      <c r="B318" s="36" t="s">
        <v>276</v>
      </c>
      <c r="C318" s="5" t="s">
        <v>12</v>
      </c>
      <c r="D318" s="24">
        <v>156</v>
      </c>
      <c r="E318" s="24">
        <v>168</v>
      </c>
      <c r="F318" s="7">
        <f>E318/D318*100</f>
        <v>107.69230769230769</v>
      </c>
    </row>
    <row r="319" spans="1:6" ht="113.25">
      <c r="A319" s="5">
        <v>2</v>
      </c>
      <c r="B319" s="37" t="s">
        <v>277</v>
      </c>
      <c r="C319" s="5" t="s">
        <v>12</v>
      </c>
      <c r="D319" s="6">
        <f>D318</f>
        <v>156</v>
      </c>
      <c r="E319" s="6">
        <f>E318</f>
        <v>168</v>
      </c>
      <c r="F319" s="7">
        <f>E319/D319*100</f>
        <v>107.69230769230769</v>
      </c>
    </row>
    <row r="321" spans="1:6" ht="18.75">
      <c r="A321" s="75" t="s">
        <v>279</v>
      </c>
      <c r="B321" s="76"/>
      <c r="C321" s="76"/>
      <c r="D321" s="76"/>
      <c r="E321" s="76"/>
      <c r="F321" s="77"/>
    </row>
    <row r="322" spans="1:6" ht="18.75">
      <c r="A322" s="74" t="s">
        <v>51</v>
      </c>
      <c r="B322" s="74"/>
      <c r="C322" s="74"/>
      <c r="D322" s="74"/>
      <c r="E322" s="74"/>
      <c r="F322" s="74"/>
    </row>
    <row r="323" spans="1:6" ht="157.5" customHeight="1">
      <c r="A323" s="2" t="s">
        <v>5</v>
      </c>
      <c r="B323" s="3" t="s">
        <v>6</v>
      </c>
      <c r="C323" s="3" t="s">
        <v>7</v>
      </c>
      <c r="D323" s="3" t="s">
        <v>8</v>
      </c>
      <c r="E323" s="3" t="s">
        <v>9</v>
      </c>
      <c r="F323" s="3" t="s">
        <v>10</v>
      </c>
    </row>
    <row r="324" spans="1:6" ht="18.75">
      <c r="A324" s="42">
        <v>1</v>
      </c>
      <c r="B324" s="42">
        <v>2</v>
      </c>
      <c r="C324" s="42">
        <v>3</v>
      </c>
      <c r="D324" s="42">
        <v>4</v>
      </c>
      <c r="E324" s="42">
        <v>5</v>
      </c>
      <c r="F324" s="42" t="s">
        <v>11</v>
      </c>
    </row>
    <row r="325" spans="1:6" ht="138.75" customHeight="1">
      <c r="A325" s="5">
        <v>1</v>
      </c>
      <c r="B325" s="36" t="s">
        <v>280</v>
      </c>
      <c r="C325" s="5" t="s">
        <v>12</v>
      </c>
      <c r="D325" s="24">
        <v>141</v>
      </c>
      <c r="E325" s="24">
        <v>137</v>
      </c>
      <c r="F325" s="7">
        <f>E325/D325*100</f>
        <v>97.163120567375884</v>
      </c>
    </row>
    <row r="326" spans="1:6" ht="97.5">
      <c r="A326" s="5">
        <v>2</v>
      </c>
      <c r="B326" s="37" t="s">
        <v>281</v>
      </c>
      <c r="C326" s="5" t="s">
        <v>12</v>
      </c>
      <c r="D326" s="6">
        <f>D325</f>
        <v>141</v>
      </c>
      <c r="E326" s="6">
        <f>E325</f>
        <v>137</v>
      </c>
      <c r="F326" s="7">
        <f>E326/D326*100</f>
        <v>97.163120567375884</v>
      </c>
    </row>
    <row r="328" spans="1:6" ht="18.75">
      <c r="A328" s="137" t="s">
        <v>284</v>
      </c>
      <c r="B328" s="138"/>
      <c r="C328" s="138"/>
      <c r="D328" s="138"/>
      <c r="E328" s="138"/>
      <c r="F328" s="139"/>
    </row>
    <row r="329" spans="1:6" ht="18.75">
      <c r="A329" s="74" t="s">
        <v>51</v>
      </c>
      <c r="B329" s="74"/>
      <c r="C329" s="74"/>
      <c r="D329" s="74"/>
      <c r="E329" s="74"/>
      <c r="F329" s="74"/>
    </row>
    <row r="330" spans="1:6" ht="157.5" customHeight="1">
      <c r="A330" s="2" t="s">
        <v>5</v>
      </c>
      <c r="B330" s="3" t="s">
        <v>6</v>
      </c>
      <c r="C330" s="3" t="s">
        <v>7</v>
      </c>
      <c r="D330" s="3" t="s">
        <v>8</v>
      </c>
      <c r="E330" s="3" t="s">
        <v>9</v>
      </c>
      <c r="F330" s="3" t="s">
        <v>10</v>
      </c>
    </row>
    <row r="331" spans="1:6" ht="18.75">
      <c r="A331" s="42">
        <v>1</v>
      </c>
      <c r="B331" s="42">
        <v>2</v>
      </c>
      <c r="C331" s="42">
        <v>3</v>
      </c>
      <c r="D331" s="42">
        <v>4</v>
      </c>
      <c r="E331" s="42">
        <v>5</v>
      </c>
      <c r="F331" s="42" t="s">
        <v>11</v>
      </c>
    </row>
    <row r="332" spans="1:6" ht="138.75" customHeight="1">
      <c r="A332" s="5">
        <v>1</v>
      </c>
      <c r="B332" s="19" t="s">
        <v>285</v>
      </c>
      <c r="C332" s="5" t="s">
        <v>12</v>
      </c>
      <c r="D332" s="140">
        <v>371</v>
      </c>
      <c r="E332" s="140">
        <v>386</v>
      </c>
      <c r="F332" s="7">
        <f>E332/D332*100</f>
        <v>104.04312668463611</v>
      </c>
    </row>
    <row r="333" spans="1:6" ht="302.25">
      <c r="A333" s="5">
        <v>2</v>
      </c>
      <c r="B333" s="20" t="s">
        <v>286</v>
      </c>
      <c r="C333" s="5" t="s">
        <v>12</v>
      </c>
      <c r="D333" s="6">
        <f>D332</f>
        <v>371</v>
      </c>
      <c r="E333" s="6">
        <f>E332</f>
        <v>386</v>
      </c>
      <c r="F333" s="7">
        <f>E333/D333*100</f>
        <v>104.04312668463611</v>
      </c>
    </row>
    <row r="335" spans="1:6" ht="18.75">
      <c r="A335" s="75" t="s">
        <v>291</v>
      </c>
      <c r="B335" s="76"/>
      <c r="C335" s="76"/>
      <c r="D335" s="76"/>
      <c r="E335" s="76"/>
      <c r="F335" s="77"/>
    </row>
    <row r="336" spans="1:6" ht="18.75">
      <c r="A336" s="74" t="s">
        <v>51</v>
      </c>
      <c r="B336" s="74"/>
      <c r="C336" s="74"/>
      <c r="D336" s="74"/>
      <c r="E336" s="74"/>
      <c r="F336" s="74"/>
    </row>
    <row r="337" spans="1:6" ht="157.5" customHeight="1">
      <c r="A337" s="2" t="s">
        <v>5</v>
      </c>
      <c r="B337" s="3" t="s">
        <v>6</v>
      </c>
      <c r="C337" s="3" t="s">
        <v>7</v>
      </c>
      <c r="D337" s="3" t="s">
        <v>8</v>
      </c>
      <c r="E337" s="3" t="s">
        <v>9</v>
      </c>
      <c r="F337" s="3" t="s">
        <v>10</v>
      </c>
    </row>
    <row r="338" spans="1:6" ht="18.75">
      <c r="A338" s="42">
        <v>1</v>
      </c>
      <c r="B338" s="42">
        <v>2</v>
      </c>
      <c r="C338" s="42">
        <v>3</v>
      </c>
      <c r="D338" s="42">
        <v>4</v>
      </c>
      <c r="E338" s="42">
        <v>5</v>
      </c>
      <c r="F338" s="42" t="s">
        <v>11</v>
      </c>
    </row>
    <row r="339" spans="1:6" ht="138.75" customHeight="1">
      <c r="A339" s="5">
        <v>1</v>
      </c>
      <c r="B339" s="19" t="s">
        <v>82</v>
      </c>
      <c r="C339" s="5" t="s">
        <v>12</v>
      </c>
      <c r="D339" s="24">
        <v>84</v>
      </c>
      <c r="E339" s="24">
        <v>83</v>
      </c>
      <c r="F339" s="7">
        <f>E339/D339*100</f>
        <v>98.80952380952381</v>
      </c>
    </row>
    <row r="340" spans="1:6" ht="66">
      <c r="A340" s="5">
        <v>2</v>
      </c>
      <c r="B340" s="20" t="s">
        <v>83</v>
      </c>
      <c r="C340" s="5" t="s">
        <v>12</v>
      </c>
      <c r="D340" s="6">
        <f>D339</f>
        <v>84</v>
      </c>
      <c r="E340" s="6">
        <f>E339</f>
        <v>83</v>
      </c>
      <c r="F340" s="7">
        <f>E340/D340*100</f>
        <v>98.80952380952381</v>
      </c>
    </row>
    <row r="342" spans="1:6" ht="18.75">
      <c r="A342" s="75" t="s">
        <v>292</v>
      </c>
      <c r="B342" s="76"/>
      <c r="C342" s="76"/>
      <c r="D342" s="76"/>
      <c r="E342" s="76"/>
      <c r="F342" s="77"/>
    </row>
    <row r="343" spans="1:6" ht="18.75">
      <c r="A343" s="74" t="s">
        <v>51</v>
      </c>
      <c r="B343" s="74"/>
      <c r="C343" s="74"/>
      <c r="D343" s="74"/>
      <c r="E343" s="74"/>
      <c r="F343" s="74"/>
    </row>
    <row r="344" spans="1:6" ht="157.5" customHeight="1">
      <c r="A344" s="2" t="s">
        <v>5</v>
      </c>
      <c r="B344" s="3" t="s">
        <v>6</v>
      </c>
      <c r="C344" s="3" t="s">
        <v>7</v>
      </c>
      <c r="D344" s="3" t="s">
        <v>8</v>
      </c>
      <c r="E344" s="3" t="s">
        <v>9</v>
      </c>
      <c r="F344" s="3" t="s">
        <v>10</v>
      </c>
    </row>
    <row r="345" spans="1:6" ht="18.75">
      <c r="A345" s="42">
        <v>1</v>
      </c>
      <c r="B345" s="42">
        <v>2</v>
      </c>
      <c r="C345" s="42">
        <v>3</v>
      </c>
      <c r="D345" s="42">
        <v>4</v>
      </c>
      <c r="E345" s="42">
        <v>5</v>
      </c>
      <c r="F345" s="42" t="s">
        <v>11</v>
      </c>
    </row>
    <row r="346" spans="1:6" ht="138.75" customHeight="1">
      <c r="A346" s="5">
        <v>1</v>
      </c>
      <c r="B346" s="19" t="s">
        <v>293</v>
      </c>
      <c r="C346" s="5" t="s">
        <v>12</v>
      </c>
      <c r="D346" s="24">
        <v>299</v>
      </c>
      <c r="E346" s="24">
        <v>291</v>
      </c>
      <c r="F346" s="7">
        <f>E346/D346*100</f>
        <v>97.324414715719058</v>
      </c>
    </row>
    <row r="347" spans="1:6" ht="97.5">
      <c r="A347" s="5">
        <v>2</v>
      </c>
      <c r="B347" s="20" t="s">
        <v>294</v>
      </c>
      <c r="C347" s="5" t="s">
        <v>12</v>
      </c>
      <c r="D347" s="6">
        <f>D346</f>
        <v>299</v>
      </c>
      <c r="E347" s="6">
        <v>291</v>
      </c>
      <c r="F347" s="7">
        <f>E347/D347*100</f>
        <v>97.324414715719058</v>
      </c>
    </row>
    <row r="349" spans="1:6" s="150" customFormat="1" ht="18.75">
      <c r="A349" s="147" t="s">
        <v>299</v>
      </c>
      <c r="B349" s="148"/>
      <c r="C349" s="148"/>
      <c r="D349" s="148"/>
      <c r="E349" s="148"/>
      <c r="F349" s="149"/>
    </row>
    <row r="350" spans="1:6" s="150" customFormat="1" ht="18.75">
      <c r="A350" s="151" t="s">
        <v>51</v>
      </c>
      <c r="B350" s="152"/>
      <c r="C350" s="152"/>
      <c r="D350" s="152"/>
      <c r="E350" s="152"/>
      <c r="F350" s="153"/>
    </row>
    <row r="351" spans="1:6" s="150" customFormat="1" ht="157.5" customHeight="1">
      <c r="A351" s="154" t="s">
        <v>5</v>
      </c>
      <c r="B351" s="155" t="s">
        <v>6</v>
      </c>
      <c r="C351" s="155" t="s">
        <v>7</v>
      </c>
      <c r="D351" s="155" t="s">
        <v>8</v>
      </c>
      <c r="E351" s="155" t="s">
        <v>9</v>
      </c>
      <c r="F351" s="155" t="s">
        <v>10</v>
      </c>
    </row>
    <row r="352" spans="1:6" s="150" customFormat="1" ht="18.75">
      <c r="A352" s="156">
        <v>1</v>
      </c>
      <c r="B352" s="156">
        <v>2</v>
      </c>
      <c r="C352" s="156">
        <v>3</v>
      </c>
      <c r="D352" s="156">
        <v>4</v>
      </c>
      <c r="E352" s="156">
        <v>5</v>
      </c>
      <c r="F352" s="156" t="s">
        <v>11</v>
      </c>
    </row>
    <row r="353" spans="1:6" s="150" customFormat="1" ht="138.75" customHeight="1">
      <c r="A353" s="157">
        <v>1</v>
      </c>
      <c r="B353" s="158" t="s">
        <v>59</v>
      </c>
      <c r="C353" s="157" t="s">
        <v>12</v>
      </c>
      <c r="D353" s="159">
        <v>265</v>
      </c>
      <c r="E353" s="159">
        <v>258</v>
      </c>
      <c r="F353" s="160">
        <f>E353/D353*100</f>
        <v>97.35849056603773</v>
      </c>
    </row>
    <row r="354" spans="1:6" s="150" customFormat="1" ht="302.25">
      <c r="A354" s="157">
        <v>2</v>
      </c>
      <c r="B354" s="161" t="s">
        <v>60</v>
      </c>
      <c r="C354" s="157" t="s">
        <v>12</v>
      </c>
      <c r="D354" s="162">
        <f>D353</f>
        <v>265</v>
      </c>
      <c r="E354" s="162">
        <f>E353</f>
        <v>258</v>
      </c>
      <c r="F354" s="160">
        <f>E354/D354*100</f>
        <v>97.35849056603773</v>
      </c>
    </row>
    <row r="356" spans="1:6" ht="18.75">
      <c r="A356" s="75" t="s">
        <v>300</v>
      </c>
      <c r="B356" s="76"/>
      <c r="C356" s="76"/>
      <c r="D356" s="76"/>
      <c r="E356" s="76"/>
      <c r="F356" s="77"/>
    </row>
    <row r="357" spans="1:6" ht="18.75">
      <c r="A357" s="74" t="s">
        <v>51</v>
      </c>
      <c r="B357" s="74"/>
      <c r="C357" s="74"/>
      <c r="D357" s="74"/>
      <c r="E357" s="74"/>
      <c r="F357" s="74"/>
    </row>
    <row r="358" spans="1:6" ht="157.5" customHeight="1">
      <c r="A358" s="2" t="s">
        <v>5</v>
      </c>
      <c r="B358" s="3" t="s">
        <v>6</v>
      </c>
      <c r="C358" s="3" t="s">
        <v>7</v>
      </c>
      <c r="D358" s="3" t="s">
        <v>8</v>
      </c>
      <c r="E358" s="3" t="s">
        <v>9</v>
      </c>
      <c r="F358" s="3" t="s">
        <v>10</v>
      </c>
    </row>
    <row r="359" spans="1:6" ht="18.75">
      <c r="A359" s="42">
        <v>1</v>
      </c>
      <c r="B359" s="42">
        <v>2</v>
      </c>
      <c r="C359" s="42">
        <v>3</v>
      </c>
      <c r="D359" s="42">
        <v>4</v>
      </c>
      <c r="E359" s="42">
        <v>5</v>
      </c>
      <c r="F359" s="42" t="s">
        <v>11</v>
      </c>
    </row>
    <row r="360" spans="1:6" ht="138.75" customHeight="1">
      <c r="A360" s="5">
        <v>1</v>
      </c>
      <c r="B360" s="36" t="s">
        <v>139</v>
      </c>
      <c r="C360" s="5" t="s">
        <v>12</v>
      </c>
      <c r="D360" s="24">
        <v>151</v>
      </c>
      <c r="E360" s="24">
        <v>146</v>
      </c>
      <c r="F360" s="7">
        <f>E360/D360*100</f>
        <v>96.688741721854313</v>
      </c>
    </row>
    <row r="361" spans="1:6" ht="97.5">
      <c r="A361" s="5">
        <v>2</v>
      </c>
      <c r="B361" s="37" t="s">
        <v>107</v>
      </c>
      <c r="C361" s="5" t="s">
        <v>12</v>
      </c>
      <c r="D361" s="6">
        <f>D360</f>
        <v>151</v>
      </c>
      <c r="E361" s="6">
        <f>E360</f>
        <v>146</v>
      </c>
      <c r="F361" s="7">
        <f>E361/D361*100</f>
        <v>96.688741721854313</v>
      </c>
    </row>
    <row r="363" spans="1:6" ht="18.75">
      <c r="A363" s="75" t="s">
        <v>304</v>
      </c>
      <c r="B363" s="76"/>
      <c r="C363" s="76"/>
      <c r="D363" s="76"/>
      <c r="E363" s="76"/>
      <c r="F363" s="77"/>
    </row>
    <row r="364" spans="1:6" ht="18.75">
      <c r="A364" s="74" t="s">
        <v>51</v>
      </c>
      <c r="B364" s="74"/>
      <c r="C364" s="74"/>
      <c r="D364" s="74"/>
      <c r="E364" s="74"/>
      <c r="F364" s="74"/>
    </row>
    <row r="365" spans="1:6" ht="157.5" customHeight="1">
      <c r="A365" s="2" t="s">
        <v>5</v>
      </c>
      <c r="B365" s="3" t="s">
        <v>6</v>
      </c>
      <c r="C365" s="3" t="s">
        <v>7</v>
      </c>
      <c r="D365" s="3" t="s">
        <v>8</v>
      </c>
      <c r="E365" s="3" t="s">
        <v>9</v>
      </c>
      <c r="F365" s="3" t="s">
        <v>10</v>
      </c>
    </row>
    <row r="366" spans="1:6" ht="18.75">
      <c r="A366" s="42">
        <v>1</v>
      </c>
      <c r="B366" s="42">
        <v>2</v>
      </c>
      <c r="C366" s="42">
        <v>3</v>
      </c>
      <c r="D366" s="42">
        <v>4</v>
      </c>
      <c r="E366" s="42">
        <v>5</v>
      </c>
      <c r="F366" s="42" t="s">
        <v>11</v>
      </c>
    </row>
    <row r="367" spans="1:6" ht="138.75" customHeight="1">
      <c r="A367" s="5">
        <v>1</v>
      </c>
      <c r="B367" s="36" t="s">
        <v>305</v>
      </c>
      <c r="C367" s="5" t="s">
        <v>12</v>
      </c>
      <c r="D367" s="24">
        <v>254</v>
      </c>
      <c r="E367" s="24">
        <v>244</v>
      </c>
      <c r="F367" s="7">
        <f>E367/D367*100</f>
        <v>96.062992125984252</v>
      </c>
    </row>
    <row r="368" spans="1:6" ht="94.5">
      <c r="A368" s="5">
        <v>2</v>
      </c>
      <c r="B368" s="37" t="s">
        <v>306</v>
      </c>
      <c r="C368" s="5" t="s">
        <v>12</v>
      </c>
      <c r="D368" s="6">
        <f>D367</f>
        <v>254</v>
      </c>
      <c r="E368" s="6">
        <v>244</v>
      </c>
      <c r="F368" s="7">
        <f>E368/D368*100</f>
        <v>96.062992125984252</v>
      </c>
    </row>
    <row r="370" spans="1:6" ht="18.75">
      <c r="A370" s="75" t="s">
        <v>309</v>
      </c>
      <c r="B370" s="76"/>
      <c r="C370" s="76"/>
      <c r="D370" s="76"/>
      <c r="E370" s="76"/>
      <c r="F370" s="77"/>
    </row>
    <row r="371" spans="1:6" ht="18.75">
      <c r="A371" s="74" t="s">
        <v>51</v>
      </c>
      <c r="B371" s="74"/>
      <c r="C371" s="74"/>
      <c r="D371" s="74"/>
      <c r="E371" s="74"/>
      <c r="F371" s="74"/>
    </row>
    <row r="372" spans="1:6" ht="157.5" customHeight="1">
      <c r="A372" s="2" t="s">
        <v>5</v>
      </c>
      <c r="B372" s="3" t="s">
        <v>6</v>
      </c>
      <c r="C372" s="3" t="s">
        <v>7</v>
      </c>
      <c r="D372" s="3" t="s">
        <v>8</v>
      </c>
      <c r="E372" s="3" t="s">
        <v>9</v>
      </c>
      <c r="F372" s="3" t="s">
        <v>10</v>
      </c>
    </row>
    <row r="373" spans="1:6" ht="18.75">
      <c r="A373" s="42">
        <v>1</v>
      </c>
      <c r="B373" s="42">
        <v>2</v>
      </c>
      <c r="C373" s="42">
        <v>3</v>
      </c>
      <c r="D373" s="42">
        <v>4</v>
      </c>
      <c r="E373" s="42">
        <v>5</v>
      </c>
      <c r="F373" s="42" t="s">
        <v>11</v>
      </c>
    </row>
    <row r="374" spans="1:6" ht="138.75" customHeight="1">
      <c r="A374" s="5">
        <v>1</v>
      </c>
      <c r="B374" s="36" t="s">
        <v>310</v>
      </c>
      <c r="C374" s="5" t="s">
        <v>12</v>
      </c>
      <c r="D374" s="24">
        <v>192</v>
      </c>
      <c r="E374" s="24">
        <v>191</v>
      </c>
      <c r="F374" s="7">
        <f>E374/D374*100</f>
        <v>99.479166666666657</v>
      </c>
    </row>
    <row r="375" spans="1:6" ht="97.5">
      <c r="A375" s="5">
        <v>2</v>
      </c>
      <c r="B375" s="37" t="s">
        <v>311</v>
      </c>
      <c r="C375" s="5" t="s">
        <v>12</v>
      </c>
      <c r="D375" s="6">
        <f>D374</f>
        <v>192</v>
      </c>
      <c r="E375" s="6">
        <f>E374</f>
        <v>191</v>
      </c>
      <c r="F375" s="7">
        <f>E375/D375*100</f>
        <v>99.479166666666657</v>
      </c>
    </row>
    <row r="377" spans="1:6" ht="18.75">
      <c r="A377" s="75" t="s">
        <v>314</v>
      </c>
      <c r="B377" s="76"/>
      <c r="C377" s="76"/>
      <c r="D377" s="76"/>
      <c r="E377" s="76"/>
      <c r="F377" s="77"/>
    </row>
    <row r="378" spans="1:6" ht="18.75">
      <c r="A378" s="74" t="s">
        <v>51</v>
      </c>
      <c r="B378" s="74"/>
      <c r="C378" s="74"/>
      <c r="D378" s="74"/>
      <c r="E378" s="74"/>
      <c r="F378" s="74"/>
    </row>
    <row r="379" spans="1:6" ht="157.5" customHeight="1">
      <c r="A379" s="2" t="s">
        <v>5</v>
      </c>
      <c r="B379" s="3" t="s">
        <v>6</v>
      </c>
      <c r="C379" s="3" t="s">
        <v>7</v>
      </c>
      <c r="D379" s="3" t="s">
        <v>8</v>
      </c>
      <c r="E379" s="3" t="s">
        <v>9</v>
      </c>
      <c r="F379" s="3" t="s">
        <v>10</v>
      </c>
    </row>
    <row r="380" spans="1:6" ht="18.75">
      <c r="A380" s="42">
        <v>1</v>
      </c>
      <c r="B380" s="42">
        <v>2</v>
      </c>
      <c r="C380" s="42">
        <v>3</v>
      </c>
      <c r="D380" s="42">
        <v>4</v>
      </c>
      <c r="E380" s="42">
        <v>5</v>
      </c>
      <c r="F380" s="42" t="s">
        <v>11</v>
      </c>
    </row>
    <row r="381" spans="1:6" ht="138.75" customHeight="1">
      <c r="A381" s="5">
        <v>1</v>
      </c>
      <c r="B381" s="19" t="s">
        <v>315</v>
      </c>
      <c r="C381" s="5" t="s">
        <v>12</v>
      </c>
      <c r="D381" s="24">
        <v>329</v>
      </c>
      <c r="E381" s="24">
        <v>303</v>
      </c>
      <c r="F381" s="7">
        <f>E381/D381*100</f>
        <v>92.097264437689972</v>
      </c>
    </row>
    <row r="382" spans="1:6" ht="113.25">
      <c r="A382" s="5">
        <v>2</v>
      </c>
      <c r="B382" s="20" t="s">
        <v>316</v>
      </c>
      <c r="C382" s="5" t="s">
        <v>12</v>
      </c>
      <c r="D382" s="6">
        <f>D381</f>
        <v>329</v>
      </c>
      <c r="E382" s="6">
        <f>E381</f>
        <v>303</v>
      </c>
      <c r="F382" s="7">
        <f>E382/D382*100</f>
        <v>92.097264437689972</v>
      </c>
    </row>
    <row r="384" spans="1:6" ht="57.75" customHeight="1">
      <c r="A384" s="176" t="s">
        <v>321</v>
      </c>
      <c r="B384" s="177"/>
      <c r="C384" s="177"/>
      <c r="D384" s="177"/>
      <c r="E384" s="177"/>
      <c r="F384" s="178"/>
    </row>
    <row r="385" spans="1:6" ht="18.75">
      <c r="A385" s="74" t="s">
        <v>51</v>
      </c>
      <c r="B385" s="74"/>
      <c r="C385" s="74"/>
      <c r="D385" s="74"/>
      <c r="E385" s="74"/>
      <c r="F385" s="74"/>
    </row>
    <row r="386" spans="1:6" ht="157.5" customHeight="1">
      <c r="A386" s="2" t="s">
        <v>5</v>
      </c>
      <c r="B386" s="3" t="s">
        <v>6</v>
      </c>
      <c r="C386" s="3" t="s">
        <v>7</v>
      </c>
      <c r="D386" s="3" t="s">
        <v>8</v>
      </c>
      <c r="E386" s="3" t="s">
        <v>9</v>
      </c>
      <c r="F386" s="3" t="s">
        <v>10</v>
      </c>
    </row>
    <row r="387" spans="1:6" ht="18.75">
      <c r="A387" s="42">
        <v>1</v>
      </c>
      <c r="B387" s="42">
        <v>2</v>
      </c>
      <c r="C387" s="42">
        <v>3</v>
      </c>
      <c r="D387" s="42">
        <v>4</v>
      </c>
      <c r="E387" s="42">
        <v>5</v>
      </c>
      <c r="F387" s="42" t="s">
        <v>11</v>
      </c>
    </row>
    <row r="388" spans="1:6" ht="108" customHeight="1">
      <c r="A388" s="5">
        <v>1</v>
      </c>
      <c r="B388" s="36" t="s">
        <v>322</v>
      </c>
      <c r="C388" s="5" t="s">
        <v>12</v>
      </c>
      <c r="D388" s="24">
        <v>318</v>
      </c>
      <c r="E388" s="24">
        <v>316</v>
      </c>
      <c r="F388" s="7">
        <f>E388/D388*100</f>
        <v>99.371069182389931</v>
      </c>
    </row>
    <row r="389" spans="1:6" ht="97.5">
      <c r="A389" s="5">
        <v>2</v>
      </c>
      <c r="B389" s="37" t="s">
        <v>323</v>
      </c>
      <c r="C389" s="5" t="s">
        <v>12</v>
      </c>
      <c r="D389" s="6">
        <v>318</v>
      </c>
      <c r="E389" s="6">
        <f>E388</f>
        <v>316</v>
      </c>
      <c r="F389" s="7">
        <f>E389/D389*100</f>
        <v>99.371069182389931</v>
      </c>
    </row>
    <row r="391" spans="1:6" ht="18.75">
      <c r="A391" s="75" t="s">
        <v>330</v>
      </c>
      <c r="B391" s="76"/>
      <c r="C391" s="76"/>
      <c r="D391" s="76"/>
      <c r="E391" s="76"/>
      <c r="F391" s="77"/>
    </row>
    <row r="392" spans="1:6" ht="18.75">
      <c r="A392" s="74" t="s">
        <v>51</v>
      </c>
      <c r="B392" s="74"/>
      <c r="C392" s="74"/>
      <c r="D392" s="74"/>
      <c r="E392" s="74"/>
      <c r="F392" s="74"/>
    </row>
    <row r="393" spans="1:6" ht="157.5" customHeight="1">
      <c r="A393" s="2" t="s">
        <v>5</v>
      </c>
      <c r="B393" s="3" t="s">
        <v>6</v>
      </c>
      <c r="C393" s="3" t="s">
        <v>7</v>
      </c>
      <c r="D393" s="3" t="s">
        <v>8</v>
      </c>
      <c r="E393" s="3" t="s">
        <v>9</v>
      </c>
      <c r="F393" s="3" t="s">
        <v>10</v>
      </c>
    </row>
    <row r="394" spans="1:6" ht="18.75">
      <c r="A394" s="42">
        <v>1</v>
      </c>
      <c r="B394" s="42">
        <v>2</v>
      </c>
      <c r="C394" s="42">
        <v>3</v>
      </c>
      <c r="D394" s="42">
        <v>4</v>
      </c>
      <c r="E394" s="42">
        <v>5</v>
      </c>
      <c r="F394" s="42" t="s">
        <v>11</v>
      </c>
    </row>
    <row r="395" spans="1:6" ht="138.75" customHeight="1">
      <c r="A395" s="5">
        <v>1</v>
      </c>
      <c r="B395" s="19" t="s">
        <v>59</v>
      </c>
      <c r="C395" s="5" t="s">
        <v>12</v>
      </c>
      <c r="D395" s="24">
        <v>515</v>
      </c>
      <c r="E395" s="24">
        <v>462</v>
      </c>
      <c r="F395" s="7">
        <f>E395/D395*100</f>
        <v>89.708737864077676</v>
      </c>
    </row>
    <row r="396" spans="1:6" ht="302.25">
      <c r="A396" s="5">
        <v>2</v>
      </c>
      <c r="B396" s="20" t="s">
        <v>60</v>
      </c>
      <c r="C396" s="5" t="s">
        <v>12</v>
      </c>
      <c r="D396" s="6">
        <f>D395</f>
        <v>515</v>
      </c>
      <c r="E396" s="6">
        <f>E395</f>
        <v>462</v>
      </c>
      <c r="F396" s="7">
        <f>E396/D396*100</f>
        <v>89.708737864077676</v>
      </c>
    </row>
    <row r="398" spans="1:6" ht="18.75">
      <c r="A398" s="75" t="s">
        <v>331</v>
      </c>
      <c r="B398" s="76"/>
      <c r="C398" s="76"/>
      <c r="D398" s="76"/>
      <c r="E398" s="76"/>
      <c r="F398" s="77"/>
    </row>
    <row r="399" spans="1:6" ht="18.75">
      <c r="A399" s="74" t="s">
        <v>51</v>
      </c>
      <c r="B399" s="74"/>
      <c r="C399" s="74"/>
      <c r="D399" s="74"/>
      <c r="E399" s="74"/>
      <c r="F399" s="74"/>
    </row>
    <row r="400" spans="1:6" ht="157.5" customHeight="1">
      <c r="A400" s="2" t="s">
        <v>5</v>
      </c>
      <c r="B400" s="3" t="s">
        <v>6</v>
      </c>
      <c r="C400" s="3" t="s">
        <v>7</v>
      </c>
      <c r="D400" s="3" t="s">
        <v>8</v>
      </c>
      <c r="E400" s="3" t="s">
        <v>9</v>
      </c>
      <c r="F400" s="3" t="s">
        <v>10</v>
      </c>
    </row>
    <row r="401" spans="1:6" ht="18.75">
      <c r="A401" s="42">
        <v>1</v>
      </c>
      <c r="B401" s="42">
        <v>2</v>
      </c>
      <c r="C401" s="42">
        <v>3</v>
      </c>
      <c r="D401" s="42">
        <v>4</v>
      </c>
      <c r="E401" s="42">
        <v>5</v>
      </c>
      <c r="F401" s="42" t="s">
        <v>11</v>
      </c>
    </row>
    <row r="402" spans="1:6" ht="108" customHeight="1">
      <c r="A402" s="5">
        <v>1</v>
      </c>
      <c r="B402" s="19" t="s">
        <v>332</v>
      </c>
      <c r="C402" s="5" t="s">
        <v>12</v>
      </c>
      <c r="D402" s="24">
        <v>345</v>
      </c>
      <c r="E402" s="24">
        <v>318</v>
      </c>
      <c r="F402" s="7">
        <f>E402/D402*100</f>
        <v>92.173913043478265</v>
      </c>
    </row>
    <row r="403" spans="1:6" ht="113.25">
      <c r="A403" s="5">
        <v>2</v>
      </c>
      <c r="B403" s="20" t="s">
        <v>333</v>
      </c>
      <c r="C403" s="5" t="s">
        <v>12</v>
      </c>
      <c r="D403" s="6">
        <f>D402</f>
        <v>345</v>
      </c>
      <c r="E403" s="6">
        <f>E402</f>
        <v>318</v>
      </c>
      <c r="F403" s="7">
        <f>E403/D403*100</f>
        <v>92.173913043478265</v>
      </c>
    </row>
  </sheetData>
  <mergeCells count="117">
    <mergeCell ref="A391:F391"/>
    <mergeCell ref="A392:F392"/>
    <mergeCell ref="A398:F398"/>
    <mergeCell ref="A399:F399"/>
    <mergeCell ref="A371:F371"/>
    <mergeCell ref="A377:F377"/>
    <mergeCell ref="A378:F378"/>
    <mergeCell ref="A384:F384"/>
    <mergeCell ref="A385:F385"/>
    <mergeCell ref="A356:F356"/>
    <mergeCell ref="A357:F357"/>
    <mergeCell ref="A363:F363"/>
    <mergeCell ref="A364:F364"/>
    <mergeCell ref="A370:F370"/>
    <mergeCell ref="A336:F336"/>
    <mergeCell ref="A342:F342"/>
    <mergeCell ref="A343:F343"/>
    <mergeCell ref="A349:F349"/>
    <mergeCell ref="A350:F350"/>
    <mergeCell ref="A321:F321"/>
    <mergeCell ref="A322:F322"/>
    <mergeCell ref="A328:F328"/>
    <mergeCell ref="A329:F329"/>
    <mergeCell ref="A335:F335"/>
    <mergeCell ref="A301:F301"/>
    <mergeCell ref="A307:F307"/>
    <mergeCell ref="A308:F308"/>
    <mergeCell ref="A314:F314"/>
    <mergeCell ref="A315:F315"/>
    <mergeCell ref="A286:F286"/>
    <mergeCell ref="A287:F287"/>
    <mergeCell ref="A293:F293"/>
    <mergeCell ref="A294:F294"/>
    <mergeCell ref="A300:F300"/>
    <mergeCell ref="A266:F266"/>
    <mergeCell ref="A272:F272"/>
    <mergeCell ref="A273:F273"/>
    <mergeCell ref="A279:F279"/>
    <mergeCell ref="A280:F280"/>
    <mergeCell ref="A251:F251"/>
    <mergeCell ref="A252:F252"/>
    <mergeCell ref="A258:F258"/>
    <mergeCell ref="A259:F259"/>
    <mergeCell ref="A265:F265"/>
    <mergeCell ref="A231:F231"/>
    <mergeCell ref="A237:F237"/>
    <mergeCell ref="A238:F238"/>
    <mergeCell ref="A244:F244"/>
    <mergeCell ref="A245:F245"/>
    <mergeCell ref="A216:F216"/>
    <mergeCell ref="A217:F217"/>
    <mergeCell ref="A223:F223"/>
    <mergeCell ref="A224:F224"/>
    <mergeCell ref="A230:F230"/>
    <mergeCell ref="A2:F2"/>
    <mergeCell ref="A3:F3"/>
    <mergeCell ref="A4:F4"/>
    <mergeCell ref="A6:F6"/>
    <mergeCell ref="A7:F7"/>
    <mergeCell ref="A27:F27"/>
    <mergeCell ref="A28:F28"/>
    <mergeCell ref="A34:F34"/>
    <mergeCell ref="A13:F13"/>
    <mergeCell ref="A14:F14"/>
    <mergeCell ref="A20:F20"/>
    <mergeCell ref="A21:F21"/>
    <mergeCell ref="A35:F35"/>
    <mergeCell ref="A41:F41"/>
    <mergeCell ref="A42:F42"/>
    <mergeCell ref="A48:F48"/>
    <mergeCell ref="A49:F49"/>
    <mergeCell ref="A55:F55"/>
    <mergeCell ref="A56:F56"/>
    <mergeCell ref="A62:F62"/>
    <mergeCell ref="A63:F63"/>
    <mergeCell ref="A69:F69"/>
    <mergeCell ref="A70:F70"/>
    <mergeCell ref="A76:F76"/>
    <mergeCell ref="A77:F77"/>
    <mergeCell ref="A83:F83"/>
    <mergeCell ref="A84:F84"/>
    <mergeCell ref="A90:F90"/>
    <mergeCell ref="A91:F91"/>
    <mergeCell ref="A97:F97"/>
    <mergeCell ref="A98:F98"/>
    <mergeCell ref="A104:F104"/>
    <mergeCell ref="A105:F105"/>
    <mergeCell ref="A111:F111"/>
    <mergeCell ref="A112:F112"/>
    <mergeCell ref="A118:F118"/>
    <mergeCell ref="A119:F119"/>
    <mergeCell ref="A125:F125"/>
    <mergeCell ref="A126:F126"/>
    <mergeCell ref="A132:F132"/>
    <mergeCell ref="A133:F133"/>
    <mergeCell ref="A139:F139"/>
    <mergeCell ref="A140:F140"/>
    <mergeCell ref="A146:F146"/>
    <mergeCell ref="A147:F147"/>
    <mergeCell ref="A153:F153"/>
    <mergeCell ref="A154:F154"/>
    <mergeCell ref="A160:F160"/>
    <mergeCell ref="A161:F161"/>
    <mergeCell ref="A167:F167"/>
    <mergeCell ref="A168:F168"/>
    <mergeCell ref="A174:F174"/>
    <mergeCell ref="A175:F175"/>
    <mergeCell ref="A181:F181"/>
    <mergeCell ref="A182:F182"/>
    <mergeCell ref="A188:F188"/>
    <mergeCell ref="A189:F189"/>
    <mergeCell ref="A210:F210"/>
    <mergeCell ref="A195:F195"/>
    <mergeCell ref="A196:F196"/>
    <mergeCell ref="A202:F202"/>
    <mergeCell ref="A203:F203"/>
    <mergeCell ref="A209:F209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35</v>
      </c>
    </row>
    <row r="2" spans="1:6" ht="18.75">
      <c r="A2" s="86" t="s">
        <v>1</v>
      </c>
      <c r="B2" s="86"/>
      <c r="C2" s="86"/>
      <c r="D2" s="86"/>
      <c r="E2" s="86"/>
      <c r="F2" s="86"/>
    </row>
    <row r="3" spans="1:6" ht="18.75">
      <c r="A3" s="86" t="s">
        <v>34</v>
      </c>
      <c r="B3" s="86"/>
      <c r="C3" s="86"/>
      <c r="D3" s="86"/>
      <c r="E3" s="86"/>
      <c r="F3" s="86"/>
    </row>
    <row r="4" spans="1:6" ht="18.75">
      <c r="A4" s="86" t="s">
        <v>3</v>
      </c>
      <c r="B4" s="86"/>
      <c r="C4" s="86"/>
      <c r="D4" s="86"/>
      <c r="E4" s="86"/>
      <c r="F4" s="86"/>
    </row>
    <row r="5" spans="1:6" ht="18.75">
      <c r="A5" s="1"/>
      <c r="B5" s="1"/>
      <c r="C5" s="1"/>
      <c r="D5" s="1"/>
      <c r="E5" s="1"/>
      <c r="F5" s="1"/>
    </row>
    <row r="6" spans="1:6" ht="18.75">
      <c r="A6" s="75" t="s">
        <v>4</v>
      </c>
      <c r="B6" s="76"/>
      <c r="C6" s="76"/>
      <c r="D6" s="76"/>
      <c r="E6" s="76"/>
      <c r="F6" s="77"/>
    </row>
    <row r="7" spans="1:6" ht="18.75">
      <c r="A7" s="74" t="s">
        <v>51</v>
      </c>
      <c r="B7" s="74"/>
      <c r="C7" s="74"/>
      <c r="D7" s="74"/>
      <c r="E7" s="74"/>
      <c r="F7" s="74"/>
    </row>
    <row r="8" spans="1:6" ht="157.5" customHeight="1">
      <c r="A8" s="2" t="s">
        <v>5</v>
      </c>
      <c r="B8" s="27" t="s">
        <v>36</v>
      </c>
      <c r="C8" s="87" t="s">
        <v>37</v>
      </c>
      <c r="D8" s="88"/>
      <c r="E8" s="27" t="s">
        <v>40</v>
      </c>
      <c r="F8" s="27" t="s">
        <v>41</v>
      </c>
    </row>
    <row r="9" spans="1:6" ht="66" customHeight="1">
      <c r="A9" s="2"/>
      <c r="B9" s="3"/>
      <c r="C9" s="27" t="s">
        <v>38</v>
      </c>
      <c r="D9" s="27" t="s">
        <v>39</v>
      </c>
      <c r="E9" s="3"/>
      <c r="F9" s="3"/>
    </row>
    <row r="10" spans="1:6" ht="18.75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 t="s">
        <v>11</v>
      </c>
    </row>
    <row r="11" spans="1:6" ht="18.75" customHeight="1">
      <c r="A11" s="5"/>
      <c r="B11" s="28" t="s">
        <v>42</v>
      </c>
      <c r="C11" s="28" t="s">
        <v>42</v>
      </c>
      <c r="D11" s="28" t="s">
        <v>42</v>
      </c>
      <c r="E11" s="28" t="s">
        <v>42</v>
      </c>
      <c r="F11" s="28" t="s">
        <v>42</v>
      </c>
    </row>
    <row r="12" spans="1:6" ht="18.75">
      <c r="A12" s="5"/>
      <c r="B12" s="28" t="s">
        <v>42</v>
      </c>
      <c r="C12" s="28" t="s">
        <v>42</v>
      </c>
      <c r="D12" s="28" t="s">
        <v>42</v>
      </c>
      <c r="E12" s="28" t="s">
        <v>42</v>
      </c>
      <c r="F12" s="28" t="s">
        <v>42</v>
      </c>
    </row>
    <row r="14" spans="1:6" s="1" customFormat="1" ht="18.75">
      <c r="B14" s="1" t="s">
        <v>32</v>
      </c>
    </row>
    <row r="15" spans="1:6" s="1" customFormat="1" ht="18.75"/>
    <row r="16" spans="1:6" s="1" customFormat="1" ht="18.75">
      <c r="B16" s="1" t="s">
        <v>33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60"/>
  <sheetViews>
    <sheetView view="pageBreakPreview" topLeftCell="A453" zoomScale="90" zoomScaleSheetLayoutView="90" workbookViewId="0">
      <selection activeCell="A454" sqref="A454:XFD460"/>
    </sheetView>
  </sheetViews>
  <sheetFormatPr defaultRowHeight="18.75"/>
  <cols>
    <col min="1" max="1" width="7.7109375" style="1" customWidth="1"/>
    <col min="2" max="2" width="66.5703125" style="1" customWidth="1"/>
    <col min="3" max="3" width="32.7109375" style="1" customWidth="1"/>
    <col min="4" max="4" width="15.7109375" style="1" customWidth="1"/>
    <col min="5" max="5" width="14.140625" style="1" customWidth="1"/>
    <col min="6" max="6" width="18" style="1" customWidth="1"/>
  </cols>
  <sheetData>
    <row r="1" spans="1:6">
      <c r="F1" s="1" t="s">
        <v>13</v>
      </c>
    </row>
    <row r="2" spans="1:6">
      <c r="A2" s="86" t="s">
        <v>1</v>
      </c>
      <c r="B2" s="86"/>
      <c r="C2" s="86"/>
      <c r="D2" s="86"/>
      <c r="E2" s="86"/>
      <c r="F2" s="86"/>
    </row>
    <row r="3" spans="1:6">
      <c r="A3" s="86" t="s">
        <v>43</v>
      </c>
      <c r="B3" s="86"/>
      <c r="C3" s="86"/>
      <c r="D3" s="86"/>
      <c r="E3" s="86"/>
      <c r="F3" s="86"/>
    </row>
    <row r="4" spans="1:6">
      <c r="A4" s="86" t="s">
        <v>3</v>
      </c>
      <c r="B4" s="86"/>
      <c r="C4" s="86"/>
      <c r="D4" s="86"/>
      <c r="E4" s="86"/>
      <c r="F4" s="86"/>
    </row>
    <row r="6" spans="1:6">
      <c r="A6" s="75" t="s">
        <v>57</v>
      </c>
      <c r="B6" s="76"/>
      <c r="C6" s="76"/>
      <c r="D6" s="76"/>
      <c r="E6" s="76"/>
      <c r="F6" s="77"/>
    </row>
    <row r="7" spans="1:6">
      <c r="A7" s="74" t="s">
        <v>51</v>
      </c>
      <c r="B7" s="74"/>
      <c r="C7" s="74"/>
      <c r="D7" s="74"/>
      <c r="E7" s="74"/>
      <c r="F7" s="74"/>
    </row>
    <row r="8" spans="1:6" ht="168.75">
      <c r="A8" s="2" t="s">
        <v>5</v>
      </c>
      <c r="B8" s="3" t="s">
        <v>6</v>
      </c>
      <c r="C8" s="3" t="s">
        <v>14</v>
      </c>
      <c r="D8" s="3" t="s">
        <v>15</v>
      </c>
      <c r="E8" s="3" t="s">
        <v>16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65.25" customHeight="1">
      <c r="A10" s="89">
        <v>1</v>
      </c>
      <c r="B10" s="91" t="s">
        <v>58</v>
      </c>
      <c r="C10" s="8" t="s">
        <v>44</v>
      </c>
      <c r="D10" s="6">
        <v>100</v>
      </c>
      <c r="E10" s="24">
        <v>80</v>
      </c>
      <c r="F10" s="7">
        <f>E10/D10*100</f>
        <v>80</v>
      </c>
    </row>
    <row r="11" spans="1:6" ht="96.75" customHeight="1">
      <c r="A11" s="90"/>
      <c r="B11" s="92"/>
      <c r="C11" s="8" t="s">
        <v>45</v>
      </c>
      <c r="D11" s="6">
        <v>0</v>
      </c>
      <c r="E11" s="24">
        <v>0</v>
      </c>
      <c r="F11" s="7">
        <f>IF(E11=0,100,0)</f>
        <v>100</v>
      </c>
    </row>
    <row r="12" spans="1:6" ht="163.5" customHeight="1">
      <c r="A12" s="5">
        <v>2</v>
      </c>
      <c r="B12" s="20" t="s">
        <v>55</v>
      </c>
      <c r="C12" s="8" t="s">
        <v>45</v>
      </c>
      <c r="D12" s="6">
        <v>0</v>
      </c>
      <c r="E12" s="24">
        <v>0</v>
      </c>
      <c r="F12" s="7">
        <f>IF(E12=0,100,0)</f>
        <v>100</v>
      </c>
    </row>
    <row r="13" spans="1:6" ht="30.75" customHeight="1">
      <c r="A13" s="10"/>
      <c r="B13" s="11"/>
      <c r="C13" s="12"/>
      <c r="D13" s="10"/>
      <c r="E13" s="13"/>
      <c r="F13" s="14"/>
    </row>
    <row r="14" spans="1:6">
      <c r="A14" s="75" t="s">
        <v>119</v>
      </c>
      <c r="B14" s="76"/>
      <c r="C14" s="76"/>
      <c r="D14" s="76"/>
      <c r="E14" s="76"/>
      <c r="F14" s="77"/>
    </row>
    <row r="15" spans="1:6">
      <c r="A15" s="74" t="s">
        <v>51</v>
      </c>
      <c r="B15" s="74"/>
      <c r="C15" s="74"/>
      <c r="D15" s="74"/>
      <c r="E15" s="74"/>
      <c r="F15" s="74"/>
    </row>
    <row r="16" spans="1:6" ht="168.75">
      <c r="A16" s="2" t="s">
        <v>5</v>
      </c>
      <c r="B16" s="3" t="s">
        <v>6</v>
      </c>
      <c r="C16" s="3" t="s">
        <v>14</v>
      </c>
      <c r="D16" s="3" t="s">
        <v>15</v>
      </c>
      <c r="E16" s="3" t="s">
        <v>16</v>
      </c>
      <c r="F16" s="3" t="s">
        <v>10</v>
      </c>
    </row>
    <row r="17" spans="1:6">
      <c r="A17" s="34">
        <v>1</v>
      </c>
      <c r="B17" s="34">
        <v>2</v>
      </c>
      <c r="C17" s="34">
        <v>3</v>
      </c>
      <c r="D17" s="34">
        <v>4</v>
      </c>
      <c r="E17" s="34">
        <v>5</v>
      </c>
      <c r="F17" s="34" t="s">
        <v>11</v>
      </c>
    </row>
    <row r="18" spans="1:6" ht="65.25" customHeight="1">
      <c r="A18" s="89">
        <v>1</v>
      </c>
      <c r="B18" s="91" t="s">
        <v>92</v>
      </c>
      <c r="C18" s="8" t="s">
        <v>44</v>
      </c>
      <c r="D18" s="6">
        <v>100</v>
      </c>
      <c r="E18" s="24">
        <v>100</v>
      </c>
      <c r="F18" s="7">
        <f>E18/D18*100</f>
        <v>100</v>
      </c>
    </row>
    <row r="19" spans="1:6" ht="96.75" customHeight="1">
      <c r="A19" s="90"/>
      <c r="B19" s="92"/>
      <c r="C19" s="8" t="s">
        <v>45</v>
      </c>
      <c r="D19" s="6">
        <v>0</v>
      </c>
      <c r="E19" s="24"/>
      <c r="F19" s="7">
        <f>IF(E19=0,100,0)</f>
        <v>100</v>
      </c>
    </row>
    <row r="20" spans="1:6" ht="163.5" customHeight="1">
      <c r="A20" s="5">
        <v>2</v>
      </c>
      <c r="B20" s="30" t="s">
        <v>120</v>
      </c>
      <c r="C20" s="8" t="s">
        <v>45</v>
      </c>
      <c r="D20" s="6">
        <v>0</v>
      </c>
      <c r="E20" s="24"/>
      <c r="F20" s="7">
        <f>IF(E20=0,100,0)</f>
        <v>100</v>
      </c>
    </row>
    <row r="22" spans="1:6">
      <c r="A22" s="75" t="s">
        <v>64</v>
      </c>
      <c r="B22" s="76"/>
      <c r="C22" s="76"/>
      <c r="D22" s="76"/>
      <c r="E22" s="76"/>
      <c r="F22" s="77"/>
    </row>
    <row r="23" spans="1:6">
      <c r="A23" s="74" t="s">
        <v>51</v>
      </c>
      <c r="B23" s="74"/>
      <c r="C23" s="74"/>
      <c r="D23" s="74"/>
      <c r="E23" s="74"/>
      <c r="F23" s="74"/>
    </row>
    <row r="24" spans="1:6" ht="168.75">
      <c r="A24" s="2" t="s">
        <v>5</v>
      </c>
      <c r="B24" s="3" t="s">
        <v>6</v>
      </c>
      <c r="C24" s="3" t="s">
        <v>14</v>
      </c>
      <c r="D24" s="3" t="s">
        <v>15</v>
      </c>
      <c r="E24" s="3" t="s">
        <v>16</v>
      </c>
      <c r="F24" s="3" t="s">
        <v>10</v>
      </c>
    </row>
    <row r="25" spans="1:6">
      <c r="A25" s="33">
        <v>1</v>
      </c>
      <c r="B25" s="33">
        <v>2</v>
      </c>
      <c r="C25" s="33">
        <v>3</v>
      </c>
      <c r="D25" s="33">
        <v>4</v>
      </c>
      <c r="E25" s="33">
        <v>5</v>
      </c>
      <c r="F25" s="33" t="s">
        <v>11</v>
      </c>
    </row>
    <row r="26" spans="1:6" ht="65.25" customHeight="1">
      <c r="A26" s="89">
        <v>1</v>
      </c>
      <c r="B26" s="93" t="s">
        <v>61</v>
      </c>
      <c r="C26" s="37" t="s">
        <v>44</v>
      </c>
      <c r="D26" s="6">
        <v>100</v>
      </c>
      <c r="E26" s="24">
        <v>100</v>
      </c>
      <c r="F26" s="7">
        <f>E26/D26*100</f>
        <v>100</v>
      </c>
    </row>
    <row r="27" spans="1:6" ht="96.75" customHeight="1">
      <c r="A27" s="90"/>
      <c r="B27" s="94"/>
      <c r="C27" s="37" t="s">
        <v>45</v>
      </c>
      <c r="D27" s="6">
        <v>0</v>
      </c>
      <c r="E27" s="24">
        <v>0</v>
      </c>
      <c r="F27" s="7">
        <f>IF(E27=0,100,0)</f>
        <v>100</v>
      </c>
    </row>
    <row r="28" spans="1:6" ht="163.5" customHeight="1">
      <c r="A28" s="5">
        <v>2</v>
      </c>
      <c r="B28" s="38" t="s">
        <v>62</v>
      </c>
      <c r="C28" s="37" t="s">
        <v>45</v>
      </c>
      <c r="D28" s="6">
        <v>0</v>
      </c>
      <c r="E28" s="24">
        <v>0</v>
      </c>
      <c r="F28" s="7">
        <f>IF(E28=0,100,0)</f>
        <v>100</v>
      </c>
    </row>
    <row r="30" spans="1:6">
      <c r="A30" s="75" t="s">
        <v>68</v>
      </c>
      <c r="B30" s="76"/>
      <c r="C30" s="76"/>
      <c r="D30" s="76"/>
      <c r="E30" s="76"/>
      <c r="F30" s="77"/>
    </row>
    <row r="31" spans="1:6">
      <c r="A31" s="74" t="s">
        <v>51</v>
      </c>
      <c r="B31" s="74"/>
      <c r="C31" s="74"/>
      <c r="D31" s="74"/>
      <c r="E31" s="74"/>
      <c r="F31" s="74"/>
    </row>
    <row r="32" spans="1:6" ht="168.75">
      <c r="A32" s="2" t="s">
        <v>5</v>
      </c>
      <c r="B32" s="3" t="s">
        <v>6</v>
      </c>
      <c r="C32" s="3" t="s">
        <v>14</v>
      </c>
      <c r="D32" s="3" t="s">
        <v>15</v>
      </c>
      <c r="E32" s="3" t="s">
        <v>16</v>
      </c>
      <c r="F32" s="3" t="s">
        <v>10</v>
      </c>
    </row>
    <row r="33" spans="1:6">
      <c r="A33" s="34">
        <v>1</v>
      </c>
      <c r="B33" s="34">
        <v>2</v>
      </c>
      <c r="C33" s="34">
        <v>3</v>
      </c>
      <c r="D33" s="34">
        <v>4</v>
      </c>
      <c r="E33" s="34">
        <v>5</v>
      </c>
      <c r="F33" s="34" t="s">
        <v>11</v>
      </c>
    </row>
    <row r="34" spans="1:6" ht="34.5" customHeight="1">
      <c r="A34" s="89">
        <v>1</v>
      </c>
      <c r="B34" s="93" t="s">
        <v>65</v>
      </c>
      <c r="C34" s="37" t="s">
        <v>44</v>
      </c>
      <c r="D34" s="6">
        <v>100</v>
      </c>
      <c r="E34" s="24">
        <v>96</v>
      </c>
      <c r="F34" s="7">
        <f>E34/D34*100</f>
        <v>96</v>
      </c>
    </row>
    <row r="35" spans="1:6" ht="96.75" customHeight="1">
      <c r="A35" s="90"/>
      <c r="B35" s="94"/>
      <c r="C35" s="37" t="s">
        <v>45</v>
      </c>
      <c r="D35" s="6">
        <v>0</v>
      </c>
      <c r="E35" s="24">
        <v>0</v>
      </c>
      <c r="F35" s="7">
        <f>IF(E35=0,100,0)</f>
        <v>100</v>
      </c>
    </row>
    <row r="36" spans="1:6" ht="95.25" customHeight="1">
      <c r="A36" s="5">
        <v>2</v>
      </c>
      <c r="B36" s="38" t="s">
        <v>67</v>
      </c>
      <c r="C36" s="37" t="s">
        <v>45</v>
      </c>
      <c r="D36" s="6">
        <v>0</v>
      </c>
      <c r="E36" s="24">
        <v>0</v>
      </c>
      <c r="F36" s="7">
        <f>IF(E36=0,100,0)</f>
        <v>100</v>
      </c>
    </row>
    <row r="38" spans="1:6">
      <c r="A38" s="75" t="s">
        <v>71</v>
      </c>
      <c r="B38" s="76"/>
      <c r="C38" s="76"/>
      <c r="D38" s="76"/>
      <c r="E38" s="76"/>
      <c r="F38" s="77"/>
    </row>
    <row r="39" spans="1:6">
      <c r="A39" s="74" t="s">
        <v>51</v>
      </c>
      <c r="B39" s="74"/>
      <c r="C39" s="74"/>
      <c r="D39" s="74"/>
      <c r="E39" s="74"/>
      <c r="F39" s="74"/>
    </row>
    <row r="40" spans="1:6" ht="168.75">
      <c r="A40" s="2" t="s">
        <v>5</v>
      </c>
      <c r="B40" s="3" t="s">
        <v>6</v>
      </c>
      <c r="C40" s="3" t="s">
        <v>14</v>
      </c>
      <c r="D40" s="3" t="s">
        <v>15</v>
      </c>
      <c r="E40" s="3" t="s">
        <v>16</v>
      </c>
      <c r="F40" s="3" t="s">
        <v>10</v>
      </c>
    </row>
    <row r="41" spans="1:6">
      <c r="A41" s="34">
        <v>1</v>
      </c>
      <c r="B41" s="34">
        <v>2</v>
      </c>
      <c r="C41" s="34">
        <v>3</v>
      </c>
      <c r="D41" s="34">
        <v>4</v>
      </c>
      <c r="E41" s="34">
        <v>5</v>
      </c>
      <c r="F41" s="34" t="s">
        <v>11</v>
      </c>
    </row>
    <row r="42" spans="1:6" ht="65.25" customHeight="1">
      <c r="A42" s="89">
        <v>1</v>
      </c>
      <c r="B42" s="95" t="s">
        <v>72</v>
      </c>
      <c r="C42" s="8" t="s">
        <v>44</v>
      </c>
      <c r="D42" s="6">
        <v>100</v>
      </c>
      <c r="E42" s="24">
        <v>100</v>
      </c>
      <c r="F42" s="7">
        <f>E42/D42*100</f>
        <v>100</v>
      </c>
    </row>
    <row r="43" spans="1:6" ht="96.75" customHeight="1">
      <c r="A43" s="90"/>
      <c r="B43" s="92"/>
      <c r="C43" s="8" t="s">
        <v>45</v>
      </c>
      <c r="D43" s="6">
        <v>0</v>
      </c>
      <c r="E43" s="24">
        <v>0</v>
      </c>
      <c r="F43" s="7">
        <f>IF(E43=0,100,0)</f>
        <v>100</v>
      </c>
    </row>
    <row r="44" spans="1:6" ht="163.5" customHeight="1">
      <c r="A44" s="5">
        <v>2</v>
      </c>
      <c r="B44" s="30" t="s">
        <v>73</v>
      </c>
      <c r="C44" s="8" t="s">
        <v>45</v>
      </c>
      <c r="D44" s="6">
        <v>0</v>
      </c>
      <c r="E44" s="24">
        <v>0</v>
      </c>
      <c r="F44" s="7">
        <f>IF(E44=0,100,0)</f>
        <v>100</v>
      </c>
    </row>
    <row r="46" spans="1:6">
      <c r="A46" s="83" t="s">
        <v>74</v>
      </c>
      <c r="B46" s="84"/>
      <c r="C46" s="84"/>
      <c r="D46" s="84"/>
      <c r="E46" s="84"/>
      <c r="F46" s="85"/>
    </row>
    <row r="47" spans="1:6">
      <c r="A47" s="74" t="s">
        <v>51</v>
      </c>
      <c r="B47" s="74"/>
      <c r="C47" s="74"/>
      <c r="D47" s="74"/>
      <c r="E47" s="74"/>
      <c r="F47" s="74"/>
    </row>
    <row r="48" spans="1:6" ht="168.75">
      <c r="A48" s="2" t="s">
        <v>5</v>
      </c>
      <c r="B48" s="3" t="s">
        <v>6</v>
      </c>
      <c r="C48" s="3" t="s">
        <v>14</v>
      </c>
      <c r="D48" s="3" t="s">
        <v>15</v>
      </c>
      <c r="E48" s="3" t="s">
        <v>16</v>
      </c>
      <c r="F48" s="3" t="s">
        <v>10</v>
      </c>
    </row>
    <row r="49" spans="1:6">
      <c r="A49" s="34">
        <v>1</v>
      </c>
      <c r="B49" s="34">
        <v>2</v>
      </c>
      <c r="C49" s="34">
        <v>3</v>
      </c>
      <c r="D49" s="34">
        <v>4</v>
      </c>
      <c r="E49" s="34">
        <v>5</v>
      </c>
      <c r="F49" s="34" t="s">
        <v>11</v>
      </c>
    </row>
    <row r="50" spans="1:6" ht="65.25" customHeight="1">
      <c r="A50" s="89">
        <v>1</v>
      </c>
      <c r="B50" s="93" t="s">
        <v>77</v>
      </c>
      <c r="C50" s="37" t="s">
        <v>44</v>
      </c>
      <c r="D50" s="6">
        <v>100</v>
      </c>
      <c r="E50" s="43">
        <v>21</v>
      </c>
      <c r="F50" s="7">
        <f>E50/D50*100</f>
        <v>21</v>
      </c>
    </row>
    <row r="51" spans="1:6" ht="96.75" customHeight="1">
      <c r="A51" s="90"/>
      <c r="B51" s="94"/>
      <c r="C51" s="37" t="s">
        <v>45</v>
      </c>
      <c r="D51" s="6">
        <v>0</v>
      </c>
      <c r="E51" s="43">
        <v>0</v>
      </c>
      <c r="F51" s="7">
        <f t="shared" ref="F51:F52" si="0">IF(E51=0,100,0)</f>
        <v>100</v>
      </c>
    </row>
    <row r="52" spans="1:6" ht="163.5" customHeight="1">
      <c r="A52" s="5">
        <v>2</v>
      </c>
      <c r="B52" s="38" t="s">
        <v>78</v>
      </c>
      <c r="C52" s="37" t="s">
        <v>45</v>
      </c>
      <c r="D52" s="6">
        <v>0</v>
      </c>
      <c r="E52" s="43">
        <v>0</v>
      </c>
      <c r="F52" s="7">
        <f t="shared" si="0"/>
        <v>100</v>
      </c>
    </row>
    <row r="54" spans="1:6">
      <c r="A54" s="75" t="s">
        <v>81</v>
      </c>
      <c r="B54" s="76"/>
      <c r="C54" s="76"/>
      <c r="D54" s="76"/>
      <c r="E54" s="76"/>
      <c r="F54" s="77"/>
    </row>
    <row r="55" spans="1:6">
      <c r="A55" s="74" t="s">
        <v>51</v>
      </c>
      <c r="B55" s="74"/>
      <c r="C55" s="74"/>
      <c r="D55" s="74"/>
      <c r="E55" s="74"/>
      <c r="F55" s="74"/>
    </row>
    <row r="56" spans="1:6" ht="168.75">
      <c r="A56" s="2" t="s">
        <v>5</v>
      </c>
      <c r="B56" s="3" t="s">
        <v>6</v>
      </c>
      <c r="C56" s="3" t="s">
        <v>14</v>
      </c>
      <c r="D56" s="3" t="s">
        <v>15</v>
      </c>
      <c r="E56" s="3" t="s">
        <v>16</v>
      </c>
      <c r="F56" s="3" t="s">
        <v>10</v>
      </c>
    </row>
    <row r="57" spans="1:6">
      <c r="A57" s="34">
        <v>1</v>
      </c>
      <c r="B57" s="34">
        <v>2</v>
      </c>
      <c r="C57" s="34">
        <v>3</v>
      </c>
      <c r="D57" s="34">
        <v>4</v>
      </c>
      <c r="E57" s="34">
        <v>5</v>
      </c>
      <c r="F57" s="34" t="s">
        <v>11</v>
      </c>
    </row>
    <row r="58" spans="1:6" ht="65.25" customHeight="1">
      <c r="A58" s="89">
        <v>1</v>
      </c>
      <c r="B58" s="91" t="s">
        <v>84</v>
      </c>
      <c r="C58" s="8" t="s">
        <v>44</v>
      </c>
      <c r="D58" s="6">
        <v>100</v>
      </c>
      <c r="E58" s="24">
        <v>90</v>
      </c>
      <c r="F58" s="7">
        <f>E58/D58*100</f>
        <v>90</v>
      </c>
    </row>
    <row r="59" spans="1:6" ht="96.75" customHeight="1">
      <c r="A59" s="90"/>
      <c r="B59" s="92"/>
      <c r="C59" s="8" t="s">
        <v>45</v>
      </c>
      <c r="D59" s="6">
        <v>0</v>
      </c>
      <c r="E59" s="24">
        <v>0</v>
      </c>
      <c r="F59" s="7">
        <f>IF(E59=0,100,0)</f>
        <v>100</v>
      </c>
    </row>
    <row r="60" spans="1:6" ht="163.5" customHeight="1">
      <c r="A60" s="5">
        <v>2</v>
      </c>
      <c r="B60" s="35" t="s">
        <v>85</v>
      </c>
      <c r="C60" s="8" t="s">
        <v>45</v>
      </c>
      <c r="D60" s="6">
        <v>0</v>
      </c>
      <c r="E60" s="24">
        <v>0</v>
      </c>
      <c r="F60" s="7">
        <f>IF(E60=0,100,0)</f>
        <v>100</v>
      </c>
    </row>
    <row r="62" spans="1:6">
      <c r="A62" s="75" t="s">
        <v>88</v>
      </c>
      <c r="B62" s="76"/>
      <c r="C62" s="76"/>
      <c r="D62" s="76"/>
      <c r="E62" s="76"/>
      <c r="F62" s="77"/>
    </row>
    <row r="63" spans="1:6">
      <c r="A63" s="74" t="s">
        <v>51</v>
      </c>
      <c r="B63" s="74"/>
      <c r="C63" s="74"/>
      <c r="D63" s="74"/>
      <c r="E63" s="74"/>
      <c r="F63" s="74"/>
    </row>
    <row r="64" spans="1:6" ht="168.75">
      <c r="A64" s="2" t="s">
        <v>5</v>
      </c>
      <c r="B64" s="3" t="s">
        <v>6</v>
      </c>
      <c r="C64" s="3" t="s">
        <v>14</v>
      </c>
      <c r="D64" s="3" t="s">
        <v>15</v>
      </c>
      <c r="E64" s="3" t="s">
        <v>16</v>
      </c>
      <c r="F64" s="3" t="s">
        <v>10</v>
      </c>
    </row>
    <row r="65" spans="1:6">
      <c r="A65" s="34">
        <v>1</v>
      </c>
      <c r="B65" s="34">
        <v>2</v>
      </c>
      <c r="C65" s="34">
        <v>3</v>
      </c>
      <c r="D65" s="34">
        <v>4</v>
      </c>
      <c r="E65" s="34">
        <v>5</v>
      </c>
      <c r="F65" s="34" t="s">
        <v>11</v>
      </c>
    </row>
    <row r="66" spans="1:6" ht="65.25" customHeight="1">
      <c r="A66" s="89">
        <v>1</v>
      </c>
      <c r="B66" s="91" t="s">
        <v>89</v>
      </c>
      <c r="C66" s="8" t="s">
        <v>44</v>
      </c>
      <c r="D66" s="6">
        <v>100</v>
      </c>
      <c r="E66" s="24">
        <v>50</v>
      </c>
      <c r="F66" s="7">
        <f>E66/D66*100</f>
        <v>50</v>
      </c>
    </row>
    <row r="67" spans="1:6" ht="96.75" customHeight="1">
      <c r="A67" s="90"/>
      <c r="B67" s="92"/>
      <c r="C67" s="8" t="s">
        <v>45</v>
      </c>
      <c r="D67" s="6">
        <v>0</v>
      </c>
      <c r="E67" s="24">
        <v>0</v>
      </c>
      <c r="F67" s="7">
        <f>IF(E67=0,100,0)</f>
        <v>100</v>
      </c>
    </row>
    <row r="68" spans="1:6" ht="163.5" customHeight="1">
      <c r="A68" s="5">
        <v>2</v>
      </c>
      <c r="B68" s="30" t="s">
        <v>90</v>
      </c>
      <c r="C68" s="8" t="s">
        <v>45</v>
      </c>
      <c r="D68" s="6">
        <v>0</v>
      </c>
      <c r="E68" s="24">
        <v>0</v>
      </c>
      <c r="F68" s="7">
        <f>IF(E68=0,100,0)</f>
        <v>100</v>
      </c>
    </row>
    <row r="70" spans="1:6">
      <c r="A70" s="75" t="s">
        <v>91</v>
      </c>
      <c r="B70" s="76"/>
      <c r="C70" s="76"/>
      <c r="D70" s="76"/>
      <c r="E70" s="76"/>
      <c r="F70" s="77"/>
    </row>
    <row r="71" spans="1:6">
      <c r="A71" s="74" t="s">
        <v>51</v>
      </c>
      <c r="B71" s="74"/>
      <c r="C71" s="74"/>
      <c r="D71" s="74"/>
      <c r="E71" s="74"/>
      <c r="F71" s="74"/>
    </row>
    <row r="72" spans="1:6" ht="168.75">
      <c r="A72" s="2" t="s">
        <v>5</v>
      </c>
      <c r="B72" s="3" t="s">
        <v>6</v>
      </c>
      <c r="C72" s="3" t="s">
        <v>14</v>
      </c>
      <c r="D72" s="3" t="s">
        <v>15</v>
      </c>
      <c r="E72" s="3" t="s">
        <v>16</v>
      </c>
      <c r="F72" s="3" t="s">
        <v>10</v>
      </c>
    </row>
    <row r="73" spans="1:6">
      <c r="A73" s="34">
        <v>1</v>
      </c>
      <c r="B73" s="34">
        <v>2</v>
      </c>
      <c r="C73" s="34">
        <v>3</v>
      </c>
      <c r="D73" s="34">
        <v>4</v>
      </c>
      <c r="E73" s="34">
        <v>5</v>
      </c>
      <c r="F73" s="34" t="s">
        <v>11</v>
      </c>
    </row>
    <row r="74" spans="1:6" ht="65.25" customHeight="1">
      <c r="A74" s="89">
        <v>1</v>
      </c>
      <c r="B74" s="93" t="s">
        <v>92</v>
      </c>
      <c r="C74" s="37" t="s">
        <v>44</v>
      </c>
      <c r="D74" s="6">
        <v>100</v>
      </c>
      <c r="E74" s="24">
        <v>100</v>
      </c>
      <c r="F74" s="7">
        <f>E74/D74*100</f>
        <v>100</v>
      </c>
    </row>
    <row r="75" spans="1:6" ht="96.75" customHeight="1">
      <c r="A75" s="90"/>
      <c r="B75" s="94"/>
      <c r="C75" s="37" t="s">
        <v>45</v>
      </c>
      <c r="D75" s="6">
        <v>0</v>
      </c>
      <c r="E75" s="24">
        <v>0</v>
      </c>
      <c r="F75" s="7">
        <f>IF(E75=0,100,0)</f>
        <v>100</v>
      </c>
    </row>
    <row r="76" spans="1:6" ht="163.5" customHeight="1">
      <c r="A76" s="5">
        <v>2</v>
      </c>
      <c r="B76" s="37" t="s">
        <v>94</v>
      </c>
      <c r="C76" s="37" t="s">
        <v>45</v>
      </c>
      <c r="D76" s="6">
        <v>0</v>
      </c>
      <c r="E76" s="24">
        <v>0</v>
      </c>
      <c r="F76" s="7">
        <f>IF(E76=0,100,0)</f>
        <v>100</v>
      </c>
    </row>
    <row r="78" spans="1:6">
      <c r="A78" s="75" t="s">
        <v>96</v>
      </c>
      <c r="B78" s="76"/>
      <c r="C78" s="76"/>
      <c r="D78" s="76"/>
      <c r="E78" s="76"/>
      <c r="F78" s="77"/>
    </row>
    <row r="79" spans="1:6">
      <c r="A79" s="74" t="s">
        <v>51</v>
      </c>
      <c r="B79" s="74"/>
      <c r="C79" s="74"/>
      <c r="D79" s="74"/>
      <c r="E79" s="74"/>
      <c r="F79" s="74"/>
    </row>
    <row r="80" spans="1:6" ht="168.75">
      <c r="A80" s="2" t="s">
        <v>5</v>
      </c>
      <c r="B80" s="3" t="s">
        <v>6</v>
      </c>
      <c r="C80" s="3" t="s">
        <v>14</v>
      </c>
      <c r="D80" s="3" t="s">
        <v>15</v>
      </c>
      <c r="E80" s="3" t="s">
        <v>16</v>
      </c>
      <c r="F80" s="3" t="s">
        <v>10</v>
      </c>
    </row>
    <row r="81" spans="1:6">
      <c r="A81" s="34">
        <v>1</v>
      </c>
      <c r="B81" s="34">
        <v>2</v>
      </c>
      <c r="C81" s="34">
        <v>3</v>
      </c>
      <c r="D81" s="34">
        <v>4</v>
      </c>
      <c r="E81" s="34">
        <v>5</v>
      </c>
      <c r="F81" s="34" t="s">
        <v>11</v>
      </c>
    </row>
    <row r="82" spans="1:6" ht="65.25" customHeight="1">
      <c r="A82" s="89">
        <v>1</v>
      </c>
      <c r="B82" s="93" t="s">
        <v>99</v>
      </c>
      <c r="C82" s="37" t="s">
        <v>44</v>
      </c>
      <c r="D82" s="6">
        <v>100</v>
      </c>
      <c r="E82" s="24">
        <v>100</v>
      </c>
      <c r="F82" s="7">
        <f>E82/D82*100</f>
        <v>100</v>
      </c>
    </row>
    <row r="83" spans="1:6" ht="96.75" customHeight="1">
      <c r="A83" s="90"/>
      <c r="B83" s="94"/>
      <c r="C83" s="37" t="s">
        <v>45</v>
      </c>
      <c r="D83" s="6">
        <v>0</v>
      </c>
      <c r="E83" s="24">
        <v>0</v>
      </c>
      <c r="F83" s="7">
        <f>IF(E83=0,100,0)</f>
        <v>100</v>
      </c>
    </row>
    <row r="84" spans="1:6" ht="163.5" customHeight="1">
      <c r="A84" s="5">
        <v>2</v>
      </c>
      <c r="B84" s="37" t="s">
        <v>98</v>
      </c>
      <c r="C84" s="37" t="s">
        <v>45</v>
      </c>
      <c r="D84" s="6">
        <v>0</v>
      </c>
      <c r="E84" s="24">
        <v>0</v>
      </c>
      <c r="F84" s="7">
        <f>IF(E84=0,100,0)</f>
        <v>100</v>
      </c>
    </row>
    <row r="86" spans="1:6">
      <c r="A86" s="80" t="s">
        <v>100</v>
      </c>
      <c r="B86" s="81"/>
      <c r="C86" s="81"/>
      <c r="D86" s="81"/>
      <c r="E86" s="81"/>
      <c r="F86" s="82"/>
    </row>
    <row r="87" spans="1:6">
      <c r="A87" s="74" t="s">
        <v>51</v>
      </c>
      <c r="B87" s="74"/>
      <c r="C87" s="74"/>
      <c r="D87" s="74"/>
      <c r="E87" s="74"/>
      <c r="F87" s="74"/>
    </row>
    <row r="88" spans="1:6" ht="168.75">
      <c r="A88" s="2" t="s">
        <v>5</v>
      </c>
      <c r="B88" s="47" t="s">
        <v>6</v>
      </c>
      <c r="C88" s="47" t="s">
        <v>14</v>
      </c>
      <c r="D88" s="47" t="s">
        <v>15</v>
      </c>
      <c r="E88" s="47" t="s">
        <v>16</v>
      </c>
      <c r="F88" s="47" t="s">
        <v>10</v>
      </c>
    </row>
    <row r="89" spans="1:6">
      <c r="A89" s="34">
        <v>1</v>
      </c>
      <c r="B89" s="34">
        <v>2</v>
      </c>
      <c r="C89" s="34">
        <v>3</v>
      </c>
      <c r="D89" s="34">
        <v>4</v>
      </c>
      <c r="E89" s="34">
        <v>5</v>
      </c>
      <c r="F89" s="34" t="s">
        <v>11</v>
      </c>
    </row>
    <row r="90" spans="1:6" ht="65.25" customHeight="1">
      <c r="A90" s="89">
        <v>1</v>
      </c>
      <c r="B90" s="95" t="s">
        <v>103</v>
      </c>
      <c r="C90" s="8" t="s">
        <v>44</v>
      </c>
      <c r="D90" s="6">
        <v>100</v>
      </c>
      <c r="E90" s="24">
        <v>100</v>
      </c>
      <c r="F90" s="7">
        <f>E90/D90*100</f>
        <v>100</v>
      </c>
    </row>
    <row r="91" spans="1:6" ht="96.75" customHeight="1">
      <c r="A91" s="90"/>
      <c r="B91" s="92"/>
      <c r="C91" s="8" t="s">
        <v>45</v>
      </c>
      <c r="D91" s="6">
        <v>0</v>
      </c>
      <c r="E91" s="24">
        <v>0</v>
      </c>
      <c r="F91" s="7">
        <f>IF(E91=0,100,0)</f>
        <v>100</v>
      </c>
    </row>
    <row r="92" spans="1:6" ht="163.5" customHeight="1">
      <c r="A92" s="5">
        <v>2</v>
      </c>
      <c r="B92" s="30" t="s">
        <v>104</v>
      </c>
      <c r="C92" s="8" t="s">
        <v>45</v>
      </c>
      <c r="D92" s="6">
        <v>0</v>
      </c>
      <c r="E92" s="24">
        <v>0</v>
      </c>
      <c r="F92" s="7">
        <f>IF(E92=0,100,0)</f>
        <v>100</v>
      </c>
    </row>
    <row r="94" spans="1:6">
      <c r="A94" s="75" t="s">
        <v>105</v>
      </c>
      <c r="B94" s="76"/>
      <c r="C94" s="76"/>
      <c r="D94" s="76"/>
      <c r="E94" s="76"/>
      <c r="F94" s="77"/>
    </row>
    <row r="95" spans="1:6">
      <c r="A95" s="74" t="s">
        <v>51</v>
      </c>
      <c r="B95" s="74"/>
      <c r="C95" s="74"/>
      <c r="D95" s="74"/>
      <c r="E95" s="74"/>
      <c r="F95" s="74"/>
    </row>
    <row r="96" spans="1:6" ht="168.75">
      <c r="A96" s="2" t="s">
        <v>5</v>
      </c>
      <c r="B96" s="3" t="s">
        <v>6</v>
      </c>
      <c r="C96" s="3" t="s">
        <v>14</v>
      </c>
      <c r="D96" s="3" t="s">
        <v>15</v>
      </c>
      <c r="E96" s="3" t="s">
        <v>16</v>
      </c>
      <c r="F96" s="3" t="s">
        <v>10</v>
      </c>
    </row>
    <row r="97" spans="1:6">
      <c r="A97" s="34">
        <v>1</v>
      </c>
      <c r="B97" s="34">
        <v>2</v>
      </c>
      <c r="C97" s="34">
        <v>3</v>
      </c>
      <c r="D97" s="34">
        <v>4</v>
      </c>
      <c r="E97" s="34">
        <v>5</v>
      </c>
      <c r="F97" s="34" t="s">
        <v>11</v>
      </c>
    </row>
    <row r="98" spans="1:6" ht="65.25" customHeight="1">
      <c r="A98" s="89">
        <v>1</v>
      </c>
      <c r="B98" s="91" t="s">
        <v>108</v>
      </c>
      <c r="C98" s="8" t="s">
        <v>44</v>
      </c>
      <c r="D98" s="6">
        <v>100</v>
      </c>
      <c r="E98" s="24">
        <v>95</v>
      </c>
      <c r="F98" s="7">
        <f>E98/D98*100</f>
        <v>95</v>
      </c>
    </row>
    <row r="99" spans="1:6" ht="96.75" customHeight="1">
      <c r="A99" s="90"/>
      <c r="B99" s="92"/>
      <c r="C99" s="8" t="s">
        <v>45</v>
      </c>
      <c r="D99" s="6">
        <v>0</v>
      </c>
      <c r="E99" s="24">
        <v>0</v>
      </c>
      <c r="F99" s="7">
        <f>IF(E99=0,100,0)</f>
        <v>100</v>
      </c>
    </row>
    <row r="100" spans="1:6" ht="163.5" customHeight="1">
      <c r="A100" s="5">
        <v>2</v>
      </c>
      <c r="B100" s="35" t="s">
        <v>109</v>
      </c>
      <c r="C100" s="8" t="s">
        <v>45</v>
      </c>
      <c r="D100" s="6">
        <v>0</v>
      </c>
      <c r="E100" s="24">
        <v>0</v>
      </c>
      <c r="F100" s="7">
        <f>IF(E100=0,100,0)</f>
        <v>100</v>
      </c>
    </row>
    <row r="102" spans="1:6">
      <c r="A102" s="75" t="s">
        <v>110</v>
      </c>
      <c r="B102" s="76"/>
      <c r="C102" s="76"/>
      <c r="D102" s="76"/>
      <c r="E102" s="76"/>
      <c r="F102" s="77"/>
    </row>
    <row r="103" spans="1:6">
      <c r="A103" s="74" t="s">
        <v>51</v>
      </c>
      <c r="B103" s="74"/>
      <c r="C103" s="74"/>
      <c r="D103" s="74"/>
      <c r="E103" s="74"/>
      <c r="F103" s="74"/>
    </row>
    <row r="104" spans="1:6" ht="168.75">
      <c r="A104" s="2" t="s">
        <v>5</v>
      </c>
      <c r="B104" s="3" t="s">
        <v>6</v>
      </c>
      <c r="C104" s="3" t="s">
        <v>14</v>
      </c>
      <c r="D104" s="3" t="s">
        <v>15</v>
      </c>
      <c r="E104" s="3" t="s">
        <v>16</v>
      </c>
      <c r="F104" s="3" t="s">
        <v>10</v>
      </c>
    </row>
    <row r="105" spans="1:6">
      <c r="A105" s="34">
        <v>1</v>
      </c>
      <c r="B105" s="34">
        <v>2</v>
      </c>
      <c r="C105" s="34">
        <v>3</v>
      </c>
      <c r="D105" s="34">
        <v>4</v>
      </c>
      <c r="E105" s="34">
        <v>5</v>
      </c>
      <c r="F105" s="34" t="s">
        <v>11</v>
      </c>
    </row>
    <row r="106" spans="1:6" ht="65.25" customHeight="1">
      <c r="A106" s="89">
        <v>1</v>
      </c>
      <c r="B106" s="91" t="s">
        <v>113</v>
      </c>
      <c r="C106" s="8" t="s">
        <v>44</v>
      </c>
      <c r="D106" s="6">
        <v>100</v>
      </c>
      <c r="E106" s="24">
        <v>86</v>
      </c>
      <c r="F106" s="7">
        <f>E106/D106*100</f>
        <v>86</v>
      </c>
    </row>
    <row r="107" spans="1:6" ht="96.75" customHeight="1">
      <c r="A107" s="90"/>
      <c r="B107" s="92"/>
      <c r="C107" s="8" t="s">
        <v>45</v>
      </c>
      <c r="D107" s="6">
        <v>0</v>
      </c>
      <c r="E107" s="24">
        <v>0</v>
      </c>
      <c r="F107" s="7">
        <f>IF(E107=0,100,0)</f>
        <v>100</v>
      </c>
    </row>
    <row r="108" spans="1:6" ht="163.5" customHeight="1">
      <c r="A108" s="5">
        <v>2</v>
      </c>
      <c r="B108" s="20" t="s">
        <v>114</v>
      </c>
      <c r="C108" s="8" t="s">
        <v>45</v>
      </c>
      <c r="D108" s="6">
        <v>0</v>
      </c>
      <c r="E108" s="24">
        <v>0</v>
      </c>
      <c r="F108" s="7">
        <f>IF(E108=0,100,0)</f>
        <v>100</v>
      </c>
    </row>
    <row r="110" spans="1:6">
      <c r="A110" s="75" t="s">
        <v>116</v>
      </c>
      <c r="B110" s="76"/>
      <c r="C110" s="76"/>
      <c r="D110" s="76"/>
      <c r="E110" s="76"/>
      <c r="F110" s="77"/>
    </row>
    <row r="111" spans="1:6">
      <c r="A111" s="74" t="s">
        <v>51</v>
      </c>
      <c r="B111" s="74"/>
      <c r="C111" s="74"/>
      <c r="D111" s="74"/>
      <c r="E111" s="74"/>
      <c r="F111" s="74"/>
    </row>
    <row r="112" spans="1:6" ht="168.75">
      <c r="A112" s="2" t="s">
        <v>5</v>
      </c>
      <c r="B112" s="3" t="s">
        <v>6</v>
      </c>
      <c r="C112" s="3" t="s">
        <v>14</v>
      </c>
      <c r="D112" s="3" t="s">
        <v>15</v>
      </c>
      <c r="E112" s="3" t="s">
        <v>16</v>
      </c>
      <c r="F112" s="3" t="s">
        <v>10</v>
      </c>
    </row>
    <row r="113" spans="1:6">
      <c r="A113" s="34">
        <v>1</v>
      </c>
      <c r="B113" s="34">
        <v>2</v>
      </c>
      <c r="C113" s="34">
        <v>3</v>
      </c>
      <c r="D113" s="34">
        <v>4</v>
      </c>
      <c r="E113" s="34">
        <v>5</v>
      </c>
      <c r="F113" s="34" t="s">
        <v>11</v>
      </c>
    </row>
    <row r="114" spans="1:6" ht="65.25" customHeight="1">
      <c r="A114" s="89">
        <v>1</v>
      </c>
      <c r="B114" s="93" t="s">
        <v>121</v>
      </c>
      <c r="C114" s="37" t="s">
        <v>44</v>
      </c>
      <c r="D114" s="6">
        <v>100</v>
      </c>
      <c r="E114" s="24">
        <v>100</v>
      </c>
      <c r="F114" s="7">
        <f>E114/D114*100</f>
        <v>100</v>
      </c>
    </row>
    <row r="115" spans="1:6" ht="96.75" customHeight="1">
      <c r="A115" s="90"/>
      <c r="B115" s="94"/>
      <c r="C115" s="37" t="s">
        <v>45</v>
      </c>
      <c r="D115" s="6">
        <v>0</v>
      </c>
      <c r="E115" s="24">
        <v>0</v>
      </c>
      <c r="F115" s="7">
        <f>IF(E115=0,100,0)</f>
        <v>100</v>
      </c>
    </row>
    <row r="116" spans="1:6" ht="163.5" customHeight="1">
      <c r="A116" s="5">
        <v>2</v>
      </c>
      <c r="B116" s="38" t="s">
        <v>122</v>
      </c>
      <c r="C116" s="37" t="s">
        <v>45</v>
      </c>
      <c r="D116" s="6">
        <v>0</v>
      </c>
      <c r="E116" s="24">
        <v>0</v>
      </c>
      <c r="F116" s="7">
        <f>IF(E116=0,100,0)</f>
        <v>100</v>
      </c>
    </row>
    <row r="118" spans="1:6">
      <c r="A118" s="75" t="s">
        <v>126</v>
      </c>
      <c r="B118" s="76"/>
      <c r="C118" s="76"/>
      <c r="D118" s="76"/>
      <c r="E118" s="76"/>
      <c r="F118" s="77"/>
    </row>
    <row r="119" spans="1:6">
      <c r="A119" s="74" t="s">
        <v>51</v>
      </c>
      <c r="B119" s="74"/>
      <c r="C119" s="74"/>
      <c r="D119" s="74"/>
      <c r="E119" s="74"/>
      <c r="F119" s="74"/>
    </row>
    <row r="120" spans="1:6" ht="168.75">
      <c r="A120" s="2" t="s">
        <v>5</v>
      </c>
      <c r="B120" s="3" t="s">
        <v>6</v>
      </c>
      <c r="C120" s="3" t="s">
        <v>14</v>
      </c>
      <c r="D120" s="3" t="s">
        <v>15</v>
      </c>
      <c r="E120" s="3" t="s">
        <v>16</v>
      </c>
      <c r="F120" s="3" t="s">
        <v>10</v>
      </c>
    </row>
    <row r="121" spans="1:6">
      <c r="A121" s="34">
        <v>1</v>
      </c>
      <c r="B121" s="34">
        <v>2</v>
      </c>
      <c r="C121" s="34">
        <v>3</v>
      </c>
      <c r="D121" s="34">
        <v>4</v>
      </c>
      <c r="E121" s="34">
        <v>5</v>
      </c>
      <c r="F121" s="34" t="s">
        <v>11</v>
      </c>
    </row>
    <row r="122" spans="1:6" ht="65.25" customHeight="1">
      <c r="A122" s="89">
        <v>1</v>
      </c>
      <c r="B122" s="91" t="s">
        <v>129</v>
      </c>
      <c r="C122" s="8" t="s">
        <v>44</v>
      </c>
      <c r="D122" s="6">
        <v>100</v>
      </c>
      <c r="E122" s="24">
        <v>100</v>
      </c>
      <c r="F122" s="7">
        <f>E122/D122*100</f>
        <v>100</v>
      </c>
    </row>
    <row r="123" spans="1:6" ht="96.75" customHeight="1">
      <c r="A123" s="90"/>
      <c r="B123" s="92"/>
      <c r="C123" s="8" t="s">
        <v>45</v>
      </c>
      <c r="D123" s="6">
        <v>0</v>
      </c>
      <c r="E123" s="24">
        <v>0</v>
      </c>
      <c r="F123" s="7">
        <f>IF(E123=0,100,0)</f>
        <v>100</v>
      </c>
    </row>
    <row r="124" spans="1:6" ht="163.5" customHeight="1">
      <c r="A124" s="5">
        <v>2</v>
      </c>
      <c r="B124" s="35" t="s">
        <v>130</v>
      </c>
      <c r="C124" s="8" t="s">
        <v>45</v>
      </c>
      <c r="D124" s="6">
        <v>0</v>
      </c>
      <c r="E124" s="24">
        <v>0</v>
      </c>
      <c r="F124" s="7">
        <f>IF(E124=0,100,0)</f>
        <v>100</v>
      </c>
    </row>
    <row r="126" spans="1:6">
      <c r="A126" s="75" t="s">
        <v>132</v>
      </c>
      <c r="B126" s="76"/>
      <c r="C126" s="76"/>
      <c r="D126" s="76"/>
      <c r="E126" s="76"/>
      <c r="F126" s="77"/>
    </row>
    <row r="127" spans="1:6">
      <c r="A127" s="74" t="s">
        <v>51</v>
      </c>
      <c r="B127" s="74"/>
      <c r="C127" s="74"/>
      <c r="D127" s="74"/>
      <c r="E127" s="74"/>
      <c r="F127" s="74"/>
    </row>
    <row r="128" spans="1:6" ht="168.75">
      <c r="A128" s="2" t="s">
        <v>5</v>
      </c>
      <c r="B128" s="3" t="s">
        <v>6</v>
      </c>
      <c r="C128" s="3" t="s">
        <v>14</v>
      </c>
      <c r="D128" s="3" t="s">
        <v>15</v>
      </c>
      <c r="E128" s="3" t="s">
        <v>16</v>
      </c>
      <c r="F128" s="3" t="s">
        <v>10</v>
      </c>
    </row>
    <row r="129" spans="1:6">
      <c r="A129" s="34">
        <v>1</v>
      </c>
      <c r="B129" s="34">
        <v>2</v>
      </c>
      <c r="C129" s="34">
        <v>3</v>
      </c>
      <c r="D129" s="34">
        <v>4</v>
      </c>
      <c r="E129" s="34">
        <v>5</v>
      </c>
      <c r="F129" s="34" t="s">
        <v>11</v>
      </c>
    </row>
    <row r="130" spans="1:6" ht="65.25" customHeight="1">
      <c r="A130" s="89">
        <v>1</v>
      </c>
      <c r="B130" s="91" t="s">
        <v>135</v>
      </c>
      <c r="C130" s="8" t="s">
        <v>44</v>
      </c>
      <c r="D130" s="6">
        <v>100</v>
      </c>
      <c r="E130" s="24">
        <v>88</v>
      </c>
      <c r="F130" s="7">
        <f>E130/D130*100</f>
        <v>88</v>
      </c>
    </row>
    <row r="131" spans="1:6" ht="96.75" customHeight="1">
      <c r="A131" s="90"/>
      <c r="B131" s="99"/>
      <c r="C131" s="8" t="s">
        <v>45</v>
      </c>
      <c r="D131" s="6">
        <v>0</v>
      </c>
      <c r="E131" s="24">
        <v>0</v>
      </c>
      <c r="F131" s="7">
        <f>IF(E131=0,100,0)</f>
        <v>100</v>
      </c>
    </row>
    <row r="132" spans="1:6" ht="163.5" customHeight="1">
      <c r="A132" s="5">
        <v>2</v>
      </c>
      <c r="B132" s="20" t="s">
        <v>136</v>
      </c>
      <c r="C132" s="8" t="s">
        <v>45</v>
      </c>
      <c r="D132" s="6">
        <v>0</v>
      </c>
      <c r="E132" s="24">
        <v>0</v>
      </c>
      <c r="F132" s="7">
        <f>IF(E132=0,100,0)</f>
        <v>100</v>
      </c>
    </row>
    <row r="134" spans="1:6">
      <c r="A134" s="75" t="s">
        <v>138</v>
      </c>
      <c r="B134" s="76"/>
      <c r="C134" s="76"/>
      <c r="D134" s="76"/>
      <c r="E134" s="76"/>
      <c r="F134" s="77"/>
    </row>
    <row r="135" spans="1:6">
      <c r="A135" s="74" t="s">
        <v>51</v>
      </c>
      <c r="B135" s="74"/>
      <c r="C135" s="74"/>
      <c r="D135" s="74"/>
      <c r="E135" s="74"/>
      <c r="F135" s="74"/>
    </row>
    <row r="136" spans="1:6" ht="168.75">
      <c r="A136" s="2" t="s">
        <v>5</v>
      </c>
      <c r="B136" s="3" t="s">
        <v>6</v>
      </c>
      <c r="C136" s="3" t="s">
        <v>14</v>
      </c>
      <c r="D136" s="3" t="s">
        <v>15</v>
      </c>
      <c r="E136" s="3" t="s">
        <v>16</v>
      </c>
      <c r="F136" s="3" t="s">
        <v>10</v>
      </c>
    </row>
    <row r="137" spans="1:6">
      <c r="A137" s="34">
        <v>1</v>
      </c>
      <c r="B137" s="34">
        <v>2</v>
      </c>
      <c r="C137" s="34">
        <v>3</v>
      </c>
      <c r="D137" s="34">
        <v>4</v>
      </c>
      <c r="E137" s="34">
        <v>5</v>
      </c>
      <c r="F137" s="34" t="s">
        <v>11</v>
      </c>
    </row>
    <row r="138" spans="1:6" ht="65.25" customHeight="1">
      <c r="A138" s="89">
        <v>1</v>
      </c>
      <c r="B138" s="93" t="s">
        <v>141</v>
      </c>
      <c r="C138" s="37" t="s">
        <v>44</v>
      </c>
      <c r="D138" s="6">
        <v>100</v>
      </c>
      <c r="E138" s="24">
        <v>100</v>
      </c>
      <c r="F138" s="7">
        <f>E138/D138*100</f>
        <v>100</v>
      </c>
    </row>
    <row r="139" spans="1:6" ht="96.75" customHeight="1">
      <c r="A139" s="90"/>
      <c r="B139" s="94"/>
      <c r="C139" s="37" t="s">
        <v>45</v>
      </c>
      <c r="D139" s="6">
        <v>0</v>
      </c>
      <c r="E139" s="24">
        <v>0</v>
      </c>
      <c r="F139" s="7">
        <f>IF(E139=0,100,0)</f>
        <v>100</v>
      </c>
    </row>
    <row r="140" spans="1:6" ht="163.5" customHeight="1">
      <c r="A140" s="5">
        <v>2</v>
      </c>
      <c r="B140" s="38" t="s">
        <v>142</v>
      </c>
      <c r="C140" s="37" t="s">
        <v>45</v>
      </c>
      <c r="D140" s="6">
        <v>0</v>
      </c>
      <c r="E140" s="24">
        <v>0</v>
      </c>
      <c r="F140" s="7">
        <f>IF(E140=0,100,0)</f>
        <v>100</v>
      </c>
    </row>
    <row r="142" spans="1:6">
      <c r="A142" s="75" t="s">
        <v>146</v>
      </c>
      <c r="B142" s="76"/>
      <c r="C142" s="76"/>
      <c r="D142" s="76"/>
      <c r="E142" s="76"/>
      <c r="F142" s="77"/>
    </row>
    <row r="143" spans="1:6">
      <c r="A143" s="74" t="s">
        <v>51</v>
      </c>
      <c r="B143" s="74"/>
      <c r="C143" s="74"/>
      <c r="D143" s="74"/>
      <c r="E143" s="74"/>
      <c r="F143" s="74"/>
    </row>
    <row r="144" spans="1:6" ht="168.75">
      <c r="A144" s="2" t="s">
        <v>5</v>
      </c>
      <c r="B144" s="3" t="s">
        <v>6</v>
      </c>
      <c r="C144" s="3" t="s">
        <v>14</v>
      </c>
      <c r="D144" s="3" t="s">
        <v>15</v>
      </c>
      <c r="E144" s="3" t="s">
        <v>16</v>
      </c>
      <c r="F144" s="3" t="s">
        <v>10</v>
      </c>
    </row>
    <row r="145" spans="1:6">
      <c r="A145" s="34">
        <v>1</v>
      </c>
      <c r="B145" s="34">
        <v>2</v>
      </c>
      <c r="C145" s="34">
        <v>3</v>
      </c>
      <c r="D145" s="34">
        <v>4</v>
      </c>
      <c r="E145" s="34">
        <v>5</v>
      </c>
      <c r="F145" s="34" t="s">
        <v>11</v>
      </c>
    </row>
    <row r="146" spans="1:6" ht="65.25" customHeight="1">
      <c r="A146" s="89">
        <v>1</v>
      </c>
      <c r="B146" s="93" t="s">
        <v>149</v>
      </c>
      <c r="C146" s="37" t="s">
        <v>44</v>
      </c>
      <c r="D146" s="6">
        <v>100</v>
      </c>
      <c r="E146" s="24">
        <v>100</v>
      </c>
      <c r="F146" s="7">
        <f>E146/D146*100</f>
        <v>100</v>
      </c>
    </row>
    <row r="147" spans="1:6" ht="96.75" customHeight="1">
      <c r="A147" s="90"/>
      <c r="B147" s="94"/>
      <c r="C147" s="37" t="s">
        <v>45</v>
      </c>
      <c r="D147" s="6">
        <v>0</v>
      </c>
      <c r="E147" s="24">
        <v>0</v>
      </c>
      <c r="F147" s="7">
        <f>IF(E147=0,100,0)</f>
        <v>100</v>
      </c>
    </row>
    <row r="148" spans="1:6" ht="163.5" customHeight="1">
      <c r="A148" s="5">
        <v>2</v>
      </c>
      <c r="B148" s="37" t="s">
        <v>150</v>
      </c>
      <c r="C148" s="37" t="s">
        <v>45</v>
      </c>
      <c r="D148" s="6">
        <v>0</v>
      </c>
      <c r="E148" s="24">
        <v>0</v>
      </c>
      <c r="F148" s="7">
        <f>IF(E148=0,100,0)</f>
        <v>100</v>
      </c>
    </row>
    <row r="150" spans="1:6">
      <c r="A150" s="75" t="s">
        <v>151</v>
      </c>
      <c r="B150" s="76"/>
      <c r="C150" s="76"/>
      <c r="D150" s="76"/>
      <c r="E150" s="76"/>
      <c r="F150" s="77"/>
    </row>
    <row r="151" spans="1:6">
      <c r="A151" s="74" t="s">
        <v>51</v>
      </c>
      <c r="B151" s="74"/>
      <c r="C151" s="74"/>
      <c r="D151" s="74"/>
      <c r="E151" s="74"/>
      <c r="F151" s="74"/>
    </row>
    <row r="152" spans="1:6" ht="168.75">
      <c r="A152" s="2" t="s">
        <v>5</v>
      </c>
      <c r="B152" s="3" t="s">
        <v>6</v>
      </c>
      <c r="C152" s="3" t="s">
        <v>14</v>
      </c>
      <c r="D152" s="3" t="s">
        <v>15</v>
      </c>
      <c r="E152" s="3" t="s">
        <v>16</v>
      </c>
      <c r="F152" s="3" t="s">
        <v>10</v>
      </c>
    </row>
    <row r="153" spans="1:6">
      <c r="A153" s="34">
        <v>1</v>
      </c>
      <c r="B153" s="34">
        <v>2</v>
      </c>
      <c r="C153" s="34">
        <v>3</v>
      </c>
      <c r="D153" s="34">
        <v>4</v>
      </c>
      <c r="E153" s="34">
        <v>5</v>
      </c>
      <c r="F153" s="34" t="s">
        <v>11</v>
      </c>
    </row>
    <row r="154" spans="1:6" ht="65.25" customHeight="1">
      <c r="A154" s="89">
        <v>1</v>
      </c>
      <c r="B154" s="91" t="s">
        <v>154</v>
      </c>
      <c r="C154" s="8" t="s">
        <v>44</v>
      </c>
      <c r="D154" s="6">
        <v>100</v>
      </c>
      <c r="E154" s="24">
        <v>98</v>
      </c>
      <c r="F154" s="7">
        <f>E154/D154*100</f>
        <v>98</v>
      </c>
    </row>
    <row r="155" spans="1:6" ht="96.75" customHeight="1">
      <c r="A155" s="90"/>
      <c r="B155" s="92"/>
      <c r="C155" s="8" t="s">
        <v>45</v>
      </c>
      <c r="D155" s="6">
        <v>0</v>
      </c>
      <c r="E155" s="24"/>
      <c r="F155" s="7">
        <f>IF(E155=0,100,0)</f>
        <v>100</v>
      </c>
    </row>
    <row r="156" spans="1:6" ht="163.5" customHeight="1">
      <c r="A156" s="5">
        <v>2</v>
      </c>
      <c r="B156" s="35" t="s">
        <v>153</v>
      </c>
      <c r="C156" s="8" t="s">
        <v>45</v>
      </c>
      <c r="D156" s="6">
        <v>0</v>
      </c>
      <c r="E156" s="24"/>
      <c r="F156" s="7">
        <f>IF(E156=0,100,0)</f>
        <v>100</v>
      </c>
    </row>
    <row r="158" spans="1:6">
      <c r="A158" s="79" t="s">
        <v>156</v>
      </c>
      <c r="B158" s="79"/>
      <c r="C158" s="79"/>
      <c r="D158" s="79"/>
      <c r="E158" s="79"/>
      <c r="F158" s="79"/>
    </row>
    <row r="159" spans="1:6">
      <c r="A159" s="78" t="s">
        <v>51</v>
      </c>
      <c r="B159" s="78"/>
      <c r="C159" s="78"/>
      <c r="D159" s="78"/>
      <c r="E159" s="78"/>
      <c r="F159" s="78"/>
    </row>
    <row r="160" spans="1:6" ht="168.75">
      <c r="A160" s="56" t="s">
        <v>5</v>
      </c>
      <c r="B160" s="57" t="s">
        <v>6</v>
      </c>
      <c r="C160" s="57" t="s">
        <v>14</v>
      </c>
      <c r="D160" s="57" t="s">
        <v>15</v>
      </c>
      <c r="E160" s="57" t="s">
        <v>16</v>
      </c>
      <c r="F160" s="57" t="s">
        <v>10</v>
      </c>
    </row>
    <row r="161" spans="1:6">
      <c r="A161" s="58">
        <v>1</v>
      </c>
      <c r="B161" s="58">
        <v>2</v>
      </c>
      <c r="C161" s="58">
        <v>3</v>
      </c>
      <c r="D161" s="58">
        <v>4</v>
      </c>
      <c r="E161" s="58">
        <v>5</v>
      </c>
      <c r="F161" s="58" t="s">
        <v>11</v>
      </c>
    </row>
    <row r="162" spans="1:6" ht="65.25" customHeight="1">
      <c r="A162" s="96">
        <v>1</v>
      </c>
      <c r="B162" s="97" t="s">
        <v>152</v>
      </c>
      <c r="C162" s="63" t="s">
        <v>44</v>
      </c>
      <c r="D162" s="64">
        <v>100</v>
      </c>
      <c r="E162" s="61">
        <v>100</v>
      </c>
      <c r="F162" s="62">
        <f>E162/D162*100</f>
        <v>100</v>
      </c>
    </row>
    <row r="163" spans="1:6" ht="96.75" customHeight="1">
      <c r="A163" s="96"/>
      <c r="B163" s="98"/>
      <c r="C163" s="63" t="s">
        <v>45</v>
      </c>
      <c r="D163" s="64">
        <v>0</v>
      </c>
      <c r="E163" s="61">
        <v>0</v>
      </c>
      <c r="F163" s="62">
        <f>IF(E163=0,100,0)</f>
        <v>100</v>
      </c>
    </row>
    <row r="164" spans="1:6" ht="163.5" customHeight="1">
      <c r="A164" s="59">
        <v>2</v>
      </c>
      <c r="B164" s="66" t="s">
        <v>159</v>
      </c>
      <c r="C164" s="63" t="s">
        <v>45</v>
      </c>
      <c r="D164" s="64">
        <v>0</v>
      </c>
      <c r="E164" s="61">
        <v>0</v>
      </c>
      <c r="F164" s="62">
        <f>IF(E164=0,100,0)</f>
        <v>100</v>
      </c>
    </row>
    <row r="166" spans="1:6">
      <c r="A166" s="75" t="s">
        <v>165</v>
      </c>
      <c r="B166" s="76"/>
      <c r="C166" s="76"/>
      <c r="D166" s="76"/>
      <c r="E166" s="76"/>
      <c r="F166" s="77"/>
    </row>
    <row r="167" spans="1:6">
      <c r="A167" s="74" t="s">
        <v>51</v>
      </c>
      <c r="B167" s="74"/>
      <c r="C167" s="74"/>
      <c r="D167" s="74"/>
      <c r="E167" s="74"/>
      <c r="F167" s="74"/>
    </row>
    <row r="168" spans="1:6" ht="168.75">
      <c r="A168" s="2" t="s">
        <v>5</v>
      </c>
      <c r="B168" s="3" t="s">
        <v>6</v>
      </c>
      <c r="C168" s="3" t="s">
        <v>14</v>
      </c>
      <c r="D168" s="3" t="s">
        <v>15</v>
      </c>
      <c r="E168" s="3" t="s">
        <v>16</v>
      </c>
      <c r="F168" s="3" t="s">
        <v>10</v>
      </c>
    </row>
    <row r="169" spans="1:6">
      <c r="A169" s="34">
        <v>1</v>
      </c>
      <c r="B169" s="34">
        <v>2</v>
      </c>
      <c r="C169" s="34">
        <v>3</v>
      </c>
      <c r="D169" s="34">
        <v>4</v>
      </c>
      <c r="E169" s="34">
        <v>5</v>
      </c>
      <c r="F169" s="34" t="s">
        <v>11</v>
      </c>
    </row>
    <row r="170" spans="1:6" ht="65.25" customHeight="1">
      <c r="A170" s="89">
        <v>1</v>
      </c>
      <c r="B170" s="95" t="s">
        <v>166</v>
      </c>
      <c r="C170" s="8" t="s">
        <v>44</v>
      </c>
      <c r="D170" s="6">
        <v>100</v>
      </c>
      <c r="E170" s="24">
        <v>100</v>
      </c>
      <c r="F170" s="7">
        <f>E170/D170*100</f>
        <v>100</v>
      </c>
    </row>
    <row r="171" spans="1:6" ht="96.75" customHeight="1">
      <c r="A171" s="90"/>
      <c r="B171" s="92"/>
      <c r="C171" s="8" t="s">
        <v>45</v>
      </c>
      <c r="D171" s="6">
        <v>0</v>
      </c>
      <c r="E171" s="24">
        <v>0</v>
      </c>
      <c r="F171" s="7">
        <f>IF(E171=0,100,0)</f>
        <v>100</v>
      </c>
    </row>
    <row r="172" spans="1:6" ht="126" customHeight="1">
      <c r="A172" s="5">
        <v>2</v>
      </c>
      <c r="B172" s="20" t="s">
        <v>168</v>
      </c>
      <c r="C172" s="8" t="s">
        <v>45</v>
      </c>
      <c r="D172" s="6">
        <v>0</v>
      </c>
      <c r="E172" s="24">
        <v>0</v>
      </c>
      <c r="F172" s="7">
        <f>IF(E172=0,100,0)</f>
        <v>100</v>
      </c>
    </row>
    <row r="174" spans="1:6">
      <c r="A174" s="75" t="s">
        <v>170</v>
      </c>
      <c r="B174" s="76"/>
      <c r="C174" s="76"/>
      <c r="D174" s="76"/>
      <c r="E174" s="76"/>
      <c r="F174" s="77"/>
    </row>
    <row r="175" spans="1:6">
      <c r="A175" s="74" t="s">
        <v>51</v>
      </c>
      <c r="B175" s="74"/>
      <c r="C175" s="74"/>
      <c r="D175" s="74"/>
      <c r="E175" s="74"/>
      <c r="F175" s="74"/>
    </row>
    <row r="176" spans="1:6" ht="168.75">
      <c r="A176" s="2" t="s">
        <v>5</v>
      </c>
      <c r="B176" s="3" t="s">
        <v>6</v>
      </c>
      <c r="C176" s="3" t="s">
        <v>14</v>
      </c>
      <c r="D176" s="3" t="s">
        <v>15</v>
      </c>
      <c r="E176" s="3" t="s">
        <v>16</v>
      </c>
      <c r="F176" s="3" t="s">
        <v>10</v>
      </c>
    </row>
    <row r="177" spans="1:6">
      <c r="A177" s="34">
        <v>1</v>
      </c>
      <c r="B177" s="34">
        <v>2</v>
      </c>
      <c r="C177" s="34">
        <v>3</v>
      </c>
      <c r="D177" s="34">
        <v>4</v>
      </c>
      <c r="E177" s="34">
        <v>5</v>
      </c>
      <c r="F177" s="34" t="s">
        <v>11</v>
      </c>
    </row>
    <row r="178" spans="1:6" ht="65.25" customHeight="1">
      <c r="A178" s="89">
        <v>1</v>
      </c>
      <c r="B178" s="91" t="s">
        <v>174</v>
      </c>
      <c r="C178" s="8" t="s">
        <v>44</v>
      </c>
      <c r="D178" s="6">
        <v>100</v>
      </c>
      <c r="E178" s="24">
        <v>100</v>
      </c>
      <c r="F178" s="7">
        <f>E178/D178*100</f>
        <v>100</v>
      </c>
    </row>
    <row r="179" spans="1:6" ht="96.75" customHeight="1">
      <c r="A179" s="90"/>
      <c r="B179" s="92"/>
      <c r="C179" s="8" t="s">
        <v>45</v>
      </c>
      <c r="D179" s="6">
        <v>0</v>
      </c>
      <c r="E179" s="24">
        <v>0</v>
      </c>
      <c r="F179" s="7">
        <f>IF(E179=0,100,0)</f>
        <v>100</v>
      </c>
    </row>
    <row r="180" spans="1:6" ht="163.5" customHeight="1">
      <c r="A180" s="5">
        <v>2</v>
      </c>
      <c r="B180" s="35" t="s">
        <v>175</v>
      </c>
      <c r="C180" s="8" t="s">
        <v>45</v>
      </c>
      <c r="D180" s="6">
        <v>0</v>
      </c>
      <c r="E180" s="24">
        <v>0</v>
      </c>
      <c r="F180" s="7">
        <f>IF(E180=0,100,0)</f>
        <v>100</v>
      </c>
    </row>
    <row r="182" spans="1:6">
      <c r="A182" s="75" t="s">
        <v>176</v>
      </c>
      <c r="B182" s="76"/>
      <c r="C182" s="76"/>
      <c r="D182" s="76"/>
      <c r="E182" s="76"/>
      <c r="F182" s="77"/>
    </row>
    <row r="183" spans="1:6">
      <c r="A183" s="74" t="s">
        <v>51</v>
      </c>
      <c r="B183" s="74"/>
      <c r="C183" s="74"/>
      <c r="D183" s="74"/>
      <c r="E183" s="74"/>
      <c r="F183" s="74"/>
    </row>
    <row r="184" spans="1:6" ht="168.75">
      <c r="A184" s="2" t="s">
        <v>5</v>
      </c>
      <c r="B184" s="3" t="s">
        <v>6</v>
      </c>
      <c r="C184" s="3" t="s">
        <v>14</v>
      </c>
      <c r="D184" s="3" t="s">
        <v>15</v>
      </c>
      <c r="E184" s="3" t="s">
        <v>16</v>
      </c>
      <c r="F184" s="3" t="s">
        <v>10</v>
      </c>
    </row>
    <row r="185" spans="1:6">
      <c r="A185" s="34">
        <v>1</v>
      </c>
      <c r="B185" s="34">
        <v>2</v>
      </c>
      <c r="C185" s="34">
        <v>3</v>
      </c>
      <c r="D185" s="34">
        <v>4</v>
      </c>
      <c r="E185" s="34">
        <v>5</v>
      </c>
      <c r="F185" s="34" t="s">
        <v>11</v>
      </c>
    </row>
    <row r="186" spans="1:6" ht="65.25" customHeight="1">
      <c r="A186" s="89">
        <v>1</v>
      </c>
      <c r="B186" s="91" t="s">
        <v>179</v>
      </c>
      <c r="C186" s="8" t="s">
        <v>44</v>
      </c>
      <c r="D186" s="6">
        <v>100</v>
      </c>
      <c r="E186" s="24">
        <v>100</v>
      </c>
      <c r="F186" s="7">
        <f>E186/D186*100</f>
        <v>100</v>
      </c>
    </row>
    <row r="187" spans="1:6" ht="96.75" customHeight="1">
      <c r="A187" s="90"/>
      <c r="B187" s="92"/>
      <c r="C187" s="8" t="s">
        <v>45</v>
      </c>
      <c r="D187" s="6">
        <v>0</v>
      </c>
      <c r="E187" s="24">
        <v>0</v>
      </c>
      <c r="F187" s="7">
        <f>IF(E187=0,100,0)</f>
        <v>100</v>
      </c>
    </row>
    <row r="188" spans="1:6" ht="163.5" customHeight="1">
      <c r="A188" s="5">
        <v>2</v>
      </c>
      <c r="B188" s="35" t="s">
        <v>180</v>
      </c>
      <c r="C188" s="8" t="s">
        <v>45</v>
      </c>
      <c r="D188" s="6">
        <v>0</v>
      </c>
      <c r="E188" s="24">
        <v>0</v>
      </c>
      <c r="F188" s="7">
        <f>IF(E188=0,100,0)</f>
        <v>100</v>
      </c>
    </row>
    <row r="190" spans="1:6">
      <c r="A190" s="75" t="s">
        <v>181</v>
      </c>
      <c r="B190" s="76"/>
      <c r="C190" s="76"/>
      <c r="D190" s="76"/>
      <c r="E190" s="76"/>
      <c r="F190" s="77"/>
    </row>
    <row r="191" spans="1:6">
      <c r="A191" s="74" t="s">
        <v>51</v>
      </c>
      <c r="B191" s="74"/>
      <c r="C191" s="74"/>
      <c r="D191" s="74"/>
      <c r="E191" s="74"/>
      <c r="F191" s="74"/>
    </row>
    <row r="192" spans="1:6" ht="168.75">
      <c r="A192" s="2" t="s">
        <v>5</v>
      </c>
      <c r="B192" s="3" t="s">
        <v>6</v>
      </c>
      <c r="C192" s="3" t="s">
        <v>14</v>
      </c>
      <c r="D192" s="3" t="s">
        <v>15</v>
      </c>
      <c r="E192" s="3" t="s">
        <v>16</v>
      </c>
      <c r="F192" s="3" t="s">
        <v>10</v>
      </c>
    </row>
    <row r="193" spans="1:6">
      <c r="A193" s="34">
        <v>1</v>
      </c>
      <c r="B193" s="34">
        <v>2</v>
      </c>
      <c r="C193" s="34">
        <v>3</v>
      </c>
      <c r="D193" s="34">
        <v>4</v>
      </c>
      <c r="E193" s="34">
        <v>5</v>
      </c>
      <c r="F193" s="34" t="s">
        <v>11</v>
      </c>
    </row>
    <row r="194" spans="1:6" ht="65.25" customHeight="1">
      <c r="A194" s="89">
        <v>1</v>
      </c>
      <c r="B194" s="91" t="s">
        <v>184</v>
      </c>
      <c r="C194" s="8" t="s">
        <v>44</v>
      </c>
      <c r="D194" s="6">
        <v>100</v>
      </c>
      <c r="E194" s="24">
        <v>81</v>
      </c>
      <c r="F194" s="7">
        <f>E194/D194*100</f>
        <v>81</v>
      </c>
    </row>
    <row r="195" spans="1:6" ht="96.75" customHeight="1">
      <c r="A195" s="90"/>
      <c r="B195" s="92"/>
      <c r="C195" s="8" t="s">
        <v>45</v>
      </c>
      <c r="D195" s="6">
        <v>0</v>
      </c>
      <c r="E195" s="24">
        <v>0</v>
      </c>
      <c r="F195" s="7">
        <f>IF(E195=0,100,0)</f>
        <v>100</v>
      </c>
    </row>
    <row r="196" spans="1:6" ht="163.5" customHeight="1">
      <c r="A196" s="5">
        <v>2</v>
      </c>
      <c r="B196" s="20" t="s">
        <v>183</v>
      </c>
      <c r="C196" s="8" t="s">
        <v>45</v>
      </c>
      <c r="D196" s="6">
        <v>0</v>
      </c>
      <c r="E196" s="24">
        <v>0</v>
      </c>
      <c r="F196" s="7">
        <f>IF(E196=0,100,0)</f>
        <v>100</v>
      </c>
    </row>
    <row r="198" spans="1:6">
      <c r="A198" s="75" t="s">
        <v>185</v>
      </c>
      <c r="B198" s="76"/>
      <c r="C198" s="76"/>
      <c r="D198" s="76"/>
      <c r="E198" s="76"/>
      <c r="F198" s="77"/>
    </row>
    <row r="199" spans="1:6">
      <c r="A199" s="74" t="s">
        <v>51</v>
      </c>
      <c r="B199" s="74"/>
      <c r="C199" s="74"/>
      <c r="D199" s="74"/>
      <c r="E199" s="74"/>
      <c r="F199" s="74"/>
    </row>
    <row r="200" spans="1:6" ht="168.75">
      <c r="A200" s="2" t="s">
        <v>5</v>
      </c>
      <c r="B200" s="3" t="s">
        <v>6</v>
      </c>
      <c r="C200" s="3" t="s">
        <v>14</v>
      </c>
      <c r="D200" s="3" t="s">
        <v>15</v>
      </c>
      <c r="E200" s="3" t="s">
        <v>16</v>
      </c>
      <c r="F200" s="3" t="s">
        <v>10</v>
      </c>
    </row>
    <row r="201" spans="1:6">
      <c r="A201" s="34">
        <v>1</v>
      </c>
      <c r="B201" s="34">
        <v>2</v>
      </c>
      <c r="C201" s="34">
        <v>3</v>
      </c>
      <c r="D201" s="34">
        <v>4</v>
      </c>
      <c r="E201" s="34">
        <v>5</v>
      </c>
      <c r="F201" s="34" t="s">
        <v>11</v>
      </c>
    </row>
    <row r="202" spans="1:6" ht="65.25" customHeight="1">
      <c r="A202" s="89">
        <v>1</v>
      </c>
      <c r="B202" s="93" t="s">
        <v>61</v>
      </c>
      <c r="C202" s="37" t="s">
        <v>44</v>
      </c>
      <c r="D202" s="6">
        <v>100</v>
      </c>
      <c r="E202" s="24">
        <v>100</v>
      </c>
      <c r="F202" s="7">
        <f>E202/D202*100</f>
        <v>100</v>
      </c>
    </row>
    <row r="203" spans="1:6" ht="96.75" customHeight="1">
      <c r="A203" s="90"/>
      <c r="B203" s="94"/>
      <c r="C203" s="37" t="s">
        <v>45</v>
      </c>
      <c r="D203" s="6">
        <v>0</v>
      </c>
      <c r="E203" s="24"/>
      <c r="F203" s="7">
        <f>IF(E203=0,100,0)</f>
        <v>100</v>
      </c>
    </row>
    <row r="204" spans="1:6" ht="163.5" customHeight="1">
      <c r="A204" s="5">
        <v>2</v>
      </c>
      <c r="B204" s="38" t="s">
        <v>62</v>
      </c>
      <c r="C204" s="37" t="s">
        <v>45</v>
      </c>
      <c r="D204" s="6">
        <v>0</v>
      </c>
      <c r="E204" s="24"/>
      <c r="F204" s="7">
        <f>IF(E204=0,100,0)</f>
        <v>100</v>
      </c>
    </row>
    <row r="206" spans="1:6">
      <c r="A206" s="75" t="s">
        <v>187</v>
      </c>
      <c r="B206" s="76"/>
      <c r="C206" s="76"/>
      <c r="D206" s="76"/>
      <c r="E206" s="76"/>
      <c r="F206" s="77"/>
    </row>
    <row r="207" spans="1:6">
      <c r="A207" s="74" t="s">
        <v>51</v>
      </c>
      <c r="B207" s="74"/>
      <c r="C207" s="74"/>
      <c r="D207" s="74"/>
      <c r="E207" s="74"/>
      <c r="F207" s="74"/>
    </row>
    <row r="208" spans="1:6" ht="168.75">
      <c r="A208" s="2" t="s">
        <v>5</v>
      </c>
      <c r="B208" s="3" t="s">
        <v>6</v>
      </c>
      <c r="C208" s="3" t="s">
        <v>14</v>
      </c>
      <c r="D208" s="3" t="s">
        <v>15</v>
      </c>
      <c r="E208" s="3" t="s">
        <v>16</v>
      </c>
      <c r="F208" s="3" t="s">
        <v>10</v>
      </c>
    </row>
    <row r="209" spans="1:6">
      <c r="A209" s="34">
        <v>1</v>
      </c>
      <c r="B209" s="34">
        <v>2</v>
      </c>
      <c r="C209" s="34">
        <v>3</v>
      </c>
      <c r="D209" s="34">
        <v>4</v>
      </c>
      <c r="E209" s="34">
        <v>5</v>
      </c>
      <c r="F209" s="34" t="s">
        <v>11</v>
      </c>
    </row>
    <row r="210" spans="1:6" ht="65.25" customHeight="1">
      <c r="A210" s="89">
        <v>1</v>
      </c>
      <c r="B210" s="91" t="s">
        <v>61</v>
      </c>
      <c r="C210" s="8" t="s">
        <v>44</v>
      </c>
      <c r="D210" s="6">
        <v>100</v>
      </c>
      <c r="E210" s="24">
        <v>100</v>
      </c>
      <c r="F210" s="7">
        <f>E210/D210*100</f>
        <v>100</v>
      </c>
    </row>
    <row r="211" spans="1:6" ht="96.75" customHeight="1">
      <c r="A211" s="90"/>
      <c r="B211" s="92"/>
      <c r="C211" s="8" t="s">
        <v>45</v>
      </c>
      <c r="D211" s="6">
        <v>0</v>
      </c>
      <c r="E211" s="24">
        <v>0</v>
      </c>
      <c r="F211" s="7">
        <f>IF(E211=0,100,0)</f>
        <v>100</v>
      </c>
    </row>
    <row r="212" spans="1:6" ht="163.5" customHeight="1">
      <c r="A212" s="5">
        <v>2</v>
      </c>
      <c r="B212" s="35" t="s">
        <v>62</v>
      </c>
      <c r="C212" s="8" t="s">
        <v>45</v>
      </c>
      <c r="D212" s="6">
        <v>0</v>
      </c>
      <c r="E212" s="24">
        <v>0</v>
      </c>
      <c r="F212" s="7">
        <f>IF(E212=0,100,0)</f>
        <v>100</v>
      </c>
    </row>
    <row r="214" spans="1:6">
      <c r="A214" s="75" t="s">
        <v>188</v>
      </c>
      <c r="B214" s="76"/>
      <c r="C214" s="76"/>
      <c r="D214" s="76"/>
      <c r="E214" s="76"/>
      <c r="F214" s="77"/>
    </row>
    <row r="215" spans="1:6">
      <c r="A215" s="74" t="s">
        <v>171</v>
      </c>
      <c r="B215" s="74"/>
      <c r="C215" s="74"/>
      <c r="D215" s="74"/>
      <c r="E215" s="74"/>
      <c r="F215" s="74"/>
    </row>
    <row r="216" spans="1:6" ht="168.75">
      <c r="A216" s="2" t="s">
        <v>5</v>
      </c>
      <c r="B216" s="3" t="s">
        <v>6</v>
      </c>
      <c r="C216" s="3" t="s">
        <v>14</v>
      </c>
      <c r="D216" s="3" t="s">
        <v>15</v>
      </c>
      <c r="E216" s="3" t="s">
        <v>16</v>
      </c>
      <c r="F216" s="3" t="s">
        <v>10</v>
      </c>
    </row>
    <row r="217" spans="1:6">
      <c r="A217" s="34">
        <v>1</v>
      </c>
      <c r="B217" s="34">
        <v>2</v>
      </c>
      <c r="C217" s="34">
        <v>3</v>
      </c>
      <c r="D217" s="34">
        <v>4</v>
      </c>
      <c r="E217" s="34">
        <v>5</v>
      </c>
      <c r="F217" s="34" t="s">
        <v>11</v>
      </c>
    </row>
    <row r="218" spans="1:6" ht="65.25" customHeight="1">
      <c r="A218" s="89">
        <v>1</v>
      </c>
      <c r="B218" s="91" t="s">
        <v>191</v>
      </c>
      <c r="C218" s="8" t="s">
        <v>44</v>
      </c>
      <c r="D218" s="6">
        <v>100</v>
      </c>
      <c r="E218" s="24">
        <v>100</v>
      </c>
      <c r="F218" s="7">
        <f>E218/D218*100</f>
        <v>100</v>
      </c>
    </row>
    <row r="219" spans="1:6" ht="96.75" customHeight="1">
      <c r="A219" s="90"/>
      <c r="B219" s="92"/>
      <c r="C219" s="8" t="s">
        <v>45</v>
      </c>
      <c r="D219" s="6">
        <v>0</v>
      </c>
      <c r="E219" s="24">
        <v>0</v>
      </c>
      <c r="F219" s="7">
        <f>IF(E219=0,100,0)</f>
        <v>100</v>
      </c>
    </row>
    <row r="220" spans="1:6" ht="163.5" customHeight="1">
      <c r="A220" s="5">
        <v>2</v>
      </c>
      <c r="B220" s="35" t="s">
        <v>192</v>
      </c>
      <c r="C220" s="8" t="s">
        <v>45</v>
      </c>
      <c r="D220" s="6">
        <v>0</v>
      </c>
      <c r="E220" s="24">
        <v>0</v>
      </c>
      <c r="F220" s="7">
        <f>IF(E220=0,100,0)</f>
        <v>100</v>
      </c>
    </row>
    <row r="222" spans="1:6">
      <c r="A222" s="75" t="s">
        <v>194</v>
      </c>
      <c r="B222" s="76"/>
      <c r="C222" s="76"/>
      <c r="D222" s="76"/>
      <c r="E222" s="76"/>
      <c r="F222" s="77"/>
    </row>
    <row r="223" spans="1:6">
      <c r="A223" s="74" t="s">
        <v>51</v>
      </c>
      <c r="B223" s="74"/>
      <c r="C223" s="74"/>
      <c r="D223" s="74"/>
      <c r="E223" s="74"/>
      <c r="F223" s="74"/>
    </row>
    <row r="224" spans="1:6" ht="168.75">
      <c r="A224" s="2" t="s">
        <v>5</v>
      </c>
      <c r="B224" s="3" t="s">
        <v>6</v>
      </c>
      <c r="C224" s="3" t="s">
        <v>14</v>
      </c>
      <c r="D224" s="3" t="s">
        <v>15</v>
      </c>
      <c r="E224" s="3" t="s">
        <v>16</v>
      </c>
      <c r="F224" s="3" t="s">
        <v>10</v>
      </c>
    </row>
    <row r="225" spans="1:6">
      <c r="A225" s="34">
        <v>1</v>
      </c>
      <c r="B225" s="34">
        <v>2</v>
      </c>
      <c r="C225" s="34">
        <v>3</v>
      </c>
      <c r="D225" s="34">
        <v>4</v>
      </c>
      <c r="E225" s="34">
        <v>5</v>
      </c>
      <c r="F225" s="34" t="s">
        <v>11</v>
      </c>
    </row>
    <row r="226" spans="1:6" ht="65.25" customHeight="1">
      <c r="A226" s="89">
        <v>1</v>
      </c>
      <c r="B226" s="91" t="s">
        <v>61</v>
      </c>
      <c r="C226" s="8" t="s">
        <v>44</v>
      </c>
      <c r="D226" s="6">
        <v>100</v>
      </c>
      <c r="E226" s="24">
        <v>100</v>
      </c>
      <c r="F226" s="7">
        <f>E226/D226*100</f>
        <v>100</v>
      </c>
    </row>
    <row r="227" spans="1:6" ht="96.75" customHeight="1">
      <c r="A227" s="90"/>
      <c r="B227" s="92"/>
      <c r="C227" s="8" t="s">
        <v>45</v>
      </c>
      <c r="D227" s="6">
        <v>0</v>
      </c>
      <c r="E227" s="24">
        <v>0</v>
      </c>
      <c r="F227" s="7">
        <f>IF(E227=0,100,0)</f>
        <v>100</v>
      </c>
    </row>
    <row r="228" spans="1:6" ht="163.5" customHeight="1">
      <c r="A228" s="5">
        <v>2</v>
      </c>
      <c r="B228" s="35" t="s">
        <v>62</v>
      </c>
      <c r="C228" s="8" t="s">
        <v>45</v>
      </c>
      <c r="D228" s="6">
        <v>0</v>
      </c>
      <c r="E228" s="24">
        <v>0</v>
      </c>
      <c r="F228" s="7">
        <f>IF(E228=0,100,0)</f>
        <v>100</v>
      </c>
    </row>
    <row r="230" spans="1:6">
      <c r="A230" s="75" t="s">
        <v>195</v>
      </c>
      <c r="B230" s="76"/>
      <c r="C230" s="76"/>
      <c r="D230" s="76"/>
      <c r="E230" s="76"/>
      <c r="F230" s="77"/>
    </row>
    <row r="231" spans="1:6">
      <c r="A231" s="74" t="s">
        <v>51</v>
      </c>
      <c r="B231" s="74"/>
      <c r="C231" s="74"/>
      <c r="D231" s="74"/>
      <c r="E231" s="74"/>
      <c r="F231" s="74"/>
    </row>
    <row r="232" spans="1:6" ht="168.75">
      <c r="A232" s="2" t="s">
        <v>5</v>
      </c>
      <c r="B232" s="3" t="s">
        <v>6</v>
      </c>
      <c r="C232" s="3" t="s">
        <v>14</v>
      </c>
      <c r="D232" s="3" t="s">
        <v>15</v>
      </c>
      <c r="E232" s="3" t="s">
        <v>16</v>
      </c>
      <c r="F232" s="3" t="s">
        <v>10</v>
      </c>
    </row>
    <row r="233" spans="1:6">
      <c r="A233" s="34">
        <v>1</v>
      </c>
      <c r="B233" s="34">
        <v>2</v>
      </c>
      <c r="C233" s="34">
        <v>3</v>
      </c>
      <c r="D233" s="34">
        <v>4</v>
      </c>
      <c r="E233" s="34">
        <v>5</v>
      </c>
      <c r="F233" s="34" t="s">
        <v>11</v>
      </c>
    </row>
    <row r="234" spans="1:6" ht="65.25" customHeight="1">
      <c r="A234" s="89">
        <v>1</v>
      </c>
      <c r="B234" s="91" t="s">
        <v>61</v>
      </c>
      <c r="C234" s="8" t="s">
        <v>44</v>
      </c>
      <c r="D234" s="6">
        <v>100</v>
      </c>
      <c r="E234" s="24">
        <v>100</v>
      </c>
      <c r="F234" s="7">
        <f>E234/D234*100</f>
        <v>100</v>
      </c>
    </row>
    <row r="235" spans="1:6" ht="96.75" customHeight="1">
      <c r="A235" s="90"/>
      <c r="B235" s="92"/>
      <c r="C235" s="8" t="s">
        <v>45</v>
      </c>
      <c r="D235" s="6">
        <v>0</v>
      </c>
      <c r="E235" s="24"/>
      <c r="F235" s="7">
        <f>IF(E235=0,100,0)</f>
        <v>100</v>
      </c>
    </row>
    <row r="236" spans="1:6" ht="163.5" customHeight="1">
      <c r="A236" s="5">
        <v>2</v>
      </c>
      <c r="B236" s="35" t="s">
        <v>62</v>
      </c>
      <c r="C236" s="8" t="s">
        <v>45</v>
      </c>
      <c r="D236" s="6">
        <v>0</v>
      </c>
      <c r="E236" s="24"/>
      <c r="F236" s="7">
        <f>IF(E236=0,100,0)</f>
        <v>100</v>
      </c>
    </row>
    <row r="238" spans="1:6">
      <c r="A238" s="75" t="s">
        <v>196</v>
      </c>
      <c r="B238" s="76"/>
      <c r="C238" s="76"/>
      <c r="D238" s="76"/>
      <c r="E238" s="76"/>
      <c r="F238" s="77"/>
    </row>
    <row r="239" spans="1:6">
      <c r="A239" s="74" t="s">
        <v>51</v>
      </c>
      <c r="B239" s="74"/>
      <c r="C239" s="74"/>
      <c r="D239" s="74"/>
      <c r="E239" s="74"/>
      <c r="F239" s="74"/>
    </row>
    <row r="240" spans="1:6" ht="168.75">
      <c r="A240" s="2" t="s">
        <v>5</v>
      </c>
      <c r="B240" s="3" t="s">
        <v>6</v>
      </c>
      <c r="C240" s="3" t="s">
        <v>14</v>
      </c>
      <c r="D240" s="3" t="s">
        <v>15</v>
      </c>
      <c r="E240" s="3" t="s">
        <v>16</v>
      </c>
      <c r="F240" s="3" t="s">
        <v>10</v>
      </c>
    </row>
    <row r="241" spans="1:6">
      <c r="A241" s="34">
        <v>1</v>
      </c>
      <c r="B241" s="34">
        <v>2</v>
      </c>
      <c r="C241" s="34">
        <v>3</v>
      </c>
      <c r="D241" s="34">
        <v>4</v>
      </c>
      <c r="E241" s="34">
        <v>5</v>
      </c>
      <c r="F241" s="34" t="s">
        <v>11</v>
      </c>
    </row>
    <row r="242" spans="1:6" ht="65.25" customHeight="1">
      <c r="A242" s="89">
        <v>1</v>
      </c>
      <c r="B242" s="91" t="s">
        <v>198</v>
      </c>
      <c r="C242" s="8" t="s">
        <v>44</v>
      </c>
      <c r="D242" s="6">
        <v>100</v>
      </c>
      <c r="E242" s="24">
        <v>100</v>
      </c>
      <c r="F242" s="7">
        <f>E242/D242*100</f>
        <v>100</v>
      </c>
    </row>
    <row r="243" spans="1:6" ht="96.75" customHeight="1">
      <c r="A243" s="90"/>
      <c r="B243" s="92"/>
      <c r="C243" s="8" t="s">
        <v>45</v>
      </c>
      <c r="D243" s="6">
        <v>0</v>
      </c>
      <c r="E243" s="24">
        <v>0</v>
      </c>
      <c r="F243" s="7">
        <f>IF(E243=0,100,0)</f>
        <v>100</v>
      </c>
    </row>
    <row r="244" spans="1:6" ht="163.5" customHeight="1">
      <c r="A244" s="5">
        <v>2</v>
      </c>
      <c r="B244" s="20" t="s">
        <v>199</v>
      </c>
      <c r="C244" s="8" t="s">
        <v>45</v>
      </c>
      <c r="D244" s="6">
        <v>0</v>
      </c>
      <c r="E244" s="24">
        <v>0</v>
      </c>
      <c r="F244" s="7">
        <f>IF(E244=0,100,0)</f>
        <v>100</v>
      </c>
    </row>
    <row r="246" spans="1:6">
      <c r="A246" s="75" t="s">
        <v>202</v>
      </c>
      <c r="B246" s="76"/>
      <c r="C246" s="76"/>
      <c r="D246" s="76"/>
      <c r="E246" s="76"/>
      <c r="F246" s="77"/>
    </row>
    <row r="247" spans="1:6">
      <c r="A247" s="74" t="s">
        <v>171</v>
      </c>
      <c r="B247" s="74"/>
      <c r="C247" s="74"/>
      <c r="D247" s="74"/>
      <c r="E247" s="74"/>
      <c r="F247" s="74"/>
    </row>
    <row r="248" spans="1:6" ht="168.75">
      <c r="A248" s="2" t="s">
        <v>5</v>
      </c>
      <c r="B248" s="3" t="s">
        <v>6</v>
      </c>
      <c r="C248" s="3" t="s">
        <v>14</v>
      </c>
      <c r="D248" s="3" t="s">
        <v>15</v>
      </c>
      <c r="E248" s="3" t="s">
        <v>16</v>
      </c>
      <c r="F248" s="3" t="s">
        <v>10</v>
      </c>
    </row>
    <row r="249" spans="1:6">
      <c r="A249" s="42">
        <v>1</v>
      </c>
      <c r="B249" s="42">
        <v>2</v>
      </c>
      <c r="C249" s="42">
        <v>3</v>
      </c>
      <c r="D249" s="42">
        <v>4</v>
      </c>
      <c r="E249" s="42">
        <v>5</v>
      </c>
      <c r="F249" s="42" t="s">
        <v>11</v>
      </c>
    </row>
    <row r="250" spans="1:6" ht="65.25" customHeight="1">
      <c r="A250" s="89">
        <v>1</v>
      </c>
      <c r="B250" s="91" t="s">
        <v>205</v>
      </c>
      <c r="C250" s="8" t="s">
        <v>44</v>
      </c>
      <c r="D250" s="6">
        <v>100</v>
      </c>
      <c r="E250" s="24">
        <v>100</v>
      </c>
      <c r="F250" s="7">
        <f>E250/D250*100</f>
        <v>100</v>
      </c>
    </row>
    <row r="251" spans="1:6" ht="96.75" customHeight="1">
      <c r="A251" s="90"/>
      <c r="B251" s="99"/>
      <c r="C251" s="8" t="s">
        <v>45</v>
      </c>
      <c r="D251" s="6">
        <v>0</v>
      </c>
      <c r="E251" s="24">
        <v>0</v>
      </c>
      <c r="F251" s="7">
        <f>IF(E251=0,100,0)</f>
        <v>100</v>
      </c>
    </row>
    <row r="252" spans="1:6" ht="163.5" customHeight="1">
      <c r="A252" s="5">
        <v>2</v>
      </c>
      <c r="B252" s="20" t="s">
        <v>204</v>
      </c>
      <c r="C252" s="8" t="s">
        <v>45</v>
      </c>
      <c r="D252" s="6">
        <v>0</v>
      </c>
      <c r="E252" s="24">
        <v>0</v>
      </c>
      <c r="F252" s="7">
        <f>IF(E252=0,100,0)</f>
        <v>100</v>
      </c>
    </row>
    <row r="254" spans="1:6">
      <c r="A254" s="75" t="s">
        <v>207</v>
      </c>
      <c r="B254" s="76"/>
      <c r="C254" s="76"/>
      <c r="D254" s="76"/>
      <c r="E254" s="76"/>
      <c r="F254" s="77"/>
    </row>
    <row r="255" spans="1:6">
      <c r="A255" s="74" t="s">
        <v>51</v>
      </c>
      <c r="B255" s="74"/>
      <c r="C255" s="74"/>
      <c r="D255" s="74"/>
      <c r="E255" s="74"/>
      <c r="F255" s="74"/>
    </row>
    <row r="256" spans="1:6" ht="168.75">
      <c r="A256" s="2" t="s">
        <v>5</v>
      </c>
      <c r="B256" s="3" t="s">
        <v>6</v>
      </c>
      <c r="C256" s="3" t="s">
        <v>14</v>
      </c>
      <c r="D256" s="3" t="s">
        <v>15</v>
      </c>
      <c r="E256" s="3" t="s">
        <v>16</v>
      </c>
      <c r="F256" s="3" t="s">
        <v>10</v>
      </c>
    </row>
    <row r="257" spans="1:6">
      <c r="A257" s="42">
        <v>1</v>
      </c>
      <c r="B257" s="42">
        <v>2</v>
      </c>
      <c r="C257" s="42">
        <v>3</v>
      </c>
      <c r="D257" s="42">
        <v>4</v>
      </c>
      <c r="E257" s="42">
        <v>5</v>
      </c>
      <c r="F257" s="42" t="s">
        <v>11</v>
      </c>
    </row>
    <row r="258" spans="1:6" ht="65.25" customHeight="1">
      <c r="A258" s="89">
        <v>1</v>
      </c>
      <c r="B258" s="93" t="s">
        <v>210</v>
      </c>
      <c r="C258" s="37" t="s">
        <v>44</v>
      </c>
      <c r="D258" s="6">
        <v>100</v>
      </c>
      <c r="E258" s="24">
        <v>91</v>
      </c>
      <c r="F258" s="7">
        <f>E258/D258*100</f>
        <v>91</v>
      </c>
    </row>
    <row r="259" spans="1:6" ht="96.75" customHeight="1">
      <c r="A259" s="90"/>
      <c r="B259" s="94"/>
      <c r="C259" s="37" t="s">
        <v>45</v>
      </c>
      <c r="D259" s="6">
        <v>0</v>
      </c>
      <c r="E259" s="24">
        <v>0</v>
      </c>
      <c r="F259" s="7">
        <f>IF(E259=0,100,0)</f>
        <v>100</v>
      </c>
    </row>
    <row r="260" spans="1:6" ht="163.5" customHeight="1">
      <c r="A260" s="5">
        <v>2</v>
      </c>
      <c r="B260" s="37" t="s">
        <v>209</v>
      </c>
      <c r="C260" s="37" t="s">
        <v>45</v>
      </c>
      <c r="D260" s="6">
        <v>0</v>
      </c>
      <c r="E260" s="24">
        <v>0</v>
      </c>
      <c r="F260" s="7">
        <f>IF(E260=0,100,0)</f>
        <v>100</v>
      </c>
    </row>
    <row r="262" spans="1:6">
      <c r="A262" s="75" t="s">
        <v>211</v>
      </c>
      <c r="B262" s="76"/>
      <c r="C262" s="76"/>
      <c r="D262" s="76"/>
      <c r="E262" s="76"/>
      <c r="F262" s="77"/>
    </row>
    <row r="263" spans="1:6">
      <c r="A263" s="74" t="s">
        <v>51</v>
      </c>
      <c r="B263" s="74"/>
      <c r="C263" s="74"/>
      <c r="D263" s="74"/>
      <c r="E263" s="74"/>
      <c r="F263" s="74"/>
    </row>
    <row r="264" spans="1:6" ht="168.75">
      <c r="A264" s="2" t="s">
        <v>5</v>
      </c>
      <c r="B264" s="3" t="s">
        <v>6</v>
      </c>
      <c r="C264" s="3" t="s">
        <v>14</v>
      </c>
      <c r="D264" s="3" t="s">
        <v>15</v>
      </c>
      <c r="E264" s="3" t="s">
        <v>16</v>
      </c>
      <c r="F264" s="3" t="s">
        <v>10</v>
      </c>
    </row>
    <row r="265" spans="1:6">
      <c r="A265" s="42">
        <v>1</v>
      </c>
      <c r="B265" s="42">
        <v>2</v>
      </c>
      <c r="C265" s="42">
        <v>3</v>
      </c>
      <c r="D265" s="42">
        <v>4</v>
      </c>
      <c r="E265" s="42">
        <v>5</v>
      </c>
      <c r="F265" s="42" t="s">
        <v>11</v>
      </c>
    </row>
    <row r="266" spans="1:6" ht="65.25" customHeight="1">
      <c r="A266" s="89">
        <v>1</v>
      </c>
      <c r="B266" s="93" t="s">
        <v>214</v>
      </c>
      <c r="C266" s="37" t="s">
        <v>44</v>
      </c>
      <c r="D266" s="6">
        <v>100</v>
      </c>
      <c r="E266" s="24">
        <v>69</v>
      </c>
      <c r="F266" s="7">
        <f>E266/D266*100</f>
        <v>69</v>
      </c>
    </row>
    <row r="267" spans="1:6" ht="96.75" customHeight="1">
      <c r="A267" s="90"/>
      <c r="B267" s="94"/>
      <c r="C267" s="37" t="s">
        <v>45</v>
      </c>
      <c r="D267" s="6">
        <v>0</v>
      </c>
      <c r="E267" s="24">
        <v>0</v>
      </c>
      <c r="F267" s="7">
        <f>IF(E267=0,100,0)</f>
        <v>100</v>
      </c>
    </row>
    <row r="268" spans="1:6" ht="163.5" customHeight="1">
      <c r="A268" s="5">
        <v>2</v>
      </c>
      <c r="B268" s="38" t="s">
        <v>215</v>
      </c>
      <c r="C268" s="37" t="s">
        <v>45</v>
      </c>
      <c r="D268" s="6">
        <v>0</v>
      </c>
      <c r="E268" s="24">
        <v>0</v>
      </c>
      <c r="F268" s="7">
        <f>IF(E268=0,100,0)</f>
        <v>100</v>
      </c>
    </row>
    <row r="270" spans="1:6">
      <c r="A270" s="75" t="s">
        <v>217</v>
      </c>
      <c r="B270" s="76"/>
      <c r="C270" s="76"/>
      <c r="D270" s="76"/>
      <c r="E270" s="76"/>
      <c r="F270" s="77"/>
    </row>
    <row r="271" spans="1:6">
      <c r="A271" s="74" t="s">
        <v>51</v>
      </c>
      <c r="B271" s="74"/>
      <c r="C271" s="74"/>
      <c r="D271" s="74"/>
      <c r="E271" s="74"/>
      <c r="F271" s="74"/>
    </row>
    <row r="272" spans="1:6" ht="168.75">
      <c r="A272" s="2" t="s">
        <v>5</v>
      </c>
      <c r="B272" s="3" t="s">
        <v>6</v>
      </c>
      <c r="C272" s="3" t="s">
        <v>14</v>
      </c>
      <c r="D272" s="3" t="s">
        <v>15</v>
      </c>
      <c r="E272" s="3" t="s">
        <v>16</v>
      </c>
      <c r="F272" s="3" t="s">
        <v>10</v>
      </c>
    </row>
    <row r="273" spans="1:6">
      <c r="A273" s="42">
        <v>1</v>
      </c>
      <c r="B273" s="42">
        <v>2</v>
      </c>
      <c r="C273" s="42">
        <v>3</v>
      </c>
      <c r="D273" s="42">
        <v>4</v>
      </c>
      <c r="E273" s="42">
        <v>5</v>
      </c>
      <c r="F273" s="42" t="s">
        <v>11</v>
      </c>
    </row>
    <row r="274" spans="1:6" ht="65.25" customHeight="1">
      <c r="A274" s="89">
        <v>1</v>
      </c>
      <c r="B274" s="93" t="s">
        <v>221</v>
      </c>
      <c r="C274" s="37" t="s">
        <v>44</v>
      </c>
      <c r="D274" s="6">
        <v>100</v>
      </c>
      <c r="E274" s="24">
        <v>100</v>
      </c>
      <c r="F274" s="7">
        <f>E274/D274*100</f>
        <v>100</v>
      </c>
    </row>
    <row r="275" spans="1:6" ht="96.75" customHeight="1">
      <c r="A275" s="90"/>
      <c r="B275" s="94"/>
      <c r="C275" s="37" t="s">
        <v>45</v>
      </c>
      <c r="D275" s="6">
        <v>0</v>
      </c>
      <c r="E275" s="24"/>
      <c r="F275" s="7">
        <f>IF(E275=0,100,0)</f>
        <v>100</v>
      </c>
    </row>
    <row r="276" spans="1:6" ht="163.5" customHeight="1">
      <c r="A276" s="5">
        <v>2</v>
      </c>
      <c r="B276" s="37" t="s">
        <v>222</v>
      </c>
      <c r="C276" s="37" t="s">
        <v>45</v>
      </c>
      <c r="D276" s="6">
        <v>0</v>
      </c>
      <c r="E276" s="24"/>
      <c r="F276" s="7">
        <f>IF(E276=0,100,0)</f>
        <v>100</v>
      </c>
    </row>
    <row r="278" spans="1:6">
      <c r="A278" s="75" t="s">
        <v>223</v>
      </c>
      <c r="B278" s="76"/>
      <c r="C278" s="76"/>
      <c r="D278" s="76"/>
      <c r="E278" s="76"/>
      <c r="F278" s="77"/>
    </row>
    <row r="279" spans="1:6">
      <c r="A279" s="74" t="s">
        <v>51</v>
      </c>
      <c r="B279" s="74"/>
      <c r="C279" s="74"/>
      <c r="D279" s="74"/>
      <c r="E279" s="74"/>
      <c r="F279" s="74"/>
    </row>
    <row r="280" spans="1:6" ht="168.75">
      <c r="A280" s="2" t="s">
        <v>5</v>
      </c>
      <c r="B280" s="3" t="s">
        <v>6</v>
      </c>
      <c r="C280" s="3" t="s">
        <v>14</v>
      </c>
      <c r="D280" s="3" t="s">
        <v>15</v>
      </c>
      <c r="E280" s="3" t="s">
        <v>16</v>
      </c>
      <c r="F280" s="3" t="s">
        <v>10</v>
      </c>
    </row>
    <row r="281" spans="1:6">
      <c r="A281" s="42">
        <v>1</v>
      </c>
      <c r="B281" s="42">
        <v>2</v>
      </c>
      <c r="C281" s="42">
        <v>3</v>
      </c>
      <c r="D281" s="42">
        <v>4</v>
      </c>
      <c r="E281" s="42">
        <v>5</v>
      </c>
      <c r="F281" s="42" t="s">
        <v>11</v>
      </c>
    </row>
    <row r="282" spans="1:6" ht="65.25" customHeight="1">
      <c r="A282" s="89">
        <v>1</v>
      </c>
      <c r="B282" s="91" t="s">
        <v>61</v>
      </c>
      <c r="C282" s="8" t="s">
        <v>44</v>
      </c>
      <c r="D282" s="6">
        <v>100</v>
      </c>
      <c r="E282" s="24">
        <v>100</v>
      </c>
      <c r="F282" s="7">
        <f>E282/D282*100</f>
        <v>100</v>
      </c>
    </row>
    <row r="283" spans="1:6" ht="96.75" customHeight="1">
      <c r="A283" s="90"/>
      <c r="B283" s="92"/>
      <c r="C283" s="8" t="s">
        <v>45</v>
      </c>
      <c r="D283" s="6">
        <v>0</v>
      </c>
      <c r="E283" s="24">
        <v>0</v>
      </c>
      <c r="F283" s="7">
        <f>IF(E283=0,100,0)</f>
        <v>100</v>
      </c>
    </row>
    <row r="284" spans="1:6" ht="163.5" customHeight="1">
      <c r="A284" s="5">
        <v>2</v>
      </c>
      <c r="B284" s="35" t="s">
        <v>62</v>
      </c>
      <c r="C284" s="8" t="s">
        <v>45</v>
      </c>
      <c r="D284" s="6">
        <v>0</v>
      </c>
      <c r="E284" s="24">
        <v>0</v>
      </c>
      <c r="F284" s="7">
        <f>IF(E284=0,100,0)</f>
        <v>100</v>
      </c>
    </row>
    <row r="286" spans="1:6">
      <c r="A286" s="75" t="s">
        <v>224</v>
      </c>
      <c r="B286" s="76"/>
      <c r="C286" s="76"/>
      <c r="D286" s="76"/>
      <c r="E286" s="76"/>
      <c r="F286" s="77"/>
    </row>
    <row r="287" spans="1:6">
      <c r="A287" s="74" t="s">
        <v>51</v>
      </c>
      <c r="B287" s="74"/>
      <c r="C287" s="74"/>
      <c r="D287" s="74"/>
      <c r="E287" s="74"/>
      <c r="F287" s="74"/>
    </row>
    <row r="288" spans="1:6" ht="168.75">
      <c r="A288" s="2" t="s">
        <v>5</v>
      </c>
      <c r="B288" s="3" t="s">
        <v>6</v>
      </c>
      <c r="C288" s="3" t="s">
        <v>14</v>
      </c>
      <c r="D288" s="3" t="s">
        <v>15</v>
      </c>
      <c r="E288" s="3" t="s">
        <v>16</v>
      </c>
      <c r="F288" s="3" t="s">
        <v>10</v>
      </c>
    </row>
    <row r="289" spans="1:6">
      <c r="A289" s="42">
        <v>1</v>
      </c>
      <c r="B289" s="42">
        <v>2</v>
      </c>
      <c r="C289" s="42">
        <v>3</v>
      </c>
      <c r="D289" s="42">
        <v>4</v>
      </c>
      <c r="E289" s="42">
        <v>5</v>
      </c>
      <c r="F289" s="42" t="s">
        <v>11</v>
      </c>
    </row>
    <row r="290" spans="1:6" ht="65.25" customHeight="1">
      <c r="A290" s="89">
        <v>1</v>
      </c>
      <c r="B290" s="93" t="s">
        <v>227</v>
      </c>
      <c r="C290" s="37" t="s">
        <v>44</v>
      </c>
      <c r="D290" s="6">
        <v>100</v>
      </c>
      <c r="E290" s="24">
        <v>100</v>
      </c>
      <c r="F290" s="7">
        <f>E290/D290*100</f>
        <v>100</v>
      </c>
    </row>
    <row r="291" spans="1:6" ht="96.75" customHeight="1">
      <c r="A291" s="90"/>
      <c r="B291" s="94"/>
      <c r="C291" s="37" t="s">
        <v>45</v>
      </c>
      <c r="D291" s="6">
        <v>0</v>
      </c>
      <c r="E291" s="24">
        <v>0</v>
      </c>
      <c r="F291" s="7">
        <f>IF(E291=0,100,0)</f>
        <v>100</v>
      </c>
    </row>
    <row r="292" spans="1:6" ht="163.5" customHeight="1">
      <c r="A292" s="5">
        <v>2</v>
      </c>
      <c r="B292" s="37" t="s">
        <v>226</v>
      </c>
      <c r="C292" s="37" t="s">
        <v>45</v>
      </c>
      <c r="D292" s="6">
        <v>0</v>
      </c>
      <c r="E292" s="24">
        <v>0</v>
      </c>
      <c r="F292" s="7">
        <f>IF(E292=0,100,0)</f>
        <v>100</v>
      </c>
    </row>
    <row r="294" spans="1:6" s="111" customFormat="1">
      <c r="A294" s="108" t="s">
        <v>228</v>
      </c>
      <c r="B294" s="109"/>
      <c r="C294" s="109"/>
      <c r="D294" s="109"/>
      <c r="E294" s="109"/>
      <c r="F294" s="110"/>
    </row>
    <row r="295" spans="1:6" s="111" customFormat="1">
      <c r="A295" s="112" t="s">
        <v>51</v>
      </c>
      <c r="B295" s="113"/>
      <c r="C295" s="113"/>
      <c r="D295" s="113"/>
      <c r="E295" s="113"/>
      <c r="F295" s="114"/>
    </row>
    <row r="296" spans="1:6" s="111" customFormat="1" ht="168.75">
      <c r="A296" s="115" t="s">
        <v>5</v>
      </c>
      <c r="B296" s="116" t="s">
        <v>6</v>
      </c>
      <c r="C296" s="116" t="s">
        <v>14</v>
      </c>
      <c r="D296" s="116" t="s">
        <v>15</v>
      </c>
      <c r="E296" s="116" t="s">
        <v>16</v>
      </c>
      <c r="F296" s="116" t="s">
        <v>10</v>
      </c>
    </row>
    <row r="297" spans="1:6" s="111" customFormat="1">
      <c r="A297" s="117">
        <v>1</v>
      </c>
      <c r="B297" s="117">
        <v>2</v>
      </c>
      <c r="C297" s="117">
        <v>3</v>
      </c>
      <c r="D297" s="117">
        <v>4</v>
      </c>
      <c r="E297" s="117">
        <v>5</v>
      </c>
      <c r="F297" s="117" t="s">
        <v>11</v>
      </c>
    </row>
    <row r="298" spans="1:6" s="111" customFormat="1" ht="65.25" customHeight="1">
      <c r="A298" s="124">
        <v>1</v>
      </c>
      <c r="B298" s="125" t="s">
        <v>191</v>
      </c>
      <c r="C298" s="126" t="s">
        <v>44</v>
      </c>
      <c r="D298" s="123">
        <v>100</v>
      </c>
      <c r="E298" s="120">
        <v>100</v>
      </c>
      <c r="F298" s="121">
        <f>E298/D298*100</f>
        <v>100</v>
      </c>
    </row>
    <row r="299" spans="1:6" s="111" customFormat="1" ht="96.75" customHeight="1">
      <c r="A299" s="127"/>
      <c r="B299" s="128"/>
      <c r="C299" s="126" t="s">
        <v>45</v>
      </c>
      <c r="D299" s="123">
        <v>0</v>
      </c>
      <c r="E299" s="120">
        <v>0</v>
      </c>
      <c r="F299" s="121">
        <f>IF(E299=0, 100, 0)</f>
        <v>100</v>
      </c>
    </row>
    <row r="300" spans="1:6" s="111" customFormat="1" ht="163.5" customHeight="1">
      <c r="A300" s="118">
        <v>2</v>
      </c>
      <c r="B300" s="122" t="s">
        <v>230</v>
      </c>
      <c r="C300" s="126" t="s">
        <v>45</v>
      </c>
      <c r="D300" s="123">
        <v>0</v>
      </c>
      <c r="E300" s="120">
        <v>0</v>
      </c>
      <c r="F300" s="121">
        <f>IF(E300=0, 100, 0)</f>
        <v>100</v>
      </c>
    </row>
    <row r="302" spans="1:6">
      <c r="A302" s="79" t="s">
        <v>235</v>
      </c>
      <c r="B302" s="79"/>
      <c r="C302" s="79"/>
      <c r="D302" s="79"/>
      <c r="E302" s="79"/>
      <c r="F302" s="79"/>
    </row>
    <row r="303" spans="1:6">
      <c r="A303" s="78" t="s">
        <v>51</v>
      </c>
      <c r="B303" s="78"/>
      <c r="C303" s="78"/>
      <c r="D303" s="78"/>
      <c r="E303" s="78"/>
      <c r="F303" s="78"/>
    </row>
    <row r="304" spans="1:6" ht="168.75">
      <c r="A304" s="56" t="s">
        <v>5</v>
      </c>
      <c r="B304" s="57" t="s">
        <v>6</v>
      </c>
      <c r="C304" s="57" t="s">
        <v>14</v>
      </c>
      <c r="D304" s="57" t="s">
        <v>15</v>
      </c>
      <c r="E304" s="57" t="s">
        <v>16</v>
      </c>
      <c r="F304" s="57" t="s">
        <v>10</v>
      </c>
    </row>
    <row r="305" spans="1:6">
      <c r="A305" s="58">
        <v>1</v>
      </c>
      <c r="B305" s="58">
        <v>2</v>
      </c>
      <c r="C305" s="58">
        <v>3</v>
      </c>
      <c r="D305" s="58">
        <v>4</v>
      </c>
      <c r="E305" s="58">
        <v>5</v>
      </c>
      <c r="F305" s="58" t="s">
        <v>11</v>
      </c>
    </row>
    <row r="306" spans="1:6" ht="65.25" customHeight="1">
      <c r="A306" s="96">
        <v>1</v>
      </c>
      <c r="B306" s="135" t="s">
        <v>227</v>
      </c>
      <c r="C306" s="37" t="s">
        <v>44</v>
      </c>
      <c r="D306" s="64">
        <v>100</v>
      </c>
      <c r="E306" s="61">
        <v>100</v>
      </c>
      <c r="F306" s="62">
        <f>E306/D306*100</f>
        <v>100</v>
      </c>
    </row>
    <row r="307" spans="1:6" ht="96.75" customHeight="1">
      <c r="A307" s="96"/>
      <c r="B307" s="135"/>
      <c r="C307" s="37" t="s">
        <v>45</v>
      </c>
      <c r="D307" s="64">
        <v>0</v>
      </c>
      <c r="E307" s="61">
        <v>0</v>
      </c>
      <c r="F307" s="62">
        <f>IF(E307=0,100,0)</f>
        <v>100</v>
      </c>
    </row>
    <row r="308" spans="1:6" ht="163.5" customHeight="1">
      <c r="A308" s="65">
        <v>2</v>
      </c>
      <c r="B308" s="37" t="s">
        <v>236</v>
      </c>
      <c r="C308" s="37" t="s">
        <v>45</v>
      </c>
      <c r="D308" s="64">
        <v>0</v>
      </c>
      <c r="E308" s="61">
        <v>0</v>
      </c>
      <c r="F308" s="62">
        <f>IF(E308=0,100,0)</f>
        <v>100</v>
      </c>
    </row>
    <row r="310" spans="1:6">
      <c r="A310" s="75" t="s">
        <v>238</v>
      </c>
      <c r="B310" s="76"/>
      <c r="C310" s="76"/>
      <c r="D310" s="76"/>
      <c r="E310" s="76"/>
      <c r="F310" s="77"/>
    </row>
    <row r="311" spans="1:6">
      <c r="A311" s="74" t="s">
        <v>51</v>
      </c>
      <c r="B311" s="74"/>
      <c r="C311" s="74"/>
      <c r="D311" s="74"/>
      <c r="E311" s="74"/>
      <c r="F311" s="74"/>
    </row>
    <row r="312" spans="1:6" ht="168.75">
      <c r="A312" s="2" t="s">
        <v>5</v>
      </c>
      <c r="B312" s="3" t="s">
        <v>6</v>
      </c>
      <c r="C312" s="3" t="s">
        <v>14</v>
      </c>
      <c r="D312" s="3" t="s">
        <v>15</v>
      </c>
      <c r="E312" s="3" t="s">
        <v>16</v>
      </c>
      <c r="F312" s="3" t="s">
        <v>10</v>
      </c>
    </row>
    <row r="313" spans="1:6">
      <c r="A313" s="42">
        <v>1</v>
      </c>
      <c r="B313" s="42">
        <v>2</v>
      </c>
      <c r="C313" s="42">
        <v>3</v>
      </c>
      <c r="D313" s="42">
        <v>4</v>
      </c>
      <c r="E313" s="42">
        <v>5</v>
      </c>
      <c r="F313" s="42" t="s">
        <v>11</v>
      </c>
    </row>
    <row r="314" spans="1:6" ht="65.25" customHeight="1">
      <c r="A314" s="89">
        <v>1</v>
      </c>
      <c r="B314" s="91" t="s">
        <v>241</v>
      </c>
      <c r="C314" s="8" t="s">
        <v>44</v>
      </c>
      <c r="D314" s="6">
        <v>100</v>
      </c>
      <c r="E314" s="24">
        <v>100</v>
      </c>
      <c r="F314" s="7">
        <f>E314/D314*100</f>
        <v>100</v>
      </c>
    </row>
    <row r="315" spans="1:6" ht="96.75" customHeight="1">
      <c r="A315" s="90"/>
      <c r="B315" s="92"/>
      <c r="C315" s="8" t="s">
        <v>45</v>
      </c>
      <c r="D315" s="6">
        <v>0</v>
      </c>
      <c r="E315" s="24">
        <v>0</v>
      </c>
      <c r="F315" s="7">
        <f>IF(E315=0,100,0)</f>
        <v>100</v>
      </c>
    </row>
    <row r="316" spans="1:6" ht="163.5" customHeight="1">
      <c r="A316" s="5">
        <v>2</v>
      </c>
      <c r="B316" s="35" t="s">
        <v>242</v>
      </c>
      <c r="C316" s="8" t="s">
        <v>45</v>
      </c>
      <c r="D316" s="6">
        <v>0</v>
      </c>
      <c r="E316" s="24">
        <v>0</v>
      </c>
      <c r="F316" s="7">
        <f>IF(E316=0,100,0)</f>
        <v>100</v>
      </c>
    </row>
    <row r="318" spans="1:6">
      <c r="A318" s="75" t="s">
        <v>246</v>
      </c>
      <c r="B318" s="76"/>
      <c r="C318" s="76"/>
      <c r="D318" s="76"/>
      <c r="E318" s="76"/>
      <c r="F318" s="77"/>
    </row>
    <row r="319" spans="1:6">
      <c r="A319" s="74" t="s">
        <v>51</v>
      </c>
      <c r="B319" s="74"/>
      <c r="C319" s="74"/>
      <c r="D319" s="74"/>
      <c r="E319" s="74"/>
      <c r="F319" s="74"/>
    </row>
    <row r="320" spans="1:6" ht="168.75">
      <c r="A320" s="2" t="s">
        <v>5</v>
      </c>
      <c r="B320" s="3" t="s">
        <v>6</v>
      </c>
      <c r="C320" s="3" t="s">
        <v>14</v>
      </c>
      <c r="D320" s="3" t="s">
        <v>15</v>
      </c>
      <c r="E320" s="3" t="s">
        <v>16</v>
      </c>
      <c r="F320" s="3" t="s">
        <v>10</v>
      </c>
    </row>
    <row r="321" spans="1:6">
      <c r="A321" s="42">
        <v>1</v>
      </c>
      <c r="B321" s="42">
        <v>2</v>
      </c>
      <c r="C321" s="42">
        <v>3</v>
      </c>
      <c r="D321" s="42">
        <v>4</v>
      </c>
      <c r="E321" s="42">
        <v>5</v>
      </c>
      <c r="F321" s="42" t="s">
        <v>11</v>
      </c>
    </row>
    <row r="322" spans="1:6" ht="65.25" customHeight="1">
      <c r="A322" s="89">
        <v>1</v>
      </c>
      <c r="B322" s="93" t="s">
        <v>249</v>
      </c>
      <c r="C322" s="37" t="s">
        <v>44</v>
      </c>
      <c r="D322" s="6">
        <v>100</v>
      </c>
      <c r="E322" s="24">
        <v>100</v>
      </c>
      <c r="F322" s="7">
        <f>E322/D322*100</f>
        <v>100</v>
      </c>
    </row>
    <row r="323" spans="1:6" ht="96.75" customHeight="1">
      <c r="A323" s="90"/>
      <c r="B323" s="94"/>
      <c r="C323" s="37" t="s">
        <v>45</v>
      </c>
      <c r="D323" s="6">
        <v>0</v>
      </c>
      <c r="E323" s="24">
        <v>0</v>
      </c>
      <c r="F323" s="7">
        <f>IF(E323=0,100,0)</f>
        <v>100</v>
      </c>
    </row>
    <row r="324" spans="1:6" ht="163.5" customHeight="1">
      <c r="A324" s="5">
        <v>2</v>
      </c>
      <c r="B324" s="38" t="s">
        <v>250</v>
      </c>
      <c r="C324" s="37" t="s">
        <v>45</v>
      </c>
      <c r="D324" s="6">
        <v>0</v>
      </c>
      <c r="E324" s="24">
        <v>0</v>
      </c>
      <c r="F324" s="7">
        <f>IF(E324=0,100,0)</f>
        <v>100</v>
      </c>
    </row>
    <row r="326" spans="1:6">
      <c r="A326" s="75" t="s">
        <v>252</v>
      </c>
      <c r="B326" s="76"/>
      <c r="C326" s="76"/>
      <c r="D326" s="76"/>
      <c r="E326" s="76"/>
      <c r="F326" s="77"/>
    </row>
    <row r="327" spans="1:6">
      <c r="A327" s="74" t="s">
        <v>51</v>
      </c>
      <c r="B327" s="74"/>
      <c r="C327" s="74"/>
      <c r="D327" s="74"/>
      <c r="E327" s="74"/>
      <c r="F327" s="74"/>
    </row>
    <row r="328" spans="1:6" ht="168.75">
      <c r="A328" s="2" t="s">
        <v>5</v>
      </c>
      <c r="B328" s="3" t="s">
        <v>6</v>
      </c>
      <c r="C328" s="3" t="s">
        <v>14</v>
      </c>
      <c r="D328" s="3" t="s">
        <v>15</v>
      </c>
      <c r="E328" s="3" t="s">
        <v>16</v>
      </c>
      <c r="F328" s="3" t="s">
        <v>10</v>
      </c>
    </row>
    <row r="329" spans="1:6">
      <c r="A329" s="42">
        <v>1</v>
      </c>
      <c r="B329" s="42">
        <v>2</v>
      </c>
      <c r="C329" s="42">
        <v>3</v>
      </c>
      <c r="D329" s="42">
        <v>4</v>
      </c>
      <c r="E329" s="42">
        <v>5</v>
      </c>
      <c r="F329" s="42" t="s">
        <v>11</v>
      </c>
    </row>
    <row r="330" spans="1:6" ht="65.25" customHeight="1">
      <c r="A330" s="89">
        <v>1</v>
      </c>
      <c r="B330" s="91" t="s">
        <v>255</v>
      </c>
      <c r="C330" s="8" t="s">
        <v>44</v>
      </c>
      <c r="D330" s="6">
        <v>100</v>
      </c>
      <c r="E330" s="24">
        <v>100</v>
      </c>
      <c r="F330" s="7">
        <f>E330/D330*100</f>
        <v>100</v>
      </c>
    </row>
    <row r="331" spans="1:6" ht="96.75" customHeight="1">
      <c r="A331" s="90"/>
      <c r="B331" s="92"/>
      <c r="C331" s="8" t="s">
        <v>45</v>
      </c>
      <c r="D331" s="6">
        <v>0</v>
      </c>
      <c r="E331" s="24">
        <v>0</v>
      </c>
      <c r="F331" s="7">
        <f>IF(E331=0,100,0)</f>
        <v>100</v>
      </c>
    </row>
    <row r="332" spans="1:6" ht="189.75" customHeight="1">
      <c r="A332" s="5">
        <v>2</v>
      </c>
      <c r="B332" s="20" t="s">
        <v>254</v>
      </c>
      <c r="C332" s="8" t="s">
        <v>45</v>
      </c>
      <c r="D332" s="6">
        <v>0</v>
      </c>
      <c r="E332" s="24">
        <v>0</v>
      </c>
      <c r="F332" s="7">
        <f>IF(E332=0,100,0)</f>
        <v>100</v>
      </c>
    </row>
    <row r="334" spans="1:6">
      <c r="A334" s="75" t="s">
        <v>256</v>
      </c>
      <c r="B334" s="76"/>
      <c r="C334" s="76"/>
      <c r="D334" s="76"/>
      <c r="E334" s="76"/>
      <c r="F334" s="77"/>
    </row>
    <row r="335" spans="1:6">
      <c r="A335" s="74" t="s">
        <v>51</v>
      </c>
      <c r="B335" s="74"/>
      <c r="C335" s="74"/>
      <c r="D335" s="74"/>
      <c r="E335" s="74"/>
      <c r="F335" s="74"/>
    </row>
    <row r="336" spans="1:6" ht="168.75">
      <c r="A336" s="2" t="s">
        <v>5</v>
      </c>
      <c r="B336" s="3" t="s">
        <v>6</v>
      </c>
      <c r="C336" s="3" t="s">
        <v>14</v>
      </c>
      <c r="D336" s="3" t="s">
        <v>15</v>
      </c>
      <c r="E336" s="3" t="s">
        <v>16</v>
      </c>
      <c r="F336" s="3" t="s">
        <v>10</v>
      </c>
    </row>
    <row r="337" spans="1:6">
      <c r="A337" s="42">
        <v>1</v>
      </c>
      <c r="B337" s="42">
        <v>2</v>
      </c>
      <c r="C337" s="42">
        <v>3</v>
      </c>
      <c r="D337" s="42">
        <v>4</v>
      </c>
      <c r="E337" s="42">
        <v>5</v>
      </c>
      <c r="F337" s="42" t="s">
        <v>11</v>
      </c>
    </row>
    <row r="338" spans="1:6" ht="65.25" customHeight="1">
      <c r="A338" s="89">
        <v>1</v>
      </c>
      <c r="B338" s="93" t="s">
        <v>259</v>
      </c>
      <c r="C338" s="37" t="s">
        <v>44</v>
      </c>
      <c r="D338" s="6">
        <v>100</v>
      </c>
      <c r="E338" s="24">
        <v>100</v>
      </c>
      <c r="F338" s="7">
        <f>E338/D338*100</f>
        <v>100</v>
      </c>
    </row>
    <row r="339" spans="1:6" ht="96.75" customHeight="1">
      <c r="A339" s="90"/>
      <c r="B339" s="94"/>
      <c r="C339" s="37" t="s">
        <v>45</v>
      </c>
      <c r="D339" s="6">
        <v>0</v>
      </c>
      <c r="E339" s="24">
        <v>0</v>
      </c>
      <c r="F339" s="7">
        <f>IF(E339=0,100,0)</f>
        <v>100</v>
      </c>
    </row>
    <row r="340" spans="1:6" ht="163.5" customHeight="1">
      <c r="A340" s="5">
        <v>2</v>
      </c>
      <c r="B340" s="38" t="s">
        <v>260</v>
      </c>
      <c r="C340" s="37" t="s">
        <v>45</v>
      </c>
      <c r="D340" s="6">
        <v>0</v>
      </c>
      <c r="E340" s="24">
        <v>0</v>
      </c>
      <c r="F340" s="7">
        <f>IF(E340=0,100,0)</f>
        <v>100</v>
      </c>
    </row>
    <row r="342" spans="1:6">
      <c r="A342" s="75" t="s">
        <v>263</v>
      </c>
      <c r="B342" s="76"/>
      <c r="C342" s="76"/>
      <c r="D342" s="76"/>
      <c r="E342" s="76"/>
      <c r="F342" s="77"/>
    </row>
    <row r="343" spans="1:6">
      <c r="A343" s="74" t="s">
        <v>266</v>
      </c>
      <c r="B343" s="74"/>
      <c r="C343" s="74"/>
      <c r="D343" s="74"/>
      <c r="E343" s="74"/>
      <c r="F343" s="74"/>
    </row>
    <row r="344" spans="1:6" ht="168.75">
      <c r="A344" s="2" t="s">
        <v>5</v>
      </c>
      <c r="B344" s="3" t="s">
        <v>6</v>
      </c>
      <c r="C344" s="3" t="s">
        <v>14</v>
      </c>
      <c r="D344" s="3" t="s">
        <v>15</v>
      </c>
      <c r="E344" s="3" t="s">
        <v>16</v>
      </c>
      <c r="F344" s="3" t="s">
        <v>10</v>
      </c>
    </row>
    <row r="345" spans="1:6">
      <c r="A345" s="42">
        <v>1</v>
      </c>
      <c r="B345" s="42">
        <v>2</v>
      </c>
      <c r="C345" s="42">
        <v>3</v>
      </c>
      <c r="D345" s="42">
        <v>4</v>
      </c>
      <c r="E345" s="42">
        <v>5</v>
      </c>
      <c r="F345" s="42" t="s">
        <v>11</v>
      </c>
    </row>
    <row r="346" spans="1:6" ht="65.25" customHeight="1">
      <c r="A346" s="89">
        <v>1</v>
      </c>
      <c r="B346" s="93" t="s">
        <v>267</v>
      </c>
      <c r="C346" s="37" t="s">
        <v>44</v>
      </c>
      <c r="D346" s="6">
        <v>100</v>
      </c>
      <c r="E346" s="24">
        <v>100</v>
      </c>
      <c r="F346" s="7">
        <f>E346/D346*100</f>
        <v>100</v>
      </c>
    </row>
    <row r="347" spans="1:6" ht="96.75" customHeight="1">
      <c r="A347" s="90"/>
      <c r="B347" s="94"/>
      <c r="C347" s="37" t="s">
        <v>45</v>
      </c>
      <c r="D347" s="6">
        <v>0</v>
      </c>
      <c r="E347" s="24">
        <v>0</v>
      </c>
      <c r="F347" s="7">
        <f>IF(E347=0,100,0)</f>
        <v>100</v>
      </c>
    </row>
    <row r="348" spans="1:6" ht="163.5" customHeight="1">
      <c r="A348" s="5">
        <v>2</v>
      </c>
      <c r="B348" s="38" t="s">
        <v>268</v>
      </c>
      <c r="C348" s="37" t="s">
        <v>45</v>
      </c>
      <c r="D348" s="6">
        <v>0</v>
      </c>
      <c r="E348" s="24">
        <v>0</v>
      </c>
      <c r="F348" s="7">
        <f>IF(E348=0,100,0)</f>
        <v>100</v>
      </c>
    </row>
    <row r="350" spans="1:6">
      <c r="A350" s="75" t="s">
        <v>270</v>
      </c>
      <c r="B350" s="76"/>
      <c r="C350" s="76"/>
      <c r="D350" s="76"/>
      <c r="E350" s="76"/>
      <c r="F350" s="77"/>
    </row>
    <row r="351" spans="1:6">
      <c r="A351" s="74" t="s">
        <v>51</v>
      </c>
      <c r="B351" s="74"/>
      <c r="C351" s="74"/>
      <c r="D351" s="74"/>
      <c r="E351" s="74"/>
      <c r="F351" s="74"/>
    </row>
    <row r="352" spans="1:6" ht="168.75">
      <c r="A352" s="2" t="s">
        <v>5</v>
      </c>
      <c r="B352" s="3" t="s">
        <v>6</v>
      </c>
      <c r="C352" s="3" t="s">
        <v>14</v>
      </c>
      <c r="D352" s="3" t="s">
        <v>15</v>
      </c>
      <c r="E352" s="3" t="s">
        <v>16</v>
      </c>
      <c r="F352" s="3" t="s">
        <v>10</v>
      </c>
    </row>
    <row r="353" spans="1:6">
      <c r="A353" s="42">
        <v>1</v>
      </c>
      <c r="B353" s="42">
        <v>2</v>
      </c>
      <c r="C353" s="42">
        <v>3</v>
      </c>
      <c r="D353" s="42">
        <v>4</v>
      </c>
      <c r="E353" s="42">
        <v>5</v>
      </c>
      <c r="F353" s="42" t="s">
        <v>11</v>
      </c>
    </row>
    <row r="354" spans="1:6" ht="65.25" customHeight="1">
      <c r="A354" s="89">
        <v>1</v>
      </c>
      <c r="B354" s="91" t="s">
        <v>273</v>
      </c>
      <c r="C354" s="8" t="s">
        <v>44</v>
      </c>
      <c r="D354" s="6">
        <v>100</v>
      </c>
      <c r="E354" s="24">
        <v>100</v>
      </c>
      <c r="F354" s="7">
        <f>E354/D354*100</f>
        <v>100</v>
      </c>
    </row>
    <row r="355" spans="1:6" ht="96.75" customHeight="1">
      <c r="A355" s="90"/>
      <c r="B355" s="92"/>
      <c r="C355" s="8" t="s">
        <v>45</v>
      </c>
      <c r="D355" s="6">
        <v>0</v>
      </c>
      <c r="E355" s="24">
        <v>0</v>
      </c>
      <c r="F355" s="7">
        <f>IF(E355=0,100,0)</f>
        <v>100</v>
      </c>
    </row>
    <row r="356" spans="1:6" ht="163.5" customHeight="1">
      <c r="A356" s="5">
        <v>2</v>
      </c>
      <c r="B356" s="20" t="s">
        <v>272</v>
      </c>
      <c r="C356" s="8" t="s">
        <v>45</v>
      </c>
      <c r="D356" s="6">
        <v>0</v>
      </c>
      <c r="E356" s="24">
        <v>0</v>
      </c>
      <c r="F356" s="7">
        <f>IF(E356=0,100,0)</f>
        <v>100</v>
      </c>
    </row>
    <row r="358" spans="1:6">
      <c r="A358" s="75" t="s">
        <v>275</v>
      </c>
      <c r="B358" s="76"/>
      <c r="C358" s="76"/>
      <c r="D358" s="76"/>
      <c r="E358" s="76"/>
      <c r="F358" s="77"/>
    </row>
    <row r="359" spans="1:6">
      <c r="A359" s="74" t="s">
        <v>51</v>
      </c>
      <c r="B359" s="74"/>
      <c r="C359" s="74"/>
      <c r="D359" s="74"/>
      <c r="E359" s="74"/>
      <c r="F359" s="74"/>
    </row>
    <row r="360" spans="1:6" ht="168.75">
      <c r="A360" s="2" t="s">
        <v>5</v>
      </c>
      <c r="B360" s="3" t="s">
        <v>6</v>
      </c>
      <c r="C360" s="3" t="s">
        <v>14</v>
      </c>
      <c r="D360" s="3" t="s">
        <v>15</v>
      </c>
      <c r="E360" s="3" t="s">
        <v>16</v>
      </c>
      <c r="F360" s="3" t="s">
        <v>10</v>
      </c>
    </row>
    <row r="361" spans="1:6">
      <c r="A361" s="42">
        <v>1</v>
      </c>
      <c r="B361" s="42">
        <v>2</v>
      </c>
      <c r="C361" s="42">
        <v>3</v>
      </c>
      <c r="D361" s="42">
        <v>4</v>
      </c>
      <c r="E361" s="42">
        <v>5</v>
      </c>
      <c r="F361" s="42" t="s">
        <v>11</v>
      </c>
    </row>
    <row r="362" spans="1:6" ht="65.25" customHeight="1">
      <c r="A362" s="89">
        <v>1</v>
      </c>
      <c r="B362" s="93" t="s">
        <v>278</v>
      </c>
      <c r="C362" s="37" t="s">
        <v>44</v>
      </c>
      <c r="D362" s="6">
        <v>100</v>
      </c>
      <c r="E362" s="24">
        <v>100</v>
      </c>
      <c r="F362" s="7">
        <f>E362/D362*100</f>
        <v>100</v>
      </c>
    </row>
    <row r="363" spans="1:6" ht="96.75" customHeight="1">
      <c r="A363" s="90"/>
      <c r="B363" s="94"/>
      <c r="C363" s="37" t="s">
        <v>45</v>
      </c>
      <c r="D363" s="6">
        <v>0</v>
      </c>
      <c r="E363" s="24">
        <v>0</v>
      </c>
      <c r="F363" s="7">
        <f>IF(E363=0,100,0)</f>
        <v>100</v>
      </c>
    </row>
    <row r="364" spans="1:6" ht="163.5" customHeight="1">
      <c r="A364" s="5">
        <v>2</v>
      </c>
      <c r="B364" s="37" t="s">
        <v>277</v>
      </c>
      <c r="C364" s="37" t="s">
        <v>45</v>
      </c>
      <c r="D364" s="6">
        <v>0</v>
      </c>
      <c r="E364" s="24">
        <v>0</v>
      </c>
      <c r="F364" s="7">
        <f>IF(E364=0,100,0)</f>
        <v>100</v>
      </c>
    </row>
    <row r="366" spans="1:6">
      <c r="A366" s="75" t="s">
        <v>279</v>
      </c>
      <c r="B366" s="76"/>
      <c r="C366" s="76"/>
      <c r="D366" s="76"/>
      <c r="E366" s="76"/>
      <c r="F366" s="77"/>
    </row>
    <row r="367" spans="1:6">
      <c r="A367" s="74" t="s">
        <v>51</v>
      </c>
      <c r="B367" s="74"/>
      <c r="C367" s="74"/>
      <c r="D367" s="74"/>
      <c r="E367" s="74"/>
      <c r="F367" s="74"/>
    </row>
    <row r="368" spans="1:6" ht="168.75">
      <c r="A368" s="2" t="s">
        <v>5</v>
      </c>
      <c r="B368" s="3" t="s">
        <v>6</v>
      </c>
      <c r="C368" s="3" t="s">
        <v>14</v>
      </c>
      <c r="D368" s="3" t="s">
        <v>15</v>
      </c>
      <c r="E368" s="3" t="s">
        <v>16</v>
      </c>
      <c r="F368" s="3" t="s">
        <v>10</v>
      </c>
    </row>
    <row r="369" spans="1:6">
      <c r="A369" s="42">
        <v>1</v>
      </c>
      <c r="B369" s="42">
        <v>2</v>
      </c>
      <c r="C369" s="42">
        <v>3</v>
      </c>
      <c r="D369" s="42">
        <v>4</v>
      </c>
      <c r="E369" s="42">
        <v>5</v>
      </c>
      <c r="F369" s="42" t="s">
        <v>11</v>
      </c>
    </row>
    <row r="370" spans="1:6" ht="65.25" customHeight="1">
      <c r="A370" s="89">
        <v>1</v>
      </c>
      <c r="B370" s="93" t="s">
        <v>282</v>
      </c>
      <c r="C370" s="37" t="s">
        <v>44</v>
      </c>
      <c r="D370" s="6">
        <v>100</v>
      </c>
      <c r="E370" s="24">
        <v>100</v>
      </c>
      <c r="F370" s="7">
        <f>E370/D370*100</f>
        <v>100</v>
      </c>
    </row>
    <row r="371" spans="1:6" ht="96.75" customHeight="1">
      <c r="A371" s="90"/>
      <c r="B371" s="94"/>
      <c r="C371" s="37" t="s">
        <v>45</v>
      </c>
      <c r="D371" s="6">
        <v>0</v>
      </c>
      <c r="E371" s="24">
        <v>0</v>
      </c>
      <c r="F371" s="7">
        <f>IF(E371=0,100,0)</f>
        <v>100</v>
      </c>
    </row>
    <row r="372" spans="1:6" ht="163.5" customHeight="1">
      <c r="A372" s="5">
        <v>2</v>
      </c>
      <c r="B372" s="38" t="s">
        <v>283</v>
      </c>
      <c r="C372" s="37" t="s">
        <v>45</v>
      </c>
      <c r="D372" s="6">
        <v>0</v>
      </c>
      <c r="E372" s="24">
        <v>0</v>
      </c>
      <c r="F372" s="7">
        <f>IF(E372=0,100,0)</f>
        <v>100</v>
      </c>
    </row>
    <row r="374" spans="1:6">
      <c r="A374" s="137" t="s">
        <v>284</v>
      </c>
      <c r="B374" s="138"/>
      <c r="C374" s="138"/>
      <c r="D374" s="138"/>
      <c r="E374" s="138"/>
      <c r="F374" s="139"/>
    </row>
    <row r="375" spans="1:6">
      <c r="A375" s="74" t="s">
        <v>51</v>
      </c>
      <c r="B375" s="74"/>
      <c r="C375" s="74"/>
      <c r="D375" s="74"/>
      <c r="E375" s="74"/>
      <c r="F375" s="74"/>
    </row>
    <row r="376" spans="1:6" ht="168.75">
      <c r="A376" s="2" t="s">
        <v>5</v>
      </c>
      <c r="B376" s="3" t="s">
        <v>6</v>
      </c>
      <c r="C376" s="3" t="s">
        <v>14</v>
      </c>
      <c r="D376" s="3" t="s">
        <v>15</v>
      </c>
      <c r="E376" s="3" t="s">
        <v>16</v>
      </c>
      <c r="F376" s="3" t="s">
        <v>10</v>
      </c>
    </row>
    <row r="377" spans="1:6">
      <c r="A377" s="42">
        <v>1</v>
      </c>
      <c r="B377" s="42">
        <v>2</v>
      </c>
      <c r="C377" s="42">
        <v>3</v>
      </c>
      <c r="D377" s="42">
        <v>4</v>
      </c>
      <c r="E377" s="42">
        <v>5</v>
      </c>
      <c r="F377" s="42" t="s">
        <v>11</v>
      </c>
    </row>
    <row r="378" spans="1:6" ht="65.25" customHeight="1">
      <c r="A378" s="89">
        <v>1</v>
      </c>
      <c r="B378" s="91" t="s">
        <v>61</v>
      </c>
      <c r="C378" s="8" t="s">
        <v>44</v>
      </c>
      <c r="D378" s="6">
        <v>100</v>
      </c>
      <c r="E378" s="140">
        <v>100</v>
      </c>
      <c r="F378" s="7">
        <f>E378/D378*100</f>
        <v>100</v>
      </c>
    </row>
    <row r="379" spans="1:6" ht="96.75" customHeight="1">
      <c r="A379" s="90"/>
      <c r="B379" s="92"/>
      <c r="C379" s="8" t="s">
        <v>45</v>
      </c>
      <c r="D379" s="6">
        <v>0</v>
      </c>
      <c r="E379" s="140">
        <v>0</v>
      </c>
      <c r="F379" s="7">
        <f>IF(E379=0,100,0)</f>
        <v>100</v>
      </c>
    </row>
    <row r="380" spans="1:6" ht="163.5" customHeight="1">
      <c r="A380" s="5">
        <v>2</v>
      </c>
      <c r="B380" s="35" t="s">
        <v>62</v>
      </c>
      <c r="C380" s="8" t="s">
        <v>45</v>
      </c>
      <c r="D380" s="6">
        <v>0</v>
      </c>
      <c r="E380" s="140">
        <v>0</v>
      </c>
      <c r="F380" s="7">
        <f>IF(E380=0,100,0)</f>
        <v>100</v>
      </c>
    </row>
    <row r="382" spans="1:6">
      <c r="A382" s="75" t="s">
        <v>291</v>
      </c>
      <c r="B382" s="76"/>
      <c r="C382" s="76"/>
      <c r="D382" s="76"/>
      <c r="E382" s="76"/>
      <c r="F382" s="77"/>
    </row>
    <row r="383" spans="1:6">
      <c r="A383" s="74" t="s">
        <v>51</v>
      </c>
      <c r="B383" s="74"/>
      <c r="C383" s="74"/>
      <c r="D383" s="74"/>
      <c r="E383" s="74"/>
      <c r="F383" s="74"/>
    </row>
    <row r="384" spans="1:6" ht="168.75">
      <c r="A384" s="2" t="s">
        <v>5</v>
      </c>
      <c r="B384" s="3" t="s">
        <v>6</v>
      </c>
      <c r="C384" s="3" t="s">
        <v>14</v>
      </c>
      <c r="D384" s="3" t="s">
        <v>15</v>
      </c>
      <c r="E384" s="3" t="s">
        <v>16</v>
      </c>
      <c r="F384" s="3" t="s">
        <v>10</v>
      </c>
    </row>
    <row r="385" spans="1:6">
      <c r="A385" s="42">
        <v>1</v>
      </c>
      <c r="B385" s="42">
        <v>2</v>
      </c>
      <c r="C385" s="42">
        <v>3</v>
      </c>
      <c r="D385" s="42">
        <v>4</v>
      </c>
      <c r="E385" s="42">
        <v>5</v>
      </c>
      <c r="F385" s="42" t="s">
        <v>11</v>
      </c>
    </row>
    <row r="386" spans="1:6" ht="65.25" customHeight="1">
      <c r="A386" s="89">
        <v>1</v>
      </c>
      <c r="B386" s="91" t="s">
        <v>84</v>
      </c>
      <c r="C386" s="8" t="s">
        <v>44</v>
      </c>
      <c r="D386" s="6">
        <v>100</v>
      </c>
      <c r="E386" s="24">
        <v>100</v>
      </c>
      <c r="F386" s="7">
        <f>E386/D386*100</f>
        <v>100</v>
      </c>
    </row>
    <row r="387" spans="1:6" ht="96.75" customHeight="1">
      <c r="A387" s="90"/>
      <c r="B387" s="92"/>
      <c r="C387" s="8" t="s">
        <v>45</v>
      </c>
      <c r="D387" s="6">
        <v>0</v>
      </c>
      <c r="E387" s="24">
        <v>0</v>
      </c>
      <c r="F387" s="7">
        <f>IF(E387=0,100,0)</f>
        <v>100</v>
      </c>
    </row>
    <row r="388" spans="1:6" ht="163.5" customHeight="1">
      <c r="A388" s="5">
        <v>2</v>
      </c>
      <c r="B388" s="35" t="s">
        <v>85</v>
      </c>
      <c r="C388" s="8" t="s">
        <v>45</v>
      </c>
      <c r="D388" s="6">
        <v>0</v>
      </c>
      <c r="E388" s="24">
        <v>0</v>
      </c>
      <c r="F388" s="7">
        <f>IF(E388=0,100,0)</f>
        <v>100</v>
      </c>
    </row>
    <row r="390" spans="1:6">
      <c r="A390" s="75" t="s">
        <v>292</v>
      </c>
      <c r="B390" s="76"/>
      <c r="C390" s="76"/>
      <c r="D390" s="76"/>
      <c r="E390" s="76"/>
      <c r="F390" s="77"/>
    </row>
    <row r="391" spans="1:6">
      <c r="A391" s="74" t="s">
        <v>51</v>
      </c>
      <c r="B391" s="74"/>
      <c r="C391" s="74"/>
      <c r="D391" s="74"/>
      <c r="E391" s="74"/>
      <c r="F391" s="74"/>
    </row>
    <row r="392" spans="1:6" ht="168.75">
      <c r="A392" s="2" t="s">
        <v>5</v>
      </c>
      <c r="B392" s="3" t="s">
        <v>6</v>
      </c>
      <c r="C392" s="3" t="s">
        <v>14</v>
      </c>
      <c r="D392" s="3" t="s">
        <v>15</v>
      </c>
      <c r="E392" s="3" t="s">
        <v>16</v>
      </c>
      <c r="F392" s="3" t="s">
        <v>10</v>
      </c>
    </row>
    <row r="393" spans="1:6">
      <c r="A393" s="42">
        <v>1</v>
      </c>
      <c r="B393" s="42">
        <v>2</v>
      </c>
      <c r="C393" s="42">
        <v>3</v>
      </c>
      <c r="D393" s="42">
        <v>4</v>
      </c>
      <c r="E393" s="42">
        <v>5</v>
      </c>
      <c r="F393" s="42" t="s">
        <v>11</v>
      </c>
    </row>
    <row r="394" spans="1:6" ht="65.25" customHeight="1">
      <c r="A394" s="89">
        <v>1</v>
      </c>
      <c r="B394" s="91" t="s">
        <v>295</v>
      </c>
      <c r="C394" s="8" t="s">
        <v>44</v>
      </c>
      <c r="D394" s="6">
        <v>100</v>
      </c>
      <c r="E394" s="24">
        <v>92</v>
      </c>
      <c r="F394" s="7">
        <f>E394/D394*100</f>
        <v>92</v>
      </c>
    </row>
    <row r="395" spans="1:6" ht="96.75" customHeight="1">
      <c r="A395" s="90"/>
      <c r="B395" s="92"/>
      <c r="C395" s="8" t="s">
        <v>45</v>
      </c>
      <c r="D395" s="6">
        <v>0</v>
      </c>
      <c r="E395" s="24">
        <v>0</v>
      </c>
      <c r="F395" s="7">
        <f>IF(E395=0,100,0)</f>
        <v>100</v>
      </c>
    </row>
    <row r="396" spans="1:6" ht="163.5" customHeight="1">
      <c r="A396" s="5">
        <v>2</v>
      </c>
      <c r="B396" s="35" t="s">
        <v>296</v>
      </c>
      <c r="C396" s="8" t="s">
        <v>45</v>
      </c>
      <c r="D396" s="6">
        <v>0</v>
      </c>
      <c r="E396" s="24">
        <v>0</v>
      </c>
      <c r="F396" s="7">
        <f>IF(E396=0,100,0)</f>
        <v>100</v>
      </c>
    </row>
    <row r="398" spans="1:6" s="150" customFormat="1">
      <c r="A398" s="147" t="s">
        <v>299</v>
      </c>
      <c r="B398" s="148"/>
      <c r="C398" s="148"/>
      <c r="D398" s="148"/>
      <c r="E398" s="148"/>
      <c r="F398" s="149"/>
    </row>
    <row r="399" spans="1:6" s="150" customFormat="1">
      <c r="A399" s="151" t="s">
        <v>51</v>
      </c>
      <c r="B399" s="152"/>
      <c r="C399" s="152"/>
      <c r="D399" s="152"/>
      <c r="E399" s="152"/>
      <c r="F399" s="153"/>
    </row>
    <row r="400" spans="1:6" s="150" customFormat="1" ht="168.75">
      <c r="A400" s="154" t="s">
        <v>5</v>
      </c>
      <c r="B400" s="155" t="s">
        <v>6</v>
      </c>
      <c r="C400" s="155" t="s">
        <v>14</v>
      </c>
      <c r="D400" s="155" t="s">
        <v>15</v>
      </c>
      <c r="E400" s="155" t="s">
        <v>16</v>
      </c>
      <c r="F400" s="155" t="s">
        <v>10</v>
      </c>
    </row>
    <row r="401" spans="1:6" s="150" customFormat="1">
      <c r="A401" s="156">
        <v>1</v>
      </c>
      <c r="B401" s="156">
        <v>2</v>
      </c>
      <c r="C401" s="156">
        <v>3</v>
      </c>
      <c r="D401" s="156">
        <v>4</v>
      </c>
      <c r="E401" s="156">
        <v>5</v>
      </c>
      <c r="F401" s="156" t="s">
        <v>11</v>
      </c>
    </row>
    <row r="402" spans="1:6" s="150" customFormat="1" ht="65.25" customHeight="1">
      <c r="A402" s="163">
        <v>1</v>
      </c>
      <c r="B402" s="164" t="s">
        <v>61</v>
      </c>
      <c r="C402" s="161" t="s">
        <v>44</v>
      </c>
      <c r="D402" s="162">
        <v>100</v>
      </c>
      <c r="E402" s="159">
        <v>95</v>
      </c>
      <c r="F402" s="160">
        <f>E402/D402*100</f>
        <v>95</v>
      </c>
    </row>
    <row r="403" spans="1:6" s="150" customFormat="1" ht="96.75" customHeight="1">
      <c r="A403" s="165"/>
      <c r="B403" s="166"/>
      <c r="C403" s="161" t="s">
        <v>45</v>
      </c>
      <c r="D403" s="162">
        <v>0</v>
      </c>
      <c r="E403" s="159">
        <v>0</v>
      </c>
      <c r="F403" s="160">
        <f>IF(E403=0, 100, 0)</f>
        <v>100</v>
      </c>
    </row>
    <row r="404" spans="1:6" s="150" customFormat="1" ht="163.5" customHeight="1">
      <c r="A404" s="157">
        <v>2</v>
      </c>
      <c r="B404" s="167" t="s">
        <v>62</v>
      </c>
      <c r="C404" s="161" t="s">
        <v>45</v>
      </c>
      <c r="D404" s="162">
        <v>0</v>
      </c>
      <c r="E404" s="159">
        <v>0</v>
      </c>
      <c r="F404" s="160">
        <f>IF(E404=0, 100, 0)</f>
        <v>100</v>
      </c>
    </row>
    <row r="406" spans="1:6">
      <c r="A406" s="75" t="s">
        <v>300</v>
      </c>
      <c r="B406" s="76"/>
      <c r="C406" s="76"/>
      <c r="D406" s="76"/>
      <c r="E406" s="76"/>
      <c r="F406" s="77"/>
    </row>
    <row r="407" spans="1:6">
      <c r="A407" s="74" t="s">
        <v>51</v>
      </c>
      <c r="B407" s="74"/>
      <c r="C407" s="74"/>
      <c r="D407" s="74"/>
      <c r="E407" s="74"/>
      <c r="F407" s="74"/>
    </row>
    <row r="408" spans="1:6" ht="168.75">
      <c r="A408" s="2" t="s">
        <v>5</v>
      </c>
      <c r="B408" s="3" t="s">
        <v>6</v>
      </c>
      <c r="C408" s="3" t="s">
        <v>14</v>
      </c>
      <c r="D408" s="3" t="s">
        <v>15</v>
      </c>
      <c r="E408" s="3" t="s">
        <v>16</v>
      </c>
      <c r="F408" s="3" t="s">
        <v>10</v>
      </c>
    </row>
    <row r="409" spans="1:6">
      <c r="A409" s="42">
        <v>1</v>
      </c>
      <c r="B409" s="42">
        <v>2</v>
      </c>
      <c r="C409" s="42">
        <v>3</v>
      </c>
      <c r="D409" s="42">
        <v>4</v>
      </c>
      <c r="E409" s="42">
        <v>5</v>
      </c>
      <c r="F409" s="42" t="s">
        <v>11</v>
      </c>
    </row>
    <row r="410" spans="1:6" ht="65.25" customHeight="1">
      <c r="A410" s="89">
        <v>1</v>
      </c>
      <c r="B410" s="93" t="s">
        <v>141</v>
      </c>
      <c r="C410" s="37" t="s">
        <v>44</v>
      </c>
      <c r="D410" s="6">
        <v>100</v>
      </c>
      <c r="E410" s="24">
        <v>100</v>
      </c>
      <c r="F410" s="7">
        <f>E410/D410*100</f>
        <v>100</v>
      </c>
    </row>
    <row r="411" spans="1:6" ht="96.75" customHeight="1">
      <c r="A411" s="90"/>
      <c r="B411" s="94"/>
      <c r="C411" s="37" t="s">
        <v>45</v>
      </c>
      <c r="D411" s="6">
        <v>0</v>
      </c>
      <c r="E411" s="24">
        <v>0</v>
      </c>
      <c r="F411" s="7">
        <f>IF(E411=0,100,0)</f>
        <v>100</v>
      </c>
    </row>
    <row r="412" spans="1:6" ht="163.5" customHeight="1">
      <c r="A412" s="5">
        <v>2</v>
      </c>
      <c r="B412" s="38" t="s">
        <v>301</v>
      </c>
      <c r="C412" s="37" t="s">
        <v>45</v>
      </c>
      <c r="D412" s="6">
        <v>0</v>
      </c>
      <c r="E412" s="24">
        <v>0</v>
      </c>
      <c r="F412" s="7">
        <f>IF(E412=0,100,0)</f>
        <v>100</v>
      </c>
    </row>
    <row r="414" spans="1:6">
      <c r="A414" s="75" t="s">
        <v>304</v>
      </c>
      <c r="B414" s="76"/>
      <c r="C414" s="76"/>
      <c r="D414" s="76"/>
      <c r="E414" s="76"/>
      <c r="F414" s="77"/>
    </row>
    <row r="415" spans="1:6">
      <c r="A415" s="74" t="s">
        <v>51</v>
      </c>
      <c r="B415" s="74"/>
      <c r="C415" s="74"/>
      <c r="D415" s="74"/>
      <c r="E415" s="74"/>
      <c r="F415" s="74"/>
    </row>
    <row r="416" spans="1:6" ht="168.75">
      <c r="A416" s="2" t="s">
        <v>5</v>
      </c>
      <c r="B416" s="3" t="s">
        <v>6</v>
      </c>
      <c r="C416" s="3" t="s">
        <v>14</v>
      </c>
      <c r="D416" s="3" t="s">
        <v>15</v>
      </c>
      <c r="E416" s="3" t="s">
        <v>16</v>
      </c>
      <c r="F416" s="3" t="s">
        <v>10</v>
      </c>
    </row>
    <row r="417" spans="1:6">
      <c r="A417" s="42">
        <v>1</v>
      </c>
      <c r="B417" s="42">
        <v>2</v>
      </c>
      <c r="C417" s="42">
        <v>3</v>
      </c>
      <c r="D417" s="42">
        <v>4</v>
      </c>
      <c r="E417" s="42">
        <v>5</v>
      </c>
      <c r="F417" s="42" t="s">
        <v>11</v>
      </c>
    </row>
    <row r="418" spans="1:6" ht="65.25" customHeight="1">
      <c r="A418" s="89">
        <v>1</v>
      </c>
      <c r="B418" s="93" t="s">
        <v>305</v>
      </c>
      <c r="C418" s="37" t="s">
        <v>44</v>
      </c>
      <c r="D418" s="6">
        <v>100</v>
      </c>
      <c r="E418" s="24">
        <v>100</v>
      </c>
      <c r="F418" s="7">
        <f>E418/D418*100</f>
        <v>100</v>
      </c>
    </row>
    <row r="419" spans="1:6" ht="96.75" customHeight="1">
      <c r="A419" s="90"/>
      <c r="B419" s="94"/>
      <c r="C419" s="37" t="s">
        <v>45</v>
      </c>
      <c r="D419" s="6">
        <v>0</v>
      </c>
      <c r="E419" s="24">
        <v>0</v>
      </c>
      <c r="F419" s="7">
        <f>IF(E419=0,100,0)</f>
        <v>100</v>
      </c>
    </row>
    <row r="420" spans="1:6" ht="163.5" customHeight="1">
      <c r="A420" s="5">
        <v>2</v>
      </c>
      <c r="B420" s="38" t="s">
        <v>307</v>
      </c>
      <c r="C420" s="37" t="s">
        <v>45</v>
      </c>
      <c r="D420" s="6">
        <v>0</v>
      </c>
      <c r="E420" s="24">
        <v>0</v>
      </c>
      <c r="F420" s="7">
        <f>IF(E420=0,100,0)</f>
        <v>100</v>
      </c>
    </row>
    <row r="422" spans="1:6">
      <c r="A422" s="75" t="s">
        <v>312</v>
      </c>
      <c r="B422" s="76"/>
      <c r="C422" s="76"/>
      <c r="D422" s="76"/>
      <c r="E422" s="76"/>
      <c r="F422" s="77"/>
    </row>
    <row r="423" spans="1:6">
      <c r="A423" s="74" t="s">
        <v>51</v>
      </c>
      <c r="B423" s="74"/>
      <c r="C423" s="74"/>
      <c r="D423" s="74"/>
      <c r="E423" s="74"/>
      <c r="F423" s="74"/>
    </row>
    <row r="424" spans="1:6" ht="168.75">
      <c r="A424" s="2" t="s">
        <v>5</v>
      </c>
      <c r="B424" s="3" t="s">
        <v>6</v>
      </c>
      <c r="C424" s="3" t="s">
        <v>14</v>
      </c>
      <c r="D424" s="3" t="s">
        <v>15</v>
      </c>
      <c r="E424" s="3" t="s">
        <v>16</v>
      </c>
      <c r="F424" s="3" t="s">
        <v>10</v>
      </c>
    </row>
    <row r="425" spans="1:6">
      <c r="A425" s="42">
        <v>1</v>
      </c>
      <c r="B425" s="42">
        <v>2</v>
      </c>
      <c r="C425" s="42">
        <v>3</v>
      </c>
      <c r="D425" s="42">
        <v>4</v>
      </c>
      <c r="E425" s="42">
        <v>5</v>
      </c>
      <c r="F425" s="42" t="s">
        <v>11</v>
      </c>
    </row>
    <row r="426" spans="1:6" ht="65.25" customHeight="1">
      <c r="A426" s="89">
        <v>1</v>
      </c>
      <c r="B426" s="93" t="s">
        <v>313</v>
      </c>
      <c r="C426" s="37" t="s">
        <v>44</v>
      </c>
      <c r="D426" s="6">
        <v>100</v>
      </c>
      <c r="E426" s="24">
        <v>100</v>
      </c>
      <c r="F426" s="7">
        <f>E426/D426*100</f>
        <v>100</v>
      </c>
    </row>
    <row r="427" spans="1:6" ht="96.75" customHeight="1">
      <c r="A427" s="90"/>
      <c r="B427" s="94"/>
      <c r="C427" s="37" t="s">
        <v>45</v>
      </c>
      <c r="D427" s="6">
        <v>0</v>
      </c>
      <c r="E427" s="24">
        <v>0</v>
      </c>
      <c r="F427" s="7">
        <f>IF(E427=0,100,0)</f>
        <v>100</v>
      </c>
    </row>
    <row r="428" spans="1:6" ht="163.5" customHeight="1">
      <c r="A428" s="5">
        <v>2</v>
      </c>
      <c r="B428" s="37" t="s">
        <v>311</v>
      </c>
      <c r="C428" s="37" t="s">
        <v>45</v>
      </c>
      <c r="D428" s="6">
        <v>0</v>
      </c>
      <c r="E428" s="24">
        <v>0</v>
      </c>
      <c r="F428" s="7">
        <f>IF(E428=0,100,0)</f>
        <v>100</v>
      </c>
    </row>
    <row r="430" spans="1:6">
      <c r="A430" s="75" t="s">
        <v>314</v>
      </c>
      <c r="B430" s="76"/>
      <c r="C430" s="76"/>
      <c r="D430" s="76"/>
      <c r="E430" s="76"/>
      <c r="F430" s="77"/>
    </row>
    <row r="431" spans="1:6">
      <c r="A431" s="74" t="s">
        <v>51</v>
      </c>
      <c r="B431" s="74"/>
      <c r="C431" s="74"/>
      <c r="D431" s="74"/>
      <c r="E431" s="74"/>
      <c r="F431" s="74"/>
    </row>
    <row r="432" spans="1:6" ht="168.75">
      <c r="A432" s="2" t="s">
        <v>5</v>
      </c>
      <c r="B432" s="3" t="s">
        <v>6</v>
      </c>
      <c r="C432" s="3" t="s">
        <v>14</v>
      </c>
      <c r="D432" s="3" t="s">
        <v>15</v>
      </c>
      <c r="E432" s="3" t="s">
        <v>16</v>
      </c>
      <c r="F432" s="3" t="s">
        <v>10</v>
      </c>
    </row>
    <row r="433" spans="1:6">
      <c r="A433" s="42">
        <v>1</v>
      </c>
      <c r="B433" s="42">
        <v>2</v>
      </c>
      <c r="C433" s="42">
        <v>3</v>
      </c>
      <c r="D433" s="42">
        <v>4</v>
      </c>
      <c r="E433" s="42">
        <v>5</v>
      </c>
      <c r="F433" s="42" t="s">
        <v>11</v>
      </c>
    </row>
    <row r="434" spans="1:6" ht="65.25" customHeight="1">
      <c r="A434" s="89">
        <v>1</v>
      </c>
      <c r="B434" s="91" t="s">
        <v>317</v>
      </c>
      <c r="C434" s="8" t="s">
        <v>44</v>
      </c>
      <c r="D434" s="6">
        <v>100</v>
      </c>
      <c r="E434" s="24">
        <v>100</v>
      </c>
      <c r="F434" s="7">
        <f>E434/D434*100</f>
        <v>100</v>
      </c>
    </row>
    <row r="435" spans="1:6" ht="96.75" customHeight="1">
      <c r="A435" s="90"/>
      <c r="B435" s="92"/>
      <c r="C435" s="8" t="s">
        <v>45</v>
      </c>
      <c r="D435" s="6">
        <v>0</v>
      </c>
      <c r="E435" s="24">
        <v>0</v>
      </c>
      <c r="F435" s="7">
        <f>IF(E435=0,100,0)</f>
        <v>100</v>
      </c>
    </row>
    <row r="436" spans="1:6" ht="163.5" customHeight="1">
      <c r="A436" s="5">
        <v>2</v>
      </c>
      <c r="B436" s="35" t="s">
        <v>318</v>
      </c>
      <c r="C436" s="8" t="s">
        <v>45</v>
      </c>
      <c r="D436" s="6">
        <v>0</v>
      </c>
      <c r="E436" s="24">
        <v>0</v>
      </c>
      <c r="F436" s="7">
        <f>IF(E436=0,100,0)</f>
        <v>100</v>
      </c>
    </row>
    <row r="438" spans="1:6">
      <c r="A438" s="75" t="s">
        <v>324</v>
      </c>
      <c r="B438" s="76"/>
      <c r="C438" s="76"/>
      <c r="D438" s="76"/>
      <c r="E438" s="76"/>
      <c r="F438" s="77"/>
    </row>
    <row r="439" spans="1:6">
      <c r="A439" s="74" t="s">
        <v>51</v>
      </c>
      <c r="B439" s="74"/>
      <c r="C439" s="74"/>
      <c r="D439" s="74"/>
      <c r="E439" s="74"/>
      <c r="F439" s="74"/>
    </row>
    <row r="440" spans="1:6" ht="168.75">
      <c r="A440" s="2" t="s">
        <v>5</v>
      </c>
      <c r="B440" s="3" t="s">
        <v>6</v>
      </c>
      <c r="C440" s="3" t="s">
        <v>14</v>
      </c>
      <c r="D440" s="3" t="s">
        <v>15</v>
      </c>
      <c r="E440" s="3" t="s">
        <v>16</v>
      </c>
      <c r="F440" s="3" t="s">
        <v>10</v>
      </c>
    </row>
    <row r="441" spans="1:6">
      <c r="A441" s="42">
        <v>1</v>
      </c>
      <c r="B441" s="42">
        <v>2</v>
      </c>
      <c r="C441" s="42">
        <v>3</v>
      </c>
      <c r="D441" s="42">
        <v>4</v>
      </c>
      <c r="E441" s="42">
        <v>5</v>
      </c>
      <c r="F441" s="42" t="s">
        <v>11</v>
      </c>
    </row>
    <row r="442" spans="1:6" ht="65.25" customHeight="1">
      <c r="A442" s="89">
        <v>1</v>
      </c>
      <c r="B442" s="93" t="s">
        <v>325</v>
      </c>
      <c r="C442" s="37" t="s">
        <v>44</v>
      </c>
      <c r="D442" s="6">
        <v>100</v>
      </c>
      <c r="E442" s="24">
        <v>100</v>
      </c>
      <c r="F442" s="7">
        <f>E442/D442*100</f>
        <v>100</v>
      </c>
    </row>
    <row r="443" spans="1:6" ht="96.75" customHeight="1">
      <c r="A443" s="90"/>
      <c r="B443" s="94"/>
      <c r="C443" s="37" t="s">
        <v>45</v>
      </c>
      <c r="D443" s="6">
        <v>0</v>
      </c>
      <c r="E443" s="24">
        <v>0</v>
      </c>
      <c r="F443" s="7">
        <f>IF(E443=0,100,0)</f>
        <v>100</v>
      </c>
    </row>
    <row r="444" spans="1:6" ht="163.5" customHeight="1">
      <c r="A444" s="5">
        <v>2</v>
      </c>
      <c r="B444" s="38" t="s">
        <v>326</v>
      </c>
      <c r="C444" s="37" t="s">
        <v>45</v>
      </c>
      <c r="D444" s="6">
        <v>0</v>
      </c>
      <c r="E444" s="24">
        <v>0</v>
      </c>
      <c r="F444" s="7">
        <f>IF(E444=0,100,0)</f>
        <v>100</v>
      </c>
    </row>
    <row r="446" spans="1:6">
      <c r="A446" s="75" t="s">
        <v>330</v>
      </c>
      <c r="B446" s="76"/>
      <c r="C446" s="76"/>
      <c r="D446" s="76"/>
      <c r="E446" s="76"/>
      <c r="F446" s="77"/>
    </row>
    <row r="447" spans="1:6">
      <c r="A447" s="74" t="s">
        <v>51</v>
      </c>
      <c r="B447" s="74"/>
      <c r="C447" s="74"/>
      <c r="D447" s="74"/>
      <c r="E447" s="74"/>
      <c r="F447" s="74"/>
    </row>
    <row r="448" spans="1:6" ht="168.75">
      <c r="A448" s="2" t="s">
        <v>5</v>
      </c>
      <c r="B448" s="3" t="s">
        <v>6</v>
      </c>
      <c r="C448" s="3" t="s">
        <v>14</v>
      </c>
      <c r="D448" s="3" t="s">
        <v>15</v>
      </c>
      <c r="E448" s="3" t="s">
        <v>16</v>
      </c>
      <c r="F448" s="3" t="s">
        <v>10</v>
      </c>
    </row>
    <row r="449" spans="1:6">
      <c r="A449" s="42">
        <v>1</v>
      </c>
      <c r="B449" s="42">
        <v>2</v>
      </c>
      <c r="C449" s="42">
        <v>3</v>
      </c>
      <c r="D449" s="42">
        <v>4</v>
      </c>
      <c r="E449" s="42">
        <v>5</v>
      </c>
      <c r="F449" s="42" t="s">
        <v>11</v>
      </c>
    </row>
    <row r="450" spans="1:6" ht="65.25" customHeight="1">
      <c r="A450" s="89">
        <v>1</v>
      </c>
      <c r="B450" s="91" t="s">
        <v>61</v>
      </c>
      <c r="C450" s="8" t="s">
        <v>44</v>
      </c>
      <c r="D450" s="6">
        <v>100</v>
      </c>
      <c r="E450" s="24">
        <v>100</v>
      </c>
      <c r="F450" s="7">
        <f>E450/D450*100</f>
        <v>100</v>
      </c>
    </row>
    <row r="451" spans="1:6" ht="96.75" customHeight="1">
      <c r="A451" s="90"/>
      <c r="B451" s="92"/>
      <c r="C451" s="8" t="s">
        <v>45</v>
      </c>
      <c r="D451" s="6">
        <v>0</v>
      </c>
      <c r="E451" s="24">
        <v>0</v>
      </c>
      <c r="F451" s="7">
        <f>IF(E451=0,100,0)</f>
        <v>100</v>
      </c>
    </row>
    <row r="452" spans="1:6" ht="163.5" customHeight="1">
      <c r="A452" s="5">
        <v>2</v>
      </c>
      <c r="B452" s="35" t="s">
        <v>62</v>
      </c>
      <c r="C452" s="8" t="s">
        <v>45</v>
      </c>
      <c r="D452" s="6">
        <v>0</v>
      </c>
      <c r="E452" s="24">
        <v>0</v>
      </c>
      <c r="F452" s="7">
        <f>IF(E452=0,100,0)</f>
        <v>100</v>
      </c>
    </row>
    <row r="454" spans="1:6">
      <c r="A454" s="75" t="s">
        <v>331</v>
      </c>
      <c r="B454" s="76"/>
      <c r="C454" s="76"/>
      <c r="D454" s="76"/>
      <c r="E454" s="76"/>
      <c r="F454" s="77"/>
    </row>
    <row r="455" spans="1:6">
      <c r="A455" s="74" t="s">
        <v>51</v>
      </c>
      <c r="B455" s="74"/>
      <c r="C455" s="74"/>
      <c r="D455" s="74"/>
      <c r="E455" s="74"/>
      <c r="F455" s="74"/>
    </row>
    <row r="456" spans="1:6" ht="168.75">
      <c r="A456" s="2" t="s">
        <v>5</v>
      </c>
      <c r="B456" s="3" t="s">
        <v>6</v>
      </c>
      <c r="C456" s="3" t="s">
        <v>14</v>
      </c>
      <c r="D456" s="3" t="s">
        <v>15</v>
      </c>
      <c r="E456" s="3" t="s">
        <v>16</v>
      </c>
      <c r="F456" s="3" t="s">
        <v>10</v>
      </c>
    </row>
    <row r="457" spans="1:6">
      <c r="A457" s="42">
        <v>1</v>
      </c>
      <c r="B457" s="42">
        <v>2</v>
      </c>
      <c r="C457" s="42">
        <v>3</v>
      </c>
      <c r="D457" s="42">
        <v>4</v>
      </c>
      <c r="E457" s="42">
        <v>5</v>
      </c>
      <c r="F457" s="42" t="s">
        <v>11</v>
      </c>
    </row>
    <row r="458" spans="1:6" ht="65.25" customHeight="1">
      <c r="A458" s="89">
        <v>1</v>
      </c>
      <c r="B458" s="91" t="s">
        <v>334</v>
      </c>
      <c r="C458" s="8" t="s">
        <v>44</v>
      </c>
      <c r="D458" s="6">
        <v>100</v>
      </c>
      <c r="E458" s="24">
        <v>100</v>
      </c>
      <c r="F458" s="7">
        <f>E458/D458*100</f>
        <v>100</v>
      </c>
    </row>
    <row r="459" spans="1:6" ht="96.75" customHeight="1">
      <c r="A459" s="90"/>
      <c r="B459" s="92"/>
      <c r="C459" s="8" t="s">
        <v>45</v>
      </c>
      <c r="D459" s="6">
        <v>0</v>
      </c>
      <c r="E459" s="24">
        <v>0</v>
      </c>
      <c r="F459" s="7">
        <f>IF(E459=0,100,0)</f>
        <v>100</v>
      </c>
    </row>
    <row r="460" spans="1:6" ht="163.5" customHeight="1">
      <c r="A460" s="5">
        <v>2</v>
      </c>
      <c r="B460" s="20" t="s">
        <v>333</v>
      </c>
      <c r="C460" s="8" t="s">
        <v>45</v>
      </c>
      <c r="D460" s="6">
        <v>0</v>
      </c>
      <c r="E460" s="24">
        <v>0</v>
      </c>
      <c r="F460" s="7">
        <f>IF(E460=0,100,0)</f>
        <v>100</v>
      </c>
    </row>
  </sheetData>
  <mergeCells count="231">
    <mergeCell ref="A450:A451"/>
    <mergeCell ref="B450:B451"/>
    <mergeCell ref="A454:F454"/>
    <mergeCell ref="A455:F455"/>
    <mergeCell ref="A458:A459"/>
    <mergeCell ref="B458:B459"/>
    <mergeCell ref="A431:F431"/>
    <mergeCell ref="A434:A435"/>
    <mergeCell ref="B434:B435"/>
    <mergeCell ref="A438:F438"/>
    <mergeCell ref="A439:F439"/>
    <mergeCell ref="A442:A443"/>
    <mergeCell ref="B442:B443"/>
    <mergeCell ref="A446:F446"/>
    <mergeCell ref="A447:F447"/>
    <mergeCell ref="A414:F414"/>
    <mergeCell ref="A415:F415"/>
    <mergeCell ref="A418:A419"/>
    <mergeCell ref="B418:B419"/>
    <mergeCell ref="A422:F422"/>
    <mergeCell ref="A423:F423"/>
    <mergeCell ref="A426:A427"/>
    <mergeCell ref="B426:B427"/>
    <mergeCell ref="A430:F430"/>
    <mergeCell ref="A394:A395"/>
    <mergeCell ref="B394:B395"/>
    <mergeCell ref="A398:F398"/>
    <mergeCell ref="A399:F399"/>
    <mergeCell ref="A402:A403"/>
    <mergeCell ref="B402:B403"/>
    <mergeCell ref="A406:F406"/>
    <mergeCell ref="A407:F407"/>
    <mergeCell ref="A410:A411"/>
    <mergeCell ref="B410:B411"/>
    <mergeCell ref="A375:F375"/>
    <mergeCell ref="A378:A379"/>
    <mergeCell ref="B378:B379"/>
    <mergeCell ref="A382:F382"/>
    <mergeCell ref="A383:F383"/>
    <mergeCell ref="A386:A387"/>
    <mergeCell ref="B386:B387"/>
    <mergeCell ref="A390:F390"/>
    <mergeCell ref="A391:F391"/>
    <mergeCell ref="A358:F358"/>
    <mergeCell ref="A359:F359"/>
    <mergeCell ref="A362:A363"/>
    <mergeCell ref="B362:B363"/>
    <mergeCell ref="A366:F366"/>
    <mergeCell ref="A367:F367"/>
    <mergeCell ref="A370:A371"/>
    <mergeCell ref="B370:B371"/>
    <mergeCell ref="A374:F374"/>
    <mergeCell ref="A338:A339"/>
    <mergeCell ref="B338:B339"/>
    <mergeCell ref="A342:F342"/>
    <mergeCell ref="A343:F343"/>
    <mergeCell ref="A346:A347"/>
    <mergeCell ref="B346:B347"/>
    <mergeCell ref="A350:F350"/>
    <mergeCell ref="A351:F351"/>
    <mergeCell ref="A354:A355"/>
    <mergeCell ref="B354:B355"/>
    <mergeCell ref="A319:F319"/>
    <mergeCell ref="A322:A323"/>
    <mergeCell ref="B322:B323"/>
    <mergeCell ref="A326:F326"/>
    <mergeCell ref="A327:F327"/>
    <mergeCell ref="A330:A331"/>
    <mergeCell ref="B330:B331"/>
    <mergeCell ref="A334:F334"/>
    <mergeCell ref="A335:F335"/>
    <mergeCell ref="A302:F302"/>
    <mergeCell ref="A303:F303"/>
    <mergeCell ref="A306:A307"/>
    <mergeCell ref="B306:B307"/>
    <mergeCell ref="A310:F310"/>
    <mergeCell ref="A311:F311"/>
    <mergeCell ref="A314:A315"/>
    <mergeCell ref="B314:B315"/>
    <mergeCell ref="A318:F318"/>
    <mergeCell ref="A282:A283"/>
    <mergeCell ref="B282:B283"/>
    <mergeCell ref="A286:F286"/>
    <mergeCell ref="A287:F287"/>
    <mergeCell ref="A290:A291"/>
    <mergeCell ref="B290:B291"/>
    <mergeCell ref="A294:F294"/>
    <mergeCell ref="A295:F295"/>
    <mergeCell ref="A298:A299"/>
    <mergeCell ref="B298:B299"/>
    <mergeCell ref="A263:F263"/>
    <mergeCell ref="A266:A267"/>
    <mergeCell ref="B266:B267"/>
    <mergeCell ref="A270:F270"/>
    <mergeCell ref="A271:F271"/>
    <mergeCell ref="A274:A275"/>
    <mergeCell ref="B274:B275"/>
    <mergeCell ref="A278:F278"/>
    <mergeCell ref="A279:F279"/>
    <mergeCell ref="A246:F246"/>
    <mergeCell ref="A247:F247"/>
    <mergeCell ref="A250:A251"/>
    <mergeCell ref="B250:B251"/>
    <mergeCell ref="A254:F254"/>
    <mergeCell ref="A255:F255"/>
    <mergeCell ref="A258:A259"/>
    <mergeCell ref="B258:B259"/>
    <mergeCell ref="A262:F262"/>
    <mergeCell ref="A10:A11"/>
    <mergeCell ref="B10:B11"/>
    <mergeCell ref="A2:F2"/>
    <mergeCell ref="A3:F3"/>
    <mergeCell ref="A4:F4"/>
    <mergeCell ref="A6:F6"/>
    <mergeCell ref="A7:F7"/>
    <mergeCell ref="A23:F23"/>
    <mergeCell ref="A26:A27"/>
    <mergeCell ref="B26:B27"/>
    <mergeCell ref="A14:F14"/>
    <mergeCell ref="A15:F15"/>
    <mergeCell ref="A18:A19"/>
    <mergeCell ref="B18:B19"/>
    <mergeCell ref="A22:F22"/>
    <mergeCell ref="A39:F39"/>
    <mergeCell ref="A42:A43"/>
    <mergeCell ref="B42:B43"/>
    <mergeCell ref="A46:F46"/>
    <mergeCell ref="A47:F47"/>
    <mergeCell ref="A30:F30"/>
    <mergeCell ref="A31:F31"/>
    <mergeCell ref="A34:A35"/>
    <mergeCell ref="B34:B35"/>
    <mergeCell ref="A38:F38"/>
    <mergeCell ref="A62:F62"/>
    <mergeCell ref="A63:F63"/>
    <mergeCell ref="A66:A67"/>
    <mergeCell ref="B66:B67"/>
    <mergeCell ref="A70:F70"/>
    <mergeCell ref="A50:A51"/>
    <mergeCell ref="B50:B51"/>
    <mergeCell ref="A54:F54"/>
    <mergeCell ref="A55:F55"/>
    <mergeCell ref="A58:A59"/>
    <mergeCell ref="B58:B59"/>
    <mergeCell ref="A82:A83"/>
    <mergeCell ref="B82:B83"/>
    <mergeCell ref="A86:F86"/>
    <mergeCell ref="A87:F87"/>
    <mergeCell ref="A90:A91"/>
    <mergeCell ref="B90:B91"/>
    <mergeCell ref="A71:F71"/>
    <mergeCell ref="A74:A75"/>
    <mergeCell ref="B74:B75"/>
    <mergeCell ref="A78:F78"/>
    <mergeCell ref="A79:F79"/>
    <mergeCell ref="A103:F103"/>
    <mergeCell ref="A106:A107"/>
    <mergeCell ref="B106:B107"/>
    <mergeCell ref="A110:F110"/>
    <mergeCell ref="A111:F111"/>
    <mergeCell ref="A94:F94"/>
    <mergeCell ref="A95:F95"/>
    <mergeCell ref="A98:A99"/>
    <mergeCell ref="B98:B99"/>
    <mergeCell ref="A102:F102"/>
    <mergeCell ref="A126:F126"/>
    <mergeCell ref="A127:F127"/>
    <mergeCell ref="A130:A131"/>
    <mergeCell ref="B130:B131"/>
    <mergeCell ref="A134:F134"/>
    <mergeCell ref="A114:A115"/>
    <mergeCell ref="B114:B115"/>
    <mergeCell ref="A118:F118"/>
    <mergeCell ref="A119:F119"/>
    <mergeCell ref="A122:A123"/>
    <mergeCell ref="B122:B123"/>
    <mergeCell ref="A146:A147"/>
    <mergeCell ref="B146:B147"/>
    <mergeCell ref="A150:F150"/>
    <mergeCell ref="A151:F151"/>
    <mergeCell ref="A154:A155"/>
    <mergeCell ref="B154:B155"/>
    <mergeCell ref="A135:F135"/>
    <mergeCell ref="A138:A139"/>
    <mergeCell ref="B138:B139"/>
    <mergeCell ref="A142:F142"/>
    <mergeCell ref="A143:F143"/>
    <mergeCell ref="A167:F167"/>
    <mergeCell ref="A170:A171"/>
    <mergeCell ref="B170:B171"/>
    <mergeCell ref="A174:F174"/>
    <mergeCell ref="A175:F175"/>
    <mergeCell ref="A158:F158"/>
    <mergeCell ref="A159:F159"/>
    <mergeCell ref="A162:A163"/>
    <mergeCell ref="B162:B163"/>
    <mergeCell ref="A166:F166"/>
    <mergeCell ref="A190:F190"/>
    <mergeCell ref="A191:F191"/>
    <mergeCell ref="A194:A195"/>
    <mergeCell ref="B194:B195"/>
    <mergeCell ref="A198:F198"/>
    <mergeCell ref="A178:A179"/>
    <mergeCell ref="B178:B179"/>
    <mergeCell ref="A182:F182"/>
    <mergeCell ref="A183:F183"/>
    <mergeCell ref="A186:A187"/>
    <mergeCell ref="B186:B187"/>
    <mergeCell ref="A210:A211"/>
    <mergeCell ref="B210:B211"/>
    <mergeCell ref="A214:F214"/>
    <mergeCell ref="A215:F215"/>
    <mergeCell ref="A218:A219"/>
    <mergeCell ref="B218:B219"/>
    <mergeCell ref="A199:F199"/>
    <mergeCell ref="A202:A203"/>
    <mergeCell ref="B202:B203"/>
    <mergeCell ref="A206:F206"/>
    <mergeCell ref="A207:F207"/>
    <mergeCell ref="A242:A243"/>
    <mergeCell ref="B242:B243"/>
    <mergeCell ref="A231:F231"/>
    <mergeCell ref="A234:A235"/>
    <mergeCell ref="B234:B235"/>
    <mergeCell ref="A238:F238"/>
    <mergeCell ref="A239:F239"/>
    <mergeCell ref="A222:F222"/>
    <mergeCell ref="A223:F223"/>
    <mergeCell ref="A226:A227"/>
    <mergeCell ref="B226:B227"/>
    <mergeCell ref="A230:F230"/>
  </mergeCells>
  <pageMargins left="0.39370078740157483" right="0.39370078740157483" top="0.35433070866141736" bottom="0.35433070866141736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03"/>
  <sheetViews>
    <sheetView tabSelected="1" view="pageBreakPreview" topLeftCell="A394" zoomScale="60" zoomScaleNormal="60" workbookViewId="0">
      <selection activeCell="L404" sqref="L404"/>
    </sheetView>
  </sheetViews>
  <sheetFormatPr defaultRowHeight="18.75"/>
  <cols>
    <col min="1" max="1" width="7.7109375" style="1" customWidth="1"/>
    <col min="2" max="2" width="73.5703125" style="1" customWidth="1"/>
    <col min="3" max="3" width="19" style="1" customWidth="1"/>
    <col min="4" max="4" width="20.7109375" style="1" customWidth="1"/>
    <col min="5" max="6" width="18.5703125" style="1" customWidth="1"/>
    <col min="7" max="7" width="19.42578125" style="1" customWidth="1"/>
    <col min="8" max="8" width="15.7109375" style="1" customWidth="1"/>
    <col min="9" max="9" width="17.5703125" style="1" customWidth="1"/>
    <col min="10" max="10" width="18.140625" style="1" customWidth="1"/>
    <col min="11" max="11" width="17.7109375" style="1" customWidth="1"/>
    <col min="12" max="12" width="14.140625" style="1" customWidth="1"/>
    <col min="13" max="13" width="19.140625" style="1" customWidth="1"/>
  </cols>
  <sheetData>
    <row r="1" spans="1:13">
      <c r="M1" s="1" t="s">
        <v>17</v>
      </c>
    </row>
    <row r="2" spans="1:13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>
      <c r="A3" s="86" t="s">
        <v>18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>
      <c r="A4" s="86" t="s">
        <v>19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6" spans="1:13">
      <c r="A6" s="75" t="s">
        <v>57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>
      <c r="A7" s="74" t="s">
        <v>52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199.5" customHeight="1">
      <c r="A8" s="2" t="s">
        <v>5</v>
      </c>
      <c r="B8" s="3" t="s">
        <v>6</v>
      </c>
      <c r="C8" s="3" t="s">
        <v>20</v>
      </c>
      <c r="D8" s="3" t="s">
        <v>48</v>
      </c>
      <c r="E8" s="3" t="s">
        <v>49</v>
      </c>
      <c r="F8" s="3" t="s">
        <v>50</v>
      </c>
      <c r="G8" s="3" t="s">
        <v>8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9</v>
      </c>
      <c r="M8" s="3" t="s">
        <v>10</v>
      </c>
    </row>
    <row r="9" spans="1:13">
      <c r="A9" s="4">
        <v>1</v>
      </c>
      <c r="B9" s="4">
        <v>2</v>
      </c>
      <c r="C9" s="4">
        <v>3</v>
      </c>
      <c r="D9" s="4" t="s">
        <v>25</v>
      </c>
      <c r="E9" s="4" t="s">
        <v>26</v>
      </c>
      <c r="F9" s="32" t="s">
        <v>46</v>
      </c>
      <c r="G9" s="32" t="s">
        <v>27</v>
      </c>
      <c r="H9" s="4">
        <v>4</v>
      </c>
      <c r="I9" s="4" t="s">
        <v>28</v>
      </c>
      <c r="J9" s="4" t="s">
        <v>29</v>
      </c>
      <c r="K9" s="32" t="s">
        <v>47</v>
      </c>
      <c r="L9" s="32" t="s">
        <v>30</v>
      </c>
      <c r="M9" s="4" t="s">
        <v>31</v>
      </c>
    </row>
    <row r="10" spans="1:13" ht="141" customHeight="1">
      <c r="A10" s="5">
        <v>1</v>
      </c>
      <c r="B10" s="29" t="s">
        <v>53</v>
      </c>
      <c r="C10" s="9">
        <f>F10/G10</f>
        <v>97940.03506944445</v>
      </c>
      <c r="D10" s="21">
        <v>7685130.0999999996</v>
      </c>
      <c r="E10" s="21">
        <v>20521600</v>
      </c>
      <c r="F10" s="22">
        <f>D10+E10</f>
        <v>28206730.100000001</v>
      </c>
      <c r="G10" s="31">
        <f>'форма 1 сады'!D10</f>
        <v>288</v>
      </c>
      <c r="H10" s="22">
        <f>K10/L10</f>
        <v>68199.604647887318</v>
      </c>
      <c r="I10" s="21">
        <v>5457221.3399999999</v>
      </c>
      <c r="J10" s="21">
        <v>13911466.380000001</v>
      </c>
      <c r="K10" s="22">
        <f>I10+J10</f>
        <v>19368687.719999999</v>
      </c>
      <c r="L10" s="31">
        <f>'форма 1 сады'!E10</f>
        <v>284</v>
      </c>
      <c r="M10" s="23">
        <f>H10/C10*100</f>
        <v>69.634041482148064</v>
      </c>
    </row>
    <row r="11" spans="1:13" ht="216.75" customHeight="1">
      <c r="A11" s="5">
        <v>2</v>
      </c>
      <c r="B11" s="30" t="s">
        <v>54</v>
      </c>
      <c r="C11" s="9">
        <f>F11/G11</f>
        <v>1257.1871527777778</v>
      </c>
      <c r="D11" s="21">
        <v>362069.9</v>
      </c>
      <c r="E11" s="22"/>
      <c r="F11" s="22">
        <f>D11</f>
        <v>362069.9</v>
      </c>
      <c r="G11" s="31">
        <f>G10</f>
        <v>288</v>
      </c>
      <c r="H11" s="22">
        <f>K11/L11</f>
        <v>1274.5940140845071</v>
      </c>
      <c r="I11" s="21">
        <v>361984.7</v>
      </c>
      <c r="J11" s="22"/>
      <c r="K11" s="22">
        <f>I11</f>
        <v>361984.7</v>
      </c>
      <c r="L11" s="31">
        <f>'форма 1 сады'!E11</f>
        <v>284</v>
      </c>
      <c r="M11" s="23">
        <f>H11/C11*100</f>
        <v>101.38458790867124</v>
      </c>
    </row>
    <row r="12" spans="1:13" ht="21.75" customHeight="1">
      <c r="A12" s="10"/>
      <c r="B12" s="15"/>
      <c r="C12" s="16"/>
      <c r="D12" s="17"/>
      <c r="E12" s="17"/>
      <c r="F12" s="17"/>
      <c r="G12" s="18"/>
      <c r="H12" s="17"/>
      <c r="I12" s="17"/>
      <c r="J12" s="17"/>
      <c r="K12" s="17"/>
      <c r="L12" s="18"/>
      <c r="M12" s="14"/>
    </row>
    <row r="13" spans="1:13">
      <c r="A13" s="75" t="s">
        <v>119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</row>
    <row r="14" spans="1:13">
      <c r="A14" s="74" t="s">
        <v>52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</row>
    <row r="15" spans="1:13" ht="199.5" customHeight="1">
      <c r="A15" s="2" t="s">
        <v>5</v>
      </c>
      <c r="B15" s="3" t="s">
        <v>6</v>
      </c>
      <c r="C15" s="3" t="s">
        <v>20</v>
      </c>
      <c r="D15" s="3" t="s">
        <v>48</v>
      </c>
      <c r="E15" s="3" t="s">
        <v>49</v>
      </c>
      <c r="F15" s="3" t="s">
        <v>50</v>
      </c>
      <c r="G15" s="3" t="s">
        <v>8</v>
      </c>
      <c r="H15" s="3" t="s">
        <v>21</v>
      </c>
      <c r="I15" s="3" t="s">
        <v>22</v>
      </c>
      <c r="J15" s="3" t="s">
        <v>23</v>
      </c>
      <c r="K15" s="3" t="s">
        <v>24</v>
      </c>
      <c r="L15" s="3" t="s">
        <v>9</v>
      </c>
      <c r="M15" s="3" t="s">
        <v>10</v>
      </c>
    </row>
    <row r="16" spans="1:13">
      <c r="A16" s="34">
        <v>1</v>
      </c>
      <c r="B16" s="34">
        <v>2</v>
      </c>
      <c r="C16" s="34">
        <v>3</v>
      </c>
      <c r="D16" s="34" t="s">
        <v>25</v>
      </c>
      <c r="E16" s="34" t="s">
        <v>26</v>
      </c>
      <c r="F16" s="34" t="s">
        <v>46</v>
      </c>
      <c r="G16" s="34" t="s">
        <v>27</v>
      </c>
      <c r="H16" s="34">
        <v>4</v>
      </c>
      <c r="I16" s="34" t="s">
        <v>28</v>
      </c>
      <c r="J16" s="34" t="s">
        <v>29</v>
      </c>
      <c r="K16" s="34" t="s">
        <v>47</v>
      </c>
      <c r="L16" s="34" t="s">
        <v>30</v>
      </c>
      <c r="M16" s="34" t="s">
        <v>31</v>
      </c>
    </row>
    <row r="17" spans="1:13" ht="141" customHeight="1">
      <c r="A17" s="5">
        <v>1</v>
      </c>
      <c r="B17" s="29" t="s">
        <v>92</v>
      </c>
      <c r="C17" s="9">
        <f>F17/G17</f>
        <v>127117.01631701631</v>
      </c>
      <c r="D17" s="21">
        <v>17130600</v>
      </c>
      <c r="E17" s="21">
        <v>37402600</v>
      </c>
      <c r="F17" s="22">
        <f>D17+E17</f>
        <v>54533200</v>
      </c>
      <c r="G17" s="31">
        <v>429</v>
      </c>
      <c r="H17" s="22">
        <f>K17/L17</f>
        <v>101245.97825870647</v>
      </c>
      <c r="I17" s="21">
        <v>13227683.26</v>
      </c>
      <c r="J17" s="21">
        <v>27473200</v>
      </c>
      <c r="K17" s="22">
        <f>I17+J17</f>
        <v>40700883.259999998</v>
      </c>
      <c r="L17" s="31">
        <v>402</v>
      </c>
      <c r="M17" s="23">
        <f>H17/C17*100</f>
        <v>79.647856118813991</v>
      </c>
    </row>
    <row r="18" spans="1:13" ht="216.75" customHeight="1">
      <c r="A18" s="5">
        <v>2</v>
      </c>
      <c r="B18" s="30" t="s">
        <v>120</v>
      </c>
      <c r="C18" s="9">
        <f>F18/G18</f>
        <v>2659.4405594405594</v>
      </c>
      <c r="D18" s="21">
        <v>1140900</v>
      </c>
      <c r="E18" s="22"/>
      <c r="F18" s="22">
        <f>D18</f>
        <v>1140900</v>
      </c>
      <c r="G18" s="31">
        <f>G17</f>
        <v>429</v>
      </c>
      <c r="H18" s="22">
        <f>K18/L18</f>
        <v>581.4513432835821</v>
      </c>
      <c r="I18" s="21">
        <v>233743.44</v>
      </c>
      <c r="J18" s="22"/>
      <c r="K18" s="22">
        <f>I18</f>
        <v>233743.44</v>
      </c>
      <c r="L18" s="31">
        <v>402</v>
      </c>
      <c r="M18" s="23">
        <f>H18/C18*100</f>
        <v>21.8636713356698</v>
      </c>
    </row>
    <row r="19" spans="1:13" s="25" customFormat="1" ht="69.75" customHeight="1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>
      <c r="A20" s="75" t="s">
        <v>64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7"/>
    </row>
    <row r="21" spans="1:13">
      <c r="A21" s="74" t="s">
        <v>52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3" ht="199.5" customHeight="1">
      <c r="A22" s="2" t="s">
        <v>5</v>
      </c>
      <c r="B22" s="3" t="s">
        <v>6</v>
      </c>
      <c r="C22" s="3" t="s">
        <v>20</v>
      </c>
      <c r="D22" s="3" t="s">
        <v>48</v>
      </c>
      <c r="E22" s="3" t="s">
        <v>49</v>
      </c>
      <c r="F22" s="3" t="s">
        <v>50</v>
      </c>
      <c r="G22" s="3" t="s">
        <v>8</v>
      </c>
      <c r="H22" s="3" t="s">
        <v>21</v>
      </c>
      <c r="I22" s="3" t="s">
        <v>22</v>
      </c>
      <c r="J22" s="3" t="s">
        <v>23</v>
      </c>
      <c r="K22" s="3" t="s">
        <v>24</v>
      </c>
      <c r="L22" s="3" t="s">
        <v>9</v>
      </c>
      <c r="M22" s="3" t="s">
        <v>10</v>
      </c>
    </row>
    <row r="23" spans="1:13">
      <c r="A23" s="33">
        <v>1</v>
      </c>
      <c r="B23" s="33">
        <v>2</v>
      </c>
      <c r="C23" s="33">
        <v>3</v>
      </c>
      <c r="D23" s="33" t="s">
        <v>25</v>
      </c>
      <c r="E23" s="33" t="s">
        <v>26</v>
      </c>
      <c r="F23" s="33" t="s">
        <v>46</v>
      </c>
      <c r="G23" s="33" t="s">
        <v>27</v>
      </c>
      <c r="H23" s="33">
        <v>4</v>
      </c>
      <c r="I23" s="33" t="s">
        <v>28</v>
      </c>
      <c r="J23" s="33" t="s">
        <v>29</v>
      </c>
      <c r="K23" s="33" t="s">
        <v>47</v>
      </c>
      <c r="L23" s="33" t="s">
        <v>30</v>
      </c>
      <c r="M23" s="33" t="s">
        <v>31</v>
      </c>
    </row>
    <row r="24" spans="1:13" ht="141" customHeight="1">
      <c r="A24" s="5">
        <v>1</v>
      </c>
      <c r="B24" s="39" t="s">
        <v>61</v>
      </c>
      <c r="C24" s="9" t="e">
        <f>F24/G24</f>
        <v>#DIV/0!</v>
      </c>
      <c r="D24" s="21">
        <v>11059667.289999999</v>
      </c>
      <c r="E24" s="21">
        <v>23035400</v>
      </c>
      <c r="F24" s="22">
        <f>D24+E24</f>
        <v>34095067.289999999</v>
      </c>
      <c r="G24" s="40">
        <f>'[1]форма 1 сады'!D24</f>
        <v>0</v>
      </c>
      <c r="H24" s="22" t="e">
        <f>K24/L24</f>
        <v>#DIV/0!</v>
      </c>
      <c r="I24" s="21">
        <v>8255561.5300000003</v>
      </c>
      <c r="J24" s="21">
        <v>17517457.75</v>
      </c>
      <c r="K24" s="22">
        <f>I24+J24</f>
        <v>25773019.280000001</v>
      </c>
      <c r="L24" s="40">
        <f>'[1]форма 1 сады'!E24</f>
        <v>0</v>
      </c>
      <c r="M24" s="23" t="e">
        <f>H24/C24*100</f>
        <v>#DIV/0!</v>
      </c>
    </row>
    <row r="25" spans="1:13" ht="216.75" customHeight="1">
      <c r="A25" s="5">
        <v>2</v>
      </c>
      <c r="B25" s="41" t="s">
        <v>63</v>
      </c>
      <c r="C25" s="9" t="e">
        <f>F25/G25</f>
        <v>#DIV/0!</v>
      </c>
      <c r="D25" s="21">
        <v>445832.71</v>
      </c>
      <c r="E25" s="22"/>
      <c r="F25" s="22">
        <f>D25</f>
        <v>445832.71</v>
      </c>
      <c r="G25" s="40">
        <f>G24</f>
        <v>0</v>
      </c>
      <c r="H25" s="22" t="e">
        <f>K25/L25</f>
        <v>#DIV/0!</v>
      </c>
      <c r="I25" s="21">
        <v>444769.47</v>
      </c>
      <c r="J25" s="22"/>
      <c r="K25" s="22">
        <f>I25</f>
        <v>444769.47</v>
      </c>
      <c r="L25" s="40">
        <f>'[1]форма 1 сады'!E25</f>
        <v>0</v>
      </c>
      <c r="M25" s="23" t="e">
        <f>H25/C25*100</f>
        <v>#DIV/0!</v>
      </c>
    </row>
    <row r="27" spans="1:13">
      <c r="A27" s="75" t="s">
        <v>68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7"/>
    </row>
    <row r="28" spans="1:13">
      <c r="A28" s="74" t="s">
        <v>52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3" ht="199.5" customHeight="1">
      <c r="A29" s="2" t="s">
        <v>5</v>
      </c>
      <c r="B29" s="3" t="s">
        <v>6</v>
      </c>
      <c r="C29" s="3" t="s">
        <v>20</v>
      </c>
      <c r="D29" s="3" t="s">
        <v>48</v>
      </c>
      <c r="E29" s="3" t="s">
        <v>49</v>
      </c>
      <c r="F29" s="3" t="s">
        <v>50</v>
      </c>
      <c r="G29" s="3" t="s">
        <v>8</v>
      </c>
      <c r="H29" s="3" t="s">
        <v>21</v>
      </c>
      <c r="I29" s="3" t="s">
        <v>22</v>
      </c>
      <c r="J29" s="3" t="s">
        <v>23</v>
      </c>
      <c r="K29" s="3" t="s">
        <v>24</v>
      </c>
      <c r="L29" s="3" t="s">
        <v>9</v>
      </c>
      <c r="M29" s="3" t="s">
        <v>10</v>
      </c>
    </row>
    <row r="30" spans="1:13">
      <c r="A30" s="34">
        <v>1</v>
      </c>
      <c r="B30" s="34">
        <v>2</v>
      </c>
      <c r="C30" s="34">
        <v>3</v>
      </c>
      <c r="D30" s="34" t="s">
        <v>25</v>
      </c>
      <c r="E30" s="34" t="s">
        <v>26</v>
      </c>
      <c r="F30" s="34" t="s">
        <v>46</v>
      </c>
      <c r="G30" s="34" t="s">
        <v>27</v>
      </c>
      <c r="H30" s="34">
        <v>4</v>
      </c>
      <c r="I30" s="34" t="s">
        <v>28</v>
      </c>
      <c r="J30" s="34" t="s">
        <v>29</v>
      </c>
      <c r="K30" s="34" t="s">
        <v>47</v>
      </c>
      <c r="L30" s="34" t="s">
        <v>30</v>
      </c>
      <c r="M30" s="34" t="s">
        <v>31</v>
      </c>
    </row>
    <row r="31" spans="1:13" ht="56.25">
      <c r="A31" s="5">
        <v>1</v>
      </c>
      <c r="B31" s="39" t="s">
        <v>65</v>
      </c>
      <c r="C31" s="9">
        <f>F31/G31</f>
        <v>124868.3908045977</v>
      </c>
      <c r="D31" s="21">
        <f>8996450-D32</f>
        <v>8578450</v>
      </c>
      <c r="E31" s="21">
        <v>24012200</v>
      </c>
      <c r="F31" s="22">
        <f>D31+E31</f>
        <v>32590650</v>
      </c>
      <c r="G31" s="40">
        <v>261</v>
      </c>
      <c r="H31" s="22">
        <f>K31/L31</f>
        <v>85314.970172413799</v>
      </c>
      <c r="I31" s="21">
        <f>7130464.55-I32</f>
        <v>6712466.3499999996</v>
      </c>
      <c r="J31" s="21">
        <v>18028875</v>
      </c>
      <c r="K31" s="22">
        <f>I31+J31</f>
        <v>24741341.350000001</v>
      </c>
      <c r="L31" s="40">
        <v>290</v>
      </c>
      <c r="M31" s="23">
        <f>H31/C31*100</f>
        <v>68.323912579221343</v>
      </c>
    </row>
    <row r="32" spans="1:13" ht="56.25">
      <c r="A32" s="5">
        <v>2</v>
      </c>
      <c r="B32" s="41" t="s">
        <v>66</v>
      </c>
      <c r="C32" s="9">
        <f>F32/G32</f>
        <v>1601.5325670498084</v>
      </c>
      <c r="D32" s="21">
        <v>418000</v>
      </c>
      <c r="E32" s="22"/>
      <c r="F32" s="22">
        <f>D32</f>
        <v>418000</v>
      </c>
      <c r="G32" s="40">
        <f>G31</f>
        <v>261</v>
      </c>
      <c r="H32" s="22">
        <f>K32/L32</f>
        <v>1441.373103448276</v>
      </c>
      <c r="I32" s="21">
        <v>417998.2</v>
      </c>
      <c r="J32" s="22"/>
      <c r="K32" s="22">
        <f>I32</f>
        <v>417998.2</v>
      </c>
      <c r="L32" s="40">
        <v>290</v>
      </c>
      <c r="M32" s="23">
        <f>H32/C32*100</f>
        <v>89.999612440191385</v>
      </c>
    </row>
    <row r="34" spans="1:13">
      <c r="A34" s="75" t="s">
        <v>71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7"/>
    </row>
    <row r="35" spans="1:13">
      <c r="A35" s="74" t="s">
        <v>52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</row>
    <row r="36" spans="1:13" ht="199.5" customHeight="1">
      <c r="A36" s="2" t="s">
        <v>5</v>
      </c>
      <c r="B36" s="3" t="s">
        <v>6</v>
      </c>
      <c r="C36" s="3" t="s">
        <v>20</v>
      </c>
      <c r="D36" s="3" t="s">
        <v>48</v>
      </c>
      <c r="E36" s="3" t="s">
        <v>49</v>
      </c>
      <c r="F36" s="3" t="s">
        <v>50</v>
      </c>
      <c r="G36" s="3" t="s">
        <v>8</v>
      </c>
      <c r="H36" s="3" t="s">
        <v>21</v>
      </c>
      <c r="I36" s="3" t="s">
        <v>22</v>
      </c>
      <c r="J36" s="3" t="s">
        <v>23</v>
      </c>
      <c r="K36" s="3" t="s">
        <v>24</v>
      </c>
      <c r="L36" s="3" t="s">
        <v>9</v>
      </c>
      <c r="M36" s="3" t="s">
        <v>10</v>
      </c>
    </row>
    <row r="37" spans="1:13">
      <c r="A37" s="34">
        <v>1</v>
      </c>
      <c r="B37" s="34">
        <v>2</v>
      </c>
      <c r="C37" s="34">
        <v>3</v>
      </c>
      <c r="D37" s="34" t="s">
        <v>25</v>
      </c>
      <c r="E37" s="34" t="s">
        <v>26</v>
      </c>
      <c r="F37" s="34" t="s">
        <v>46</v>
      </c>
      <c r="G37" s="34" t="s">
        <v>27</v>
      </c>
      <c r="H37" s="34">
        <v>4</v>
      </c>
      <c r="I37" s="34" t="s">
        <v>28</v>
      </c>
      <c r="J37" s="34" t="s">
        <v>29</v>
      </c>
      <c r="K37" s="34" t="s">
        <v>47</v>
      </c>
      <c r="L37" s="34" t="s">
        <v>30</v>
      </c>
      <c r="M37" s="34" t="s">
        <v>31</v>
      </c>
    </row>
    <row r="38" spans="1:13" ht="141" customHeight="1">
      <c r="A38" s="5">
        <v>1</v>
      </c>
      <c r="B38" s="29" t="s">
        <v>72</v>
      </c>
      <c r="C38" s="9">
        <f>F38/G38</f>
        <v>120156.56588709677</v>
      </c>
      <c r="D38" s="21">
        <v>5874414.1699999999</v>
      </c>
      <c r="E38" s="21">
        <v>9025000</v>
      </c>
      <c r="F38" s="22">
        <f>D38+E38</f>
        <v>14899414.17</v>
      </c>
      <c r="G38" s="31">
        <v>124</v>
      </c>
      <c r="H38" s="22">
        <f>K38/L38</f>
        <v>92356.158719999992</v>
      </c>
      <c r="I38" s="21">
        <v>4736534.7</v>
      </c>
      <c r="J38" s="21">
        <v>6807985.1399999997</v>
      </c>
      <c r="K38" s="22">
        <f>I38+J38</f>
        <v>11544519.84</v>
      </c>
      <c r="L38" s="31">
        <v>125</v>
      </c>
      <c r="M38" s="23">
        <f>H38/C38*100</f>
        <v>76.863180999015071</v>
      </c>
    </row>
    <row r="39" spans="1:13" ht="216.75" customHeight="1">
      <c r="A39" s="5">
        <v>2</v>
      </c>
      <c r="B39" s="30" t="s">
        <v>73</v>
      </c>
      <c r="C39" s="9">
        <f>F39/G39</f>
        <v>1206.3373387096774</v>
      </c>
      <c r="D39" s="21">
        <v>149585.82999999999</v>
      </c>
      <c r="E39" s="22"/>
      <c r="F39" s="22">
        <f>D39</f>
        <v>149585.82999999999</v>
      </c>
      <c r="G39" s="31">
        <f>G38</f>
        <v>124</v>
      </c>
      <c r="H39" s="22">
        <f>K39/L39</f>
        <v>522.50144</v>
      </c>
      <c r="I39" s="21">
        <v>65312.68</v>
      </c>
      <c r="J39" s="22"/>
      <c r="K39" s="22">
        <f>I39</f>
        <v>65312.68</v>
      </c>
      <c r="L39" s="31">
        <v>125</v>
      </c>
      <c r="M39" s="23">
        <f>H39/C39*100</f>
        <v>43.313045466940288</v>
      </c>
    </row>
    <row r="41" spans="1:13">
      <c r="A41" s="83" t="s">
        <v>74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5"/>
    </row>
    <row r="42" spans="1:13">
      <c r="A42" s="74" t="s">
        <v>52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3" ht="199.5" customHeight="1">
      <c r="A43" s="2" t="s">
        <v>5</v>
      </c>
      <c r="B43" s="3" t="s">
        <v>6</v>
      </c>
      <c r="C43" s="3" t="s">
        <v>20</v>
      </c>
      <c r="D43" s="3" t="s">
        <v>48</v>
      </c>
      <c r="E43" s="3" t="s">
        <v>49</v>
      </c>
      <c r="F43" s="3" t="s">
        <v>50</v>
      </c>
      <c r="G43" s="3" t="s">
        <v>8</v>
      </c>
      <c r="H43" s="3" t="s">
        <v>21</v>
      </c>
      <c r="I43" s="3" t="s">
        <v>22</v>
      </c>
      <c r="J43" s="3" t="s">
        <v>23</v>
      </c>
      <c r="K43" s="3" t="s">
        <v>24</v>
      </c>
      <c r="L43" s="3" t="s">
        <v>9</v>
      </c>
      <c r="M43" s="3" t="s">
        <v>10</v>
      </c>
    </row>
    <row r="44" spans="1:13">
      <c r="A44" s="34">
        <v>1</v>
      </c>
      <c r="B44" s="34">
        <v>2</v>
      </c>
      <c r="C44" s="34">
        <v>3</v>
      </c>
      <c r="D44" s="34" t="s">
        <v>25</v>
      </c>
      <c r="E44" s="34" t="s">
        <v>26</v>
      </c>
      <c r="F44" s="34" t="s">
        <v>46</v>
      </c>
      <c r="G44" s="34" t="s">
        <v>27</v>
      </c>
      <c r="H44" s="34">
        <v>4</v>
      </c>
      <c r="I44" s="34" t="s">
        <v>28</v>
      </c>
      <c r="J44" s="34" t="s">
        <v>29</v>
      </c>
      <c r="K44" s="34" t="s">
        <v>47</v>
      </c>
      <c r="L44" s="34" t="s">
        <v>30</v>
      </c>
      <c r="M44" s="34" t="s">
        <v>31</v>
      </c>
    </row>
    <row r="45" spans="1:13" ht="141" customHeight="1">
      <c r="A45" s="5">
        <v>1</v>
      </c>
      <c r="B45" s="39" t="s">
        <v>79</v>
      </c>
      <c r="C45" s="9">
        <f t="shared" ref="C45:C46" si="0">F45/G45</f>
        <v>136448.18181818182</v>
      </c>
      <c r="D45" s="44">
        <v>8660700</v>
      </c>
      <c r="E45" s="44">
        <v>21357900</v>
      </c>
      <c r="F45" s="22">
        <f>D45+E45</f>
        <v>30018600</v>
      </c>
      <c r="G45" s="40">
        <v>220</v>
      </c>
      <c r="H45" s="22">
        <f t="shared" ref="H45:H46" si="1">K45/L45</f>
        <v>122000.34264462809</v>
      </c>
      <c r="I45" s="44">
        <v>3089667.36</v>
      </c>
      <c r="J45" s="44">
        <v>11672374.1</v>
      </c>
      <c r="K45" s="22">
        <f>I45+J45</f>
        <v>14762041.459999999</v>
      </c>
      <c r="L45" s="40">
        <v>121</v>
      </c>
      <c r="M45" s="23">
        <f t="shared" ref="M45:M46" si="2">H45/C45*100</f>
        <v>89.411482820045507</v>
      </c>
    </row>
    <row r="46" spans="1:13" ht="111" customHeight="1">
      <c r="A46" s="5">
        <v>2</v>
      </c>
      <c r="B46" s="41" t="s">
        <v>80</v>
      </c>
      <c r="C46" s="9">
        <f t="shared" si="0"/>
        <v>0</v>
      </c>
      <c r="D46" s="44"/>
      <c r="E46" s="22"/>
      <c r="F46" s="22">
        <f>D46</f>
        <v>0</v>
      </c>
      <c r="G46" s="40">
        <f>G45</f>
        <v>220</v>
      </c>
      <c r="H46" s="22">
        <f t="shared" si="1"/>
        <v>0</v>
      </c>
      <c r="I46" s="44"/>
      <c r="J46" s="22"/>
      <c r="K46" s="22">
        <f>I46</f>
        <v>0</v>
      </c>
      <c r="L46" s="40">
        <v>121</v>
      </c>
      <c r="M46" s="23" t="e">
        <f t="shared" si="2"/>
        <v>#DIV/0!</v>
      </c>
    </row>
    <row r="48" spans="1:13">
      <c r="A48" s="75" t="s">
        <v>81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7"/>
    </row>
    <row r="49" spans="1:13">
      <c r="A49" s="74" t="s">
        <v>52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1:13" ht="199.5" customHeight="1">
      <c r="A50" s="2" t="s">
        <v>5</v>
      </c>
      <c r="B50" s="3" t="s">
        <v>6</v>
      </c>
      <c r="C50" s="3" t="s">
        <v>20</v>
      </c>
      <c r="D50" s="3" t="s">
        <v>48</v>
      </c>
      <c r="E50" s="3" t="s">
        <v>49</v>
      </c>
      <c r="F50" s="3" t="s">
        <v>50</v>
      </c>
      <c r="G50" s="3" t="s">
        <v>8</v>
      </c>
      <c r="H50" s="3" t="s">
        <v>21</v>
      </c>
      <c r="I50" s="3" t="s">
        <v>22</v>
      </c>
      <c r="J50" s="3" t="s">
        <v>23</v>
      </c>
      <c r="K50" s="3" t="s">
        <v>24</v>
      </c>
      <c r="L50" s="3" t="s">
        <v>9</v>
      </c>
      <c r="M50" s="3" t="s">
        <v>10</v>
      </c>
    </row>
    <row r="51" spans="1:13">
      <c r="A51" s="34">
        <v>1</v>
      </c>
      <c r="B51" s="34">
        <v>2</v>
      </c>
      <c r="C51" s="34">
        <v>3</v>
      </c>
      <c r="D51" s="34" t="s">
        <v>25</v>
      </c>
      <c r="E51" s="34" t="s">
        <v>26</v>
      </c>
      <c r="F51" s="34" t="s">
        <v>46</v>
      </c>
      <c r="G51" s="34" t="s">
        <v>27</v>
      </c>
      <c r="H51" s="34">
        <v>4</v>
      </c>
      <c r="I51" s="34" t="s">
        <v>28</v>
      </c>
      <c r="J51" s="34" t="s">
        <v>29</v>
      </c>
      <c r="K51" s="34" t="s">
        <v>47</v>
      </c>
      <c r="L51" s="34" t="s">
        <v>30</v>
      </c>
      <c r="M51" s="34" t="s">
        <v>31</v>
      </c>
    </row>
    <row r="52" spans="1:13" ht="141" customHeight="1">
      <c r="A52" s="5">
        <v>1</v>
      </c>
      <c r="B52" s="29" t="s">
        <v>86</v>
      </c>
      <c r="C52" s="9">
        <f>F52/G52</f>
        <v>179922.41379310345</v>
      </c>
      <c r="D52" s="21">
        <v>6517100</v>
      </c>
      <c r="E52" s="21">
        <v>3918400</v>
      </c>
      <c r="F52" s="22">
        <f>D52+E52</f>
        <v>10435500</v>
      </c>
      <c r="G52" s="31">
        <v>58</v>
      </c>
      <c r="H52" s="22">
        <f>K52/L52</f>
        <v>149212.77510204082</v>
      </c>
      <c r="I52" s="45">
        <v>3393025.98</v>
      </c>
      <c r="J52" s="45">
        <v>3918400</v>
      </c>
      <c r="K52" s="46">
        <f>I52+J52</f>
        <v>7311425.9800000004</v>
      </c>
      <c r="L52" s="31">
        <v>49</v>
      </c>
      <c r="M52" s="23">
        <f>H52/C52*100</f>
        <v>82.931732604267822</v>
      </c>
    </row>
    <row r="53" spans="1:13" ht="216.75" customHeight="1">
      <c r="A53" s="5">
        <v>2</v>
      </c>
      <c r="B53" s="30" t="s">
        <v>87</v>
      </c>
      <c r="C53" s="9">
        <f>F53/G53</f>
        <v>2062.0689655172414</v>
      </c>
      <c r="D53" s="21">
        <v>119600</v>
      </c>
      <c r="E53" s="22"/>
      <c r="F53" s="22">
        <f>D53</f>
        <v>119600</v>
      </c>
      <c r="G53" s="31">
        <f>G52</f>
        <v>58</v>
      </c>
      <c r="H53" s="22">
        <f>K53/L53</f>
        <v>2165.2346938775509</v>
      </c>
      <c r="I53" s="21">
        <v>106096.5</v>
      </c>
      <c r="J53" s="22"/>
      <c r="K53" s="22">
        <f>I53</f>
        <v>106096.5</v>
      </c>
      <c r="L53" s="31">
        <v>49</v>
      </c>
      <c r="M53" s="23">
        <f>H53/C53*100</f>
        <v>105.0030202716538</v>
      </c>
    </row>
    <row r="55" spans="1:13">
      <c r="A55" s="75" t="s">
        <v>88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7"/>
    </row>
    <row r="56" spans="1:13">
      <c r="A56" s="74" t="s">
        <v>52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</row>
    <row r="57" spans="1:13" ht="199.5" customHeight="1">
      <c r="A57" s="2" t="s">
        <v>5</v>
      </c>
      <c r="B57" s="3" t="s">
        <v>6</v>
      </c>
      <c r="C57" s="3" t="s">
        <v>20</v>
      </c>
      <c r="D57" s="3" t="s">
        <v>48</v>
      </c>
      <c r="E57" s="3" t="s">
        <v>49</v>
      </c>
      <c r="F57" s="3" t="s">
        <v>50</v>
      </c>
      <c r="G57" s="3" t="s">
        <v>8</v>
      </c>
      <c r="H57" s="3" t="s">
        <v>21</v>
      </c>
      <c r="I57" s="3" t="s">
        <v>22</v>
      </c>
      <c r="J57" s="3" t="s">
        <v>23</v>
      </c>
      <c r="K57" s="3" t="s">
        <v>24</v>
      </c>
      <c r="L57" s="3" t="s">
        <v>9</v>
      </c>
      <c r="M57" s="3" t="s">
        <v>10</v>
      </c>
    </row>
    <row r="58" spans="1:13">
      <c r="A58" s="34">
        <v>1</v>
      </c>
      <c r="B58" s="34">
        <v>2</v>
      </c>
      <c r="C58" s="34">
        <v>3</v>
      </c>
      <c r="D58" s="34" t="s">
        <v>25</v>
      </c>
      <c r="E58" s="34" t="s">
        <v>26</v>
      </c>
      <c r="F58" s="34" t="s">
        <v>46</v>
      </c>
      <c r="G58" s="34" t="s">
        <v>27</v>
      </c>
      <c r="H58" s="34">
        <v>4</v>
      </c>
      <c r="I58" s="34" t="s">
        <v>28</v>
      </c>
      <c r="J58" s="34" t="s">
        <v>29</v>
      </c>
      <c r="K58" s="34" t="s">
        <v>47</v>
      </c>
      <c r="L58" s="34" t="s">
        <v>30</v>
      </c>
      <c r="M58" s="34" t="s">
        <v>31</v>
      </c>
    </row>
    <row r="59" spans="1:13" ht="141" customHeight="1">
      <c r="A59" s="5">
        <v>1</v>
      </c>
      <c r="B59" s="29" t="s">
        <v>89</v>
      </c>
      <c r="C59" s="9">
        <f>F59/G59</f>
        <v>135411.81818181818</v>
      </c>
      <c r="D59" s="21">
        <v>8469800</v>
      </c>
      <c r="E59" s="21">
        <v>21320800</v>
      </c>
      <c r="F59" s="22">
        <f>D59+E59</f>
        <v>29790600</v>
      </c>
      <c r="G59" s="31">
        <v>220</v>
      </c>
      <c r="H59" s="22">
        <f>K59/L59</f>
        <v>145083.71959459459</v>
      </c>
      <c r="I59" s="21">
        <v>3428195.25</v>
      </c>
      <c r="J59" s="21">
        <v>7308000</v>
      </c>
      <c r="K59" s="22">
        <f>I59+J59</f>
        <v>10736195.25</v>
      </c>
      <c r="L59" s="31">
        <v>74</v>
      </c>
      <c r="M59" s="23">
        <f>H59/C59*100</f>
        <v>107.14258293156502</v>
      </c>
    </row>
    <row r="60" spans="1:13" ht="216.75" customHeight="1">
      <c r="A60" s="5">
        <v>2</v>
      </c>
      <c r="B60" s="30" t="s">
        <v>90</v>
      </c>
      <c r="C60" s="9">
        <f>F60/G60</f>
        <v>0</v>
      </c>
      <c r="D60" s="21">
        <v>0</v>
      </c>
      <c r="E60" s="22"/>
      <c r="F60" s="22">
        <f>D60</f>
        <v>0</v>
      </c>
      <c r="G60" s="31">
        <f>G59</f>
        <v>220</v>
      </c>
      <c r="H60" s="22">
        <f>K60/L60</f>
        <v>0</v>
      </c>
      <c r="I60" s="21">
        <v>0</v>
      </c>
      <c r="J60" s="22"/>
      <c r="K60" s="22">
        <f>I60</f>
        <v>0</v>
      </c>
      <c r="L60" s="31">
        <v>74</v>
      </c>
      <c r="M60" s="23" t="e">
        <f>H60/C60*100</f>
        <v>#DIV/0!</v>
      </c>
    </row>
    <row r="62" spans="1:13">
      <c r="A62" s="75" t="s">
        <v>91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7"/>
    </row>
    <row r="63" spans="1:13">
      <c r="A63" s="74" t="s">
        <v>52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</row>
    <row r="64" spans="1:13" ht="199.5" customHeight="1">
      <c r="A64" s="2" t="s">
        <v>5</v>
      </c>
      <c r="B64" s="3" t="s">
        <v>6</v>
      </c>
      <c r="C64" s="3" t="s">
        <v>20</v>
      </c>
      <c r="D64" s="3" t="s">
        <v>48</v>
      </c>
      <c r="E64" s="3" t="s">
        <v>49</v>
      </c>
      <c r="F64" s="3" t="s">
        <v>50</v>
      </c>
      <c r="G64" s="3" t="s">
        <v>8</v>
      </c>
      <c r="H64" s="3" t="s">
        <v>21</v>
      </c>
      <c r="I64" s="3" t="s">
        <v>22</v>
      </c>
      <c r="J64" s="3" t="s">
        <v>23</v>
      </c>
      <c r="K64" s="3" t="s">
        <v>24</v>
      </c>
      <c r="L64" s="3" t="s">
        <v>9</v>
      </c>
      <c r="M64" s="3" t="s">
        <v>10</v>
      </c>
    </row>
    <row r="65" spans="1:13">
      <c r="A65" s="34">
        <v>1</v>
      </c>
      <c r="B65" s="34">
        <v>2</v>
      </c>
      <c r="C65" s="34">
        <v>3</v>
      </c>
      <c r="D65" s="34" t="s">
        <v>25</v>
      </c>
      <c r="E65" s="34" t="s">
        <v>26</v>
      </c>
      <c r="F65" s="34" t="s">
        <v>46</v>
      </c>
      <c r="G65" s="34" t="s">
        <v>27</v>
      </c>
      <c r="H65" s="34">
        <v>4</v>
      </c>
      <c r="I65" s="34" t="s">
        <v>28</v>
      </c>
      <c r="J65" s="34" t="s">
        <v>29</v>
      </c>
      <c r="K65" s="34" t="s">
        <v>47</v>
      </c>
      <c r="L65" s="34" t="s">
        <v>30</v>
      </c>
      <c r="M65" s="34" t="s">
        <v>31</v>
      </c>
    </row>
    <row r="66" spans="1:13" ht="141" customHeight="1">
      <c r="A66" s="5">
        <v>1</v>
      </c>
      <c r="B66" s="36" t="s">
        <v>95</v>
      </c>
      <c r="C66" s="9">
        <f>F66/G66</f>
        <v>129289.20588235294</v>
      </c>
      <c r="D66" s="21">
        <v>5258032</v>
      </c>
      <c r="E66" s="21">
        <v>12325300</v>
      </c>
      <c r="F66" s="22">
        <f>D66+E66</f>
        <v>17583332</v>
      </c>
      <c r="G66" s="40">
        <v>136</v>
      </c>
      <c r="H66" s="22">
        <f>K66/L66</f>
        <v>122438.36858407078</v>
      </c>
      <c r="I66" s="21">
        <v>4322685.05</v>
      </c>
      <c r="J66" s="21">
        <v>9512850.5999999996</v>
      </c>
      <c r="K66" s="22">
        <f>I66+J66</f>
        <v>13835535.649999999</v>
      </c>
      <c r="L66" s="40">
        <v>113</v>
      </c>
      <c r="M66" s="23">
        <f>H66/C66*100</f>
        <v>94.701152929567769</v>
      </c>
    </row>
    <row r="67" spans="1:13" ht="216.75" customHeight="1">
      <c r="A67" s="5">
        <v>2</v>
      </c>
      <c r="B67" s="37" t="s">
        <v>94</v>
      </c>
      <c r="C67" s="9">
        <f>F67/G67</f>
        <v>2259.5588235294117</v>
      </c>
      <c r="D67" s="21">
        <v>307300</v>
      </c>
      <c r="E67" s="22"/>
      <c r="F67" s="22">
        <f>D67</f>
        <v>307300</v>
      </c>
      <c r="G67" s="40">
        <f>G66</f>
        <v>136</v>
      </c>
      <c r="H67" s="22">
        <f>K67/L67</f>
        <v>1380.9653097345131</v>
      </c>
      <c r="I67" s="21">
        <v>156049.07999999999</v>
      </c>
      <c r="J67" s="22"/>
      <c r="K67" s="22">
        <f>I67</f>
        <v>156049.07999999999</v>
      </c>
      <c r="L67" s="40">
        <v>113</v>
      </c>
      <c r="M67" s="23">
        <f>H67/C67*100</f>
        <v>61.116590342952748</v>
      </c>
    </row>
    <row r="69" spans="1:13">
      <c r="A69" s="75" t="s">
        <v>96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7"/>
    </row>
    <row r="70" spans="1:13">
      <c r="A70" s="74" t="s">
        <v>52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</row>
    <row r="71" spans="1:13" ht="199.5" customHeight="1">
      <c r="A71" s="2" t="s">
        <v>5</v>
      </c>
      <c r="B71" s="3" t="s">
        <v>6</v>
      </c>
      <c r="C71" s="3" t="s">
        <v>20</v>
      </c>
      <c r="D71" s="3" t="s">
        <v>48</v>
      </c>
      <c r="E71" s="3" t="s">
        <v>49</v>
      </c>
      <c r="F71" s="3" t="s">
        <v>50</v>
      </c>
      <c r="G71" s="3" t="s">
        <v>8</v>
      </c>
      <c r="H71" s="3" t="s">
        <v>21</v>
      </c>
      <c r="I71" s="3" t="s">
        <v>22</v>
      </c>
      <c r="J71" s="3" t="s">
        <v>23</v>
      </c>
      <c r="K71" s="3" t="s">
        <v>24</v>
      </c>
      <c r="L71" s="3" t="s">
        <v>9</v>
      </c>
      <c r="M71" s="3" t="s">
        <v>10</v>
      </c>
    </row>
    <row r="72" spans="1:13">
      <c r="A72" s="34">
        <v>1</v>
      </c>
      <c r="B72" s="34">
        <v>2</v>
      </c>
      <c r="C72" s="34">
        <v>3</v>
      </c>
      <c r="D72" s="34" t="s">
        <v>25</v>
      </c>
      <c r="E72" s="34" t="s">
        <v>26</v>
      </c>
      <c r="F72" s="34" t="s">
        <v>46</v>
      </c>
      <c r="G72" s="34" t="s">
        <v>27</v>
      </c>
      <c r="H72" s="34">
        <v>4</v>
      </c>
      <c r="I72" s="34" t="s">
        <v>28</v>
      </c>
      <c r="J72" s="34" t="s">
        <v>29</v>
      </c>
      <c r="K72" s="34" t="s">
        <v>47</v>
      </c>
      <c r="L72" s="34" t="s">
        <v>30</v>
      </c>
      <c r="M72" s="34" t="s">
        <v>31</v>
      </c>
    </row>
    <row r="73" spans="1:13" ht="141" customHeight="1">
      <c r="A73" s="5">
        <v>1</v>
      </c>
      <c r="B73" s="36" t="s">
        <v>97</v>
      </c>
      <c r="C73" s="9">
        <f>F73/G73</f>
        <v>88763.829787234048</v>
      </c>
      <c r="D73" s="21">
        <v>4437200</v>
      </c>
      <c r="E73" s="21">
        <v>12250400</v>
      </c>
      <c r="F73" s="22">
        <f>D73+E73</f>
        <v>16687600</v>
      </c>
      <c r="G73" s="40">
        <v>188</v>
      </c>
      <c r="H73" s="22">
        <f>K73/L73</f>
        <v>72719.405286624198</v>
      </c>
      <c r="I73" s="21">
        <v>3523271.63</v>
      </c>
      <c r="J73" s="21">
        <v>7893675</v>
      </c>
      <c r="K73" s="22">
        <f>I73+J73</f>
        <v>11416946.629999999</v>
      </c>
      <c r="L73" s="40">
        <v>157</v>
      </c>
      <c r="M73" s="23">
        <f>H73/C73*100</f>
        <v>81.924591875915937</v>
      </c>
    </row>
    <row r="74" spans="1:13" ht="216.75" customHeight="1">
      <c r="A74" s="5">
        <v>2</v>
      </c>
      <c r="B74" s="37" t="s">
        <v>98</v>
      </c>
      <c r="C74" s="9">
        <f>F74/G74</f>
        <v>1168.6170212765958</v>
      </c>
      <c r="D74" s="21">
        <v>219700</v>
      </c>
      <c r="E74" s="22"/>
      <c r="F74" s="22">
        <f>D74</f>
        <v>219700</v>
      </c>
      <c r="G74" s="40">
        <f>G73</f>
        <v>188</v>
      </c>
      <c r="H74" s="22">
        <f>K74/L74</f>
        <v>555.02445859872614</v>
      </c>
      <c r="I74" s="21">
        <v>87138.84</v>
      </c>
      <c r="J74" s="22"/>
      <c r="K74" s="22">
        <f>I74</f>
        <v>87138.84</v>
      </c>
      <c r="L74" s="40">
        <v>157</v>
      </c>
      <c r="M74" s="23">
        <f>H74/C74*100</f>
        <v>47.494127545088986</v>
      </c>
    </row>
    <row r="76" spans="1:13">
      <c r="A76" s="80" t="s">
        <v>100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2"/>
    </row>
    <row r="77" spans="1:13">
      <c r="A77" s="74" t="s">
        <v>52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</row>
    <row r="78" spans="1:13" ht="199.5" customHeight="1">
      <c r="A78" s="2" t="s">
        <v>5</v>
      </c>
      <c r="B78" s="47" t="s">
        <v>6</v>
      </c>
      <c r="C78" s="47" t="s">
        <v>20</v>
      </c>
      <c r="D78" s="47" t="s">
        <v>48</v>
      </c>
      <c r="E78" s="47" t="s">
        <v>49</v>
      </c>
      <c r="F78" s="47" t="s">
        <v>50</v>
      </c>
      <c r="G78" s="47" t="s">
        <v>8</v>
      </c>
      <c r="H78" s="47" t="s">
        <v>21</v>
      </c>
      <c r="I78" s="47" t="s">
        <v>22</v>
      </c>
      <c r="J78" s="3" t="s">
        <v>23</v>
      </c>
      <c r="K78" s="3" t="s">
        <v>24</v>
      </c>
      <c r="L78" s="3" t="s">
        <v>9</v>
      </c>
      <c r="M78" s="3" t="s">
        <v>10</v>
      </c>
    </row>
    <row r="79" spans="1:13">
      <c r="A79" s="34">
        <v>1</v>
      </c>
      <c r="B79" s="34">
        <v>2</v>
      </c>
      <c r="C79" s="34">
        <v>3</v>
      </c>
      <c r="D79" s="34" t="s">
        <v>25</v>
      </c>
      <c r="E79" s="34" t="s">
        <v>26</v>
      </c>
      <c r="F79" s="34" t="s">
        <v>46</v>
      </c>
      <c r="G79" s="34" t="s">
        <v>27</v>
      </c>
      <c r="H79" s="34">
        <v>4</v>
      </c>
      <c r="I79" s="34" t="s">
        <v>28</v>
      </c>
      <c r="J79" s="34" t="s">
        <v>29</v>
      </c>
      <c r="K79" s="34" t="s">
        <v>47</v>
      </c>
      <c r="L79" s="34" t="s">
        <v>30</v>
      </c>
      <c r="M79" s="34" t="s">
        <v>31</v>
      </c>
    </row>
    <row r="80" spans="1:13" ht="141" customHeight="1">
      <c r="A80" s="5">
        <v>1</v>
      </c>
      <c r="B80" s="29" t="s">
        <v>103</v>
      </c>
      <c r="C80" s="9">
        <f>F80/G80</f>
        <v>146882.63636363635</v>
      </c>
      <c r="D80" s="21">
        <v>8665735</v>
      </c>
      <c r="E80" s="21">
        <v>15569900</v>
      </c>
      <c r="F80" s="22">
        <f>D80+E80</f>
        <v>24235635</v>
      </c>
      <c r="G80" s="31">
        <v>165</v>
      </c>
      <c r="H80" s="22">
        <f>K80/L80</f>
        <v>121841.87291044777</v>
      </c>
      <c r="I80" s="21">
        <v>6421678.5700000003</v>
      </c>
      <c r="J80" s="21">
        <v>9905132.4000000004</v>
      </c>
      <c r="K80" s="22">
        <f>I80+J80</f>
        <v>16326810.970000001</v>
      </c>
      <c r="L80" s="31">
        <v>134</v>
      </c>
      <c r="M80" s="23">
        <f>H80/C80*100</f>
        <v>82.95185593537731</v>
      </c>
    </row>
    <row r="81" spans="1:13" ht="216.75" customHeight="1">
      <c r="A81" s="5">
        <v>2</v>
      </c>
      <c r="B81" s="30" t="s">
        <v>104</v>
      </c>
      <c r="C81" s="9">
        <f>F81/G81</f>
        <v>1316.3636363636363</v>
      </c>
      <c r="D81" s="21">
        <v>217200</v>
      </c>
      <c r="E81" s="22"/>
      <c r="F81" s="22">
        <f>D81</f>
        <v>217200</v>
      </c>
      <c r="G81" s="31">
        <f>G80</f>
        <v>165</v>
      </c>
      <c r="H81" s="22">
        <f>K81/L81</f>
        <v>1150.2951492537313</v>
      </c>
      <c r="I81" s="21">
        <v>154139.54999999999</v>
      </c>
      <c r="J81" s="22"/>
      <c r="K81" s="22">
        <f>I81</f>
        <v>154139.54999999999</v>
      </c>
      <c r="L81" s="31">
        <v>134</v>
      </c>
      <c r="M81" s="23">
        <f>H81/C81*100</f>
        <v>87.384300012369096</v>
      </c>
    </row>
    <row r="83" spans="1:13">
      <c r="A83" s="75" t="s">
        <v>105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7"/>
    </row>
    <row r="84" spans="1:13">
      <c r="A84" s="74" t="s">
        <v>52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</row>
    <row r="85" spans="1:13" ht="199.5" customHeight="1">
      <c r="A85" s="2" t="s">
        <v>5</v>
      </c>
      <c r="B85" s="3" t="s">
        <v>6</v>
      </c>
      <c r="C85" s="3" t="s">
        <v>20</v>
      </c>
      <c r="D85" s="3" t="s">
        <v>48</v>
      </c>
      <c r="E85" s="3" t="s">
        <v>49</v>
      </c>
      <c r="F85" s="3" t="s">
        <v>50</v>
      </c>
      <c r="G85" s="3" t="s">
        <v>8</v>
      </c>
      <c r="H85" s="3" t="s">
        <v>21</v>
      </c>
      <c r="I85" s="3" t="s">
        <v>22</v>
      </c>
      <c r="J85" s="3" t="s">
        <v>23</v>
      </c>
      <c r="K85" s="3" t="s">
        <v>24</v>
      </c>
      <c r="L85" s="3" t="s">
        <v>9</v>
      </c>
      <c r="M85" s="3" t="s">
        <v>10</v>
      </c>
    </row>
    <row r="86" spans="1:13">
      <c r="A86" s="34">
        <v>1</v>
      </c>
      <c r="B86" s="34">
        <v>2</v>
      </c>
      <c r="C86" s="34">
        <v>3</v>
      </c>
      <c r="D86" s="34" t="s">
        <v>25</v>
      </c>
      <c r="E86" s="34" t="s">
        <v>26</v>
      </c>
      <c r="F86" s="34" t="s">
        <v>46</v>
      </c>
      <c r="G86" s="34" t="s">
        <v>27</v>
      </c>
      <c r="H86" s="34">
        <v>4</v>
      </c>
      <c r="I86" s="34" t="s">
        <v>28</v>
      </c>
      <c r="J86" s="34" t="s">
        <v>29</v>
      </c>
      <c r="K86" s="34" t="s">
        <v>47</v>
      </c>
      <c r="L86" s="34" t="s">
        <v>30</v>
      </c>
      <c r="M86" s="34" t="s">
        <v>31</v>
      </c>
    </row>
    <row r="87" spans="1:13" ht="141" customHeight="1">
      <c r="A87" s="5">
        <v>1</v>
      </c>
      <c r="B87" s="29" t="s">
        <v>108</v>
      </c>
      <c r="C87" s="9">
        <f>F87/G87</f>
        <v>146942.01857664235</v>
      </c>
      <c r="D87" s="21">
        <v>14252313.09</v>
      </c>
      <c r="E87" s="21">
        <v>26009800</v>
      </c>
      <c r="F87" s="22">
        <f>D87+E87</f>
        <v>40262113.090000004</v>
      </c>
      <c r="G87" s="31">
        <v>274</v>
      </c>
      <c r="H87" s="22">
        <f>K87/L87</f>
        <v>118227.23768000001</v>
      </c>
      <c r="I87" s="21">
        <v>10786059.42</v>
      </c>
      <c r="J87" s="21">
        <v>18770750</v>
      </c>
      <c r="K87" s="22">
        <f>I87+J87</f>
        <v>29556809.420000002</v>
      </c>
      <c r="L87" s="31">
        <v>250</v>
      </c>
      <c r="M87" s="23">
        <f>H87/C87*100</f>
        <v>80.458427633709675</v>
      </c>
    </row>
    <row r="88" spans="1:13" ht="216.75" customHeight="1">
      <c r="A88" s="5">
        <v>2</v>
      </c>
      <c r="B88" s="30" t="s">
        <v>109</v>
      </c>
      <c r="C88" s="9">
        <f>F88/G88</f>
        <v>1425.8646350364963</v>
      </c>
      <c r="D88" s="21">
        <v>390686.91</v>
      </c>
      <c r="E88" s="22"/>
      <c r="F88" s="22">
        <f>D88</f>
        <v>390686.91</v>
      </c>
      <c r="G88" s="31">
        <f>G87</f>
        <v>274</v>
      </c>
      <c r="H88" s="22">
        <f>K88/L88</f>
        <v>646.21756000000005</v>
      </c>
      <c r="I88" s="21">
        <v>161554.39000000001</v>
      </c>
      <c r="J88" s="22"/>
      <c r="K88" s="22">
        <f>I88</f>
        <v>161554.39000000001</v>
      </c>
      <c r="L88" s="31">
        <v>250</v>
      </c>
      <c r="M88" s="23">
        <f>H88/C88*100</f>
        <v>45.321101605375006</v>
      </c>
    </row>
    <row r="90" spans="1:13">
      <c r="A90" s="75" t="s">
        <v>110</v>
      </c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7"/>
    </row>
    <row r="91" spans="1:13">
      <c r="A91" s="74" t="s">
        <v>52</v>
      </c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</row>
    <row r="92" spans="1:13" ht="199.5" customHeight="1">
      <c r="A92" s="2" t="s">
        <v>5</v>
      </c>
      <c r="B92" s="3" t="s">
        <v>6</v>
      </c>
      <c r="C92" s="3" t="s">
        <v>20</v>
      </c>
      <c r="D92" s="3" t="s">
        <v>48</v>
      </c>
      <c r="E92" s="3" t="s">
        <v>49</v>
      </c>
      <c r="F92" s="3" t="s">
        <v>50</v>
      </c>
      <c r="G92" s="3" t="s">
        <v>8</v>
      </c>
      <c r="H92" s="3" t="s">
        <v>21</v>
      </c>
      <c r="I92" s="3" t="s">
        <v>22</v>
      </c>
      <c r="J92" s="3" t="s">
        <v>23</v>
      </c>
      <c r="K92" s="3" t="s">
        <v>24</v>
      </c>
      <c r="L92" s="3" t="s">
        <v>9</v>
      </c>
      <c r="M92" s="3" t="s">
        <v>10</v>
      </c>
    </row>
    <row r="93" spans="1:13">
      <c r="A93" s="34">
        <v>1</v>
      </c>
      <c r="B93" s="34">
        <v>2</v>
      </c>
      <c r="C93" s="34">
        <v>3</v>
      </c>
      <c r="D93" s="34" t="s">
        <v>25</v>
      </c>
      <c r="E93" s="34" t="s">
        <v>26</v>
      </c>
      <c r="F93" s="34" t="s">
        <v>46</v>
      </c>
      <c r="G93" s="34" t="s">
        <v>27</v>
      </c>
      <c r="H93" s="34">
        <v>4</v>
      </c>
      <c r="I93" s="34" t="s">
        <v>28</v>
      </c>
      <c r="J93" s="34" t="s">
        <v>29</v>
      </c>
      <c r="K93" s="34" t="s">
        <v>47</v>
      </c>
      <c r="L93" s="34" t="s">
        <v>30</v>
      </c>
      <c r="M93" s="34" t="s">
        <v>31</v>
      </c>
    </row>
    <row r="94" spans="1:13" ht="141" customHeight="1">
      <c r="A94" s="5">
        <v>1</v>
      </c>
      <c r="B94" s="19" t="s">
        <v>115</v>
      </c>
      <c r="C94" s="9">
        <f>F94/G94</f>
        <v>123512.5</v>
      </c>
      <c r="D94" s="21">
        <f>16940200-E94-D95</f>
        <v>5813600</v>
      </c>
      <c r="E94" s="21">
        <v>10984100</v>
      </c>
      <c r="F94" s="22">
        <f>D94+E94</f>
        <v>16797700</v>
      </c>
      <c r="G94" s="31">
        <v>136</v>
      </c>
      <c r="H94" s="22">
        <f>K94/L94</f>
        <v>98875.185967741927</v>
      </c>
      <c r="I94" s="21">
        <f>12378099.59-J94-I95</f>
        <v>4462894.0599999996</v>
      </c>
      <c r="J94" s="21">
        <v>7797629</v>
      </c>
      <c r="K94" s="22">
        <f>I94+J94</f>
        <v>12260523.059999999</v>
      </c>
      <c r="L94" s="31">
        <v>124</v>
      </c>
      <c r="M94" s="23">
        <f>H94/C94*100</f>
        <v>80.052776818331679</v>
      </c>
    </row>
    <row r="95" spans="1:13" ht="216.75" customHeight="1">
      <c r="A95" s="5">
        <v>2</v>
      </c>
      <c r="B95" s="20" t="s">
        <v>112</v>
      </c>
      <c r="C95" s="9">
        <f>F95/G95</f>
        <v>1047.7941176470588</v>
      </c>
      <c r="D95" s="21">
        <v>142500</v>
      </c>
      <c r="E95" s="22"/>
      <c r="F95" s="22">
        <f>D95</f>
        <v>142500</v>
      </c>
      <c r="G95" s="31">
        <f>G94</f>
        <v>136</v>
      </c>
      <c r="H95" s="22">
        <f>K95/L95</f>
        <v>948.19782258064515</v>
      </c>
      <c r="I95" s="21">
        <v>117576.53</v>
      </c>
      <c r="J95" s="22"/>
      <c r="K95" s="22">
        <f>I95</f>
        <v>117576.53</v>
      </c>
      <c r="L95" s="31">
        <v>124</v>
      </c>
      <c r="M95" s="23">
        <f>H95/C95*100</f>
        <v>90.49466938313526</v>
      </c>
    </row>
    <row r="97" spans="1:13" ht="36" customHeight="1">
      <c r="A97" s="104" t="s">
        <v>123</v>
      </c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6"/>
    </row>
    <row r="98" spans="1:13" ht="42.75" customHeight="1">
      <c r="A98" s="103" t="s">
        <v>52</v>
      </c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</row>
    <row r="99" spans="1:13" ht="199.5" customHeight="1">
      <c r="A99" s="2" t="s">
        <v>5</v>
      </c>
      <c r="B99" s="3" t="s">
        <v>6</v>
      </c>
      <c r="C99" s="3" t="s">
        <v>20</v>
      </c>
      <c r="D99" s="3" t="s">
        <v>48</v>
      </c>
      <c r="E99" s="3" t="s">
        <v>49</v>
      </c>
      <c r="F99" s="3" t="s">
        <v>50</v>
      </c>
      <c r="G99" s="3" t="s">
        <v>8</v>
      </c>
      <c r="H99" s="3" t="s">
        <v>21</v>
      </c>
      <c r="I99" s="3" t="s">
        <v>22</v>
      </c>
      <c r="J99" s="3" t="s">
        <v>23</v>
      </c>
      <c r="K99" s="3" t="s">
        <v>24</v>
      </c>
      <c r="L99" s="3" t="s">
        <v>9</v>
      </c>
      <c r="M99" s="3" t="s">
        <v>10</v>
      </c>
    </row>
    <row r="100" spans="1:13">
      <c r="A100" s="34">
        <v>1</v>
      </c>
      <c r="B100" s="34">
        <v>2</v>
      </c>
      <c r="C100" s="34">
        <v>3</v>
      </c>
      <c r="D100" s="34" t="s">
        <v>25</v>
      </c>
      <c r="E100" s="34" t="s">
        <v>26</v>
      </c>
      <c r="F100" s="34" t="s">
        <v>46</v>
      </c>
      <c r="G100" s="34" t="s">
        <v>27</v>
      </c>
      <c r="H100" s="34">
        <v>4</v>
      </c>
      <c r="I100" s="34" t="s">
        <v>28</v>
      </c>
      <c r="J100" s="34" t="s">
        <v>29</v>
      </c>
      <c r="K100" s="34" t="s">
        <v>47</v>
      </c>
      <c r="L100" s="34" t="s">
        <v>30</v>
      </c>
      <c r="M100" s="34" t="s">
        <v>31</v>
      </c>
    </row>
    <row r="101" spans="1:13" ht="141" customHeight="1">
      <c r="A101" s="5">
        <v>1</v>
      </c>
      <c r="B101" s="49" t="s">
        <v>124</v>
      </c>
      <c r="C101" s="50">
        <f>F101/G101</f>
        <v>257131.37254901961</v>
      </c>
      <c r="D101" s="51">
        <v>4541600</v>
      </c>
      <c r="E101" s="51">
        <v>8572100</v>
      </c>
      <c r="F101" s="52">
        <f>D101+E101</f>
        <v>13113700</v>
      </c>
      <c r="G101" s="53">
        <v>51</v>
      </c>
      <c r="H101" s="52">
        <f>K101/L101</f>
        <v>185803.75020408162</v>
      </c>
      <c r="I101" s="51">
        <v>2777098.26</v>
      </c>
      <c r="J101" s="51">
        <v>6327285.5</v>
      </c>
      <c r="K101" s="52">
        <f>I101+J101</f>
        <v>9104383.7599999998</v>
      </c>
      <c r="L101" s="53">
        <v>49</v>
      </c>
      <c r="M101" s="54">
        <f>H101/C101*100</f>
        <v>72.260241277504917</v>
      </c>
    </row>
    <row r="102" spans="1:13" ht="216.75" customHeight="1">
      <c r="A102" s="5">
        <v>2</v>
      </c>
      <c r="B102" s="55" t="s">
        <v>125</v>
      </c>
      <c r="C102" s="50">
        <f>F102/G102</f>
        <v>6029.411764705882</v>
      </c>
      <c r="D102" s="51">
        <v>307500</v>
      </c>
      <c r="E102" s="52"/>
      <c r="F102" s="52">
        <f>D102</f>
        <v>307500</v>
      </c>
      <c r="G102" s="53">
        <f>G101</f>
        <v>51</v>
      </c>
      <c r="H102" s="52">
        <f>K102/L102</f>
        <v>6241.6389795918367</v>
      </c>
      <c r="I102" s="51">
        <v>305840.31</v>
      </c>
      <c r="J102" s="52"/>
      <c r="K102" s="52">
        <f>I102</f>
        <v>305840.31</v>
      </c>
      <c r="L102" s="53">
        <v>49</v>
      </c>
      <c r="M102" s="54">
        <f>H102/C102*100</f>
        <v>103.51986600298657</v>
      </c>
    </row>
    <row r="104" spans="1:13">
      <c r="A104" s="75" t="s">
        <v>126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7"/>
    </row>
    <row r="105" spans="1:13">
      <c r="A105" s="74" t="s">
        <v>52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</row>
    <row r="106" spans="1:13" ht="199.5" customHeight="1">
      <c r="A106" s="2" t="s">
        <v>5</v>
      </c>
      <c r="B106" s="3" t="s">
        <v>6</v>
      </c>
      <c r="C106" s="3" t="s">
        <v>20</v>
      </c>
      <c r="D106" s="3" t="s">
        <v>48</v>
      </c>
      <c r="E106" s="3" t="s">
        <v>49</v>
      </c>
      <c r="F106" s="3" t="s">
        <v>50</v>
      </c>
      <c r="G106" s="3" t="s">
        <v>8</v>
      </c>
      <c r="H106" s="3" t="s">
        <v>21</v>
      </c>
      <c r="I106" s="3" t="s">
        <v>22</v>
      </c>
      <c r="J106" s="3" t="s">
        <v>23</v>
      </c>
      <c r="K106" s="3" t="s">
        <v>24</v>
      </c>
      <c r="L106" s="3" t="s">
        <v>9</v>
      </c>
      <c r="M106" s="3" t="s">
        <v>10</v>
      </c>
    </row>
    <row r="107" spans="1:13">
      <c r="A107" s="34">
        <v>1</v>
      </c>
      <c r="B107" s="34">
        <v>2</v>
      </c>
      <c r="C107" s="34">
        <v>3</v>
      </c>
      <c r="D107" s="34" t="s">
        <v>25</v>
      </c>
      <c r="E107" s="34" t="s">
        <v>26</v>
      </c>
      <c r="F107" s="34" t="s">
        <v>46</v>
      </c>
      <c r="G107" s="34" t="s">
        <v>27</v>
      </c>
      <c r="H107" s="34">
        <v>4</v>
      </c>
      <c r="I107" s="34" t="s">
        <v>28</v>
      </c>
      <c r="J107" s="34" t="s">
        <v>29</v>
      </c>
      <c r="K107" s="34" t="s">
        <v>47</v>
      </c>
      <c r="L107" s="34" t="s">
        <v>30</v>
      </c>
      <c r="M107" s="34" t="s">
        <v>31</v>
      </c>
    </row>
    <row r="108" spans="1:13" ht="141" customHeight="1">
      <c r="A108" s="5">
        <v>1</v>
      </c>
      <c r="B108" s="29" t="s">
        <v>131</v>
      </c>
      <c r="C108" s="9">
        <f>F108/G108</f>
        <v>134981.20903954803</v>
      </c>
      <c r="D108" s="21">
        <v>7621574</v>
      </c>
      <c r="E108" s="21">
        <v>16270100</v>
      </c>
      <c r="F108" s="22">
        <f>D108+E108</f>
        <v>23891674</v>
      </c>
      <c r="G108" s="31">
        <v>177</v>
      </c>
      <c r="H108" s="22">
        <f>K108/L108</f>
        <v>110824.47935897436</v>
      </c>
      <c r="I108" s="21">
        <v>5825618.7800000003</v>
      </c>
      <c r="J108" s="21">
        <v>11463000</v>
      </c>
      <c r="K108" s="22">
        <f>I108+J108</f>
        <v>17288618.780000001</v>
      </c>
      <c r="L108" s="31">
        <v>156</v>
      </c>
      <c r="M108" s="23">
        <f>H108/C108*100</f>
        <v>82.103635126355982</v>
      </c>
    </row>
    <row r="109" spans="1:13" ht="216.75" customHeight="1">
      <c r="A109" s="5">
        <v>2</v>
      </c>
      <c r="B109" s="30" t="s">
        <v>93</v>
      </c>
      <c r="C109" s="9">
        <f>F109/G109</f>
        <v>1089.2655367231639</v>
      </c>
      <c r="D109" s="21">
        <v>192800</v>
      </c>
      <c r="E109" s="22"/>
      <c r="F109" s="22">
        <f>D109</f>
        <v>192800</v>
      </c>
      <c r="G109" s="31">
        <f>G108</f>
        <v>177</v>
      </c>
      <c r="H109" s="22">
        <f>K109/L109</f>
        <v>499.30262820512826</v>
      </c>
      <c r="I109" s="21">
        <v>77891.210000000006</v>
      </c>
      <c r="J109" s="22"/>
      <c r="K109" s="22">
        <f>I109</f>
        <v>77891.210000000006</v>
      </c>
      <c r="L109" s="31">
        <v>156</v>
      </c>
      <c r="M109" s="23">
        <f>H109/C109*100</f>
        <v>45.838467423396104</v>
      </c>
    </row>
    <row r="111" spans="1:13">
      <c r="A111" s="75" t="s">
        <v>132</v>
      </c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7"/>
    </row>
    <row r="112" spans="1:13">
      <c r="A112" s="74" t="s">
        <v>52</v>
      </c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</row>
    <row r="113" spans="1:13" ht="199.5" customHeight="1">
      <c r="A113" s="2" t="s">
        <v>5</v>
      </c>
      <c r="B113" s="3" t="s">
        <v>6</v>
      </c>
      <c r="C113" s="3" t="s">
        <v>20</v>
      </c>
      <c r="D113" s="3" t="s">
        <v>48</v>
      </c>
      <c r="E113" s="3" t="s">
        <v>49</v>
      </c>
      <c r="F113" s="3" t="s">
        <v>50</v>
      </c>
      <c r="G113" s="3" t="s">
        <v>8</v>
      </c>
      <c r="H113" s="3" t="s">
        <v>21</v>
      </c>
      <c r="I113" s="3" t="s">
        <v>22</v>
      </c>
      <c r="J113" s="3" t="s">
        <v>23</v>
      </c>
      <c r="K113" s="3" t="s">
        <v>24</v>
      </c>
      <c r="L113" s="3" t="s">
        <v>9</v>
      </c>
      <c r="M113" s="3" t="s">
        <v>10</v>
      </c>
    </row>
    <row r="114" spans="1:13">
      <c r="A114" s="34">
        <v>1</v>
      </c>
      <c r="B114" s="34">
        <v>2</v>
      </c>
      <c r="C114" s="34">
        <v>3</v>
      </c>
      <c r="D114" s="34" t="s">
        <v>25</v>
      </c>
      <c r="E114" s="34" t="s">
        <v>26</v>
      </c>
      <c r="F114" s="34" t="s">
        <v>46</v>
      </c>
      <c r="G114" s="34" t="s">
        <v>27</v>
      </c>
      <c r="H114" s="34">
        <v>4</v>
      </c>
      <c r="I114" s="34" t="s">
        <v>28</v>
      </c>
      <c r="J114" s="34" t="s">
        <v>29</v>
      </c>
      <c r="K114" s="34" t="s">
        <v>47</v>
      </c>
      <c r="L114" s="34" t="s">
        <v>30</v>
      </c>
      <c r="M114" s="34" t="s">
        <v>31</v>
      </c>
    </row>
    <row r="115" spans="1:13" ht="141" customHeight="1">
      <c r="A115" s="5">
        <v>1</v>
      </c>
      <c r="B115" s="19" t="s">
        <v>133</v>
      </c>
      <c r="C115" s="9">
        <f>F115/G115</f>
        <v>131144.46153846153</v>
      </c>
      <c r="D115" s="21">
        <f>29265126-E115-D116</f>
        <v>8649226</v>
      </c>
      <c r="E115" s="21">
        <v>20333700</v>
      </c>
      <c r="F115" s="22">
        <f>D115+E115</f>
        <v>28982926</v>
      </c>
      <c r="G115" s="31">
        <v>221</v>
      </c>
      <c r="H115" s="22">
        <f>K115/L115</f>
        <v>99037.638277511956</v>
      </c>
      <c r="I115" s="21">
        <f>20905779.31-I116-J115</f>
        <v>6569208.3999999985</v>
      </c>
      <c r="J115" s="21">
        <v>14129658</v>
      </c>
      <c r="K115" s="22">
        <f>I115+J115</f>
        <v>20698866.399999999</v>
      </c>
      <c r="L115" s="31">
        <v>209</v>
      </c>
      <c r="M115" s="23">
        <f>H115/C115*100</f>
        <v>75.517972406685729</v>
      </c>
    </row>
    <row r="116" spans="1:13" ht="216.75" customHeight="1">
      <c r="A116" s="5">
        <v>2</v>
      </c>
      <c r="B116" s="20" t="s">
        <v>137</v>
      </c>
      <c r="C116" s="9">
        <f>F116/G116</f>
        <v>1276.9230769230769</v>
      </c>
      <c r="D116" s="21">
        <v>282200</v>
      </c>
      <c r="E116" s="22"/>
      <c r="F116" s="22">
        <f>D116</f>
        <v>282200</v>
      </c>
      <c r="G116" s="31">
        <f>G115</f>
        <v>221</v>
      </c>
      <c r="H116" s="22">
        <f>K116/L116</f>
        <v>990.01392344497606</v>
      </c>
      <c r="I116" s="21">
        <v>206912.91</v>
      </c>
      <c r="J116" s="22"/>
      <c r="K116" s="22">
        <f>I116</f>
        <v>206912.91</v>
      </c>
      <c r="L116" s="31">
        <v>209</v>
      </c>
      <c r="M116" s="23">
        <f>H116/C116*100</f>
        <v>77.531210872196922</v>
      </c>
    </row>
    <row r="118" spans="1:13" ht="31.5" customHeight="1">
      <c r="A118" s="100" t="s">
        <v>143</v>
      </c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2"/>
    </row>
    <row r="119" spans="1:13" ht="33.75" customHeight="1">
      <c r="A119" s="103" t="s">
        <v>52</v>
      </c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</row>
    <row r="120" spans="1:13" ht="199.5" customHeight="1">
      <c r="A120" s="2" t="s">
        <v>5</v>
      </c>
      <c r="B120" s="3" t="s">
        <v>6</v>
      </c>
      <c r="C120" s="3" t="s">
        <v>20</v>
      </c>
      <c r="D120" s="3" t="s">
        <v>48</v>
      </c>
      <c r="E120" s="3" t="s">
        <v>49</v>
      </c>
      <c r="F120" s="3" t="s">
        <v>50</v>
      </c>
      <c r="G120" s="3" t="s">
        <v>8</v>
      </c>
      <c r="H120" s="3" t="s">
        <v>21</v>
      </c>
      <c r="I120" s="3" t="s">
        <v>22</v>
      </c>
      <c r="J120" s="3" t="s">
        <v>23</v>
      </c>
      <c r="K120" s="3" t="s">
        <v>24</v>
      </c>
      <c r="L120" s="3" t="s">
        <v>9</v>
      </c>
      <c r="M120" s="3" t="s">
        <v>10</v>
      </c>
    </row>
    <row r="121" spans="1:13">
      <c r="A121" s="34">
        <v>1</v>
      </c>
      <c r="B121" s="34">
        <v>2</v>
      </c>
      <c r="C121" s="34">
        <v>3</v>
      </c>
      <c r="D121" s="34" t="s">
        <v>25</v>
      </c>
      <c r="E121" s="34" t="s">
        <v>26</v>
      </c>
      <c r="F121" s="34" t="s">
        <v>46</v>
      </c>
      <c r="G121" s="34" t="s">
        <v>27</v>
      </c>
      <c r="H121" s="34">
        <v>4</v>
      </c>
      <c r="I121" s="34" t="s">
        <v>28</v>
      </c>
      <c r="J121" s="34" t="s">
        <v>29</v>
      </c>
      <c r="K121" s="34" t="s">
        <v>47</v>
      </c>
      <c r="L121" s="34" t="s">
        <v>30</v>
      </c>
      <c r="M121" s="34" t="s">
        <v>31</v>
      </c>
    </row>
    <row r="122" spans="1:13" ht="141" customHeight="1">
      <c r="A122" s="5">
        <v>1</v>
      </c>
      <c r="B122" s="49" t="s">
        <v>144</v>
      </c>
      <c r="C122" s="50">
        <f>F122/G122</f>
        <v>114813.08411214953</v>
      </c>
      <c r="D122" s="51">
        <v>4373600</v>
      </c>
      <c r="E122" s="51">
        <v>7911400</v>
      </c>
      <c r="F122" s="52">
        <f>D122+E122</f>
        <v>12285000</v>
      </c>
      <c r="G122" s="53">
        <v>107</v>
      </c>
      <c r="H122" s="52">
        <f>K122/L122</f>
        <v>87624.818224299073</v>
      </c>
      <c r="I122" s="51">
        <v>3591255.55</v>
      </c>
      <c r="J122" s="51">
        <v>5784600</v>
      </c>
      <c r="K122" s="52">
        <f>I122+J122</f>
        <v>9375855.5500000007</v>
      </c>
      <c r="L122" s="53">
        <v>107</v>
      </c>
      <c r="M122" s="54">
        <f>H122/C122*100</f>
        <v>76.319540496540512</v>
      </c>
    </row>
    <row r="123" spans="1:13" ht="216.75" customHeight="1">
      <c r="A123" s="5">
        <v>2</v>
      </c>
      <c r="B123" s="55" t="s">
        <v>145</v>
      </c>
      <c r="C123" s="50">
        <f>F123/G123</f>
        <v>1452.3364485981308</v>
      </c>
      <c r="D123" s="51">
        <v>155400</v>
      </c>
      <c r="E123" s="52"/>
      <c r="F123" s="52">
        <f>D123</f>
        <v>155400</v>
      </c>
      <c r="G123" s="53">
        <f>G122</f>
        <v>107</v>
      </c>
      <c r="H123" s="52">
        <f>K123/L123</f>
        <v>1407.4396261682243</v>
      </c>
      <c r="I123" s="51">
        <v>150596.04</v>
      </c>
      <c r="J123" s="52"/>
      <c r="K123" s="52">
        <f>I123</f>
        <v>150596.04</v>
      </c>
      <c r="L123" s="53">
        <v>107</v>
      </c>
      <c r="M123" s="54">
        <f>H123/C123*100</f>
        <v>96.908648648648651</v>
      </c>
    </row>
    <row r="125" spans="1:13">
      <c r="A125" s="75" t="s">
        <v>146</v>
      </c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7"/>
    </row>
    <row r="126" spans="1:13">
      <c r="A126" s="74" t="s">
        <v>52</v>
      </c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</row>
    <row r="127" spans="1:13" ht="199.5" customHeight="1">
      <c r="A127" s="2" t="s">
        <v>5</v>
      </c>
      <c r="B127" s="3" t="s">
        <v>6</v>
      </c>
      <c r="C127" s="3" t="s">
        <v>20</v>
      </c>
      <c r="D127" s="3" t="s">
        <v>48</v>
      </c>
      <c r="E127" s="3" t="s">
        <v>49</v>
      </c>
      <c r="F127" s="3" t="s">
        <v>50</v>
      </c>
      <c r="G127" s="3" t="s">
        <v>8</v>
      </c>
      <c r="H127" s="3" t="s">
        <v>21</v>
      </c>
      <c r="I127" s="3" t="s">
        <v>22</v>
      </c>
      <c r="J127" s="3" t="s">
        <v>23</v>
      </c>
      <c r="K127" s="3" t="s">
        <v>24</v>
      </c>
      <c r="L127" s="3" t="s">
        <v>9</v>
      </c>
      <c r="M127" s="3" t="s">
        <v>10</v>
      </c>
    </row>
    <row r="128" spans="1:13">
      <c r="A128" s="34">
        <v>1</v>
      </c>
      <c r="B128" s="34">
        <v>2</v>
      </c>
      <c r="C128" s="34">
        <v>3</v>
      </c>
      <c r="D128" s="34" t="s">
        <v>25</v>
      </c>
      <c r="E128" s="34" t="s">
        <v>26</v>
      </c>
      <c r="F128" s="34" t="s">
        <v>46</v>
      </c>
      <c r="G128" s="34" t="s">
        <v>27</v>
      </c>
      <c r="H128" s="34">
        <v>4</v>
      </c>
      <c r="I128" s="34" t="s">
        <v>28</v>
      </c>
      <c r="J128" s="34" t="s">
        <v>29</v>
      </c>
      <c r="K128" s="34" t="s">
        <v>47</v>
      </c>
      <c r="L128" s="34" t="s">
        <v>30</v>
      </c>
      <c r="M128" s="34" t="s">
        <v>31</v>
      </c>
    </row>
    <row r="129" spans="1:13" ht="141" customHeight="1">
      <c r="A129" s="5">
        <v>1</v>
      </c>
      <c r="B129" s="36" t="s">
        <v>147</v>
      </c>
      <c r="C129" s="9">
        <f>F129/G129</f>
        <v>122682.20589595377</v>
      </c>
      <c r="D129" s="21">
        <v>8324021.6200000001</v>
      </c>
      <c r="E129" s="21">
        <v>12900000</v>
      </c>
      <c r="F129" s="22">
        <f>D129+E129</f>
        <v>21224021.620000001</v>
      </c>
      <c r="G129" s="40">
        <v>173</v>
      </c>
      <c r="H129" s="22">
        <f>K129/L129</f>
        <v>90136.528756756758</v>
      </c>
      <c r="I129" s="21">
        <v>6421181.9699999997</v>
      </c>
      <c r="J129" s="21">
        <v>10254075.85</v>
      </c>
      <c r="K129" s="22">
        <f>I129+J129</f>
        <v>16675257.82</v>
      </c>
      <c r="L129" s="40">
        <v>185</v>
      </c>
      <c r="M129" s="23">
        <f>H129/C129*100</f>
        <v>73.471558567508268</v>
      </c>
    </row>
    <row r="130" spans="1:13" ht="216.75" customHeight="1">
      <c r="A130" s="5">
        <v>2</v>
      </c>
      <c r="B130" s="37" t="s">
        <v>148</v>
      </c>
      <c r="C130" s="9">
        <f>F130/G130</f>
        <v>2128.1987283236995</v>
      </c>
      <c r="D130" s="21">
        <v>368178.38</v>
      </c>
      <c r="E130" s="22"/>
      <c r="F130" s="22">
        <f>D130</f>
        <v>368178.38</v>
      </c>
      <c r="G130" s="40">
        <f>G129</f>
        <v>173</v>
      </c>
      <c r="H130" s="22">
        <f>K130/L130</f>
        <v>1209.6318918918919</v>
      </c>
      <c r="I130" s="21">
        <v>223781.9</v>
      </c>
      <c r="J130" s="22"/>
      <c r="K130" s="22">
        <f>I130</f>
        <v>223781.9</v>
      </c>
      <c r="L130" s="40">
        <v>185</v>
      </c>
      <c r="M130" s="23">
        <f>H130/C130*100</f>
        <v>56.838295963303786</v>
      </c>
    </row>
    <row r="132" spans="1:13">
      <c r="A132" s="75" t="s">
        <v>151</v>
      </c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7"/>
    </row>
    <row r="133" spans="1:13">
      <c r="A133" s="74" t="s">
        <v>52</v>
      </c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</row>
    <row r="134" spans="1:13" ht="199.5" customHeight="1">
      <c r="A134" s="2" t="s">
        <v>5</v>
      </c>
      <c r="B134" s="3" t="s">
        <v>6</v>
      </c>
      <c r="C134" s="3" t="s">
        <v>20</v>
      </c>
      <c r="D134" s="3" t="s">
        <v>48</v>
      </c>
      <c r="E134" s="3" t="s">
        <v>49</v>
      </c>
      <c r="F134" s="3" t="s">
        <v>50</v>
      </c>
      <c r="G134" s="3" t="s">
        <v>8</v>
      </c>
      <c r="H134" s="3" t="s">
        <v>21</v>
      </c>
      <c r="I134" s="3" t="s">
        <v>22</v>
      </c>
      <c r="J134" s="3" t="s">
        <v>23</v>
      </c>
      <c r="K134" s="3" t="s">
        <v>24</v>
      </c>
      <c r="L134" s="3" t="s">
        <v>9</v>
      </c>
      <c r="M134" s="3" t="s">
        <v>10</v>
      </c>
    </row>
    <row r="135" spans="1:13">
      <c r="A135" s="34">
        <v>1</v>
      </c>
      <c r="B135" s="34">
        <v>2</v>
      </c>
      <c r="C135" s="34">
        <v>3</v>
      </c>
      <c r="D135" s="34" t="s">
        <v>25</v>
      </c>
      <c r="E135" s="34" t="s">
        <v>26</v>
      </c>
      <c r="F135" s="34" t="s">
        <v>46</v>
      </c>
      <c r="G135" s="34" t="s">
        <v>27</v>
      </c>
      <c r="H135" s="34">
        <v>4</v>
      </c>
      <c r="I135" s="34" t="s">
        <v>28</v>
      </c>
      <c r="J135" s="34" t="s">
        <v>29</v>
      </c>
      <c r="K135" s="34" t="s">
        <v>47</v>
      </c>
      <c r="L135" s="34" t="s">
        <v>30</v>
      </c>
      <c r="M135" s="34" t="s">
        <v>31</v>
      </c>
    </row>
    <row r="136" spans="1:13" ht="141" customHeight="1">
      <c r="A136" s="5">
        <v>1</v>
      </c>
      <c r="B136" s="29" t="s">
        <v>155</v>
      </c>
      <c r="C136" s="9">
        <f>F136/G136</f>
        <v>92337.844660194169</v>
      </c>
      <c r="D136" s="21">
        <v>9215694</v>
      </c>
      <c r="E136" s="21">
        <v>19316700</v>
      </c>
      <c r="F136" s="22">
        <f>D136+E136</f>
        <v>28532394</v>
      </c>
      <c r="G136" s="31">
        <v>309</v>
      </c>
      <c r="H136" s="22">
        <f>K136/L136</f>
        <v>78984.560655737703</v>
      </c>
      <c r="I136" s="21">
        <v>7302294.71</v>
      </c>
      <c r="J136" s="21">
        <v>16787996.289999999</v>
      </c>
      <c r="K136" s="22">
        <f>I136+J136</f>
        <v>24090291</v>
      </c>
      <c r="L136" s="31">
        <v>305</v>
      </c>
      <c r="M136" s="23">
        <f>H136/C136*100</f>
        <v>85.53866613023412</v>
      </c>
    </row>
    <row r="137" spans="1:13" ht="216.75" customHeight="1">
      <c r="A137" s="5">
        <v>2</v>
      </c>
      <c r="B137" s="30" t="s">
        <v>153</v>
      </c>
      <c r="C137" s="9">
        <f>F137/G137</f>
        <v>1652.4271844660195</v>
      </c>
      <c r="D137" s="21">
        <v>510600</v>
      </c>
      <c r="E137" s="22"/>
      <c r="F137" s="22">
        <f>D137</f>
        <v>510600</v>
      </c>
      <c r="G137" s="31">
        <f>G136</f>
        <v>309</v>
      </c>
      <c r="H137" s="22">
        <f>K137/L137</f>
        <v>1352.6859016393444</v>
      </c>
      <c r="I137" s="21">
        <v>412569.2</v>
      </c>
      <c r="J137" s="22"/>
      <c r="K137" s="22">
        <f>I137</f>
        <v>412569.2</v>
      </c>
      <c r="L137" s="31">
        <v>305</v>
      </c>
      <c r="M137" s="23">
        <f>H137/C137*100</f>
        <v>81.860545163838111</v>
      </c>
    </row>
    <row r="139" spans="1:13">
      <c r="A139" s="79" t="s">
        <v>156</v>
      </c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</row>
    <row r="140" spans="1:13">
      <c r="A140" s="78" t="s">
        <v>52</v>
      </c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</row>
    <row r="141" spans="1:13" ht="199.5" customHeight="1">
      <c r="A141" s="56" t="s">
        <v>5</v>
      </c>
      <c r="B141" s="57" t="s">
        <v>6</v>
      </c>
      <c r="C141" s="57" t="s">
        <v>20</v>
      </c>
      <c r="D141" s="57" t="s">
        <v>160</v>
      </c>
      <c r="E141" s="57" t="s">
        <v>161</v>
      </c>
      <c r="F141" s="57" t="s">
        <v>50</v>
      </c>
      <c r="G141" s="57" t="s">
        <v>8</v>
      </c>
      <c r="H141" s="57" t="s">
        <v>21</v>
      </c>
      <c r="I141" s="57" t="s">
        <v>162</v>
      </c>
      <c r="J141" s="57" t="s">
        <v>163</v>
      </c>
      <c r="K141" s="57" t="s">
        <v>24</v>
      </c>
      <c r="L141" s="57" t="s">
        <v>9</v>
      </c>
      <c r="M141" s="57" t="s">
        <v>10</v>
      </c>
    </row>
    <row r="142" spans="1:13">
      <c r="A142" s="58">
        <v>1</v>
      </c>
      <c r="B142" s="58">
        <v>2</v>
      </c>
      <c r="C142" s="58">
        <v>3</v>
      </c>
      <c r="D142" s="58" t="s">
        <v>25</v>
      </c>
      <c r="E142" s="58" t="s">
        <v>26</v>
      </c>
      <c r="F142" s="58" t="s">
        <v>46</v>
      </c>
      <c r="G142" s="58" t="s">
        <v>27</v>
      </c>
      <c r="H142" s="58">
        <v>4</v>
      </c>
      <c r="I142" s="58" t="s">
        <v>28</v>
      </c>
      <c r="J142" s="58" t="s">
        <v>29</v>
      </c>
      <c r="K142" s="58" t="s">
        <v>47</v>
      </c>
      <c r="L142" s="58" t="s">
        <v>30</v>
      </c>
      <c r="M142" s="58" t="s">
        <v>31</v>
      </c>
    </row>
    <row r="143" spans="1:13" ht="141" customHeight="1">
      <c r="A143" s="59">
        <v>1</v>
      </c>
      <c r="B143" s="60" t="s">
        <v>157</v>
      </c>
      <c r="C143" s="67">
        <f>F143/G143</f>
        <v>124093.20454545454</v>
      </c>
      <c r="D143" s="68">
        <f>7086400-D144</f>
        <v>6880453.5</v>
      </c>
      <c r="E143" s="68">
        <v>12229900</v>
      </c>
      <c r="F143" s="69">
        <f>D143+E143</f>
        <v>19110353.5</v>
      </c>
      <c r="G143" s="70">
        <v>154</v>
      </c>
      <c r="H143" s="69">
        <f>K143/L143</f>
        <v>83951.57035714286</v>
      </c>
      <c r="I143" s="68">
        <f>5605507.79-I144</f>
        <v>5462863.8200000003</v>
      </c>
      <c r="J143" s="68">
        <v>8641000</v>
      </c>
      <c r="K143" s="69">
        <f>I143+J143</f>
        <v>14103863.82</v>
      </c>
      <c r="L143" s="70">
        <v>168</v>
      </c>
      <c r="M143" s="71">
        <f>H143/C143*100</f>
        <v>67.652028702661099</v>
      </c>
    </row>
    <row r="144" spans="1:13" ht="216.75" customHeight="1">
      <c r="A144" s="59">
        <v>2</v>
      </c>
      <c r="B144" s="63" t="s">
        <v>164</v>
      </c>
      <c r="C144" s="67">
        <f>F144/G144</f>
        <v>1337.3149350649351</v>
      </c>
      <c r="D144" s="68">
        <v>205946.5</v>
      </c>
      <c r="E144" s="69"/>
      <c r="F144" s="69">
        <f>D144</f>
        <v>205946.5</v>
      </c>
      <c r="G144" s="70">
        <f>G143</f>
        <v>154</v>
      </c>
      <c r="H144" s="69">
        <f>K144/L144</f>
        <v>849.07124999999996</v>
      </c>
      <c r="I144" s="68">
        <v>142643.97</v>
      </c>
      <c r="J144" s="69"/>
      <c r="K144" s="69">
        <f>I144</f>
        <v>142643.97</v>
      </c>
      <c r="L144" s="70">
        <v>168</v>
      </c>
      <c r="M144" s="71">
        <f>H144/C144*100</f>
        <v>63.490747597070104</v>
      </c>
    </row>
    <row r="146" spans="1:13">
      <c r="A146" s="75" t="s">
        <v>165</v>
      </c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7"/>
    </row>
    <row r="147" spans="1:13">
      <c r="A147" s="74" t="s">
        <v>52</v>
      </c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</row>
    <row r="148" spans="1:13" ht="199.5" customHeight="1">
      <c r="A148" s="2" t="s">
        <v>5</v>
      </c>
      <c r="B148" s="3" t="s">
        <v>6</v>
      </c>
      <c r="C148" s="3" t="s">
        <v>20</v>
      </c>
      <c r="D148" s="3" t="s">
        <v>48</v>
      </c>
      <c r="E148" s="3" t="s">
        <v>49</v>
      </c>
      <c r="F148" s="3" t="s">
        <v>50</v>
      </c>
      <c r="G148" s="3" t="s">
        <v>8</v>
      </c>
      <c r="H148" s="3" t="s">
        <v>21</v>
      </c>
      <c r="I148" s="3" t="s">
        <v>22</v>
      </c>
      <c r="J148" s="3" t="s">
        <v>23</v>
      </c>
      <c r="K148" s="3" t="s">
        <v>24</v>
      </c>
      <c r="L148" s="3" t="s">
        <v>9</v>
      </c>
      <c r="M148" s="3" t="s">
        <v>10</v>
      </c>
    </row>
    <row r="149" spans="1:13">
      <c r="A149" s="34">
        <v>1</v>
      </c>
      <c r="B149" s="34">
        <v>2</v>
      </c>
      <c r="C149" s="34">
        <v>3</v>
      </c>
      <c r="D149" s="34" t="s">
        <v>25</v>
      </c>
      <c r="E149" s="34" t="s">
        <v>26</v>
      </c>
      <c r="F149" s="34" t="s">
        <v>46</v>
      </c>
      <c r="G149" s="34" t="s">
        <v>27</v>
      </c>
      <c r="H149" s="34">
        <v>4</v>
      </c>
      <c r="I149" s="34" t="s">
        <v>28</v>
      </c>
      <c r="J149" s="34" t="s">
        <v>29</v>
      </c>
      <c r="K149" s="34" t="s">
        <v>47</v>
      </c>
      <c r="L149" s="34" t="s">
        <v>30</v>
      </c>
      <c r="M149" s="34" t="s">
        <v>31</v>
      </c>
    </row>
    <row r="150" spans="1:13" ht="165" customHeight="1">
      <c r="A150" s="5">
        <v>1</v>
      </c>
      <c r="B150" s="29" t="s">
        <v>169</v>
      </c>
      <c r="C150" s="9">
        <f>F150/G150</f>
        <v>197853.68421052632</v>
      </c>
      <c r="D150" s="21">
        <f>19301000-E150-D151</f>
        <v>5129900</v>
      </c>
      <c r="E150" s="21">
        <v>13666200</v>
      </c>
      <c r="F150" s="22">
        <f>D150+E150</f>
        <v>18796100</v>
      </c>
      <c r="G150" s="31">
        <v>95</v>
      </c>
      <c r="H150" s="22">
        <f>K150/L150</f>
        <v>175856.91609756096</v>
      </c>
      <c r="I150" s="21">
        <f>14734659.08-I151-J150</f>
        <v>4270638.1199999992</v>
      </c>
      <c r="J150" s="21">
        <v>10149629</v>
      </c>
      <c r="K150" s="22">
        <f>I150+J150</f>
        <v>14420267.119999999</v>
      </c>
      <c r="L150" s="31">
        <v>82</v>
      </c>
      <c r="M150" s="23">
        <f>H150/C150*100</f>
        <v>88.882305527573763</v>
      </c>
    </row>
    <row r="151" spans="1:13" ht="216.75" customHeight="1">
      <c r="A151" s="5">
        <v>2</v>
      </c>
      <c r="B151" s="30" t="s">
        <v>167</v>
      </c>
      <c r="C151" s="9">
        <f>F151/G151</f>
        <v>5314.7368421052633</v>
      </c>
      <c r="D151" s="21">
        <v>504900</v>
      </c>
      <c r="E151" s="22"/>
      <c r="F151" s="22">
        <f>D151</f>
        <v>504900</v>
      </c>
      <c r="G151" s="31">
        <f>G150</f>
        <v>95</v>
      </c>
      <c r="H151" s="22">
        <f>K151/L151</f>
        <v>3834.0482926829272</v>
      </c>
      <c r="I151" s="21">
        <v>314391.96000000002</v>
      </c>
      <c r="J151" s="22"/>
      <c r="K151" s="22">
        <f>I151</f>
        <v>314391.96000000002</v>
      </c>
      <c r="L151" s="31">
        <v>82</v>
      </c>
      <c r="M151" s="23">
        <f>H151/C151*100</f>
        <v>72.139946089300466</v>
      </c>
    </row>
    <row r="153" spans="1:13">
      <c r="A153" s="75" t="s">
        <v>170</v>
      </c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7"/>
    </row>
    <row r="154" spans="1:13">
      <c r="A154" s="74" t="s">
        <v>52</v>
      </c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</row>
    <row r="155" spans="1:13" ht="199.5" customHeight="1">
      <c r="A155" s="2" t="s">
        <v>5</v>
      </c>
      <c r="B155" s="3" t="s">
        <v>6</v>
      </c>
      <c r="C155" s="3" t="s">
        <v>20</v>
      </c>
      <c r="D155" s="3" t="s">
        <v>48</v>
      </c>
      <c r="E155" s="3" t="s">
        <v>49</v>
      </c>
      <c r="F155" s="3" t="s">
        <v>50</v>
      </c>
      <c r="G155" s="3" t="s">
        <v>8</v>
      </c>
      <c r="H155" s="3" t="s">
        <v>21</v>
      </c>
      <c r="I155" s="3" t="s">
        <v>22</v>
      </c>
      <c r="J155" s="3" t="s">
        <v>23</v>
      </c>
      <c r="K155" s="3" t="s">
        <v>24</v>
      </c>
      <c r="L155" s="3" t="s">
        <v>9</v>
      </c>
      <c r="M155" s="3" t="s">
        <v>10</v>
      </c>
    </row>
    <row r="156" spans="1:13">
      <c r="A156" s="34">
        <v>1</v>
      </c>
      <c r="B156" s="34">
        <v>2</v>
      </c>
      <c r="C156" s="34">
        <v>3</v>
      </c>
      <c r="D156" s="34" t="s">
        <v>25</v>
      </c>
      <c r="E156" s="34" t="s">
        <v>26</v>
      </c>
      <c r="F156" s="34" t="s">
        <v>46</v>
      </c>
      <c r="G156" s="34" t="s">
        <v>27</v>
      </c>
      <c r="H156" s="34">
        <v>4</v>
      </c>
      <c r="I156" s="34" t="s">
        <v>28</v>
      </c>
      <c r="J156" s="34" t="s">
        <v>29</v>
      </c>
      <c r="K156" s="34" t="s">
        <v>47</v>
      </c>
      <c r="L156" s="34" t="s">
        <v>30</v>
      </c>
      <c r="M156" s="34" t="s">
        <v>31</v>
      </c>
    </row>
    <row r="157" spans="1:13" ht="141" customHeight="1">
      <c r="A157" s="5">
        <v>1</v>
      </c>
      <c r="B157" s="19" t="s">
        <v>172</v>
      </c>
      <c r="C157" s="9">
        <f>F157/G157</f>
        <v>109772.00140794224</v>
      </c>
      <c r="D157" s="21">
        <v>10595644.390000001</v>
      </c>
      <c r="E157" s="21">
        <v>19811200</v>
      </c>
      <c r="F157" s="22">
        <f>D157+E157</f>
        <v>30406844.390000001</v>
      </c>
      <c r="G157" s="31">
        <v>277</v>
      </c>
      <c r="H157" s="22">
        <f>K157/L157</f>
        <v>81775.621569343057</v>
      </c>
      <c r="I157" s="21">
        <v>8158520.3099999996</v>
      </c>
      <c r="J157" s="21">
        <v>14248000</v>
      </c>
      <c r="K157" s="22">
        <f>I157+J157</f>
        <v>22406520.309999999</v>
      </c>
      <c r="L157" s="31">
        <v>274</v>
      </c>
      <c r="M157" s="23">
        <f>H157/C157*100</f>
        <v>74.49588284852608</v>
      </c>
    </row>
    <row r="158" spans="1:13" ht="216.75" customHeight="1">
      <c r="A158" s="5">
        <v>2</v>
      </c>
      <c r="B158" s="20" t="s">
        <v>173</v>
      </c>
      <c r="C158" s="9">
        <f>F158/G158</f>
        <v>1860.1285559566786</v>
      </c>
      <c r="D158" s="21">
        <v>515255.61</v>
      </c>
      <c r="E158" s="22"/>
      <c r="F158" s="22">
        <f>D158</f>
        <v>515255.61</v>
      </c>
      <c r="G158" s="31">
        <f>G157</f>
        <v>277</v>
      </c>
      <c r="H158" s="22">
        <f>K158/L158</f>
        <v>1156.2375547445256</v>
      </c>
      <c r="I158" s="21">
        <v>316809.09000000003</v>
      </c>
      <c r="J158" s="22"/>
      <c r="K158" s="22">
        <f>I158</f>
        <v>316809.09000000003</v>
      </c>
      <c r="L158" s="31">
        <v>274</v>
      </c>
      <c r="M158" s="23">
        <f>H158/C158*100</f>
        <v>62.159013205937462</v>
      </c>
    </row>
    <row r="160" spans="1:13">
      <c r="A160" s="75" t="s">
        <v>176</v>
      </c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7"/>
    </row>
    <row r="161" spans="1:13">
      <c r="A161" s="74" t="s">
        <v>52</v>
      </c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</row>
    <row r="162" spans="1:13" ht="199.5" customHeight="1">
      <c r="A162" s="2" t="s">
        <v>5</v>
      </c>
      <c r="B162" s="3" t="s">
        <v>6</v>
      </c>
      <c r="C162" s="3" t="s">
        <v>20</v>
      </c>
      <c r="D162" s="3" t="s">
        <v>48</v>
      </c>
      <c r="E162" s="3" t="s">
        <v>49</v>
      </c>
      <c r="F162" s="3" t="s">
        <v>50</v>
      </c>
      <c r="G162" s="3" t="s">
        <v>8</v>
      </c>
      <c r="H162" s="3" t="s">
        <v>21</v>
      </c>
      <c r="I162" s="3" t="s">
        <v>22</v>
      </c>
      <c r="J162" s="3" t="s">
        <v>23</v>
      </c>
      <c r="K162" s="3" t="s">
        <v>24</v>
      </c>
      <c r="L162" s="3" t="s">
        <v>9</v>
      </c>
      <c r="M162" s="3" t="s">
        <v>10</v>
      </c>
    </row>
    <row r="163" spans="1:13">
      <c r="A163" s="34">
        <v>1</v>
      </c>
      <c r="B163" s="34">
        <v>2</v>
      </c>
      <c r="C163" s="34">
        <v>3</v>
      </c>
      <c r="D163" s="34" t="s">
        <v>25</v>
      </c>
      <c r="E163" s="34" t="s">
        <v>26</v>
      </c>
      <c r="F163" s="34" t="s">
        <v>46</v>
      </c>
      <c r="G163" s="34" t="s">
        <v>27</v>
      </c>
      <c r="H163" s="34">
        <v>4</v>
      </c>
      <c r="I163" s="34" t="s">
        <v>28</v>
      </c>
      <c r="J163" s="34" t="s">
        <v>29</v>
      </c>
      <c r="K163" s="34" t="s">
        <v>47</v>
      </c>
      <c r="L163" s="34" t="s">
        <v>30</v>
      </c>
      <c r="M163" s="34" t="s">
        <v>31</v>
      </c>
    </row>
    <row r="164" spans="1:13" ht="141" customHeight="1">
      <c r="A164" s="5">
        <v>1</v>
      </c>
      <c r="B164" s="29" t="s">
        <v>179</v>
      </c>
      <c r="C164" s="9">
        <f>F164/G164</f>
        <v>88184.166666666672</v>
      </c>
      <c r="D164" s="21">
        <v>12175300</v>
      </c>
      <c r="E164" s="21">
        <v>30153100</v>
      </c>
      <c r="F164" s="22">
        <f>D164+E164</f>
        <v>42328400</v>
      </c>
      <c r="G164" s="31">
        <v>480</v>
      </c>
      <c r="H164" s="22">
        <f>K164/L164</f>
        <v>76585.268121085595</v>
      </c>
      <c r="I164" s="21">
        <v>9972343.4299999997</v>
      </c>
      <c r="J164" s="21">
        <v>26712000</v>
      </c>
      <c r="K164" s="22">
        <f>I164+J164</f>
        <v>36684343.43</v>
      </c>
      <c r="L164" s="31">
        <v>479</v>
      </c>
      <c r="M164" s="23">
        <f>H164/C164*100</f>
        <v>86.846960192497434</v>
      </c>
    </row>
    <row r="165" spans="1:13" ht="216.75" customHeight="1">
      <c r="A165" s="5">
        <v>2</v>
      </c>
      <c r="B165" s="30" t="s">
        <v>180</v>
      </c>
      <c r="C165" s="9">
        <f>F165/G165</f>
        <v>1620</v>
      </c>
      <c r="D165" s="21">
        <v>777600</v>
      </c>
      <c r="E165" s="22"/>
      <c r="F165" s="22">
        <f>D165</f>
        <v>777600</v>
      </c>
      <c r="G165" s="31">
        <f>G164</f>
        <v>480</v>
      </c>
      <c r="H165" s="22">
        <f>K165/L165</f>
        <v>1236.0127974947809</v>
      </c>
      <c r="I165" s="21">
        <v>592050.13</v>
      </c>
      <c r="J165" s="22"/>
      <c r="K165" s="22">
        <f>I165</f>
        <v>592050.13</v>
      </c>
      <c r="L165" s="31">
        <v>479</v>
      </c>
      <c r="M165" s="23">
        <f>H165/C165*100</f>
        <v>76.29708626510994</v>
      </c>
    </row>
    <row r="167" spans="1:13">
      <c r="A167" s="75" t="s">
        <v>181</v>
      </c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7"/>
    </row>
    <row r="168" spans="1:13">
      <c r="A168" s="74" t="s">
        <v>52</v>
      </c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</row>
    <row r="169" spans="1:13" ht="199.5" customHeight="1">
      <c r="A169" s="2" t="s">
        <v>5</v>
      </c>
      <c r="B169" s="3" t="s">
        <v>6</v>
      </c>
      <c r="C169" s="3" t="s">
        <v>20</v>
      </c>
      <c r="D169" s="3" t="s">
        <v>48</v>
      </c>
      <c r="E169" s="3" t="s">
        <v>49</v>
      </c>
      <c r="F169" s="3" t="s">
        <v>50</v>
      </c>
      <c r="G169" s="3" t="s">
        <v>8</v>
      </c>
      <c r="H169" s="3" t="s">
        <v>21</v>
      </c>
      <c r="I169" s="3" t="s">
        <v>22</v>
      </c>
      <c r="J169" s="3" t="s">
        <v>23</v>
      </c>
      <c r="K169" s="3" t="s">
        <v>24</v>
      </c>
      <c r="L169" s="3" t="s">
        <v>9</v>
      </c>
      <c r="M169" s="3" t="s">
        <v>10</v>
      </c>
    </row>
    <row r="170" spans="1:13">
      <c r="A170" s="34">
        <v>1</v>
      </c>
      <c r="B170" s="34">
        <v>2</v>
      </c>
      <c r="C170" s="34">
        <v>3</v>
      </c>
      <c r="D170" s="34" t="s">
        <v>25</v>
      </c>
      <c r="E170" s="34" t="s">
        <v>26</v>
      </c>
      <c r="F170" s="34" t="s">
        <v>46</v>
      </c>
      <c r="G170" s="34" t="s">
        <v>27</v>
      </c>
      <c r="H170" s="34">
        <v>4</v>
      </c>
      <c r="I170" s="34" t="s">
        <v>28</v>
      </c>
      <c r="J170" s="34" t="s">
        <v>29</v>
      </c>
      <c r="K170" s="34" t="s">
        <v>47</v>
      </c>
      <c r="L170" s="34" t="s">
        <v>30</v>
      </c>
      <c r="M170" s="34" t="s">
        <v>31</v>
      </c>
    </row>
    <row r="171" spans="1:13" ht="141" customHeight="1">
      <c r="A171" s="5">
        <v>1</v>
      </c>
      <c r="B171" s="19" t="s">
        <v>182</v>
      </c>
      <c r="C171" s="9">
        <f>F171/G171</f>
        <v>145148.29213483146</v>
      </c>
      <c r="D171" s="21">
        <v>8220996</v>
      </c>
      <c r="E171" s="21">
        <v>17615400</v>
      </c>
      <c r="F171" s="22">
        <f>D171+E171</f>
        <v>25836396</v>
      </c>
      <c r="G171" s="31">
        <v>178</v>
      </c>
      <c r="H171" s="22">
        <f>K171/L171</f>
        <v>115753.73794871796</v>
      </c>
      <c r="I171" s="21">
        <v>6313183.1200000001</v>
      </c>
      <c r="J171" s="21">
        <v>11744400</v>
      </c>
      <c r="K171" s="22">
        <f>I171+J171</f>
        <v>18057583.120000001</v>
      </c>
      <c r="L171" s="31">
        <v>156</v>
      </c>
      <c r="M171" s="23">
        <f>H171/C171*100</f>
        <v>79.748604855227484</v>
      </c>
    </row>
    <row r="172" spans="1:13" ht="216.75" customHeight="1">
      <c r="A172" s="5">
        <v>2</v>
      </c>
      <c r="B172" s="20" t="s">
        <v>183</v>
      </c>
      <c r="C172" s="9">
        <f>F172/G172</f>
        <v>3406.7415730337079</v>
      </c>
      <c r="D172" s="21">
        <v>606400</v>
      </c>
      <c r="E172" s="22"/>
      <c r="F172" s="22">
        <f>D172</f>
        <v>606400</v>
      </c>
      <c r="G172" s="31">
        <f>G171</f>
        <v>178</v>
      </c>
      <c r="H172" s="22">
        <f>K172/L172</f>
        <v>2527.7117307692311</v>
      </c>
      <c r="I172" s="21">
        <v>394323.03</v>
      </c>
      <c r="J172" s="22"/>
      <c r="K172" s="22">
        <f>I172</f>
        <v>394323.03</v>
      </c>
      <c r="L172" s="31">
        <v>156</v>
      </c>
      <c r="M172" s="23">
        <f>H172/C172*100</f>
        <v>74.197343020600783</v>
      </c>
    </row>
    <row r="174" spans="1:13">
      <c r="A174" s="75" t="s">
        <v>186</v>
      </c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7"/>
    </row>
    <row r="175" spans="1:13">
      <c r="A175" s="74" t="s">
        <v>52</v>
      </c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</row>
    <row r="176" spans="1:13" ht="199.5" customHeight="1">
      <c r="A176" s="2" t="s">
        <v>5</v>
      </c>
      <c r="B176" s="3" t="s">
        <v>6</v>
      </c>
      <c r="C176" s="3" t="s">
        <v>20</v>
      </c>
      <c r="D176" s="3" t="s">
        <v>48</v>
      </c>
      <c r="E176" s="3" t="s">
        <v>49</v>
      </c>
      <c r="F176" s="3" t="s">
        <v>50</v>
      </c>
      <c r="G176" s="3" t="s">
        <v>8</v>
      </c>
      <c r="H176" s="3" t="s">
        <v>21</v>
      </c>
      <c r="I176" s="3" t="s">
        <v>22</v>
      </c>
      <c r="J176" s="3" t="s">
        <v>23</v>
      </c>
      <c r="K176" s="3" t="s">
        <v>24</v>
      </c>
      <c r="L176" s="3" t="s">
        <v>9</v>
      </c>
      <c r="M176" s="3" t="s">
        <v>10</v>
      </c>
    </row>
    <row r="177" spans="1:13">
      <c r="A177" s="34">
        <v>1</v>
      </c>
      <c r="B177" s="34">
        <v>2</v>
      </c>
      <c r="C177" s="34">
        <v>3</v>
      </c>
      <c r="D177" s="34" t="s">
        <v>25</v>
      </c>
      <c r="E177" s="34" t="s">
        <v>26</v>
      </c>
      <c r="F177" s="34" t="s">
        <v>46</v>
      </c>
      <c r="G177" s="34" t="s">
        <v>27</v>
      </c>
      <c r="H177" s="34">
        <v>4</v>
      </c>
      <c r="I177" s="34" t="s">
        <v>28</v>
      </c>
      <c r="J177" s="34" t="s">
        <v>29</v>
      </c>
      <c r="K177" s="34" t="s">
        <v>47</v>
      </c>
      <c r="L177" s="34" t="s">
        <v>30</v>
      </c>
      <c r="M177" s="34" t="s">
        <v>31</v>
      </c>
    </row>
    <row r="178" spans="1:13" ht="141" customHeight="1">
      <c r="A178" s="5">
        <v>1</v>
      </c>
      <c r="B178" s="39" t="s">
        <v>61</v>
      </c>
      <c r="C178" s="9">
        <f>F178/G178</f>
        <v>123144.03669724771</v>
      </c>
      <c r="D178" s="21">
        <v>4600000</v>
      </c>
      <c r="E178" s="21">
        <v>8822700</v>
      </c>
      <c r="F178" s="22">
        <f>D178+E178</f>
        <v>13422700</v>
      </c>
      <c r="G178" s="40">
        <v>109</v>
      </c>
      <c r="H178" s="22">
        <f>K178/L178</f>
        <v>105714.81802083332</v>
      </c>
      <c r="I178" s="72">
        <v>3550178.18</v>
      </c>
      <c r="J178" s="72">
        <v>6598444.3499999996</v>
      </c>
      <c r="K178" s="73">
        <f>I178+J178</f>
        <v>10148622.529999999</v>
      </c>
      <c r="L178" s="40">
        <v>96</v>
      </c>
      <c r="M178" s="23">
        <f>H178/C178*100</f>
        <v>85.846477715145468</v>
      </c>
    </row>
    <row r="179" spans="1:13" ht="216.75" customHeight="1">
      <c r="A179" s="5">
        <v>2</v>
      </c>
      <c r="B179" s="41" t="s">
        <v>63</v>
      </c>
      <c r="C179" s="9">
        <f>F179/G179</f>
        <v>1409.1743119266055</v>
      </c>
      <c r="D179" s="21">
        <v>153600</v>
      </c>
      <c r="E179" s="22"/>
      <c r="F179" s="22">
        <f>D179</f>
        <v>153600</v>
      </c>
      <c r="G179" s="40">
        <f>G178</f>
        <v>109</v>
      </c>
      <c r="H179" s="22">
        <f>K179/L179</f>
        <v>1120.0417708333332</v>
      </c>
      <c r="I179" s="21">
        <v>107524.01</v>
      </c>
      <c r="J179" s="22"/>
      <c r="K179" s="22">
        <f>I179</f>
        <v>107524.01</v>
      </c>
      <c r="L179" s="40">
        <v>96</v>
      </c>
      <c r="M179" s="23">
        <f>H179/C179*100</f>
        <v>79.482130872938356</v>
      </c>
    </row>
    <row r="181" spans="1:13">
      <c r="A181" s="75" t="s">
        <v>187</v>
      </c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7"/>
    </row>
    <row r="182" spans="1:13">
      <c r="A182" s="74" t="s">
        <v>52</v>
      </c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</row>
    <row r="183" spans="1:13" ht="199.5" customHeight="1">
      <c r="A183" s="2" t="s">
        <v>5</v>
      </c>
      <c r="B183" s="3" t="s">
        <v>6</v>
      </c>
      <c r="C183" s="3" t="s">
        <v>20</v>
      </c>
      <c r="D183" s="3" t="s">
        <v>48</v>
      </c>
      <c r="E183" s="3" t="s">
        <v>49</v>
      </c>
      <c r="F183" s="3" t="s">
        <v>50</v>
      </c>
      <c r="G183" s="3" t="s">
        <v>8</v>
      </c>
      <c r="H183" s="3" t="s">
        <v>21</v>
      </c>
      <c r="I183" s="3" t="s">
        <v>22</v>
      </c>
      <c r="J183" s="3" t="s">
        <v>23</v>
      </c>
      <c r="K183" s="3" t="s">
        <v>24</v>
      </c>
      <c r="L183" s="3" t="s">
        <v>9</v>
      </c>
      <c r="M183" s="3" t="s">
        <v>10</v>
      </c>
    </row>
    <row r="184" spans="1:13">
      <c r="A184" s="34">
        <v>1</v>
      </c>
      <c r="B184" s="34">
        <v>2</v>
      </c>
      <c r="C184" s="34">
        <v>3</v>
      </c>
      <c r="D184" s="34" t="s">
        <v>25</v>
      </c>
      <c r="E184" s="34" t="s">
        <v>26</v>
      </c>
      <c r="F184" s="34" t="s">
        <v>46</v>
      </c>
      <c r="G184" s="34" t="s">
        <v>27</v>
      </c>
      <c r="H184" s="34">
        <v>4</v>
      </c>
      <c r="I184" s="34" t="s">
        <v>28</v>
      </c>
      <c r="J184" s="34" t="s">
        <v>29</v>
      </c>
      <c r="K184" s="34" t="s">
        <v>47</v>
      </c>
      <c r="L184" s="34" t="s">
        <v>30</v>
      </c>
      <c r="M184" s="34" t="s">
        <v>31</v>
      </c>
    </row>
    <row r="185" spans="1:13" ht="141" customHeight="1">
      <c r="A185" s="5">
        <v>1</v>
      </c>
      <c r="B185" s="29" t="s">
        <v>61</v>
      </c>
      <c r="C185" s="9">
        <f>F185/G185</f>
        <v>126917.66917293234</v>
      </c>
      <c r="D185" s="21">
        <v>11754600</v>
      </c>
      <c r="E185" s="21">
        <v>22005500</v>
      </c>
      <c r="F185" s="22">
        <f>D185+E185</f>
        <v>33760100</v>
      </c>
      <c r="G185" s="31">
        <v>266</v>
      </c>
      <c r="H185" s="22">
        <f>K185/L185</f>
        <v>101988.68912350597</v>
      </c>
      <c r="I185" s="21">
        <v>8937360.9700000007</v>
      </c>
      <c r="J185" s="21">
        <v>16661800</v>
      </c>
      <c r="K185" s="22">
        <f>I185+J185</f>
        <v>25599160.969999999</v>
      </c>
      <c r="L185" s="31">
        <v>251</v>
      </c>
      <c r="M185" s="23">
        <f>H185/C185*100</f>
        <v>80.358148544739464</v>
      </c>
    </row>
    <row r="186" spans="1:13" ht="216.75" customHeight="1">
      <c r="A186" s="5">
        <v>2</v>
      </c>
      <c r="B186" s="30" t="s">
        <v>63</v>
      </c>
      <c r="C186" s="9">
        <f>F186/G186</f>
        <v>1278.5714285714287</v>
      </c>
      <c r="D186" s="21">
        <v>340100</v>
      </c>
      <c r="E186" s="22"/>
      <c r="F186" s="22">
        <f>D186</f>
        <v>340100</v>
      </c>
      <c r="G186" s="31">
        <f>G185</f>
        <v>266</v>
      </c>
      <c r="H186" s="22">
        <f>K186/L186</f>
        <v>708.07083665338644</v>
      </c>
      <c r="I186" s="21">
        <v>177725.78</v>
      </c>
      <c r="J186" s="22"/>
      <c r="K186" s="22">
        <f>I186</f>
        <v>177725.78</v>
      </c>
      <c r="L186" s="31">
        <v>251</v>
      </c>
      <c r="M186" s="23">
        <f>H186/C186*100</f>
        <v>55.379841972890553</v>
      </c>
    </row>
    <row r="188" spans="1:13">
      <c r="A188" s="75" t="s">
        <v>188</v>
      </c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7"/>
    </row>
    <row r="189" spans="1:13">
      <c r="A189" s="74" t="s">
        <v>52</v>
      </c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</row>
    <row r="190" spans="1:13" ht="199.5" customHeight="1">
      <c r="A190" s="2" t="s">
        <v>5</v>
      </c>
      <c r="B190" s="3" t="s">
        <v>6</v>
      </c>
      <c r="C190" s="3" t="s">
        <v>20</v>
      </c>
      <c r="D190" s="3" t="s">
        <v>48</v>
      </c>
      <c r="E190" s="3" t="s">
        <v>49</v>
      </c>
      <c r="F190" s="3" t="s">
        <v>50</v>
      </c>
      <c r="G190" s="3" t="s">
        <v>8</v>
      </c>
      <c r="H190" s="3" t="s">
        <v>21</v>
      </c>
      <c r="I190" s="3" t="s">
        <v>22</v>
      </c>
      <c r="J190" s="3" t="s">
        <v>23</v>
      </c>
      <c r="K190" s="3" t="s">
        <v>24</v>
      </c>
      <c r="L190" s="3" t="s">
        <v>9</v>
      </c>
      <c r="M190" s="3" t="s">
        <v>10</v>
      </c>
    </row>
    <row r="191" spans="1:13">
      <c r="A191" s="34">
        <v>1</v>
      </c>
      <c r="B191" s="34">
        <v>2</v>
      </c>
      <c r="C191" s="34">
        <v>3</v>
      </c>
      <c r="D191" s="34" t="s">
        <v>25</v>
      </c>
      <c r="E191" s="34" t="s">
        <v>26</v>
      </c>
      <c r="F191" s="34" t="s">
        <v>46</v>
      </c>
      <c r="G191" s="34" t="s">
        <v>27</v>
      </c>
      <c r="H191" s="34">
        <v>4</v>
      </c>
      <c r="I191" s="34" t="s">
        <v>28</v>
      </c>
      <c r="J191" s="34" t="s">
        <v>29</v>
      </c>
      <c r="K191" s="34" t="s">
        <v>47</v>
      </c>
      <c r="L191" s="34" t="s">
        <v>30</v>
      </c>
      <c r="M191" s="34" t="s">
        <v>31</v>
      </c>
    </row>
    <row r="192" spans="1:13" ht="141" customHeight="1">
      <c r="A192" s="5">
        <v>1</v>
      </c>
      <c r="B192" s="29" t="s">
        <v>191</v>
      </c>
      <c r="C192" s="9">
        <f>F192/G192</f>
        <v>143253.67647058822</v>
      </c>
      <c r="D192" s="21">
        <v>11925100</v>
      </c>
      <c r="E192" s="21">
        <v>27039900</v>
      </c>
      <c r="F192" s="22">
        <f>D192+E192</f>
        <v>38965000</v>
      </c>
      <c r="G192" s="31">
        <v>272</v>
      </c>
      <c r="H192" s="22">
        <f>K192/L192</f>
        <v>103067.87177935943</v>
      </c>
      <c r="I192" s="21">
        <v>9390381.5899999999</v>
      </c>
      <c r="J192" s="21">
        <v>19571690.379999999</v>
      </c>
      <c r="K192" s="22">
        <f>I192+J192</f>
        <v>28962071.969999999</v>
      </c>
      <c r="L192" s="31">
        <v>281</v>
      </c>
      <c r="M192" s="23">
        <f>H192/C192*100</f>
        <v>71.947802191673986</v>
      </c>
    </row>
    <row r="193" spans="1:13" ht="216.75" customHeight="1">
      <c r="A193" s="5">
        <v>2</v>
      </c>
      <c r="B193" s="30" t="s">
        <v>193</v>
      </c>
      <c r="C193" s="9">
        <f>F193/G193</f>
        <v>3897.794117647059</v>
      </c>
      <c r="D193" s="21">
        <v>1060200</v>
      </c>
      <c r="E193" s="22"/>
      <c r="F193" s="22">
        <f>D193</f>
        <v>1060200</v>
      </c>
      <c r="G193" s="31">
        <f>G192</f>
        <v>272</v>
      </c>
      <c r="H193" s="22">
        <f>K193/L193</f>
        <v>2686.9581850533809</v>
      </c>
      <c r="I193" s="21">
        <v>755035.25</v>
      </c>
      <c r="J193" s="22"/>
      <c r="K193" s="22">
        <f>I193</f>
        <v>755035.25</v>
      </c>
      <c r="L193" s="31">
        <v>281</v>
      </c>
      <c r="M193" s="23">
        <f>H193/C193*100</f>
        <v>68.935354304331213</v>
      </c>
    </row>
    <row r="195" spans="1:13">
      <c r="A195" s="75" t="s">
        <v>194</v>
      </c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7"/>
    </row>
    <row r="196" spans="1:13">
      <c r="A196" s="74" t="s">
        <v>52</v>
      </c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</row>
    <row r="197" spans="1:13" ht="199.5" customHeight="1">
      <c r="A197" s="2" t="s">
        <v>5</v>
      </c>
      <c r="B197" s="3" t="s">
        <v>6</v>
      </c>
      <c r="C197" s="3" t="s">
        <v>20</v>
      </c>
      <c r="D197" s="3" t="s">
        <v>48</v>
      </c>
      <c r="E197" s="3" t="s">
        <v>49</v>
      </c>
      <c r="F197" s="3" t="s">
        <v>50</v>
      </c>
      <c r="G197" s="3" t="s">
        <v>8</v>
      </c>
      <c r="H197" s="3" t="s">
        <v>21</v>
      </c>
      <c r="I197" s="3" t="s">
        <v>22</v>
      </c>
      <c r="J197" s="3" t="s">
        <v>23</v>
      </c>
      <c r="K197" s="3" t="s">
        <v>24</v>
      </c>
      <c r="L197" s="3" t="s">
        <v>9</v>
      </c>
      <c r="M197" s="3" t="s">
        <v>10</v>
      </c>
    </row>
    <row r="198" spans="1:13">
      <c r="A198" s="34">
        <v>1</v>
      </c>
      <c r="B198" s="34">
        <v>2</v>
      </c>
      <c r="C198" s="34">
        <v>3</v>
      </c>
      <c r="D198" s="34" t="s">
        <v>25</v>
      </c>
      <c r="E198" s="34" t="s">
        <v>26</v>
      </c>
      <c r="F198" s="34" t="s">
        <v>46</v>
      </c>
      <c r="G198" s="34" t="s">
        <v>27</v>
      </c>
      <c r="H198" s="34">
        <v>4</v>
      </c>
      <c r="I198" s="34" t="s">
        <v>28</v>
      </c>
      <c r="J198" s="34" t="s">
        <v>29</v>
      </c>
      <c r="K198" s="34" t="s">
        <v>47</v>
      </c>
      <c r="L198" s="34" t="s">
        <v>30</v>
      </c>
      <c r="M198" s="34" t="s">
        <v>31</v>
      </c>
    </row>
    <row r="199" spans="1:13" ht="141" customHeight="1">
      <c r="A199" s="5">
        <v>1</v>
      </c>
      <c r="B199" s="29" t="s">
        <v>61</v>
      </c>
      <c r="C199" s="9">
        <f>F199/G199</f>
        <v>117139.26380368098</v>
      </c>
      <c r="D199" s="21">
        <f>19407700-E199-D200</f>
        <v>5564000</v>
      </c>
      <c r="E199" s="21">
        <v>13529700</v>
      </c>
      <c r="F199" s="22">
        <f>D199+E199</f>
        <v>19093700</v>
      </c>
      <c r="G199" s="31">
        <v>163</v>
      </c>
      <c r="H199" s="22">
        <f>K199/L199</f>
        <v>89347.699433962276</v>
      </c>
      <c r="I199" s="21">
        <f>14435020.27-J199-I200</f>
        <v>4575978.6399999997</v>
      </c>
      <c r="J199" s="21">
        <v>9630305.5700000003</v>
      </c>
      <c r="K199" s="22">
        <f>I199+J199</f>
        <v>14206284.210000001</v>
      </c>
      <c r="L199" s="31">
        <v>159</v>
      </c>
      <c r="M199" s="23">
        <f>H199/C199*100</f>
        <v>76.274766062815743</v>
      </c>
    </row>
    <row r="200" spans="1:13" ht="216.75" customHeight="1">
      <c r="A200" s="5">
        <v>2</v>
      </c>
      <c r="B200" s="30" t="s">
        <v>63</v>
      </c>
      <c r="C200" s="9">
        <f>F200/G200</f>
        <v>1926.3803680981596</v>
      </c>
      <c r="D200" s="21">
        <v>314000</v>
      </c>
      <c r="E200" s="22"/>
      <c r="F200" s="22">
        <f>D200</f>
        <v>314000</v>
      </c>
      <c r="G200" s="31">
        <f>G199</f>
        <v>163</v>
      </c>
      <c r="H200" s="22">
        <f>K200/L200</f>
        <v>1438.5915723270441</v>
      </c>
      <c r="I200" s="21">
        <v>228736.06</v>
      </c>
      <c r="J200" s="22"/>
      <c r="K200" s="22">
        <f>I200</f>
        <v>228736.06</v>
      </c>
      <c r="L200" s="31">
        <v>159</v>
      </c>
      <c r="M200" s="23">
        <f>H200/C200*100</f>
        <v>74.678479709970759</v>
      </c>
    </row>
    <row r="202" spans="1:13">
      <c r="A202" s="75" t="s">
        <v>195</v>
      </c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7"/>
    </row>
    <row r="203" spans="1:13">
      <c r="A203" s="74" t="s">
        <v>52</v>
      </c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</row>
    <row r="204" spans="1:13" ht="199.5" customHeight="1">
      <c r="A204" s="2" t="s">
        <v>5</v>
      </c>
      <c r="B204" s="3" t="s">
        <v>6</v>
      </c>
      <c r="C204" s="3" t="s">
        <v>20</v>
      </c>
      <c r="D204" s="3" t="s">
        <v>48</v>
      </c>
      <c r="E204" s="3" t="s">
        <v>49</v>
      </c>
      <c r="F204" s="3" t="s">
        <v>50</v>
      </c>
      <c r="G204" s="3" t="s">
        <v>8</v>
      </c>
      <c r="H204" s="3" t="s">
        <v>21</v>
      </c>
      <c r="I204" s="3" t="s">
        <v>22</v>
      </c>
      <c r="J204" s="3" t="s">
        <v>23</v>
      </c>
      <c r="K204" s="3" t="s">
        <v>24</v>
      </c>
      <c r="L204" s="3" t="s">
        <v>9</v>
      </c>
      <c r="M204" s="3" t="s">
        <v>10</v>
      </c>
    </row>
    <row r="205" spans="1:13">
      <c r="A205" s="34">
        <v>1</v>
      </c>
      <c r="B205" s="34">
        <v>2</v>
      </c>
      <c r="C205" s="34">
        <v>3</v>
      </c>
      <c r="D205" s="34" t="s">
        <v>25</v>
      </c>
      <c r="E205" s="34" t="s">
        <v>26</v>
      </c>
      <c r="F205" s="34" t="s">
        <v>46</v>
      </c>
      <c r="G205" s="34" t="s">
        <v>27</v>
      </c>
      <c r="H205" s="34">
        <v>4</v>
      </c>
      <c r="I205" s="34" t="s">
        <v>28</v>
      </c>
      <c r="J205" s="34" t="s">
        <v>29</v>
      </c>
      <c r="K205" s="34" t="s">
        <v>47</v>
      </c>
      <c r="L205" s="34" t="s">
        <v>30</v>
      </c>
      <c r="M205" s="34" t="s">
        <v>31</v>
      </c>
    </row>
    <row r="206" spans="1:13" ht="141" customHeight="1">
      <c r="A206" s="5">
        <v>1</v>
      </c>
      <c r="B206" s="29" t="s">
        <v>61</v>
      </c>
      <c r="C206" s="9">
        <f>F206/G206</f>
        <v>103667.63848396501</v>
      </c>
      <c r="D206" s="21">
        <v>10648400</v>
      </c>
      <c r="E206" s="21">
        <v>24909600</v>
      </c>
      <c r="F206" s="22">
        <f>D206+E206</f>
        <v>35558000</v>
      </c>
      <c r="G206" s="31">
        <v>343</v>
      </c>
      <c r="H206" s="22">
        <f>K206/L206</f>
        <v>83148.667976539597</v>
      </c>
      <c r="I206" s="21">
        <v>8348695.7800000003</v>
      </c>
      <c r="J206" s="21">
        <v>20005000</v>
      </c>
      <c r="K206" s="22">
        <f>I206+J206</f>
        <v>28353695.780000001</v>
      </c>
      <c r="L206" s="31">
        <v>341</v>
      </c>
      <c r="M206" s="23">
        <f>H206/C206*100</f>
        <v>80.206966409677378</v>
      </c>
    </row>
    <row r="207" spans="1:13" ht="216.75" customHeight="1">
      <c r="A207" s="5">
        <v>2</v>
      </c>
      <c r="B207" s="30" t="s">
        <v>63</v>
      </c>
      <c r="C207" s="9">
        <f>F207/G207</f>
        <v>1602.6239067055394</v>
      </c>
      <c r="D207" s="21">
        <v>549700</v>
      </c>
      <c r="E207" s="22"/>
      <c r="F207" s="22">
        <f>D207</f>
        <v>549700</v>
      </c>
      <c r="G207" s="31">
        <f>G206</f>
        <v>343</v>
      </c>
      <c r="H207" s="22">
        <f>K207/L207</f>
        <v>1005.6835483870968</v>
      </c>
      <c r="I207" s="21">
        <v>342938.09</v>
      </c>
      <c r="J207" s="22"/>
      <c r="K207" s="22">
        <f>I207</f>
        <v>342938.09</v>
      </c>
      <c r="L207" s="31">
        <v>341</v>
      </c>
      <c r="M207" s="23">
        <f>H207/C207*100</f>
        <v>62.752311642127381</v>
      </c>
    </row>
    <row r="209" spans="1:13">
      <c r="A209" s="75" t="s">
        <v>196</v>
      </c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7"/>
    </row>
    <row r="210" spans="1:13">
      <c r="A210" s="74" t="s">
        <v>52</v>
      </c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</row>
    <row r="211" spans="1:13" ht="199.5" customHeight="1">
      <c r="A211" s="2" t="s">
        <v>5</v>
      </c>
      <c r="B211" s="3" t="s">
        <v>6</v>
      </c>
      <c r="C211" s="3" t="s">
        <v>20</v>
      </c>
      <c r="D211" s="3" t="s">
        <v>48</v>
      </c>
      <c r="E211" s="3" t="s">
        <v>49</v>
      </c>
      <c r="F211" s="3" t="s">
        <v>50</v>
      </c>
      <c r="G211" s="3" t="s">
        <v>8</v>
      </c>
      <c r="H211" s="3" t="s">
        <v>21</v>
      </c>
      <c r="I211" s="3" t="s">
        <v>22</v>
      </c>
      <c r="J211" s="3" t="s">
        <v>23</v>
      </c>
      <c r="K211" s="3" t="s">
        <v>24</v>
      </c>
      <c r="L211" s="3" t="s">
        <v>9</v>
      </c>
      <c r="M211" s="3" t="s">
        <v>10</v>
      </c>
    </row>
    <row r="212" spans="1:13">
      <c r="A212" s="34">
        <v>1</v>
      </c>
      <c r="B212" s="34">
        <v>2</v>
      </c>
      <c r="C212" s="34">
        <v>3</v>
      </c>
      <c r="D212" s="34" t="s">
        <v>25</v>
      </c>
      <c r="E212" s="34" t="s">
        <v>26</v>
      </c>
      <c r="F212" s="34" t="s">
        <v>46</v>
      </c>
      <c r="G212" s="34" t="s">
        <v>27</v>
      </c>
      <c r="H212" s="34">
        <v>4</v>
      </c>
      <c r="I212" s="34" t="s">
        <v>28</v>
      </c>
      <c r="J212" s="34" t="s">
        <v>29</v>
      </c>
      <c r="K212" s="34" t="s">
        <v>47</v>
      </c>
      <c r="L212" s="34" t="s">
        <v>30</v>
      </c>
      <c r="M212" s="34" t="s">
        <v>31</v>
      </c>
    </row>
    <row r="213" spans="1:13" ht="141" customHeight="1">
      <c r="A213" s="5">
        <v>1</v>
      </c>
      <c r="B213" s="19" t="s">
        <v>200</v>
      </c>
      <c r="C213" s="9">
        <f>F213/G213</f>
        <v>101740.32342657342</v>
      </c>
      <c r="D213" s="21">
        <v>8469032.5</v>
      </c>
      <c r="E213" s="21">
        <v>20628700</v>
      </c>
      <c r="F213" s="22">
        <f>D213+E213</f>
        <v>29097732.5</v>
      </c>
      <c r="G213" s="31">
        <v>286</v>
      </c>
      <c r="H213" s="22">
        <f>K213/L213</f>
        <v>90847.621187739453</v>
      </c>
      <c r="I213" s="21">
        <v>6455742.4699999997</v>
      </c>
      <c r="J213" s="21">
        <v>17255486.66</v>
      </c>
      <c r="K213" s="22">
        <f>I213+J213</f>
        <v>23711229.129999999</v>
      </c>
      <c r="L213" s="31">
        <v>261</v>
      </c>
      <c r="M213" s="23">
        <f>H213/C213*100</f>
        <v>89.293623342277556</v>
      </c>
    </row>
    <row r="214" spans="1:13" ht="216.75" customHeight="1">
      <c r="A214" s="5">
        <v>2</v>
      </c>
      <c r="B214" s="20" t="s">
        <v>201</v>
      </c>
      <c r="C214" s="9">
        <f>F214/G214</f>
        <v>1837.6486013986014</v>
      </c>
      <c r="D214" s="21">
        <v>525567.5</v>
      </c>
      <c r="E214" s="22"/>
      <c r="F214" s="22">
        <f>D214</f>
        <v>525567.5</v>
      </c>
      <c r="G214" s="31">
        <f>G213</f>
        <v>286</v>
      </c>
      <c r="H214" s="22">
        <f>K214/L214</f>
        <v>1416.5772030651342</v>
      </c>
      <c r="I214" s="21">
        <v>369726.65</v>
      </c>
      <c r="J214" s="22"/>
      <c r="K214" s="22">
        <f>I214</f>
        <v>369726.65</v>
      </c>
      <c r="L214" s="31">
        <v>261</v>
      </c>
      <c r="M214" s="23">
        <f>H214/C214*100</f>
        <v>77.086402807751313</v>
      </c>
    </row>
    <row r="216" spans="1:13">
      <c r="A216" s="75" t="s">
        <v>202</v>
      </c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7"/>
    </row>
    <row r="217" spans="1:13">
      <c r="A217" s="74" t="s">
        <v>52</v>
      </c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</row>
    <row r="218" spans="1:13" ht="199.5" customHeight="1">
      <c r="A218" s="2" t="s">
        <v>5</v>
      </c>
      <c r="B218" s="3" t="s">
        <v>6</v>
      </c>
      <c r="C218" s="3" t="s">
        <v>20</v>
      </c>
      <c r="D218" s="3" t="s">
        <v>48</v>
      </c>
      <c r="E218" s="3" t="s">
        <v>49</v>
      </c>
      <c r="F218" s="3" t="s">
        <v>50</v>
      </c>
      <c r="G218" s="3" t="s">
        <v>8</v>
      </c>
      <c r="H218" s="3" t="s">
        <v>21</v>
      </c>
      <c r="I218" s="3" t="s">
        <v>22</v>
      </c>
      <c r="J218" s="3" t="s">
        <v>23</v>
      </c>
      <c r="K218" s="3" t="s">
        <v>24</v>
      </c>
      <c r="L218" s="3" t="s">
        <v>9</v>
      </c>
      <c r="M218" s="3" t="s">
        <v>10</v>
      </c>
    </row>
    <row r="219" spans="1:13">
      <c r="A219" s="42">
        <v>1</v>
      </c>
      <c r="B219" s="42">
        <v>2</v>
      </c>
      <c r="C219" s="42">
        <v>3</v>
      </c>
      <c r="D219" s="42" t="s">
        <v>25</v>
      </c>
      <c r="E219" s="42" t="s">
        <v>26</v>
      </c>
      <c r="F219" s="42" t="s">
        <v>46</v>
      </c>
      <c r="G219" s="42" t="s">
        <v>27</v>
      </c>
      <c r="H219" s="42">
        <v>4</v>
      </c>
      <c r="I219" s="42" t="s">
        <v>28</v>
      </c>
      <c r="J219" s="42" t="s">
        <v>29</v>
      </c>
      <c r="K219" s="42" t="s">
        <v>47</v>
      </c>
      <c r="L219" s="42" t="s">
        <v>30</v>
      </c>
      <c r="M219" s="42" t="s">
        <v>31</v>
      </c>
    </row>
    <row r="220" spans="1:13" ht="141" customHeight="1">
      <c r="A220" s="5">
        <v>1</v>
      </c>
      <c r="B220" s="29" t="s">
        <v>205</v>
      </c>
      <c r="C220" s="9">
        <f>F220/G220</f>
        <v>92014.717741935485</v>
      </c>
      <c r="D220" s="21">
        <v>7565050</v>
      </c>
      <c r="E220" s="21">
        <v>15254600</v>
      </c>
      <c r="F220" s="22">
        <f>D220+E220</f>
        <v>22819650</v>
      </c>
      <c r="G220" s="31">
        <v>248</v>
      </c>
      <c r="H220" s="22">
        <f>K220/L220</f>
        <v>68457.911774193548</v>
      </c>
      <c r="I220" s="21">
        <v>5635842.1200000001</v>
      </c>
      <c r="J220" s="21">
        <v>11341720</v>
      </c>
      <c r="K220" s="22">
        <f>I220+J220</f>
        <v>16977562.120000001</v>
      </c>
      <c r="L220" s="31">
        <v>248</v>
      </c>
      <c r="M220" s="23">
        <f>H220/C220*100</f>
        <v>74.398871674193074</v>
      </c>
    </row>
    <row r="221" spans="1:13" ht="216.75" customHeight="1">
      <c r="A221" s="5">
        <v>2</v>
      </c>
      <c r="B221" s="30" t="s">
        <v>206</v>
      </c>
      <c r="C221" s="9">
        <f>F221/G221</f>
        <v>1371.1693548387098</v>
      </c>
      <c r="D221" s="21">
        <v>340050</v>
      </c>
      <c r="E221" s="22"/>
      <c r="F221" s="22">
        <f>D221</f>
        <v>340050</v>
      </c>
      <c r="G221" s="31">
        <f>G220</f>
        <v>248</v>
      </c>
      <c r="H221" s="22">
        <f>K221/L221</f>
        <v>750.05822580645167</v>
      </c>
      <c r="I221" s="21">
        <v>186014.44</v>
      </c>
      <c r="J221" s="22"/>
      <c r="K221" s="22">
        <f>I221</f>
        <v>186014.44</v>
      </c>
      <c r="L221" s="31">
        <v>248</v>
      </c>
      <c r="M221" s="23">
        <f>H221/C221*100</f>
        <v>54.702084987501841</v>
      </c>
    </row>
    <row r="223" spans="1:13">
      <c r="A223" s="75" t="s">
        <v>207</v>
      </c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7"/>
    </row>
    <row r="224" spans="1:13">
      <c r="A224" s="74" t="s">
        <v>52</v>
      </c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</row>
    <row r="225" spans="1:13" ht="199.5" customHeight="1">
      <c r="A225" s="2" t="s">
        <v>5</v>
      </c>
      <c r="B225" s="3" t="s">
        <v>6</v>
      </c>
      <c r="C225" s="3" t="s">
        <v>20</v>
      </c>
      <c r="D225" s="3" t="s">
        <v>48</v>
      </c>
      <c r="E225" s="3" t="s">
        <v>49</v>
      </c>
      <c r="F225" s="3" t="s">
        <v>50</v>
      </c>
      <c r="G225" s="3" t="s">
        <v>8</v>
      </c>
      <c r="H225" s="3" t="s">
        <v>21</v>
      </c>
      <c r="I225" s="3" t="s">
        <v>22</v>
      </c>
      <c r="J225" s="3" t="s">
        <v>23</v>
      </c>
      <c r="K225" s="3" t="s">
        <v>24</v>
      </c>
      <c r="L225" s="3" t="s">
        <v>9</v>
      </c>
      <c r="M225" s="3" t="s">
        <v>10</v>
      </c>
    </row>
    <row r="226" spans="1:13">
      <c r="A226" s="42">
        <v>1</v>
      </c>
      <c r="B226" s="42">
        <v>2</v>
      </c>
      <c r="C226" s="42">
        <v>3</v>
      </c>
      <c r="D226" s="42" t="s">
        <v>25</v>
      </c>
      <c r="E226" s="42" t="s">
        <v>26</v>
      </c>
      <c r="F226" s="42" t="s">
        <v>46</v>
      </c>
      <c r="G226" s="42" t="s">
        <v>27</v>
      </c>
      <c r="H226" s="42">
        <v>4</v>
      </c>
      <c r="I226" s="42" t="s">
        <v>28</v>
      </c>
      <c r="J226" s="42" t="s">
        <v>29</v>
      </c>
      <c r="K226" s="42" t="s">
        <v>47</v>
      </c>
      <c r="L226" s="42" t="s">
        <v>30</v>
      </c>
      <c r="M226" s="42" t="s">
        <v>31</v>
      </c>
    </row>
    <row r="227" spans="1:13" ht="141" customHeight="1">
      <c r="A227" s="5">
        <v>1</v>
      </c>
      <c r="B227" s="36" t="s">
        <v>208</v>
      </c>
      <c r="C227" s="9">
        <f>F227/G227</f>
        <v>146398.96551724139</v>
      </c>
      <c r="D227" s="21">
        <v>5506980</v>
      </c>
      <c r="E227" s="21">
        <v>11475300</v>
      </c>
      <c r="F227" s="22">
        <f>D227+E227</f>
        <v>16982280</v>
      </c>
      <c r="G227" s="40">
        <v>116</v>
      </c>
      <c r="H227" s="22">
        <f>K227/L227</f>
        <v>140350.0308888889</v>
      </c>
      <c r="I227" s="21">
        <v>4261161.63</v>
      </c>
      <c r="J227" s="21">
        <v>8370341.1500000004</v>
      </c>
      <c r="K227" s="22">
        <f>I227+J227</f>
        <v>12631502.780000001</v>
      </c>
      <c r="L227" s="40">
        <v>90</v>
      </c>
      <c r="M227" s="23">
        <f>H227/C227*100</f>
        <v>95.86818485569141</v>
      </c>
    </row>
    <row r="228" spans="1:13" ht="216.75" customHeight="1">
      <c r="A228" s="5">
        <v>2</v>
      </c>
      <c r="B228" s="37" t="s">
        <v>209</v>
      </c>
      <c r="C228" s="9">
        <f>F228/G228</f>
        <v>2153.6206896551726</v>
      </c>
      <c r="D228" s="21">
        <v>249820</v>
      </c>
      <c r="E228" s="22"/>
      <c r="F228" s="22">
        <f>D228</f>
        <v>249820</v>
      </c>
      <c r="G228" s="40">
        <f>G227</f>
        <v>116</v>
      </c>
      <c r="H228" s="22">
        <f>K228/L228</f>
        <v>2116.1101111111111</v>
      </c>
      <c r="I228" s="21">
        <v>190449.91</v>
      </c>
      <c r="J228" s="22"/>
      <c r="K228" s="22">
        <f>I228</f>
        <v>190449.91</v>
      </c>
      <c r="L228" s="40">
        <v>90</v>
      </c>
      <c r="M228" s="23">
        <f>H228/C228*100</f>
        <v>98.258255099226986</v>
      </c>
    </row>
    <row r="230" spans="1:13">
      <c r="A230" s="75" t="s">
        <v>211</v>
      </c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7"/>
    </row>
    <row r="231" spans="1:13">
      <c r="A231" s="74" t="s">
        <v>52</v>
      </c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</row>
    <row r="232" spans="1:13" ht="199.5" customHeight="1">
      <c r="A232" s="2" t="s">
        <v>5</v>
      </c>
      <c r="B232" s="3" t="s">
        <v>6</v>
      </c>
      <c r="C232" s="3" t="s">
        <v>20</v>
      </c>
      <c r="D232" s="3" t="s">
        <v>48</v>
      </c>
      <c r="E232" s="3" t="s">
        <v>49</v>
      </c>
      <c r="F232" s="3" t="s">
        <v>50</v>
      </c>
      <c r="G232" s="3" t="s">
        <v>8</v>
      </c>
      <c r="H232" s="3" t="s">
        <v>21</v>
      </c>
      <c r="I232" s="3" t="s">
        <v>22</v>
      </c>
      <c r="J232" s="3" t="s">
        <v>23</v>
      </c>
      <c r="K232" s="3" t="s">
        <v>24</v>
      </c>
      <c r="L232" s="3" t="s">
        <v>9</v>
      </c>
      <c r="M232" s="3" t="s">
        <v>10</v>
      </c>
    </row>
    <row r="233" spans="1:13">
      <c r="A233" s="42">
        <v>1</v>
      </c>
      <c r="B233" s="42">
        <v>2</v>
      </c>
      <c r="C233" s="42">
        <v>3</v>
      </c>
      <c r="D233" s="42" t="s">
        <v>25</v>
      </c>
      <c r="E233" s="42" t="s">
        <v>26</v>
      </c>
      <c r="F233" s="42" t="s">
        <v>46</v>
      </c>
      <c r="G233" s="42" t="s">
        <v>27</v>
      </c>
      <c r="H233" s="42">
        <v>4</v>
      </c>
      <c r="I233" s="42" t="s">
        <v>28</v>
      </c>
      <c r="J233" s="42" t="s">
        <v>29</v>
      </c>
      <c r="K233" s="42" t="s">
        <v>47</v>
      </c>
      <c r="L233" s="42" t="s">
        <v>30</v>
      </c>
      <c r="M233" s="42" t="s">
        <v>31</v>
      </c>
    </row>
    <row r="234" spans="1:13" ht="141" customHeight="1">
      <c r="A234" s="5">
        <v>1</v>
      </c>
      <c r="B234" s="39" t="s">
        <v>191</v>
      </c>
      <c r="C234" s="9">
        <f>F234/G234</f>
        <v>115751.03448275862</v>
      </c>
      <c r="D234" s="21">
        <v>5055800</v>
      </c>
      <c r="E234" s="21">
        <v>11728100</v>
      </c>
      <c r="F234" s="22">
        <f>D234+E234</f>
        <v>16783900</v>
      </c>
      <c r="G234" s="40">
        <v>145</v>
      </c>
      <c r="H234" s="22">
        <f>K234/L234</f>
        <v>102117.80901515151</v>
      </c>
      <c r="I234" s="21">
        <v>3929450.79</v>
      </c>
      <c r="J234" s="21">
        <v>9550100</v>
      </c>
      <c r="K234" s="22">
        <f>I234+J234</f>
        <v>13479550.789999999</v>
      </c>
      <c r="L234" s="40">
        <v>132</v>
      </c>
      <c r="M234" s="23">
        <f>H234/C234*100</f>
        <v>88.221940712212117</v>
      </c>
    </row>
    <row r="235" spans="1:13" ht="216.75" customHeight="1">
      <c r="A235" s="5">
        <v>2</v>
      </c>
      <c r="B235" s="41" t="s">
        <v>216</v>
      </c>
      <c r="C235" s="9">
        <f>F235/G235</f>
        <v>1414.4827586206898</v>
      </c>
      <c r="D235" s="21">
        <v>205100</v>
      </c>
      <c r="E235" s="22"/>
      <c r="F235" s="22">
        <f>D235</f>
        <v>205100</v>
      </c>
      <c r="G235" s="40">
        <f>G234</f>
        <v>145</v>
      </c>
      <c r="H235" s="22">
        <f>K235/L235</f>
        <v>778.23325757575753</v>
      </c>
      <c r="I235" s="21">
        <v>102726.79</v>
      </c>
      <c r="J235" s="22"/>
      <c r="K235" s="22">
        <f>I235</f>
        <v>102726.79</v>
      </c>
      <c r="L235" s="40">
        <v>132</v>
      </c>
      <c r="M235" s="23">
        <f>H235/C235*100</f>
        <v>55.018928497554775</v>
      </c>
    </row>
    <row r="237" spans="1:13">
      <c r="A237" s="75" t="s">
        <v>217</v>
      </c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7"/>
    </row>
    <row r="238" spans="1:13">
      <c r="A238" s="74" t="s">
        <v>52</v>
      </c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</row>
    <row r="239" spans="1:13" ht="199.5" customHeight="1">
      <c r="A239" s="2" t="s">
        <v>5</v>
      </c>
      <c r="B239" s="3" t="s">
        <v>6</v>
      </c>
      <c r="C239" s="3" t="s">
        <v>20</v>
      </c>
      <c r="D239" s="3" t="s">
        <v>48</v>
      </c>
      <c r="E239" s="3" t="s">
        <v>49</v>
      </c>
      <c r="F239" s="3" t="s">
        <v>50</v>
      </c>
      <c r="G239" s="3" t="s">
        <v>8</v>
      </c>
      <c r="H239" s="3" t="s">
        <v>21</v>
      </c>
      <c r="I239" s="3" t="s">
        <v>22</v>
      </c>
      <c r="J239" s="3" t="s">
        <v>23</v>
      </c>
      <c r="K239" s="3" t="s">
        <v>24</v>
      </c>
      <c r="L239" s="3" t="s">
        <v>9</v>
      </c>
      <c r="M239" s="3" t="s">
        <v>10</v>
      </c>
    </row>
    <row r="240" spans="1:13">
      <c r="A240" s="42">
        <v>1</v>
      </c>
      <c r="B240" s="42">
        <v>2</v>
      </c>
      <c r="C240" s="42">
        <v>3</v>
      </c>
      <c r="D240" s="42" t="s">
        <v>25</v>
      </c>
      <c r="E240" s="42" t="s">
        <v>26</v>
      </c>
      <c r="F240" s="42" t="s">
        <v>46</v>
      </c>
      <c r="G240" s="42" t="s">
        <v>27</v>
      </c>
      <c r="H240" s="42">
        <v>4</v>
      </c>
      <c r="I240" s="42" t="s">
        <v>28</v>
      </c>
      <c r="J240" s="42" t="s">
        <v>29</v>
      </c>
      <c r="K240" s="42" t="s">
        <v>47</v>
      </c>
      <c r="L240" s="42" t="s">
        <v>30</v>
      </c>
      <c r="M240" s="42" t="s">
        <v>31</v>
      </c>
    </row>
    <row r="241" spans="1:13" ht="141" customHeight="1">
      <c r="A241" s="5">
        <v>1</v>
      </c>
      <c r="B241" s="39" t="s">
        <v>220</v>
      </c>
      <c r="C241" s="9">
        <f>F241/G241</f>
        <v>111558.28025477707</v>
      </c>
      <c r="D241" s="21">
        <v>8129400</v>
      </c>
      <c r="E241" s="21">
        <v>26899900</v>
      </c>
      <c r="F241" s="22">
        <f>D241+E241</f>
        <v>35029300</v>
      </c>
      <c r="G241" s="40">
        <v>314</v>
      </c>
      <c r="H241" s="22">
        <f>K241/L241</f>
        <v>88211.131784511788</v>
      </c>
      <c r="I241" s="21">
        <v>6034822.1399999997</v>
      </c>
      <c r="J241" s="21">
        <v>20163884</v>
      </c>
      <c r="K241" s="22">
        <f>I241+J241</f>
        <v>26198706.140000001</v>
      </c>
      <c r="L241" s="40">
        <v>297</v>
      </c>
      <c r="M241" s="23">
        <f>H241/C241*100</f>
        <v>79.071792414740528</v>
      </c>
    </row>
    <row r="242" spans="1:13" ht="216.75" customHeight="1">
      <c r="A242" s="5">
        <v>2</v>
      </c>
      <c r="B242" s="37" t="s">
        <v>219</v>
      </c>
      <c r="C242" s="9">
        <f>F242/G242</f>
        <v>2624.8407643312103</v>
      </c>
      <c r="D242" s="21">
        <v>824200</v>
      </c>
      <c r="E242" s="22"/>
      <c r="F242" s="22">
        <f>D242</f>
        <v>824200</v>
      </c>
      <c r="G242" s="40">
        <f>G241</f>
        <v>314</v>
      </c>
      <c r="H242" s="22">
        <f>K242/L242</f>
        <v>1813.9465319865319</v>
      </c>
      <c r="I242" s="21">
        <v>538742.12</v>
      </c>
      <c r="J242" s="22"/>
      <c r="K242" s="22">
        <f>I242</f>
        <v>538742.12</v>
      </c>
      <c r="L242" s="40">
        <v>297</v>
      </c>
      <c r="M242" s="23">
        <f>H242/C242*100</f>
        <v>69.106917137074859</v>
      </c>
    </row>
    <row r="244" spans="1:13">
      <c r="A244" s="75" t="s">
        <v>223</v>
      </c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7"/>
    </row>
    <row r="245" spans="1:13">
      <c r="A245" s="74" t="s">
        <v>52</v>
      </c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</row>
    <row r="246" spans="1:13" ht="199.5" customHeight="1">
      <c r="A246" s="2" t="s">
        <v>5</v>
      </c>
      <c r="B246" s="3" t="s">
        <v>6</v>
      </c>
      <c r="C246" s="3" t="s">
        <v>20</v>
      </c>
      <c r="D246" s="3" t="s">
        <v>48</v>
      </c>
      <c r="E246" s="3" t="s">
        <v>49</v>
      </c>
      <c r="F246" s="3" t="s">
        <v>50</v>
      </c>
      <c r="G246" s="3" t="s">
        <v>8</v>
      </c>
      <c r="H246" s="3" t="s">
        <v>21</v>
      </c>
      <c r="I246" s="3" t="s">
        <v>22</v>
      </c>
      <c r="J246" s="3" t="s">
        <v>23</v>
      </c>
      <c r="K246" s="3" t="s">
        <v>24</v>
      </c>
      <c r="L246" s="3" t="s">
        <v>9</v>
      </c>
      <c r="M246" s="3" t="s">
        <v>10</v>
      </c>
    </row>
    <row r="247" spans="1:13">
      <c r="A247" s="42">
        <v>1</v>
      </c>
      <c r="B247" s="42">
        <v>2</v>
      </c>
      <c r="C247" s="42">
        <v>3</v>
      </c>
      <c r="D247" s="42" t="s">
        <v>25</v>
      </c>
      <c r="E247" s="42" t="s">
        <v>26</v>
      </c>
      <c r="F247" s="42" t="s">
        <v>46</v>
      </c>
      <c r="G247" s="42" t="s">
        <v>27</v>
      </c>
      <c r="H247" s="42">
        <v>4</v>
      </c>
      <c r="I247" s="42" t="s">
        <v>28</v>
      </c>
      <c r="J247" s="42" t="s">
        <v>29</v>
      </c>
      <c r="K247" s="42" t="s">
        <v>47</v>
      </c>
      <c r="L247" s="42" t="s">
        <v>30</v>
      </c>
      <c r="M247" s="42" t="s">
        <v>31</v>
      </c>
    </row>
    <row r="248" spans="1:13" ht="141" customHeight="1">
      <c r="A248" s="5">
        <v>1</v>
      </c>
      <c r="B248" s="29" t="s">
        <v>61</v>
      </c>
      <c r="C248" s="9">
        <f>F248/G248</f>
        <v>181192.17475728155</v>
      </c>
      <c r="D248" s="21">
        <v>4835594</v>
      </c>
      <c r="E248" s="21">
        <v>13827200</v>
      </c>
      <c r="F248" s="22">
        <f>D248+E248</f>
        <v>18662794</v>
      </c>
      <c r="G248" s="31">
        <v>103</v>
      </c>
      <c r="H248" s="22">
        <f>K248/L248</f>
        <v>142985.17644230768</v>
      </c>
      <c r="I248" s="21">
        <v>3856858.35</v>
      </c>
      <c r="J248" s="21">
        <v>11013600</v>
      </c>
      <c r="K248" s="22">
        <f>I248+J248</f>
        <v>14870458.35</v>
      </c>
      <c r="L248" s="31">
        <v>104</v>
      </c>
      <c r="M248" s="23">
        <f>H248/C248*100</f>
        <v>78.913549458659247</v>
      </c>
    </row>
    <row r="249" spans="1:13" ht="216.75" customHeight="1">
      <c r="A249" s="5">
        <v>2</v>
      </c>
      <c r="B249" s="30" t="s">
        <v>63</v>
      </c>
      <c r="C249" s="9">
        <f>F249/G249</f>
        <v>4730.0970873786409</v>
      </c>
      <c r="D249" s="21">
        <v>487200</v>
      </c>
      <c r="E249" s="22"/>
      <c r="F249" s="22">
        <f>D249</f>
        <v>487200</v>
      </c>
      <c r="G249" s="31">
        <f>G248</f>
        <v>103</v>
      </c>
      <c r="H249" s="22">
        <f>K249/L249</f>
        <v>2753.116826923077</v>
      </c>
      <c r="I249" s="21">
        <v>286324.15000000002</v>
      </c>
      <c r="J249" s="22"/>
      <c r="K249" s="22">
        <f>I249</f>
        <v>286324.15000000002</v>
      </c>
      <c r="L249" s="31">
        <v>104</v>
      </c>
      <c r="M249" s="23">
        <f>H249/C249*100</f>
        <v>58.204235051945183</v>
      </c>
    </row>
    <row r="251" spans="1:13">
      <c r="A251" s="75" t="s">
        <v>224</v>
      </c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7"/>
    </row>
    <row r="252" spans="1:13">
      <c r="A252" s="74" t="s">
        <v>52</v>
      </c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</row>
    <row r="253" spans="1:13" ht="199.5" customHeight="1">
      <c r="A253" s="2" t="s">
        <v>5</v>
      </c>
      <c r="B253" s="3" t="s">
        <v>6</v>
      </c>
      <c r="C253" s="3" t="s">
        <v>20</v>
      </c>
      <c r="D253" s="3" t="s">
        <v>48</v>
      </c>
      <c r="E253" s="3" t="s">
        <v>49</v>
      </c>
      <c r="F253" s="3" t="s">
        <v>50</v>
      </c>
      <c r="G253" s="3" t="s">
        <v>8</v>
      </c>
      <c r="H253" s="3" t="s">
        <v>21</v>
      </c>
      <c r="I253" s="3" t="s">
        <v>22</v>
      </c>
      <c r="J253" s="3" t="s">
        <v>23</v>
      </c>
      <c r="K253" s="3" t="s">
        <v>24</v>
      </c>
      <c r="L253" s="3" t="s">
        <v>9</v>
      </c>
      <c r="M253" s="3" t="s">
        <v>10</v>
      </c>
    </row>
    <row r="254" spans="1:13">
      <c r="A254" s="42">
        <v>1</v>
      </c>
      <c r="B254" s="42">
        <v>2</v>
      </c>
      <c r="C254" s="42">
        <v>3</v>
      </c>
      <c r="D254" s="42" t="s">
        <v>25</v>
      </c>
      <c r="E254" s="42" t="s">
        <v>26</v>
      </c>
      <c r="F254" s="42" t="s">
        <v>46</v>
      </c>
      <c r="G254" s="42" t="s">
        <v>27</v>
      </c>
      <c r="H254" s="42">
        <v>4</v>
      </c>
      <c r="I254" s="42" t="s">
        <v>28</v>
      </c>
      <c r="J254" s="42" t="s">
        <v>29</v>
      </c>
      <c r="K254" s="42" t="s">
        <v>47</v>
      </c>
      <c r="L254" s="42" t="s">
        <v>30</v>
      </c>
      <c r="M254" s="42" t="s">
        <v>31</v>
      </c>
    </row>
    <row r="255" spans="1:13" ht="141" customHeight="1">
      <c r="A255" s="5">
        <v>1</v>
      </c>
      <c r="B255" s="36" t="s">
        <v>225</v>
      </c>
      <c r="C255" s="9">
        <f>F255/G255</f>
        <v>119701.30718954248</v>
      </c>
      <c r="D255" s="21">
        <v>5687100</v>
      </c>
      <c r="E255" s="21">
        <v>12627200</v>
      </c>
      <c r="F255" s="22">
        <f>D255+E255</f>
        <v>18314300</v>
      </c>
      <c r="G255" s="40">
        <v>153</v>
      </c>
      <c r="H255" s="22">
        <f>K255/L255</f>
        <v>108431.06976744186</v>
      </c>
      <c r="I255" s="21">
        <v>4500308</v>
      </c>
      <c r="J255" s="21">
        <v>9487300</v>
      </c>
      <c r="K255" s="22">
        <f>I255+J255</f>
        <v>13987608</v>
      </c>
      <c r="L255" s="40">
        <v>129</v>
      </c>
      <c r="M255" s="23">
        <f>H255/C255*100</f>
        <v>90.584699794251506</v>
      </c>
    </row>
    <row r="256" spans="1:13" ht="216.75" customHeight="1">
      <c r="A256" s="5">
        <v>2</v>
      </c>
      <c r="B256" s="37" t="s">
        <v>226</v>
      </c>
      <c r="C256" s="9">
        <f>F256/G256</f>
        <v>1369.2810457516339</v>
      </c>
      <c r="D256" s="21">
        <v>209500</v>
      </c>
      <c r="E256" s="22"/>
      <c r="F256" s="22">
        <f>D256</f>
        <v>209500</v>
      </c>
      <c r="G256" s="40">
        <f>G255</f>
        <v>153</v>
      </c>
      <c r="H256" s="22">
        <f>K256/L256</f>
        <v>1624.031007751938</v>
      </c>
      <c r="I256" s="21">
        <v>209500</v>
      </c>
      <c r="J256" s="22"/>
      <c r="K256" s="22">
        <f>I256</f>
        <v>209500</v>
      </c>
      <c r="L256" s="40">
        <v>129</v>
      </c>
      <c r="M256" s="23">
        <f>H256/C256*100</f>
        <v>118.6046511627907</v>
      </c>
    </row>
    <row r="258" spans="1:13" s="111" customFormat="1">
      <c r="A258" s="108" t="s">
        <v>228</v>
      </c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10"/>
    </row>
    <row r="259" spans="1:13" s="111" customFormat="1">
      <c r="A259" s="112" t="s">
        <v>52</v>
      </c>
      <c r="B259" s="113"/>
      <c r="C259" s="113"/>
      <c r="D259" s="113"/>
      <c r="E259" s="113"/>
      <c r="F259" s="113"/>
      <c r="G259" s="113"/>
      <c r="H259" s="113"/>
      <c r="I259" s="113"/>
      <c r="J259" s="113"/>
      <c r="K259" s="113"/>
      <c r="L259" s="113"/>
      <c r="M259" s="114"/>
    </row>
    <row r="260" spans="1:13" s="111" customFormat="1" ht="199.5" customHeight="1">
      <c r="A260" s="115" t="s">
        <v>5</v>
      </c>
      <c r="B260" s="116" t="s">
        <v>6</v>
      </c>
      <c r="C260" s="116" t="s">
        <v>20</v>
      </c>
      <c r="D260" s="116" t="s">
        <v>231</v>
      </c>
      <c r="E260" s="116" t="s">
        <v>232</v>
      </c>
      <c r="F260" s="116" t="s">
        <v>50</v>
      </c>
      <c r="G260" s="116" t="s">
        <v>8</v>
      </c>
      <c r="H260" s="116" t="s">
        <v>21</v>
      </c>
      <c r="I260" s="116" t="s">
        <v>233</v>
      </c>
      <c r="J260" s="116" t="s">
        <v>234</v>
      </c>
      <c r="K260" s="116" t="s">
        <v>24</v>
      </c>
      <c r="L260" s="116" t="s">
        <v>9</v>
      </c>
      <c r="M260" s="116" t="s">
        <v>10</v>
      </c>
    </row>
    <row r="261" spans="1:13" s="111" customFormat="1">
      <c r="A261" s="117">
        <v>1</v>
      </c>
      <c r="B261" s="117">
        <v>2</v>
      </c>
      <c r="C261" s="117">
        <v>3</v>
      </c>
      <c r="D261" s="117" t="s">
        <v>25</v>
      </c>
      <c r="E261" s="117" t="s">
        <v>26</v>
      </c>
      <c r="F261" s="117" t="s">
        <v>46</v>
      </c>
      <c r="G261" s="117" t="s">
        <v>27</v>
      </c>
      <c r="H261" s="117">
        <v>4</v>
      </c>
      <c r="I261" s="117" t="s">
        <v>28</v>
      </c>
      <c r="J261" s="117" t="s">
        <v>29</v>
      </c>
      <c r="K261" s="117" t="s">
        <v>47</v>
      </c>
      <c r="L261" s="117" t="s">
        <v>30</v>
      </c>
      <c r="M261" s="117" t="s">
        <v>31</v>
      </c>
    </row>
    <row r="262" spans="1:13" s="111" customFormat="1" ht="141" customHeight="1">
      <c r="A262" s="118">
        <v>1</v>
      </c>
      <c r="B262" s="129" t="s">
        <v>220</v>
      </c>
      <c r="C262" s="130">
        <f>F262/G262</f>
        <v>114089.21161825726</v>
      </c>
      <c r="D262" s="131">
        <v>15937600</v>
      </c>
      <c r="E262" s="131">
        <v>39053400</v>
      </c>
      <c r="F262" s="132">
        <f>D262+E262</f>
        <v>54991000</v>
      </c>
      <c r="G262" s="133">
        <v>482</v>
      </c>
      <c r="H262" s="132">
        <f>K262/L262</f>
        <v>102018.01167095115</v>
      </c>
      <c r="I262" s="131">
        <v>11681206.539999999</v>
      </c>
      <c r="J262" s="131">
        <v>28003800</v>
      </c>
      <c r="K262" s="132">
        <f>I262+J262</f>
        <v>39685006.539999999</v>
      </c>
      <c r="L262" s="133">
        <v>389</v>
      </c>
      <c r="M262" s="134">
        <f>H262/C262*100</f>
        <v>89.419507965664295</v>
      </c>
    </row>
    <row r="263" spans="1:13" s="111" customFormat="1" ht="216.75" customHeight="1">
      <c r="A263" s="118">
        <v>2</v>
      </c>
      <c r="B263" s="122" t="s">
        <v>230</v>
      </c>
      <c r="C263" s="130">
        <f>F263/G263</f>
        <v>1743.3609958506224</v>
      </c>
      <c r="D263" s="131">
        <v>840300</v>
      </c>
      <c r="E263" s="132"/>
      <c r="F263" s="132">
        <f>D263</f>
        <v>840300</v>
      </c>
      <c r="G263" s="133">
        <f>G262</f>
        <v>482</v>
      </c>
      <c r="H263" s="132">
        <f>K263/L263</f>
        <v>1418.7609254498714</v>
      </c>
      <c r="I263" s="131">
        <v>551898</v>
      </c>
      <c r="J263" s="132"/>
      <c r="K263" s="132">
        <f>I263</f>
        <v>551898</v>
      </c>
      <c r="L263" s="133">
        <v>389</v>
      </c>
      <c r="M263" s="134">
        <f>H263/C263*100</f>
        <v>81.380788535860759</v>
      </c>
    </row>
    <row r="265" spans="1:13">
      <c r="A265" s="79" t="s">
        <v>237</v>
      </c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</row>
    <row r="266" spans="1:13">
      <c r="A266" s="78" t="s">
        <v>52</v>
      </c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</row>
    <row r="267" spans="1:13" ht="199.5" customHeight="1">
      <c r="A267" s="56" t="s">
        <v>5</v>
      </c>
      <c r="B267" s="57" t="s">
        <v>6</v>
      </c>
      <c r="C267" s="57" t="s">
        <v>20</v>
      </c>
      <c r="D267" s="57" t="s">
        <v>160</v>
      </c>
      <c r="E267" s="57" t="s">
        <v>161</v>
      </c>
      <c r="F267" s="57" t="s">
        <v>50</v>
      </c>
      <c r="G267" s="57" t="s">
        <v>8</v>
      </c>
      <c r="H267" s="57" t="s">
        <v>21</v>
      </c>
      <c r="I267" s="57" t="s">
        <v>162</v>
      </c>
      <c r="J267" s="57" t="s">
        <v>163</v>
      </c>
      <c r="K267" s="57" t="s">
        <v>24</v>
      </c>
      <c r="L267" s="57" t="s">
        <v>9</v>
      </c>
      <c r="M267" s="57" t="s">
        <v>10</v>
      </c>
    </row>
    <row r="268" spans="1:13">
      <c r="A268" s="58">
        <v>1</v>
      </c>
      <c r="B268" s="58">
        <v>2</v>
      </c>
      <c r="C268" s="58">
        <v>3</v>
      </c>
      <c r="D268" s="58" t="s">
        <v>25</v>
      </c>
      <c r="E268" s="58" t="s">
        <v>26</v>
      </c>
      <c r="F268" s="58" t="s">
        <v>46</v>
      </c>
      <c r="G268" s="58" t="s">
        <v>27</v>
      </c>
      <c r="H268" s="58">
        <v>4</v>
      </c>
      <c r="I268" s="58" t="s">
        <v>28</v>
      </c>
      <c r="J268" s="58" t="s">
        <v>29</v>
      </c>
      <c r="K268" s="58" t="s">
        <v>47</v>
      </c>
      <c r="L268" s="58" t="s">
        <v>30</v>
      </c>
      <c r="M268" s="58" t="s">
        <v>31</v>
      </c>
    </row>
    <row r="269" spans="1:13" ht="141" customHeight="1">
      <c r="A269" s="65">
        <v>1</v>
      </c>
      <c r="B269" s="36" t="s">
        <v>225</v>
      </c>
      <c r="C269" s="67">
        <f>F269/G269</f>
        <v>134106.85142857142</v>
      </c>
      <c r="D269" s="68">
        <f>6185699-682500</f>
        <v>5503199</v>
      </c>
      <c r="E269" s="68">
        <v>17965500</v>
      </c>
      <c r="F269" s="69">
        <f>D269+E269</f>
        <v>23468699</v>
      </c>
      <c r="G269" s="70">
        <v>175</v>
      </c>
      <c r="H269" s="69">
        <f>K269/L269</f>
        <v>111029.87487804878</v>
      </c>
      <c r="I269" s="68">
        <v>4626774.4800000004</v>
      </c>
      <c r="J269" s="68">
        <v>13582125</v>
      </c>
      <c r="K269" s="69">
        <f>I269+J269</f>
        <v>18208899.48</v>
      </c>
      <c r="L269" s="70">
        <v>164</v>
      </c>
      <c r="M269" s="71">
        <f>H269/C269*100</f>
        <v>82.792097268189167</v>
      </c>
    </row>
    <row r="270" spans="1:13" ht="216.75" customHeight="1">
      <c r="A270" s="65">
        <v>2</v>
      </c>
      <c r="B270" s="37" t="s">
        <v>98</v>
      </c>
      <c r="C270" s="67">
        <f>F270/G270</f>
        <v>3900</v>
      </c>
      <c r="D270" s="68">
        <v>682500</v>
      </c>
      <c r="E270" s="69"/>
      <c r="F270" s="69">
        <f>D270</f>
        <v>682500</v>
      </c>
      <c r="G270" s="70">
        <f>G269</f>
        <v>175</v>
      </c>
      <c r="H270" s="69">
        <f>K270/L270</f>
        <v>539.24810975609762</v>
      </c>
      <c r="I270" s="68">
        <v>88436.69</v>
      </c>
      <c r="J270" s="69"/>
      <c r="K270" s="69">
        <f>I270</f>
        <v>88436.69</v>
      </c>
      <c r="L270" s="70">
        <v>164</v>
      </c>
      <c r="M270" s="71">
        <f>H270/C270*100</f>
        <v>13.826874609130707</v>
      </c>
    </row>
    <row r="272" spans="1:13">
      <c r="A272" s="75" t="s">
        <v>243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7"/>
    </row>
    <row r="273" spans="1:13">
      <c r="A273" s="74" t="s">
        <v>52</v>
      </c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</row>
    <row r="274" spans="1:13" ht="199.5" customHeight="1">
      <c r="A274" s="2" t="s">
        <v>5</v>
      </c>
      <c r="B274" s="3" t="s">
        <v>6</v>
      </c>
      <c r="C274" s="3" t="s">
        <v>20</v>
      </c>
      <c r="D274" s="3" t="s">
        <v>48</v>
      </c>
      <c r="E274" s="3" t="s">
        <v>49</v>
      </c>
      <c r="F274" s="3" t="s">
        <v>50</v>
      </c>
      <c r="G274" s="3" t="s">
        <v>8</v>
      </c>
      <c r="H274" s="3" t="s">
        <v>21</v>
      </c>
      <c r="I274" s="3" t="s">
        <v>22</v>
      </c>
      <c r="J274" s="3" t="s">
        <v>23</v>
      </c>
      <c r="K274" s="3" t="s">
        <v>24</v>
      </c>
      <c r="L274" s="3" t="s">
        <v>9</v>
      </c>
      <c r="M274" s="3" t="s">
        <v>10</v>
      </c>
    </row>
    <row r="275" spans="1:13">
      <c r="A275" s="42">
        <v>1</v>
      </c>
      <c r="B275" s="42">
        <v>2</v>
      </c>
      <c r="C275" s="42">
        <v>3</v>
      </c>
      <c r="D275" s="42" t="s">
        <v>25</v>
      </c>
      <c r="E275" s="42" t="s">
        <v>26</v>
      </c>
      <c r="F275" s="42" t="s">
        <v>46</v>
      </c>
      <c r="G275" s="42" t="s">
        <v>27</v>
      </c>
      <c r="H275" s="42">
        <v>4</v>
      </c>
      <c r="I275" s="42" t="s">
        <v>28</v>
      </c>
      <c r="J275" s="42" t="s">
        <v>29</v>
      </c>
      <c r="K275" s="42" t="s">
        <v>47</v>
      </c>
      <c r="L275" s="42" t="s">
        <v>30</v>
      </c>
      <c r="M275" s="42" t="s">
        <v>31</v>
      </c>
    </row>
    <row r="276" spans="1:13" ht="141" customHeight="1">
      <c r="A276" s="5">
        <v>1</v>
      </c>
      <c r="B276" s="29" t="s">
        <v>244</v>
      </c>
      <c r="C276" s="9">
        <f>F276/G276</f>
        <v>103694.68085106384</v>
      </c>
      <c r="D276" s="21">
        <v>4616750</v>
      </c>
      <c r="E276" s="21">
        <v>10004200</v>
      </c>
      <c r="F276" s="22">
        <f>D276+E276</f>
        <v>14620950</v>
      </c>
      <c r="G276" s="31">
        <v>141</v>
      </c>
      <c r="H276" s="22">
        <f>K276/L276</f>
        <v>77302.421773049646</v>
      </c>
      <c r="I276" s="21">
        <v>3713661.39</v>
      </c>
      <c r="J276" s="21">
        <v>7185980.0800000001</v>
      </c>
      <c r="K276" s="22">
        <f>I276+J276</f>
        <v>10899641.470000001</v>
      </c>
      <c r="L276" s="31">
        <v>141</v>
      </c>
      <c r="M276" s="23">
        <f>H276/C276*100</f>
        <v>74.548107133941372</v>
      </c>
    </row>
    <row r="277" spans="1:13" ht="216.75" customHeight="1">
      <c r="A277" s="5">
        <v>2</v>
      </c>
      <c r="B277" s="30" t="s">
        <v>245</v>
      </c>
      <c r="C277" s="9">
        <f>F277/G277</f>
        <v>1000</v>
      </c>
      <c r="D277" s="21">
        <v>141000</v>
      </c>
      <c r="E277" s="22"/>
      <c r="F277" s="22">
        <f>D277</f>
        <v>141000</v>
      </c>
      <c r="G277" s="31">
        <f>G276</f>
        <v>141</v>
      </c>
      <c r="H277" s="22">
        <f>K277/L277</f>
        <v>762.9078014184397</v>
      </c>
      <c r="I277" s="21">
        <v>107570</v>
      </c>
      <c r="J277" s="22"/>
      <c r="K277" s="22">
        <f>I277</f>
        <v>107570</v>
      </c>
      <c r="L277" s="31">
        <v>141</v>
      </c>
      <c r="M277" s="23">
        <f>H277/C277*100</f>
        <v>76.290780141843967</v>
      </c>
    </row>
    <row r="279" spans="1:13">
      <c r="A279" s="75" t="s">
        <v>246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7"/>
    </row>
    <row r="280" spans="1:13">
      <c r="A280" s="74" t="s">
        <v>52</v>
      </c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</row>
    <row r="281" spans="1:13" ht="199.5" customHeight="1">
      <c r="A281" s="2" t="s">
        <v>5</v>
      </c>
      <c r="B281" s="3" t="s">
        <v>6</v>
      </c>
      <c r="C281" s="3" t="s">
        <v>20</v>
      </c>
      <c r="D281" s="3" t="s">
        <v>48</v>
      </c>
      <c r="E281" s="3" t="s">
        <v>49</v>
      </c>
      <c r="F281" s="3" t="s">
        <v>50</v>
      </c>
      <c r="G281" s="3" t="s">
        <v>8</v>
      </c>
      <c r="H281" s="3" t="s">
        <v>21</v>
      </c>
      <c r="I281" s="3" t="s">
        <v>22</v>
      </c>
      <c r="J281" s="3" t="s">
        <v>23</v>
      </c>
      <c r="K281" s="3" t="s">
        <v>24</v>
      </c>
      <c r="L281" s="3" t="s">
        <v>9</v>
      </c>
      <c r="M281" s="3" t="s">
        <v>10</v>
      </c>
    </row>
    <row r="282" spans="1:13">
      <c r="A282" s="42">
        <v>1</v>
      </c>
      <c r="B282" s="42">
        <v>2</v>
      </c>
      <c r="C282" s="42">
        <v>3</v>
      </c>
      <c r="D282" s="42" t="s">
        <v>25</v>
      </c>
      <c r="E282" s="42" t="s">
        <v>26</v>
      </c>
      <c r="F282" s="42" t="s">
        <v>46</v>
      </c>
      <c r="G282" s="42" t="s">
        <v>27</v>
      </c>
      <c r="H282" s="42">
        <v>4</v>
      </c>
      <c r="I282" s="42" t="s">
        <v>28</v>
      </c>
      <c r="J282" s="42" t="s">
        <v>29</v>
      </c>
      <c r="K282" s="42" t="s">
        <v>47</v>
      </c>
      <c r="L282" s="42" t="s">
        <v>30</v>
      </c>
      <c r="M282" s="42" t="s">
        <v>31</v>
      </c>
    </row>
    <row r="283" spans="1:13" ht="141" customHeight="1">
      <c r="A283" s="5">
        <v>1</v>
      </c>
      <c r="B283" s="39" t="s">
        <v>251</v>
      </c>
      <c r="C283" s="9">
        <f>F283/G283</f>
        <v>97303.097345132745</v>
      </c>
      <c r="D283" s="21">
        <v>8108100</v>
      </c>
      <c r="E283" s="21">
        <v>13882400</v>
      </c>
      <c r="F283" s="22">
        <f>D283+E283</f>
        <v>21990500</v>
      </c>
      <c r="G283" s="40">
        <v>226</v>
      </c>
      <c r="H283" s="22">
        <f>K283/L283</f>
        <v>68295.569330543934</v>
      </c>
      <c r="I283" s="21">
        <v>6224144.0700000003</v>
      </c>
      <c r="J283" s="21">
        <v>10098497</v>
      </c>
      <c r="K283" s="22">
        <f>I283+J283</f>
        <v>16322641.07</v>
      </c>
      <c r="L283" s="40">
        <v>239</v>
      </c>
      <c r="M283" s="23">
        <f>H283/C283*100</f>
        <v>70.188484430562866</v>
      </c>
    </row>
    <row r="284" spans="1:13" ht="216.75" customHeight="1">
      <c r="A284" s="5">
        <v>2</v>
      </c>
      <c r="B284" s="41" t="s">
        <v>250</v>
      </c>
      <c r="C284" s="9">
        <f>F284/G284</f>
        <v>2946.9026548672568</v>
      </c>
      <c r="D284" s="21">
        <v>396000</v>
      </c>
      <c r="E284" s="22">
        <v>270000</v>
      </c>
      <c r="F284" s="22">
        <f>D284+E284</f>
        <v>666000</v>
      </c>
      <c r="G284" s="40">
        <f>G283</f>
        <v>226</v>
      </c>
      <c r="H284" s="22">
        <f>K284/L284</f>
        <v>1811.1505020920501</v>
      </c>
      <c r="I284" s="21">
        <v>263635.96999999997</v>
      </c>
      <c r="J284" s="22">
        <v>169229</v>
      </c>
      <c r="K284" s="22">
        <f>I284+J284</f>
        <v>432864.97</v>
      </c>
      <c r="L284" s="40">
        <v>239</v>
      </c>
      <c r="M284" s="23">
        <f>H284/C284*100</f>
        <v>61.459461482402901</v>
      </c>
    </row>
    <row r="286" spans="1:13">
      <c r="A286" s="75" t="s">
        <v>252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7"/>
    </row>
    <row r="287" spans="1:13">
      <c r="A287" s="74" t="s">
        <v>52</v>
      </c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</row>
    <row r="288" spans="1:13" ht="199.5" customHeight="1">
      <c r="A288" s="2" t="s">
        <v>5</v>
      </c>
      <c r="B288" s="3" t="s">
        <v>6</v>
      </c>
      <c r="C288" s="3" t="s">
        <v>20</v>
      </c>
      <c r="D288" s="3" t="s">
        <v>48</v>
      </c>
      <c r="E288" s="3" t="s">
        <v>49</v>
      </c>
      <c r="F288" s="3" t="s">
        <v>50</v>
      </c>
      <c r="G288" s="3" t="s">
        <v>8</v>
      </c>
      <c r="H288" s="3" t="s">
        <v>21</v>
      </c>
      <c r="I288" s="3" t="s">
        <v>22</v>
      </c>
      <c r="J288" s="3" t="s">
        <v>23</v>
      </c>
      <c r="K288" s="3" t="s">
        <v>24</v>
      </c>
      <c r="L288" s="3" t="s">
        <v>9</v>
      </c>
      <c r="M288" s="3" t="s">
        <v>10</v>
      </c>
    </row>
    <row r="289" spans="1:13">
      <c r="A289" s="42">
        <v>1</v>
      </c>
      <c r="B289" s="42">
        <v>2</v>
      </c>
      <c r="C289" s="42">
        <v>3</v>
      </c>
      <c r="D289" s="42" t="s">
        <v>25</v>
      </c>
      <c r="E289" s="42" t="s">
        <v>26</v>
      </c>
      <c r="F289" s="42" t="s">
        <v>46</v>
      </c>
      <c r="G289" s="42" t="s">
        <v>27</v>
      </c>
      <c r="H289" s="42">
        <v>4</v>
      </c>
      <c r="I289" s="42" t="s">
        <v>28</v>
      </c>
      <c r="J289" s="42" t="s">
        <v>29</v>
      </c>
      <c r="K289" s="42" t="s">
        <v>47</v>
      </c>
      <c r="L289" s="42" t="s">
        <v>30</v>
      </c>
      <c r="M289" s="42" t="s">
        <v>31</v>
      </c>
    </row>
    <row r="290" spans="1:13" ht="141" customHeight="1">
      <c r="A290" s="5">
        <v>1</v>
      </c>
      <c r="B290" s="29" t="s">
        <v>255</v>
      </c>
      <c r="C290" s="9">
        <f>F290/G290</f>
        <v>125032.83582089552</v>
      </c>
      <c r="D290" s="21">
        <v>3715500</v>
      </c>
      <c r="E290" s="21">
        <v>4661700</v>
      </c>
      <c r="F290" s="22">
        <f>D290+E290</f>
        <v>8377200</v>
      </c>
      <c r="G290" s="31">
        <v>67</v>
      </c>
      <c r="H290" s="22">
        <f>K290/L290</f>
        <v>135398.11511627908</v>
      </c>
      <c r="I290" s="21">
        <v>2506168.9500000002</v>
      </c>
      <c r="J290" s="21">
        <v>3315950</v>
      </c>
      <c r="K290" s="22">
        <f>I290+J290</f>
        <v>5822118.9500000002</v>
      </c>
      <c r="L290" s="31">
        <v>43</v>
      </c>
      <c r="M290" s="23">
        <f>H290/C290*100</f>
        <v>108.29004575264645</v>
      </c>
    </row>
    <row r="291" spans="1:13" ht="216.75" customHeight="1">
      <c r="A291" s="5">
        <v>2</v>
      </c>
      <c r="B291" s="20" t="s">
        <v>254</v>
      </c>
      <c r="C291" s="9">
        <f>F291/G291</f>
        <v>911.94029850746267</v>
      </c>
      <c r="D291" s="21">
        <v>61100</v>
      </c>
      <c r="E291" s="22"/>
      <c r="F291" s="22">
        <f>D291</f>
        <v>61100</v>
      </c>
      <c r="G291" s="31">
        <f>G290</f>
        <v>67</v>
      </c>
      <c r="H291" s="22">
        <f>K291/L291</f>
        <v>663.61023255813961</v>
      </c>
      <c r="I291" s="21">
        <v>28535.24</v>
      </c>
      <c r="J291" s="22"/>
      <c r="K291" s="22">
        <f>I291</f>
        <v>28535.24</v>
      </c>
      <c r="L291" s="31">
        <v>43</v>
      </c>
      <c r="M291" s="23">
        <f>H291/C291*100</f>
        <v>72.769043504738718</v>
      </c>
    </row>
    <row r="293" spans="1:13">
      <c r="A293" s="75" t="s">
        <v>256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7"/>
    </row>
    <row r="294" spans="1:13">
      <c r="A294" s="74" t="s">
        <v>52</v>
      </c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</row>
    <row r="295" spans="1:13" ht="199.5" customHeight="1">
      <c r="A295" s="2" t="s">
        <v>5</v>
      </c>
      <c r="B295" s="3" t="s">
        <v>6</v>
      </c>
      <c r="C295" s="3" t="s">
        <v>20</v>
      </c>
      <c r="D295" s="3" t="s">
        <v>48</v>
      </c>
      <c r="E295" s="3" t="s">
        <v>49</v>
      </c>
      <c r="F295" s="3" t="s">
        <v>50</v>
      </c>
      <c r="G295" s="3" t="s">
        <v>8</v>
      </c>
      <c r="H295" s="3" t="s">
        <v>21</v>
      </c>
      <c r="I295" s="3" t="s">
        <v>22</v>
      </c>
      <c r="J295" s="3" t="s">
        <v>23</v>
      </c>
      <c r="K295" s="3" t="s">
        <v>24</v>
      </c>
      <c r="L295" s="3" t="s">
        <v>9</v>
      </c>
      <c r="M295" s="3" t="s">
        <v>10</v>
      </c>
    </row>
    <row r="296" spans="1:13">
      <c r="A296" s="42">
        <v>1</v>
      </c>
      <c r="B296" s="42">
        <v>2</v>
      </c>
      <c r="C296" s="42">
        <v>3</v>
      </c>
      <c r="D296" s="42" t="s">
        <v>25</v>
      </c>
      <c r="E296" s="42" t="s">
        <v>26</v>
      </c>
      <c r="F296" s="42" t="s">
        <v>46</v>
      </c>
      <c r="G296" s="42" t="s">
        <v>27</v>
      </c>
      <c r="H296" s="42">
        <v>4</v>
      </c>
      <c r="I296" s="42" t="s">
        <v>28</v>
      </c>
      <c r="J296" s="42" t="s">
        <v>29</v>
      </c>
      <c r="K296" s="42" t="s">
        <v>47</v>
      </c>
      <c r="L296" s="42" t="s">
        <v>30</v>
      </c>
      <c r="M296" s="42" t="s">
        <v>31</v>
      </c>
    </row>
    <row r="297" spans="1:13" ht="141" customHeight="1">
      <c r="A297" s="5">
        <v>1</v>
      </c>
      <c r="B297" s="39" t="s">
        <v>261</v>
      </c>
      <c r="C297" s="9">
        <f>F297/G297</f>
        <v>112726.5306122449</v>
      </c>
      <c r="D297" s="21">
        <v>5487200</v>
      </c>
      <c r="E297" s="21">
        <v>11083600</v>
      </c>
      <c r="F297" s="22">
        <f>D297+E297</f>
        <v>16570800</v>
      </c>
      <c r="G297" s="40">
        <v>147</v>
      </c>
      <c r="H297" s="22">
        <f>K297/L297</f>
        <v>94508.133609022552</v>
      </c>
      <c r="I297" s="21">
        <v>4351381.7699999996</v>
      </c>
      <c r="J297" s="21">
        <v>8218200</v>
      </c>
      <c r="K297" s="22">
        <f>I297+J297</f>
        <v>12569581.77</v>
      </c>
      <c r="L297" s="40">
        <v>133</v>
      </c>
      <c r="M297" s="23">
        <f>H297/C297*100</f>
        <v>83.838412391232268</v>
      </c>
    </row>
    <row r="298" spans="1:13" ht="216.75" customHeight="1">
      <c r="A298" s="5">
        <v>2</v>
      </c>
      <c r="B298" s="41" t="s">
        <v>262</v>
      </c>
      <c r="C298" s="9">
        <f>F298/G298</f>
        <v>1869.3877551020407</v>
      </c>
      <c r="D298" s="21">
        <v>274800</v>
      </c>
      <c r="E298" s="22"/>
      <c r="F298" s="22">
        <f>D298</f>
        <v>274800</v>
      </c>
      <c r="G298" s="40">
        <f>G297</f>
        <v>147</v>
      </c>
      <c r="H298" s="22">
        <f>K298/L298</f>
        <v>1354.9718045112782</v>
      </c>
      <c r="I298" s="21">
        <v>180211.25</v>
      </c>
      <c r="J298" s="22"/>
      <c r="K298" s="22">
        <f>I298</f>
        <v>180211.25</v>
      </c>
      <c r="L298" s="40">
        <v>133</v>
      </c>
      <c r="M298" s="23">
        <f>H298/C298*100</f>
        <v>72.482116180188456</v>
      </c>
    </row>
    <row r="300" spans="1:13">
      <c r="A300" s="75" t="s">
        <v>263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7"/>
    </row>
    <row r="301" spans="1:13">
      <c r="A301" s="74" t="s">
        <v>52</v>
      </c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</row>
    <row r="302" spans="1:13" ht="199.5" customHeight="1">
      <c r="A302" s="2" t="s">
        <v>5</v>
      </c>
      <c r="B302" s="3" t="s">
        <v>6</v>
      </c>
      <c r="C302" s="3" t="s">
        <v>20</v>
      </c>
      <c r="D302" s="3" t="s">
        <v>48</v>
      </c>
      <c r="E302" s="3" t="s">
        <v>49</v>
      </c>
      <c r="F302" s="3" t="s">
        <v>50</v>
      </c>
      <c r="G302" s="3" t="s">
        <v>8</v>
      </c>
      <c r="H302" s="3" t="s">
        <v>21</v>
      </c>
      <c r="I302" s="3" t="s">
        <v>22</v>
      </c>
      <c r="J302" s="3" t="s">
        <v>23</v>
      </c>
      <c r="K302" s="3" t="s">
        <v>24</v>
      </c>
      <c r="L302" s="3" t="s">
        <v>9</v>
      </c>
      <c r="M302" s="3" t="s">
        <v>10</v>
      </c>
    </row>
    <row r="303" spans="1:13">
      <c r="A303" s="42">
        <v>1</v>
      </c>
      <c r="B303" s="42">
        <v>2</v>
      </c>
      <c r="C303" s="42">
        <v>3</v>
      </c>
      <c r="D303" s="42" t="s">
        <v>25</v>
      </c>
      <c r="E303" s="42" t="s">
        <v>26</v>
      </c>
      <c r="F303" s="42" t="s">
        <v>46</v>
      </c>
      <c r="G303" s="42" t="s">
        <v>27</v>
      </c>
      <c r="H303" s="42">
        <v>4</v>
      </c>
      <c r="I303" s="42" t="s">
        <v>28</v>
      </c>
      <c r="J303" s="42" t="s">
        <v>29</v>
      </c>
      <c r="K303" s="42" t="s">
        <v>47</v>
      </c>
      <c r="L303" s="42" t="s">
        <v>30</v>
      </c>
      <c r="M303" s="42" t="s">
        <v>31</v>
      </c>
    </row>
    <row r="304" spans="1:13" ht="141" customHeight="1">
      <c r="A304" s="5">
        <v>1</v>
      </c>
      <c r="B304" s="136" t="s">
        <v>269</v>
      </c>
      <c r="C304" s="9">
        <f>F304/G304</f>
        <v>90532.520325203252</v>
      </c>
      <c r="D304" s="21">
        <v>7783300</v>
      </c>
      <c r="E304" s="21">
        <v>14487700</v>
      </c>
      <c r="F304" s="22">
        <f>D304+E304</f>
        <v>22271000</v>
      </c>
      <c r="G304" s="40">
        <v>246</v>
      </c>
      <c r="H304" s="22">
        <f>K304/L304</f>
        <v>69534.313041666668</v>
      </c>
      <c r="I304" s="21">
        <f>5899671.75-149736.62</f>
        <v>5749935.1299999999</v>
      </c>
      <c r="J304" s="21">
        <v>10938300</v>
      </c>
      <c r="K304" s="22">
        <f>I304+J304</f>
        <v>16688235.129999999</v>
      </c>
      <c r="L304" s="40">
        <v>240</v>
      </c>
      <c r="M304" s="23">
        <f>H304/C304*100</f>
        <v>76.805895596291137</v>
      </c>
    </row>
    <row r="305" spans="1:13" ht="216.75" customHeight="1">
      <c r="A305" s="5">
        <v>2</v>
      </c>
      <c r="B305" s="41" t="s">
        <v>268</v>
      </c>
      <c r="C305" s="9">
        <f>F305/G305</f>
        <v>1170.3252032520325</v>
      </c>
      <c r="D305" s="21">
        <v>287900</v>
      </c>
      <c r="E305" s="22"/>
      <c r="F305" s="22">
        <f>D305</f>
        <v>287900</v>
      </c>
      <c r="G305" s="40">
        <f>G304</f>
        <v>246</v>
      </c>
      <c r="H305" s="22">
        <f>K305/L305</f>
        <v>623.90258333333327</v>
      </c>
      <c r="I305" s="21">
        <v>149736.62</v>
      </c>
      <c r="J305" s="22"/>
      <c r="K305" s="22">
        <f>I305</f>
        <v>149736.62</v>
      </c>
      <c r="L305" s="40">
        <v>240</v>
      </c>
      <c r="M305" s="23">
        <f>H305/C305*100</f>
        <v>53.310189475512324</v>
      </c>
    </row>
    <row r="307" spans="1:13">
      <c r="A307" s="75" t="s">
        <v>270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7"/>
    </row>
    <row r="308" spans="1:13">
      <c r="A308" s="74" t="s">
        <v>52</v>
      </c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</row>
    <row r="309" spans="1:13" ht="199.5" customHeight="1">
      <c r="A309" s="2" t="s">
        <v>5</v>
      </c>
      <c r="B309" s="3" t="s">
        <v>6</v>
      </c>
      <c r="C309" s="3" t="s">
        <v>20</v>
      </c>
      <c r="D309" s="3" t="s">
        <v>48</v>
      </c>
      <c r="E309" s="3" t="s">
        <v>49</v>
      </c>
      <c r="F309" s="3" t="s">
        <v>50</v>
      </c>
      <c r="G309" s="3" t="s">
        <v>8</v>
      </c>
      <c r="H309" s="3" t="s">
        <v>21</v>
      </c>
      <c r="I309" s="3" t="s">
        <v>22</v>
      </c>
      <c r="J309" s="3" t="s">
        <v>23</v>
      </c>
      <c r="K309" s="3" t="s">
        <v>24</v>
      </c>
      <c r="L309" s="3" t="s">
        <v>9</v>
      </c>
      <c r="M309" s="3" t="s">
        <v>10</v>
      </c>
    </row>
    <row r="310" spans="1:13">
      <c r="A310" s="42">
        <v>1</v>
      </c>
      <c r="B310" s="42">
        <v>2</v>
      </c>
      <c r="C310" s="42">
        <v>3</v>
      </c>
      <c r="D310" s="42" t="s">
        <v>25</v>
      </c>
      <c r="E310" s="42" t="s">
        <v>26</v>
      </c>
      <c r="F310" s="42" t="s">
        <v>46</v>
      </c>
      <c r="G310" s="42" t="s">
        <v>27</v>
      </c>
      <c r="H310" s="42">
        <v>4</v>
      </c>
      <c r="I310" s="42" t="s">
        <v>28</v>
      </c>
      <c r="J310" s="42" t="s">
        <v>29</v>
      </c>
      <c r="K310" s="42" t="s">
        <v>47</v>
      </c>
      <c r="L310" s="42" t="s">
        <v>30</v>
      </c>
      <c r="M310" s="42" t="s">
        <v>31</v>
      </c>
    </row>
    <row r="311" spans="1:13" ht="64.150000000000006" customHeight="1">
      <c r="A311" s="5">
        <v>1</v>
      </c>
      <c r="B311" s="29" t="s">
        <v>273</v>
      </c>
      <c r="C311" s="9">
        <f>F311/G311</f>
        <v>108443.75148387098</v>
      </c>
      <c r="D311" s="21">
        <v>5104781.4800000004</v>
      </c>
      <c r="E311" s="21">
        <v>11704000</v>
      </c>
      <c r="F311" s="22">
        <f>D311+E311</f>
        <v>16808781.48</v>
      </c>
      <c r="G311" s="31">
        <v>155</v>
      </c>
      <c r="H311" s="22">
        <f>K311/L311</f>
        <v>87803.925753424657</v>
      </c>
      <c r="I311" s="21">
        <v>4023775.16</v>
      </c>
      <c r="J311" s="21">
        <v>8795598</v>
      </c>
      <c r="K311" s="22">
        <f>I311+J311</f>
        <v>12819373.16</v>
      </c>
      <c r="L311" s="31">
        <v>146</v>
      </c>
      <c r="M311" s="23">
        <f>H311/C311*100</f>
        <v>80.967252194778496</v>
      </c>
    </row>
    <row r="312" spans="1:13" ht="84.6" customHeight="1">
      <c r="A312" s="5">
        <v>2</v>
      </c>
      <c r="B312" s="30" t="s">
        <v>274</v>
      </c>
      <c r="C312" s="9">
        <f>F312/G312</f>
        <v>1249.1517419354839</v>
      </c>
      <c r="D312" s="21">
        <v>193618.52</v>
      </c>
      <c r="E312" s="22"/>
      <c r="F312" s="22">
        <f>D312</f>
        <v>193618.52</v>
      </c>
      <c r="G312" s="31">
        <f>G311</f>
        <v>155</v>
      </c>
      <c r="H312" s="22">
        <f>K312/L312</f>
        <v>1192.3065753424657</v>
      </c>
      <c r="I312" s="21">
        <v>174076.76</v>
      </c>
      <c r="J312" s="22"/>
      <c r="K312" s="22">
        <f>I312</f>
        <v>174076.76</v>
      </c>
      <c r="L312" s="31">
        <v>146</v>
      </c>
      <c r="M312" s="23">
        <f>H312/C312*100</f>
        <v>95.449298537186522</v>
      </c>
    </row>
    <row r="314" spans="1:13">
      <c r="A314" s="75" t="s">
        <v>275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7"/>
    </row>
    <row r="315" spans="1:13">
      <c r="A315" s="74" t="s">
        <v>52</v>
      </c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</row>
    <row r="316" spans="1:13" ht="199.5" customHeight="1">
      <c r="A316" s="2" t="s">
        <v>5</v>
      </c>
      <c r="B316" s="3" t="s">
        <v>6</v>
      </c>
      <c r="C316" s="3" t="s">
        <v>20</v>
      </c>
      <c r="D316" s="3" t="s">
        <v>48</v>
      </c>
      <c r="E316" s="3" t="s">
        <v>49</v>
      </c>
      <c r="F316" s="3" t="s">
        <v>50</v>
      </c>
      <c r="G316" s="3" t="s">
        <v>8</v>
      </c>
      <c r="H316" s="3" t="s">
        <v>21</v>
      </c>
      <c r="I316" s="3" t="s">
        <v>22</v>
      </c>
      <c r="J316" s="3" t="s">
        <v>23</v>
      </c>
      <c r="K316" s="3" t="s">
        <v>24</v>
      </c>
      <c r="L316" s="3" t="s">
        <v>9</v>
      </c>
      <c r="M316" s="3" t="s">
        <v>10</v>
      </c>
    </row>
    <row r="317" spans="1:13">
      <c r="A317" s="42">
        <v>1</v>
      </c>
      <c r="B317" s="42">
        <v>2</v>
      </c>
      <c r="C317" s="42">
        <v>3</v>
      </c>
      <c r="D317" s="42" t="s">
        <v>25</v>
      </c>
      <c r="E317" s="42" t="s">
        <v>26</v>
      </c>
      <c r="F317" s="42" t="s">
        <v>46</v>
      </c>
      <c r="G317" s="42" t="s">
        <v>27</v>
      </c>
      <c r="H317" s="42">
        <v>4</v>
      </c>
      <c r="I317" s="42" t="s">
        <v>28</v>
      </c>
      <c r="J317" s="42" t="s">
        <v>29</v>
      </c>
      <c r="K317" s="42" t="s">
        <v>47</v>
      </c>
      <c r="L317" s="42" t="s">
        <v>30</v>
      </c>
      <c r="M317" s="42" t="s">
        <v>31</v>
      </c>
    </row>
    <row r="318" spans="1:13" ht="69.75" customHeight="1">
      <c r="A318" s="5">
        <v>1</v>
      </c>
      <c r="B318" s="36" t="s">
        <v>276</v>
      </c>
      <c r="C318" s="9">
        <f>F318/G318</f>
        <v>115664.10256410256</v>
      </c>
      <c r="D318" s="21">
        <v>5647700</v>
      </c>
      <c r="E318" s="21">
        <v>12395900</v>
      </c>
      <c r="F318" s="22">
        <f>D318+E318</f>
        <v>18043600</v>
      </c>
      <c r="G318" s="40">
        <v>156</v>
      </c>
      <c r="H318" s="22">
        <f>K318/L318</f>
        <v>81428.233869047617</v>
      </c>
      <c r="I318" s="21">
        <v>4576494.29</v>
      </c>
      <c r="J318" s="21">
        <v>9103449</v>
      </c>
      <c r="K318" s="22">
        <f>I318+J318</f>
        <v>13679943.289999999</v>
      </c>
      <c r="L318" s="40">
        <v>168</v>
      </c>
      <c r="M318" s="23">
        <f>H318/C318*100</f>
        <v>70.40061009760484</v>
      </c>
    </row>
    <row r="319" spans="1:13" ht="89.25" customHeight="1">
      <c r="A319" s="5">
        <v>2</v>
      </c>
      <c r="B319" s="37" t="s">
        <v>277</v>
      </c>
      <c r="C319" s="9">
        <f>F319/G319</f>
        <v>850.64102564102564</v>
      </c>
      <c r="D319" s="21">
        <v>132700</v>
      </c>
      <c r="E319" s="22"/>
      <c r="F319" s="22">
        <f>D319</f>
        <v>132700</v>
      </c>
      <c r="G319" s="40">
        <f>G318</f>
        <v>156</v>
      </c>
      <c r="H319" s="22">
        <f>K319/L319</f>
        <v>519.60910714285717</v>
      </c>
      <c r="I319" s="21">
        <v>87294.33</v>
      </c>
      <c r="J319" s="22"/>
      <c r="K319" s="22">
        <f>I319</f>
        <v>87294.33</v>
      </c>
      <c r="L319" s="40">
        <v>168</v>
      </c>
      <c r="M319" s="23">
        <f>H319/C319*100</f>
        <v>61.084416514156537</v>
      </c>
    </row>
    <row r="321" spans="1:13">
      <c r="A321" s="75" t="s">
        <v>279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7"/>
    </row>
    <row r="322" spans="1:13">
      <c r="A322" s="74" t="s">
        <v>52</v>
      </c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</row>
    <row r="323" spans="1:13" ht="199.5" customHeight="1">
      <c r="A323" s="2" t="s">
        <v>5</v>
      </c>
      <c r="B323" s="3" t="s">
        <v>6</v>
      </c>
      <c r="C323" s="3" t="s">
        <v>20</v>
      </c>
      <c r="D323" s="3" t="s">
        <v>48</v>
      </c>
      <c r="E323" s="3" t="s">
        <v>49</v>
      </c>
      <c r="F323" s="3" t="s">
        <v>50</v>
      </c>
      <c r="G323" s="3" t="s">
        <v>8</v>
      </c>
      <c r="H323" s="3" t="s">
        <v>21</v>
      </c>
      <c r="I323" s="3" t="s">
        <v>22</v>
      </c>
      <c r="J323" s="3" t="s">
        <v>23</v>
      </c>
      <c r="K323" s="3" t="s">
        <v>24</v>
      </c>
      <c r="L323" s="3" t="s">
        <v>9</v>
      </c>
      <c r="M323" s="3" t="s">
        <v>10</v>
      </c>
    </row>
    <row r="324" spans="1:13">
      <c r="A324" s="42">
        <v>1</v>
      </c>
      <c r="B324" s="42">
        <v>2</v>
      </c>
      <c r="C324" s="42">
        <v>3</v>
      </c>
      <c r="D324" s="42" t="s">
        <v>25</v>
      </c>
      <c r="E324" s="42" t="s">
        <v>26</v>
      </c>
      <c r="F324" s="42" t="s">
        <v>46</v>
      </c>
      <c r="G324" s="42" t="s">
        <v>27</v>
      </c>
      <c r="H324" s="42">
        <v>4</v>
      </c>
      <c r="I324" s="42" t="s">
        <v>28</v>
      </c>
      <c r="J324" s="42" t="s">
        <v>29</v>
      </c>
      <c r="K324" s="42" t="s">
        <v>47</v>
      </c>
      <c r="L324" s="42" t="s">
        <v>30</v>
      </c>
      <c r="M324" s="42" t="s">
        <v>31</v>
      </c>
    </row>
    <row r="325" spans="1:13" ht="141" customHeight="1">
      <c r="A325" s="5">
        <v>1</v>
      </c>
      <c r="B325" s="39" t="s">
        <v>282</v>
      </c>
      <c r="C325" s="9">
        <f>F325/G325</f>
        <v>122892.19858156028</v>
      </c>
      <c r="D325" s="21">
        <v>5911200</v>
      </c>
      <c r="E325" s="21">
        <v>11416600</v>
      </c>
      <c r="F325" s="22">
        <f>D325+E325</f>
        <v>17327800</v>
      </c>
      <c r="G325" s="40">
        <v>141</v>
      </c>
      <c r="H325" s="22">
        <f>K325/L325</f>
        <v>93963.098175182473</v>
      </c>
      <c r="I325" s="21">
        <v>4291644.45</v>
      </c>
      <c r="J325" s="21">
        <v>8581300</v>
      </c>
      <c r="K325" s="22">
        <f>I325+J325</f>
        <v>12872944.449999999</v>
      </c>
      <c r="L325" s="40">
        <v>137</v>
      </c>
      <c r="M325" s="23">
        <f>H325/C325*100</f>
        <v>76.459774712893321</v>
      </c>
    </row>
    <row r="326" spans="1:13" ht="216.75" customHeight="1">
      <c r="A326" s="5">
        <v>2</v>
      </c>
      <c r="B326" s="41" t="s">
        <v>283</v>
      </c>
      <c r="C326" s="9">
        <f>F326/G326</f>
        <v>804.96453900709218</v>
      </c>
      <c r="D326" s="21">
        <v>113500</v>
      </c>
      <c r="E326" s="22"/>
      <c r="F326" s="22">
        <f>D326</f>
        <v>113500</v>
      </c>
      <c r="G326" s="40">
        <f>G325</f>
        <v>141</v>
      </c>
      <c r="H326" s="22">
        <f>K326/L326</f>
        <v>539.95708029197078</v>
      </c>
      <c r="I326" s="21">
        <v>73974.12</v>
      </c>
      <c r="J326" s="22"/>
      <c r="K326" s="22">
        <f>I326</f>
        <v>73974.12</v>
      </c>
      <c r="L326" s="40">
        <v>137</v>
      </c>
      <c r="M326" s="23">
        <f>H326/C326*100</f>
        <v>67.078368564905617</v>
      </c>
    </row>
    <row r="328" spans="1:13">
      <c r="A328" s="137" t="s">
        <v>284</v>
      </c>
      <c r="B328" s="138"/>
      <c r="C328" s="138"/>
      <c r="D328" s="138"/>
      <c r="E328" s="138"/>
      <c r="F328" s="138"/>
      <c r="G328" s="138"/>
      <c r="H328" s="138"/>
      <c r="I328" s="138"/>
      <c r="J328" s="138"/>
      <c r="K328" s="138"/>
      <c r="L328" s="138"/>
      <c r="M328" s="139"/>
    </row>
    <row r="329" spans="1:13">
      <c r="A329" s="74" t="s">
        <v>52</v>
      </c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</row>
    <row r="330" spans="1:13" ht="199.5" customHeight="1">
      <c r="A330" s="2" t="s">
        <v>5</v>
      </c>
      <c r="B330" s="3" t="s">
        <v>6</v>
      </c>
      <c r="C330" s="3" t="s">
        <v>20</v>
      </c>
      <c r="D330" s="3" t="s">
        <v>287</v>
      </c>
      <c r="E330" s="3" t="s">
        <v>288</v>
      </c>
      <c r="F330" s="3" t="s">
        <v>50</v>
      </c>
      <c r="G330" s="3" t="s">
        <v>8</v>
      </c>
      <c r="H330" s="3" t="s">
        <v>21</v>
      </c>
      <c r="I330" s="3" t="s">
        <v>289</v>
      </c>
      <c r="J330" s="3" t="s">
        <v>290</v>
      </c>
      <c r="K330" s="3" t="s">
        <v>24</v>
      </c>
      <c r="L330" s="3" t="s">
        <v>9</v>
      </c>
      <c r="M330" s="3" t="s">
        <v>10</v>
      </c>
    </row>
    <row r="331" spans="1:13">
      <c r="A331" s="42">
        <v>1</v>
      </c>
      <c r="B331" s="42">
        <v>2</v>
      </c>
      <c r="C331" s="42">
        <v>3</v>
      </c>
      <c r="D331" s="42" t="s">
        <v>25</v>
      </c>
      <c r="E331" s="42" t="s">
        <v>26</v>
      </c>
      <c r="F331" s="42" t="s">
        <v>46</v>
      </c>
      <c r="G331" s="42" t="s">
        <v>27</v>
      </c>
      <c r="H331" s="42">
        <v>4</v>
      </c>
      <c r="I331" s="42" t="s">
        <v>28</v>
      </c>
      <c r="J331" s="42" t="s">
        <v>29</v>
      </c>
      <c r="K331" s="42" t="s">
        <v>47</v>
      </c>
      <c r="L331" s="42" t="s">
        <v>30</v>
      </c>
      <c r="M331" s="42" t="s">
        <v>31</v>
      </c>
    </row>
    <row r="332" spans="1:13" ht="141" customHeight="1">
      <c r="A332" s="5">
        <v>1</v>
      </c>
      <c r="B332" s="29" t="s">
        <v>61</v>
      </c>
      <c r="C332" s="9">
        <f>F332/G332</f>
        <v>115659.56873315363</v>
      </c>
      <c r="D332" s="141">
        <v>11792700</v>
      </c>
      <c r="E332" s="141">
        <v>31117000</v>
      </c>
      <c r="F332" s="142">
        <f>D332+E332</f>
        <v>42909700</v>
      </c>
      <c r="G332" s="143">
        <v>371</v>
      </c>
      <c r="H332" s="142">
        <f>K332/L332</f>
        <v>86018.042331606222</v>
      </c>
      <c r="I332" s="141">
        <v>9535164.3399999999</v>
      </c>
      <c r="J332" s="141">
        <v>23667800</v>
      </c>
      <c r="K332" s="142">
        <f>I332+J332</f>
        <v>33202964.34</v>
      </c>
      <c r="L332" s="143">
        <v>386</v>
      </c>
      <c r="M332" s="144">
        <f>H332/C332*100</f>
        <v>74.371747425467689</v>
      </c>
    </row>
    <row r="333" spans="1:13" ht="216.75" customHeight="1">
      <c r="A333" s="5">
        <v>2</v>
      </c>
      <c r="B333" s="30" t="s">
        <v>63</v>
      </c>
      <c r="C333" s="9">
        <f>F333/G333</f>
        <v>2381.401617250674</v>
      </c>
      <c r="D333" s="145">
        <v>883500</v>
      </c>
      <c r="E333" s="142"/>
      <c r="F333" s="142">
        <f>D333</f>
        <v>883500</v>
      </c>
      <c r="G333" s="143">
        <f>G332</f>
        <v>371</v>
      </c>
      <c r="H333" s="142">
        <f>K333/L333</f>
        <v>1639.553445595855</v>
      </c>
      <c r="I333" s="145">
        <v>632867.63</v>
      </c>
      <c r="J333" s="142"/>
      <c r="K333" s="142">
        <f>I333</f>
        <v>632867.63</v>
      </c>
      <c r="L333" s="143">
        <v>386</v>
      </c>
      <c r="M333" s="144">
        <f>H333/C333*100</f>
        <v>68.848254478331882</v>
      </c>
    </row>
    <row r="335" spans="1:13">
      <c r="A335" s="75" t="s">
        <v>291</v>
      </c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7"/>
    </row>
    <row r="336" spans="1:13">
      <c r="A336" s="74" t="s">
        <v>52</v>
      </c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</row>
    <row r="337" spans="1:13" ht="199.5" customHeight="1">
      <c r="A337" s="2" t="s">
        <v>5</v>
      </c>
      <c r="B337" s="3" t="s">
        <v>6</v>
      </c>
      <c r="C337" s="3" t="s">
        <v>20</v>
      </c>
      <c r="D337" s="3" t="s">
        <v>48</v>
      </c>
      <c r="E337" s="3" t="s">
        <v>49</v>
      </c>
      <c r="F337" s="3" t="s">
        <v>50</v>
      </c>
      <c r="G337" s="3" t="s">
        <v>8</v>
      </c>
      <c r="H337" s="3" t="s">
        <v>21</v>
      </c>
      <c r="I337" s="3" t="s">
        <v>22</v>
      </c>
      <c r="J337" s="3" t="s">
        <v>23</v>
      </c>
      <c r="K337" s="3" t="s">
        <v>24</v>
      </c>
      <c r="L337" s="3" t="s">
        <v>9</v>
      </c>
      <c r="M337" s="3" t="s">
        <v>10</v>
      </c>
    </row>
    <row r="338" spans="1:13">
      <c r="A338" s="42">
        <v>1</v>
      </c>
      <c r="B338" s="42">
        <v>2</v>
      </c>
      <c r="C338" s="42">
        <v>3</v>
      </c>
      <c r="D338" s="42" t="s">
        <v>25</v>
      </c>
      <c r="E338" s="42" t="s">
        <v>26</v>
      </c>
      <c r="F338" s="42" t="s">
        <v>46</v>
      </c>
      <c r="G338" s="42" t="s">
        <v>27</v>
      </c>
      <c r="H338" s="42">
        <v>4</v>
      </c>
      <c r="I338" s="42" t="s">
        <v>28</v>
      </c>
      <c r="J338" s="42" t="s">
        <v>29</v>
      </c>
      <c r="K338" s="42" t="s">
        <v>47</v>
      </c>
      <c r="L338" s="42" t="s">
        <v>30</v>
      </c>
      <c r="M338" s="42" t="s">
        <v>31</v>
      </c>
    </row>
    <row r="339" spans="1:13" ht="141" customHeight="1">
      <c r="A339" s="5">
        <v>1</v>
      </c>
      <c r="B339" s="29" t="s">
        <v>86</v>
      </c>
      <c r="C339" s="9">
        <f>F339/G339</f>
        <v>133567.85714285713</v>
      </c>
      <c r="D339" s="21">
        <v>4296600</v>
      </c>
      <c r="E339" s="21">
        <v>6923100</v>
      </c>
      <c r="F339" s="22">
        <f>D339+E339</f>
        <v>11219700</v>
      </c>
      <c r="G339" s="31">
        <v>84</v>
      </c>
      <c r="H339" s="22">
        <f>K339/L339</f>
        <v>100249.2486746988</v>
      </c>
      <c r="I339" s="146">
        <v>3343172.64</v>
      </c>
      <c r="J339" s="45">
        <v>4977515</v>
      </c>
      <c r="K339" s="46">
        <f>I339+J339</f>
        <v>8320687.6400000006</v>
      </c>
      <c r="L339" s="31">
        <v>83</v>
      </c>
      <c r="M339" s="23">
        <f>H339/C339*100</f>
        <v>75.054920262348361</v>
      </c>
    </row>
    <row r="340" spans="1:13" ht="216.75" customHeight="1">
      <c r="A340" s="5">
        <v>2</v>
      </c>
      <c r="B340" s="30" t="s">
        <v>87</v>
      </c>
      <c r="C340" s="9">
        <f>F340/G340</f>
        <v>1391.6666666666667</v>
      </c>
      <c r="D340" s="21">
        <v>116900</v>
      </c>
      <c r="E340" s="22"/>
      <c r="F340" s="22">
        <f>D340</f>
        <v>116900</v>
      </c>
      <c r="G340" s="31">
        <f>G339</f>
        <v>84</v>
      </c>
      <c r="H340" s="22">
        <f>K340/L340</f>
        <v>669.67228915662656</v>
      </c>
      <c r="I340" s="21">
        <v>55582.8</v>
      </c>
      <c r="J340" s="22"/>
      <c r="K340" s="22">
        <f>I340</f>
        <v>55582.8</v>
      </c>
      <c r="L340" s="31">
        <v>83</v>
      </c>
      <c r="M340" s="23">
        <f>H340/C340*100</f>
        <v>48.120164490296517</v>
      </c>
    </row>
    <row r="342" spans="1:13">
      <c r="A342" s="75" t="s">
        <v>292</v>
      </c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7"/>
    </row>
    <row r="343" spans="1:13">
      <c r="A343" s="74" t="s">
        <v>52</v>
      </c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</row>
    <row r="344" spans="1:13" ht="199.5" customHeight="1">
      <c r="A344" s="2" t="s">
        <v>5</v>
      </c>
      <c r="B344" s="3" t="s">
        <v>6</v>
      </c>
      <c r="C344" s="3" t="s">
        <v>20</v>
      </c>
      <c r="D344" s="3" t="s">
        <v>48</v>
      </c>
      <c r="E344" s="3" t="s">
        <v>49</v>
      </c>
      <c r="F344" s="3" t="s">
        <v>50</v>
      </c>
      <c r="G344" s="3" t="s">
        <v>8</v>
      </c>
      <c r="H344" s="3" t="s">
        <v>21</v>
      </c>
      <c r="I344" s="3" t="s">
        <v>22</v>
      </c>
      <c r="J344" s="3" t="s">
        <v>23</v>
      </c>
      <c r="K344" s="3" t="s">
        <v>24</v>
      </c>
      <c r="L344" s="3" t="s">
        <v>9</v>
      </c>
      <c r="M344" s="3" t="s">
        <v>10</v>
      </c>
    </row>
    <row r="345" spans="1:13">
      <c r="A345" s="42">
        <v>1</v>
      </c>
      <c r="B345" s="42">
        <v>2</v>
      </c>
      <c r="C345" s="42">
        <v>3</v>
      </c>
      <c r="D345" s="42" t="s">
        <v>25</v>
      </c>
      <c r="E345" s="42" t="s">
        <v>26</v>
      </c>
      <c r="F345" s="42" t="s">
        <v>46</v>
      </c>
      <c r="G345" s="42" t="s">
        <v>27</v>
      </c>
      <c r="H345" s="42">
        <v>4</v>
      </c>
      <c r="I345" s="42" t="s">
        <v>28</v>
      </c>
      <c r="J345" s="42" t="s">
        <v>29</v>
      </c>
      <c r="K345" s="42" t="s">
        <v>47</v>
      </c>
      <c r="L345" s="42" t="s">
        <v>30</v>
      </c>
      <c r="M345" s="42" t="s">
        <v>31</v>
      </c>
    </row>
    <row r="346" spans="1:13" ht="141" customHeight="1">
      <c r="A346" s="5">
        <v>1</v>
      </c>
      <c r="B346" s="29" t="s">
        <v>297</v>
      </c>
      <c r="C346" s="9">
        <f>F346/G346</f>
        <v>117210.67892976588</v>
      </c>
      <c r="D346" s="21">
        <v>10392693</v>
      </c>
      <c r="E346" s="21">
        <v>24653300</v>
      </c>
      <c r="F346" s="22">
        <f>D346+E346</f>
        <v>35045993</v>
      </c>
      <c r="G346" s="31">
        <v>299</v>
      </c>
      <c r="H346" s="22">
        <f>K346/L346</f>
        <v>84882.126735395184</v>
      </c>
      <c r="I346" s="21">
        <v>7009998.8799999999</v>
      </c>
      <c r="J346" s="21">
        <v>17690700</v>
      </c>
      <c r="K346" s="22">
        <f>I346+J346</f>
        <v>24700698.879999999</v>
      </c>
      <c r="L346" s="31">
        <v>291</v>
      </c>
      <c r="M346" s="23">
        <f>H346/C346*100</f>
        <v>72.41842425147766</v>
      </c>
    </row>
    <row r="347" spans="1:13" ht="216.75" customHeight="1">
      <c r="A347" s="5">
        <v>2</v>
      </c>
      <c r="B347" s="30" t="s">
        <v>298</v>
      </c>
      <c r="C347" s="9">
        <f>F347/G347</f>
        <v>2408.7190635451507</v>
      </c>
      <c r="D347" s="21">
        <v>720207</v>
      </c>
      <c r="E347" s="22"/>
      <c r="F347" s="22">
        <f>D347</f>
        <v>720207</v>
      </c>
      <c r="G347" s="31">
        <f>G346</f>
        <v>299</v>
      </c>
      <c r="H347" s="22">
        <f>K347/L347</f>
        <v>1457.4784879725084</v>
      </c>
      <c r="I347" s="21">
        <v>424126.24</v>
      </c>
      <c r="J347" s="22"/>
      <c r="K347" s="22">
        <f>I347</f>
        <v>424126.24</v>
      </c>
      <c r="L347" s="31">
        <v>291</v>
      </c>
      <c r="M347" s="23">
        <f>H347/C347*100</f>
        <v>60.508446586020405</v>
      </c>
    </row>
    <row r="349" spans="1:13" s="150" customFormat="1">
      <c r="A349" s="147" t="s">
        <v>299</v>
      </c>
      <c r="B349" s="148"/>
      <c r="C349" s="148"/>
      <c r="D349" s="148"/>
      <c r="E349" s="148"/>
      <c r="F349" s="148"/>
      <c r="G349" s="148"/>
      <c r="H349" s="148"/>
      <c r="I349" s="148"/>
      <c r="J349" s="148"/>
      <c r="K349" s="148"/>
      <c r="L349" s="148"/>
      <c r="M349" s="149"/>
    </row>
    <row r="350" spans="1:13" s="150" customFormat="1">
      <c r="A350" s="151" t="s">
        <v>52</v>
      </c>
      <c r="B350" s="152"/>
      <c r="C350" s="152"/>
      <c r="D350" s="152"/>
      <c r="E350" s="152"/>
      <c r="F350" s="152"/>
      <c r="G350" s="152"/>
      <c r="H350" s="152"/>
      <c r="I350" s="152"/>
      <c r="J350" s="152"/>
      <c r="K350" s="152"/>
      <c r="L350" s="152"/>
      <c r="M350" s="153"/>
    </row>
    <row r="351" spans="1:13" s="150" customFormat="1" ht="199.5" customHeight="1">
      <c r="A351" s="154" t="s">
        <v>5</v>
      </c>
      <c r="B351" s="155" t="s">
        <v>6</v>
      </c>
      <c r="C351" s="155" t="s">
        <v>20</v>
      </c>
      <c r="D351" s="155" t="s">
        <v>48</v>
      </c>
      <c r="E351" s="155" t="s">
        <v>49</v>
      </c>
      <c r="F351" s="155" t="s">
        <v>50</v>
      </c>
      <c r="G351" s="155" t="s">
        <v>8</v>
      </c>
      <c r="H351" s="155" t="s">
        <v>21</v>
      </c>
      <c r="I351" s="155" t="s">
        <v>22</v>
      </c>
      <c r="J351" s="155" t="s">
        <v>23</v>
      </c>
      <c r="K351" s="155" t="s">
        <v>24</v>
      </c>
      <c r="L351" s="155" t="s">
        <v>9</v>
      </c>
      <c r="M351" s="155" t="s">
        <v>10</v>
      </c>
    </row>
    <row r="352" spans="1:13" s="150" customFormat="1">
      <c r="A352" s="156">
        <v>1</v>
      </c>
      <c r="B352" s="156">
        <v>2</v>
      </c>
      <c r="C352" s="156">
        <v>3</v>
      </c>
      <c r="D352" s="156" t="s">
        <v>25</v>
      </c>
      <c r="E352" s="156" t="s">
        <v>26</v>
      </c>
      <c r="F352" s="156" t="s">
        <v>46</v>
      </c>
      <c r="G352" s="156" t="s">
        <v>27</v>
      </c>
      <c r="H352" s="156">
        <v>4</v>
      </c>
      <c r="I352" s="156" t="s">
        <v>28</v>
      </c>
      <c r="J352" s="156" t="s">
        <v>29</v>
      </c>
      <c r="K352" s="156" t="s">
        <v>47</v>
      </c>
      <c r="L352" s="156" t="s">
        <v>30</v>
      </c>
      <c r="M352" s="156" t="s">
        <v>31</v>
      </c>
    </row>
    <row r="353" spans="1:13" s="150" customFormat="1" ht="141" customHeight="1">
      <c r="A353" s="157">
        <v>1</v>
      </c>
      <c r="B353" s="168" t="s">
        <v>61</v>
      </c>
      <c r="C353" s="169">
        <f>F353/G353</f>
        <v>125380</v>
      </c>
      <c r="D353" s="170">
        <f>11558200+129400</f>
        <v>11687600</v>
      </c>
      <c r="E353" s="170">
        <v>21538100</v>
      </c>
      <c r="F353" s="171">
        <f>D353+E353</f>
        <v>33225700</v>
      </c>
      <c r="G353" s="172">
        <v>265</v>
      </c>
      <c r="H353" s="171">
        <f>K353/L353</f>
        <v>94466.528449612408</v>
      </c>
      <c r="I353" s="170">
        <v>9524964.3399999999</v>
      </c>
      <c r="J353" s="170">
        <v>14847400</v>
      </c>
      <c r="K353" s="171">
        <f>I353+J353</f>
        <v>24372364.34</v>
      </c>
      <c r="L353" s="172">
        <v>258</v>
      </c>
      <c r="M353" s="173">
        <f>H353/C353*100</f>
        <v>75.344176463241681</v>
      </c>
    </row>
    <row r="354" spans="1:13" s="150" customFormat="1" ht="216.75" customHeight="1">
      <c r="A354" s="157">
        <v>2</v>
      </c>
      <c r="B354" s="174" t="s">
        <v>63</v>
      </c>
      <c r="C354" s="169">
        <f>F354/G354</f>
        <v>1484.9056603773586</v>
      </c>
      <c r="D354" s="170">
        <v>393500</v>
      </c>
      <c r="E354" s="171"/>
      <c r="F354" s="171">
        <f>D354</f>
        <v>393500</v>
      </c>
      <c r="G354" s="172">
        <f>G353</f>
        <v>265</v>
      </c>
      <c r="H354" s="171">
        <f>K354/L354</f>
        <v>990.84263565891467</v>
      </c>
      <c r="I354" s="170">
        <v>255637.4</v>
      </c>
      <c r="J354" s="171"/>
      <c r="K354" s="171">
        <f>I354</f>
        <v>255637.4</v>
      </c>
      <c r="L354" s="172">
        <v>258</v>
      </c>
      <c r="M354" s="173">
        <f>H354/C354*100</f>
        <v>66.727648907144186</v>
      </c>
    </row>
    <row r="356" spans="1:13" ht="36" customHeight="1">
      <c r="A356" s="100" t="s">
        <v>300</v>
      </c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2"/>
    </row>
    <row r="357" spans="1:13" ht="37.5" customHeight="1">
      <c r="A357" s="175" t="s">
        <v>52</v>
      </c>
      <c r="B357" s="175"/>
      <c r="C357" s="175"/>
      <c r="D357" s="175"/>
      <c r="E357" s="175"/>
      <c r="F357" s="175"/>
      <c r="G357" s="175"/>
      <c r="H357" s="175"/>
      <c r="I357" s="175"/>
      <c r="J357" s="175"/>
      <c r="K357" s="175"/>
      <c r="L357" s="175"/>
      <c r="M357" s="175"/>
    </row>
    <row r="358" spans="1:13" ht="199.5" customHeight="1">
      <c r="A358" s="2" t="s">
        <v>5</v>
      </c>
      <c r="B358" s="3" t="s">
        <v>6</v>
      </c>
      <c r="C358" s="3" t="s">
        <v>20</v>
      </c>
      <c r="D358" s="3" t="s">
        <v>48</v>
      </c>
      <c r="E358" s="3" t="s">
        <v>49</v>
      </c>
      <c r="F358" s="3" t="s">
        <v>50</v>
      </c>
      <c r="G358" s="3" t="s">
        <v>8</v>
      </c>
      <c r="H358" s="3" t="s">
        <v>21</v>
      </c>
      <c r="I358" s="3" t="s">
        <v>22</v>
      </c>
      <c r="J358" s="3" t="s">
        <v>23</v>
      </c>
      <c r="K358" s="3" t="s">
        <v>24</v>
      </c>
      <c r="L358" s="3" t="s">
        <v>9</v>
      </c>
      <c r="M358" s="3" t="s">
        <v>10</v>
      </c>
    </row>
    <row r="359" spans="1:13" ht="20.25">
      <c r="A359" s="42">
        <v>1</v>
      </c>
      <c r="B359" s="48">
        <v>2</v>
      </c>
      <c r="C359" s="48">
        <v>3</v>
      </c>
      <c r="D359" s="48" t="s">
        <v>25</v>
      </c>
      <c r="E359" s="48" t="s">
        <v>26</v>
      </c>
      <c r="F359" s="48" t="s">
        <v>46</v>
      </c>
      <c r="G359" s="48" t="s">
        <v>27</v>
      </c>
      <c r="H359" s="48">
        <v>4</v>
      </c>
      <c r="I359" s="48" t="s">
        <v>28</v>
      </c>
      <c r="J359" s="48" t="s">
        <v>29</v>
      </c>
      <c r="K359" s="48" t="s">
        <v>47</v>
      </c>
      <c r="L359" s="48" t="s">
        <v>30</v>
      </c>
      <c r="M359" s="48" t="s">
        <v>31</v>
      </c>
    </row>
    <row r="360" spans="1:13" ht="141" customHeight="1">
      <c r="A360" s="5">
        <v>1</v>
      </c>
      <c r="B360" s="49" t="s">
        <v>302</v>
      </c>
      <c r="C360" s="50">
        <f>F360/G360</f>
        <v>112400.33112582781</v>
      </c>
      <c r="D360" s="51">
        <v>5719050</v>
      </c>
      <c r="E360" s="51">
        <v>11253400</v>
      </c>
      <c r="F360" s="52">
        <f>D360+E360</f>
        <v>16972450</v>
      </c>
      <c r="G360" s="53">
        <v>151</v>
      </c>
      <c r="H360" s="52">
        <f>K360/L360</f>
        <v>85635.803767123289</v>
      </c>
      <c r="I360" s="51">
        <v>4246827.3499999996</v>
      </c>
      <c r="J360" s="51">
        <v>8256000</v>
      </c>
      <c r="K360" s="52">
        <f>I360+J360</f>
        <v>12502827.35</v>
      </c>
      <c r="L360" s="53">
        <v>146</v>
      </c>
      <c r="M360" s="54">
        <f>H360/C360*100</f>
        <v>76.188213067857717</v>
      </c>
    </row>
    <row r="361" spans="1:13" ht="216.75" customHeight="1">
      <c r="A361" s="5">
        <v>2</v>
      </c>
      <c r="B361" s="55" t="s">
        <v>303</v>
      </c>
      <c r="C361" s="50">
        <f>F361/G361</f>
        <v>1500</v>
      </c>
      <c r="D361" s="51">
        <v>226500</v>
      </c>
      <c r="E361" s="52"/>
      <c r="F361" s="52">
        <f>D361</f>
        <v>226500</v>
      </c>
      <c r="G361" s="53">
        <f>G360</f>
        <v>151</v>
      </c>
      <c r="H361" s="52">
        <f>K361/L361</f>
        <v>1550.8276712328766</v>
      </c>
      <c r="I361" s="51">
        <v>226420.84</v>
      </c>
      <c r="J361" s="52"/>
      <c r="K361" s="52">
        <f>I361</f>
        <v>226420.84</v>
      </c>
      <c r="L361" s="53">
        <v>146</v>
      </c>
      <c r="M361" s="54">
        <f>H361/C361*100</f>
        <v>103.3885114155251</v>
      </c>
    </row>
    <row r="363" spans="1:13">
      <c r="A363" s="75" t="s">
        <v>304</v>
      </c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7"/>
    </row>
    <row r="364" spans="1:13">
      <c r="A364" s="74" t="s">
        <v>52</v>
      </c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</row>
    <row r="365" spans="1:13" ht="199.5" customHeight="1">
      <c r="A365" s="2" t="s">
        <v>5</v>
      </c>
      <c r="B365" s="3" t="s">
        <v>6</v>
      </c>
      <c r="C365" s="3" t="s">
        <v>20</v>
      </c>
      <c r="D365" s="3" t="s">
        <v>48</v>
      </c>
      <c r="E365" s="3" t="s">
        <v>49</v>
      </c>
      <c r="F365" s="3" t="s">
        <v>50</v>
      </c>
      <c r="G365" s="3" t="s">
        <v>8</v>
      </c>
      <c r="H365" s="3" t="s">
        <v>21</v>
      </c>
      <c r="I365" s="3" t="s">
        <v>22</v>
      </c>
      <c r="J365" s="3" t="s">
        <v>23</v>
      </c>
      <c r="K365" s="3" t="s">
        <v>24</v>
      </c>
      <c r="L365" s="3" t="s">
        <v>9</v>
      </c>
      <c r="M365" s="3" t="s">
        <v>10</v>
      </c>
    </row>
    <row r="366" spans="1:13">
      <c r="A366" s="42">
        <v>1</v>
      </c>
      <c r="B366" s="42">
        <v>2</v>
      </c>
      <c r="C366" s="42">
        <v>3</v>
      </c>
      <c r="D366" s="42" t="s">
        <v>25</v>
      </c>
      <c r="E366" s="42" t="s">
        <v>26</v>
      </c>
      <c r="F366" s="42" t="s">
        <v>46</v>
      </c>
      <c r="G366" s="42" t="s">
        <v>27</v>
      </c>
      <c r="H366" s="42">
        <v>4</v>
      </c>
      <c r="I366" s="42" t="s">
        <v>28</v>
      </c>
      <c r="J366" s="42" t="s">
        <v>29</v>
      </c>
      <c r="K366" s="42" t="s">
        <v>47</v>
      </c>
      <c r="L366" s="42" t="s">
        <v>30</v>
      </c>
      <c r="M366" s="42" t="s">
        <v>31</v>
      </c>
    </row>
    <row r="367" spans="1:13" ht="141" customHeight="1">
      <c r="A367" s="5">
        <v>1</v>
      </c>
      <c r="B367" s="39" t="s">
        <v>305</v>
      </c>
      <c r="C367" s="9">
        <f>F367/G367</f>
        <v>128120.86614173229</v>
      </c>
      <c r="D367" s="21">
        <v>8373000</v>
      </c>
      <c r="E367" s="21">
        <v>24169700</v>
      </c>
      <c r="F367" s="22">
        <f>D367+E367</f>
        <v>32542700</v>
      </c>
      <c r="G367" s="40">
        <v>254</v>
      </c>
      <c r="H367" s="22">
        <f>K367/L367</f>
        <v>92838.505491803284</v>
      </c>
      <c r="I367" s="21">
        <v>6204428.7199999997</v>
      </c>
      <c r="J367" s="21">
        <v>16448166.619999999</v>
      </c>
      <c r="K367" s="22">
        <f>I367+J367</f>
        <v>22652595.34</v>
      </c>
      <c r="L367" s="40">
        <v>244</v>
      </c>
      <c r="M367" s="23">
        <f>H367/C367*100</f>
        <v>72.461659281245971</v>
      </c>
    </row>
    <row r="368" spans="1:13" ht="216.75" customHeight="1">
      <c r="A368" s="5">
        <v>2</v>
      </c>
      <c r="B368" s="41" t="s">
        <v>308</v>
      </c>
      <c r="C368" s="9">
        <f>F368/G368</f>
        <v>2729.9212598425197</v>
      </c>
      <c r="D368" s="21">
        <v>693400</v>
      </c>
      <c r="E368" s="22"/>
      <c r="F368" s="22">
        <f>D368</f>
        <v>693400</v>
      </c>
      <c r="G368" s="40">
        <f>G367</f>
        <v>254</v>
      </c>
      <c r="H368" s="22">
        <f>K368/L368</f>
        <v>1682.4456967213114</v>
      </c>
      <c r="I368" s="21">
        <v>410516.75</v>
      </c>
      <c r="J368" s="22"/>
      <c r="K368" s="22">
        <f>I368</f>
        <v>410516.75</v>
      </c>
      <c r="L368" s="40">
        <v>244</v>
      </c>
      <c r="M368" s="23">
        <f>H368/C368*100</f>
        <v>61.629825060169175</v>
      </c>
    </row>
    <row r="370" spans="1:13">
      <c r="A370" s="75" t="s">
        <v>309</v>
      </c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7"/>
    </row>
    <row r="371" spans="1:13">
      <c r="A371" s="74" t="s">
        <v>52</v>
      </c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</row>
    <row r="372" spans="1:13" ht="199.5" customHeight="1">
      <c r="A372" s="2" t="s">
        <v>5</v>
      </c>
      <c r="B372" s="3" t="s">
        <v>6</v>
      </c>
      <c r="C372" s="3" t="s">
        <v>20</v>
      </c>
      <c r="D372" s="3" t="s">
        <v>48</v>
      </c>
      <c r="E372" s="3" t="s">
        <v>49</v>
      </c>
      <c r="F372" s="3" t="s">
        <v>50</v>
      </c>
      <c r="G372" s="3" t="s">
        <v>8</v>
      </c>
      <c r="H372" s="3" t="s">
        <v>21</v>
      </c>
      <c r="I372" s="3" t="s">
        <v>22</v>
      </c>
      <c r="J372" s="3" t="s">
        <v>23</v>
      </c>
      <c r="K372" s="3" t="s">
        <v>24</v>
      </c>
      <c r="L372" s="3" t="s">
        <v>9</v>
      </c>
      <c r="M372" s="3" t="s">
        <v>10</v>
      </c>
    </row>
    <row r="373" spans="1:13">
      <c r="A373" s="42">
        <v>1</v>
      </c>
      <c r="B373" s="42">
        <v>2</v>
      </c>
      <c r="C373" s="42">
        <v>3</v>
      </c>
      <c r="D373" s="42" t="s">
        <v>25</v>
      </c>
      <c r="E373" s="42" t="s">
        <v>26</v>
      </c>
      <c r="F373" s="42" t="s">
        <v>46</v>
      </c>
      <c r="G373" s="42" t="s">
        <v>27</v>
      </c>
      <c r="H373" s="42">
        <v>4</v>
      </c>
      <c r="I373" s="42" t="s">
        <v>28</v>
      </c>
      <c r="J373" s="42" t="s">
        <v>29</v>
      </c>
      <c r="K373" s="42" t="s">
        <v>47</v>
      </c>
      <c r="L373" s="42" t="s">
        <v>30</v>
      </c>
      <c r="M373" s="42" t="s">
        <v>31</v>
      </c>
    </row>
    <row r="374" spans="1:13" ht="141" customHeight="1">
      <c r="A374" s="5">
        <v>1</v>
      </c>
      <c r="B374" s="36" t="s">
        <v>310</v>
      </c>
      <c r="C374" s="9">
        <f>F374/G374</f>
        <v>93451.167499999996</v>
      </c>
      <c r="D374" s="21">
        <v>5597224.1600000001</v>
      </c>
      <c r="E374" s="21">
        <v>12345400</v>
      </c>
      <c r="F374" s="22">
        <f>D374+E374</f>
        <v>17942624.16</v>
      </c>
      <c r="G374" s="40">
        <v>192</v>
      </c>
      <c r="H374" s="22">
        <f>K374/L374</f>
        <v>70600.642303664921</v>
      </c>
      <c r="I374" s="21">
        <v>4245234.51</v>
      </c>
      <c r="J374" s="21">
        <v>9239488.1699999999</v>
      </c>
      <c r="K374" s="22">
        <f>I374+J374</f>
        <v>13484722.68</v>
      </c>
      <c r="L374" s="40">
        <v>191</v>
      </c>
      <c r="M374" s="23">
        <f>H374/C374*100</f>
        <v>75.548165092388942</v>
      </c>
    </row>
    <row r="375" spans="1:13" ht="216.75" customHeight="1">
      <c r="A375" s="5">
        <v>2</v>
      </c>
      <c r="B375" s="37" t="s">
        <v>311</v>
      </c>
      <c r="C375" s="9">
        <f>F375/G375</f>
        <v>1474.8741666666667</v>
      </c>
      <c r="D375" s="21">
        <v>283175.84000000003</v>
      </c>
      <c r="E375" s="22"/>
      <c r="F375" s="22">
        <f>D375</f>
        <v>283175.84000000003</v>
      </c>
      <c r="G375" s="40">
        <f>G374</f>
        <v>192</v>
      </c>
      <c r="H375" s="22">
        <f>K375/L375</f>
        <v>737.67827225130884</v>
      </c>
      <c r="I375" s="21">
        <v>140896.54999999999</v>
      </c>
      <c r="J375" s="22"/>
      <c r="K375" s="22">
        <f>I375</f>
        <v>140896.54999999999</v>
      </c>
      <c r="L375" s="40">
        <v>191</v>
      </c>
      <c r="M375" s="23">
        <f>H375/C375*100</f>
        <v>50.016353186151505</v>
      </c>
    </row>
    <row r="377" spans="1:13">
      <c r="A377" s="75" t="s">
        <v>314</v>
      </c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7"/>
    </row>
    <row r="378" spans="1:13">
      <c r="A378" s="74" t="s">
        <v>52</v>
      </c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</row>
    <row r="379" spans="1:13" ht="199.5" customHeight="1">
      <c r="A379" s="2" t="s">
        <v>5</v>
      </c>
      <c r="B379" s="3" t="s">
        <v>6</v>
      </c>
      <c r="C379" s="3" t="s">
        <v>20</v>
      </c>
      <c r="D379" s="3" t="s">
        <v>48</v>
      </c>
      <c r="E379" s="3" t="s">
        <v>49</v>
      </c>
      <c r="F379" s="3" t="s">
        <v>50</v>
      </c>
      <c r="G379" s="3" t="s">
        <v>8</v>
      </c>
      <c r="H379" s="3" t="s">
        <v>21</v>
      </c>
      <c r="I379" s="3" t="s">
        <v>22</v>
      </c>
      <c r="J379" s="3" t="s">
        <v>23</v>
      </c>
      <c r="K379" s="3" t="s">
        <v>24</v>
      </c>
      <c r="L379" s="3" t="s">
        <v>9</v>
      </c>
      <c r="M379" s="3" t="s">
        <v>10</v>
      </c>
    </row>
    <row r="380" spans="1:13">
      <c r="A380" s="42">
        <v>1</v>
      </c>
      <c r="B380" s="42">
        <v>2</v>
      </c>
      <c r="C380" s="42">
        <v>3</v>
      </c>
      <c r="D380" s="42" t="s">
        <v>25</v>
      </c>
      <c r="E380" s="42" t="s">
        <v>26</v>
      </c>
      <c r="F380" s="42" t="s">
        <v>46</v>
      </c>
      <c r="G380" s="42" t="s">
        <v>27</v>
      </c>
      <c r="H380" s="42">
        <v>4</v>
      </c>
      <c r="I380" s="42" t="s">
        <v>28</v>
      </c>
      <c r="J380" s="42" t="s">
        <v>29</v>
      </c>
      <c r="K380" s="42" t="s">
        <v>47</v>
      </c>
      <c r="L380" s="42" t="s">
        <v>30</v>
      </c>
      <c r="M380" s="42" t="s">
        <v>31</v>
      </c>
    </row>
    <row r="381" spans="1:13" ht="141" customHeight="1">
      <c r="A381" s="5">
        <v>1</v>
      </c>
      <c r="B381" s="29" t="s">
        <v>319</v>
      </c>
      <c r="C381" s="9">
        <f>F381/G381</f>
        <v>101486.32218844985</v>
      </c>
      <c r="D381" s="21">
        <v>11465200</v>
      </c>
      <c r="E381" s="21">
        <v>21923800</v>
      </c>
      <c r="F381" s="22">
        <f>D381+E381</f>
        <v>33389000</v>
      </c>
      <c r="G381" s="31">
        <v>329</v>
      </c>
      <c r="H381" s="22">
        <f>K381/L381</f>
        <v>79150.417227722777</v>
      </c>
      <c r="I381" s="21">
        <v>8226519.9199999999</v>
      </c>
      <c r="J381" s="21">
        <v>15756056.5</v>
      </c>
      <c r="K381" s="22">
        <f>I381+J381</f>
        <v>23982576.420000002</v>
      </c>
      <c r="L381" s="31">
        <v>303</v>
      </c>
      <c r="M381" s="23">
        <f>H381/C381*100</f>
        <v>77.991216472253726</v>
      </c>
    </row>
    <row r="382" spans="1:13" ht="216.75" customHeight="1">
      <c r="A382" s="5">
        <v>2</v>
      </c>
      <c r="B382" s="30" t="s">
        <v>320</v>
      </c>
      <c r="C382" s="9">
        <f>F382/G382</f>
        <v>838.29787234042556</v>
      </c>
      <c r="D382" s="21">
        <v>275800</v>
      </c>
      <c r="E382" s="22"/>
      <c r="F382" s="22">
        <f>D382</f>
        <v>275800</v>
      </c>
      <c r="G382" s="31">
        <f>G381</f>
        <v>329</v>
      </c>
      <c r="H382" s="22">
        <f>K382/L382</f>
        <v>567.04184818481849</v>
      </c>
      <c r="I382" s="21">
        <v>171813.68</v>
      </c>
      <c r="J382" s="22"/>
      <c r="K382" s="22">
        <f>I382</f>
        <v>171813.68</v>
      </c>
      <c r="L382" s="31">
        <v>303</v>
      </c>
      <c r="M382" s="23">
        <f>H382/C382*100</f>
        <v>67.642047879914884</v>
      </c>
    </row>
    <row r="384" spans="1:13">
      <c r="A384" s="176" t="s">
        <v>324</v>
      </c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7"/>
    </row>
    <row r="385" spans="1:13">
      <c r="A385" s="74" t="s">
        <v>52</v>
      </c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</row>
    <row r="386" spans="1:13" ht="199.5" customHeight="1">
      <c r="A386" s="2" t="s">
        <v>5</v>
      </c>
      <c r="B386" s="3" t="s">
        <v>6</v>
      </c>
      <c r="C386" s="3" t="s">
        <v>20</v>
      </c>
      <c r="D386" s="3" t="s">
        <v>48</v>
      </c>
      <c r="E386" s="3" t="s">
        <v>49</v>
      </c>
      <c r="F386" s="3" t="s">
        <v>50</v>
      </c>
      <c r="G386" s="3" t="s">
        <v>8</v>
      </c>
      <c r="H386" s="3" t="s">
        <v>21</v>
      </c>
      <c r="I386" s="3" t="s">
        <v>22</v>
      </c>
      <c r="J386" s="3" t="s">
        <v>23</v>
      </c>
      <c r="K386" s="3" t="s">
        <v>24</v>
      </c>
      <c r="L386" s="3" t="s">
        <v>9</v>
      </c>
      <c r="M386" s="3" t="s">
        <v>10</v>
      </c>
    </row>
    <row r="387" spans="1:13">
      <c r="A387" s="42">
        <v>1</v>
      </c>
      <c r="B387" s="42">
        <v>2</v>
      </c>
      <c r="C387" s="42">
        <v>3</v>
      </c>
      <c r="D387" s="42" t="s">
        <v>25</v>
      </c>
      <c r="E387" s="42" t="s">
        <v>26</v>
      </c>
      <c r="F387" s="42" t="s">
        <v>27</v>
      </c>
      <c r="G387" s="42" t="s">
        <v>327</v>
      </c>
      <c r="H387" s="42">
        <v>4</v>
      </c>
      <c r="I387" s="42" t="s">
        <v>28</v>
      </c>
      <c r="J387" s="42" t="s">
        <v>29</v>
      </c>
      <c r="K387" s="42" t="s">
        <v>30</v>
      </c>
      <c r="L387" s="42" t="s">
        <v>328</v>
      </c>
      <c r="M387" s="42" t="s">
        <v>31</v>
      </c>
    </row>
    <row r="388" spans="1:13" ht="132" customHeight="1">
      <c r="A388" s="5">
        <v>1</v>
      </c>
      <c r="B388" s="39" t="s">
        <v>325</v>
      </c>
      <c r="C388" s="9">
        <f>F388/G388</f>
        <v>105167.6293081761</v>
      </c>
      <c r="D388" s="21">
        <v>9288006.1199999992</v>
      </c>
      <c r="E388" s="21">
        <v>24155300</v>
      </c>
      <c r="F388" s="22">
        <f>D388+E388</f>
        <v>33443306.119999997</v>
      </c>
      <c r="G388" s="40">
        <v>318</v>
      </c>
      <c r="H388" s="22">
        <f>K388/L388</f>
        <v>76846.171455696196</v>
      </c>
      <c r="I388" s="21">
        <v>6987823.6699999999</v>
      </c>
      <c r="J388" s="21">
        <v>17295566.510000002</v>
      </c>
      <c r="K388" s="22">
        <f>I388+J388</f>
        <v>24283390.18</v>
      </c>
      <c r="L388" s="40">
        <v>316</v>
      </c>
      <c r="M388" s="23">
        <f>H388/C388*100</f>
        <v>73.070175643601686</v>
      </c>
    </row>
    <row r="389" spans="1:13" ht="184.5" customHeight="1">
      <c r="A389" s="5">
        <v>2</v>
      </c>
      <c r="B389" s="41" t="s">
        <v>329</v>
      </c>
      <c r="C389" s="9">
        <f>F389/G389</f>
        <v>1870.7354716981133</v>
      </c>
      <c r="D389" s="21">
        <v>594893.88</v>
      </c>
      <c r="E389" s="22"/>
      <c r="F389" s="22">
        <f>D389</f>
        <v>594893.88</v>
      </c>
      <c r="G389" s="40">
        <f>G388</f>
        <v>318</v>
      </c>
      <c r="H389" s="22">
        <f>K389/L389</f>
        <v>1278.165158227848</v>
      </c>
      <c r="I389" s="21">
        <v>403900.19</v>
      </c>
      <c r="J389" s="22"/>
      <c r="K389" s="22">
        <f>I389</f>
        <v>403900.19</v>
      </c>
      <c r="L389" s="40">
        <v>316</v>
      </c>
      <c r="M389" s="23">
        <f>H389/C389*100</f>
        <v>68.324206044354611</v>
      </c>
    </row>
    <row r="391" spans="1:13">
      <c r="A391" s="75" t="s">
        <v>330</v>
      </c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7"/>
    </row>
    <row r="392" spans="1:13">
      <c r="A392" s="74" t="s">
        <v>52</v>
      </c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</row>
    <row r="393" spans="1:13" ht="199.5" customHeight="1">
      <c r="A393" s="2" t="s">
        <v>5</v>
      </c>
      <c r="B393" s="3" t="s">
        <v>6</v>
      </c>
      <c r="C393" s="3" t="s">
        <v>20</v>
      </c>
      <c r="D393" s="3" t="s">
        <v>48</v>
      </c>
      <c r="E393" s="3" t="s">
        <v>49</v>
      </c>
      <c r="F393" s="3" t="s">
        <v>50</v>
      </c>
      <c r="G393" s="3" t="s">
        <v>8</v>
      </c>
      <c r="H393" s="3" t="s">
        <v>21</v>
      </c>
      <c r="I393" s="3" t="s">
        <v>22</v>
      </c>
      <c r="J393" s="3" t="s">
        <v>23</v>
      </c>
      <c r="K393" s="3" t="s">
        <v>24</v>
      </c>
      <c r="L393" s="3" t="s">
        <v>9</v>
      </c>
      <c r="M393" s="3" t="s">
        <v>10</v>
      </c>
    </row>
    <row r="394" spans="1:13">
      <c r="A394" s="42">
        <v>1</v>
      </c>
      <c r="B394" s="42">
        <v>2</v>
      </c>
      <c r="C394" s="42">
        <v>3</v>
      </c>
      <c r="D394" s="42" t="s">
        <v>25</v>
      </c>
      <c r="E394" s="42" t="s">
        <v>26</v>
      </c>
      <c r="F394" s="42" t="s">
        <v>46</v>
      </c>
      <c r="G394" s="42" t="s">
        <v>27</v>
      </c>
      <c r="H394" s="42">
        <v>4</v>
      </c>
      <c r="I394" s="42" t="s">
        <v>28</v>
      </c>
      <c r="J394" s="42" t="s">
        <v>29</v>
      </c>
      <c r="K394" s="42" t="s">
        <v>47</v>
      </c>
      <c r="L394" s="42" t="s">
        <v>30</v>
      </c>
      <c r="M394" s="42" t="s">
        <v>31</v>
      </c>
    </row>
    <row r="395" spans="1:13" ht="141" customHeight="1">
      <c r="A395" s="5">
        <v>1</v>
      </c>
      <c r="B395" s="29" t="s">
        <v>61</v>
      </c>
      <c r="C395" s="9">
        <f>F395/G395</f>
        <v>99645.825242718449</v>
      </c>
      <c r="D395" s="21">
        <v>15824900</v>
      </c>
      <c r="E395" s="21">
        <v>35492700</v>
      </c>
      <c r="F395" s="22">
        <f>D395+E395</f>
        <v>51317600</v>
      </c>
      <c r="G395" s="31">
        <v>515</v>
      </c>
      <c r="H395" s="22">
        <f>K395/L395</f>
        <v>86564.6001948052</v>
      </c>
      <c r="I395" s="21">
        <v>12763045.289999999</v>
      </c>
      <c r="J395" s="21">
        <v>27229800</v>
      </c>
      <c r="K395" s="22">
        <f>I395+J395</f>
        <v>39992845.289999999</v>
      </c>
      <c r="L395" s="31">
        <v>462</v>
      </c>
      <c r="M395" s="23">
        <f>H395/C395*100</f>
        <v>86.872279881219455</v>
      </c>
    </row>
    <row r="396" spans="1:13" ht="216.75" customHeight="1">
      <c r="A396" s="5">
        <v>2</v>
      </c>
      <c r="B396" s="30" t="s">
        <v>63</v>
      </c>
      <c r="C396" s="9">
        <f>F396/G396</f>
        <v>1319.4174757281553</v>
      </c>
      <c r="D396" s="21">
        <v>679500</v>
      </c>
      <c r="E396" s="22"/>
      <c r="F396" s="22">
        <f>D396</f>
        <v>679500</v>
      </c>
      <c r="G396" s="31">
        <f>G395</f>
        <v>515</v>
      </c>
      <c r="H396" s="22">
        <f>K396/L396</f>
        <v>512.88045454545454</v>
      </c>
      <c r="I396" s="21">
        <v>236950.77</v>
      </c>
      <c r="J396" s="22"/>
      <c r="K396" s="22">
        <f>I396</f>
        <v>236950.77</v>
      </c>
      <c r="L396" s="31">
        <v>462</v>
      </c>
      <c r="M396" s="23">
        <f>H396/C396*100</f>
        <v>38.871734229714363</v>
      </c>
    </row>
    <row r="398" spans="1:13">
      <c r="A398" s="75" t="s">
        <v>331</v>
      </c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7"/>
    </row>
    <row r="399" spans="1:13">
      <c r="A399" s="74" t="s">
        <v>52</v>
      </c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</row>
    <row r="400" spans="1:13" ht="199.5" customHeight="1">
      <c r="A400" s="2" t="s">
        <v>5</v>
      </c>
      <c r="B400" s="3" t="s">
        <v>6</v>
      </c>
      <c r="C400" s="3" t="s">
        <v>20</v>
      </c>
      <c r="D400" s="3" t="s">
        <v>48</v>
      </c>
      <c r="E400" s="3" t="s">
        <v>49</v>
      </c>
      <c r="F400" s="3" t="s">
        <v>50</v>
      </c>
      <c r="G400" s="3" t="s">
        <v>8</v>
      </c>
      <c r="H400" s="3" t="s">
        <v>21</v>
      </c>
      <c r="I400" s="3" t="s">
        <v>22</v>
      </c>
      <c r="J400" s="3" t="s">
        <v>23</v>
      </c>
      <c r="K400" s="3" t="s">
        <v>24</v>
      </c>
      <c r="L400" s="3" t="s">
        <v>9</v>
      </c>
      <c r="M400" s="3" t="s">
        <v>10</v>
      </c>
    </row>
    <row r="401" spans="1:13">
      <c r="A401" s="42">
        <v>1</v>
      </c>
      <c r="B401" s="42">
        <v>2</v>
      </c>
      <c r="C401" s="42">
        <v>3</v>
      </c>
      <c r="D401" s="42" t="s">
        <v>25</v>
      </c>
      <c r="E401" s="42" t="s">
        <v>26</v>
      </c>
      <c r="F401" s="42" t="s">
        <v>46</v>
      </c>
      <c r="G401" s="42" t="s">
        <v>27</v>
      </c>
      <c r="H401" s="42">
        <v>4</v>
      </c>
      <c r="I401" s="42" t="s">
        <v>28</v>
      </c>
      <c r="J401" s="42" t="s">
        <v>29</v>
      </c>
      <c r="K401" s="42" t="s">
        <v>47</v>
      </c>
      <c r="L401" s="42" t="s">
        <v>30</v>
      </c>
      <c r="M401" s="42" t="s">
        <v>31</v>
      </c>
    </row>
    <row r="402" spans="1:13" ht="103.5" customHeight="1">
      <c r="A402" s="5">
        <v>1</v>
      </c>
      <c r="B402" s="179" t="s">
        <v>335</v>
      </c>
      <c r="C402" s="9">
        <f>F402/G402</f>
        <v>104473.33333333333</v>
      </c>
      <c r="D402" s="21">
        <v>11515000</v>
      </c>
      <c r="E402" s="21">
        <v>24528300</v>
      </c>
      <c r="F402" s="22">
        <f>D402+E402</f>
        <v>36043300</v>
      </c>
      <c r="G402" s="31">
        <v>345</v>
      </c>
      <c r="H402" s="22">
        <f>K402/L402</f>
        <v>82858.808710691825</v>
      </c>
      <c r="I402" s="21">
        <v>8749401.1699999999</v>
      </c>
      <c r="J402" s="21">
        <v>17599700</v>
      </c>
      <c r="K402" s="22">
        <f>I402+J402</f>
        <v>26349101.170000002</v>
      </c>
      <c r="L402" s="31">
        <v>318</v>
      </c>
      <c r="M402" s="23">
        <f>H402/C402*100</f>
        <v>79.310964881652566</v>
      </c>
    </row>
    <row r="403" spans="1:13" ht="113.25" customHeight="1">
      <c r="A403" s="5">
        <v>2</v>
      </c>
      <c r="B403" s="20" t="s">
        <v>333</v>
      </c>
      <c r="C403" s="9">
        <f>F403/G403</f>
        <v>1854.4927536231885</v>
      </c>
      <c r="D403" s="21">
        <v>639800</v>
      </c>
      <c r="E403" s="22"/>
      <c r="F403" s="22">
        <f>D403</f>
        <v>639800</v>
      </c>
      <c r="G403" s="31">
        <f>G402</f>
        <v>345</v>
      </c>
      <c r="H403" s="22">
        <f>K403/L403</f>
        <v>1961.7528930817612</v>
      </c>
      <c r="I403" s="21">
        <v>623837.42000000004</v>
      </c>
      <c r="J403" s="22"/>
      <c r="K403" s="22">
        <f>I403</f>
        <v>623837.42000000004</v>
      </c>
      <c r="L403" s="31">
        <v>318</v>
      </c>
      <c r="M403" s="23">
        <f>H403/C403*100</f>
        <v>105.7837993299793</v>
      </c>
    </row>
  </sheetData>
  <mergeCells count="118">
    <mergeCell ref="A399:M399"/>
    <mergeCell ref="A384:M384"/>
    <mergeCell ref="A385:M385"/>
    <mergeCell ref="A391:M391"/>
    <mergeCell ref="A392:M392"/>
    <mergeCell ref="A398:M398"/>
    <mergeCell ref="A364:M364"/>
    <mergeCell ref="A370:M370"/>
    <mergeCell ref="A371:M371"/>
    <mergeCell ref="A377:M377"/>
    <mergeCell ref="A378:M378"/>
    <mergeCell ref="A349:M349"/>
    <mergeCell ref="A350:M350"/>
    <mergeCell ref="A356:M356"/>
    <mergeCell ref="A357:M357"/>
    <mergeCell ref="A363:M363"/>
    <mergeCell ref="A329:M329"/>
    <mergeCell ref="A335:M335"/>
    <mergeCell ref="A336:M336"/>
    <mergeCell ref="A342:M342"/>
    <mergeCell ref="A343:M343"/>
    <mergeCell ref="A314:M314"/>
    <mergeCell ref="A315:M315"/>
    <mergeCell ref="A321:M321"/>
    <mergeCell ref="A322:M322"/>
    <mergeCell ref="A328:M328"/>
    <mergeCell ref="A294:M294"/>
    <mergeCell ref="A300:M300"/>
    <mergeCell ref="A301:M301"/>
    <mergeCell ref="A307:M307"/>
    <mergeCell ref="A308:M308"/>
    <mergeCell ref="A279:M279"/>
    <mergeCell ref="A280:M280"/>
    <mergeCell ref="A286:M286"/>
    <mergeCell ref="A287:M287"/>
    <mergeCell ref="A293:M293"/>
    <mergeCell ref="A259:M259"/>
    <mergeCell ref="A265:M265"/>
    <mergeCell ref="A266:M266"/>
    <mergeCell ref="A272:M272"/>
    <mergeCell ref="A273:M273"/>
    <mergeCell ref="A251:M251"/>
    <mergeCell ref="A252:M252"/>
    <mergeCell ref="A258:M258"/>
    <mergeCell ref="A231:M231"/>
    <mergeCell ref="A237:M237"/>
    <mergeCell ref="A238:M238"/>
    <mergeCell ref="A244:M244"/>
    <mergeCell ref="A245:M245"/>
    <mergeCell ref="A216:M216"/>
    <mergeCell ref="A217:M217"/>
    <mergeCell ref="A223:M223"/>
    <mergeCell ref="A224:M224"/>
    <mergeCell ref="A230:M230"/>
    <mergeCell ref="A20:M20"/>
    <mergeCell ref="A21:M21"/>
    <mergeCell ref="A19:M19"/>
    <mergeCell ref="A2:M2"/>
    <mergeCell ref="A3:M3"/>
    <mergeCell ref="A4:M4"/>
    <mergeCell ref="A6:M6"/>
    <mergeCell ref="A7:M7"/>
    <mergeCell ref="A13:M13"/>
    <mergeCell ref="A14:M14"/>
    <mergeCell ref="A27:M27"/>
    <mergeCell ref="A28:M28"/>
    <mergeCell ref="A34:M34"/>
    <mergeCell ref="A35:M35"/>
    <mergeCell ref="A41:M41"/>
    <mergeCell ref="A42:M42"/>
    <mergeCell ref="A48:M48"/>
    <mergeCell ref="A49:M49"/>
    <mergeCell ref="A55:M55"/>
    <mergeCell ref="A56:M56"/>
    <mergeCell ref="A62:M62"/>
    <mergeCell ref="A63:M63"/>
    <mergeCell ref="A69:M69"/>
    <mergeCell ref="A70:M70"/>
    <mergeCell ref="A76:M76"/>
    <mergeCell ref="A77:M77"/>
    <mergeCell ref="A83:M83"/>
    <mergeCell ref="A84:M84"/>
    <mergeCell ref="A90:M90"/>
    <mergeCell ref="A91:M91"/>
    <mergeCell ref="A97:M97"/>
    <mergeCell ref="A98:M98"/>
    <mergeCell ref="A104:M104"/>
    <mergeCell ref="A105:M105"/>
    <mergeCell ref="A111:M111"/>
    <mergeCell ref="A112:M112"/>
    <mergeCell ref="A118:M118"/>
    <mergeCell ref="A119:M119"/>
    <mergeCell ref="A125:M125"/>
    <mergeCell ref="A126:M126"/>
    <mergeCell ref="A132:M132"/>
    <mergeCell ref="A133:M133"/>
    <mergeCell ref="A139:M139"/>
    <mergeCell ref="A140:M140"/>
    <mergeCell ref="A146:M146"/>
    <mergeCell ref="A147:M147"/>
    <mergeCell ref="A153:M153"/>
    <mergeCell ref="A154:M154"/>
    <mergeCell ref="A160:M160"/>
    <mergeCell ref="A161:M161"/>
    <mergeCell ref="A167:M167"/>
    <mergeCell ref="A168:M168"/>
    <mergeCell ref="A174:M174"/>
    <mergeCell ref="A175:M175"/>
    <mergeCell ref="A181:M181"/>
    <mergeCell ref="A202:M202"/>
    <mergeCell ref="A203:M203"/>
    <mergeCell ref="A209:M209"/>
    <mergeCell ref="A210:M210"/>
    <mergeCell ref="A182:M182"/>
    <mergeCell ref="A188:M188"/>
    <mergeCell ref="A189:M189"/>
    <mergeCell ref="A195:M195"/>
    <mergeCell ref="A196:M196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2023-06-01T13:36:26Z</cp:lastPrinted>
  <dcterms:created xsi:type="dcterms:W3CDTF">2016-05-24T14:19:32Z</dcterms:created>
  <dcterms:modified xsi:type="dcterms:W3CDTF">2023-11-09T08:57:50Z</dcterms:modified>
</cp:coreProperties>
</file>