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31.07.19)" sheetId="79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(31.07.19)'!$A$1:$AVW$572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VB568" i="79"/>
  <c r="AVA568"/>
  <c r="AUG568"/>
  <c r="AUF568"/>
  <c r="ASQ568"/>
  <c r="ASP568"/>
  <c r="VF568"/>
  <c r="VE568"/>
  <c r="UK568"/>
  <c r="UJ568"/>
  <c r="IH568"/>
  <c r="IG568"/>
  <c r="BA568"/>
  <c r="AZ568"/>
  <c r="ANP568" l="1"/>
  <c r="SW561" l="1"/>
  <c r="SX561"/>
  <c r="TR561"/>
  <c r="TS561"/>
  <c r="AVD538"/>
  <c r="AVE538"/>
  <c r="AVD539"/>
  <c r="AVE539"/>
  <c r="AVD540"/>
  <c r="AVE540"/>
  <c r="AVD541"/>
  <c r="AVE541"/>
  <c r="AVD543"/>
  <c r="AVE543"/>
  <c r="AVD544"/>
  <c r="AVE544"/>
  <c r="AVD545"/>
  <c r="AVE545"/>
  <c r="AVD546"/>
  <c r="AVE546"/>
  <c r="AVD547"/>
  <c r="AVE547"/>
  <c r="AVD548"/>
  <c r="AVE548"/>
  <c r="AVD549"/>
  <c r="AVE549"/>
  <c r="HO542"/>
  <c r="HP542"/>
  <c r="AFN568" l="1"/>
  <c r="ADX568"/>
  <c r="EB568"/>
  <c r="AA568"/>
  <c r="AUW568"/>
  <c r="AUB568"/>
  <c r="ATG568"/>
  <c r="ASL568"/>
  <c r="ARQ568"/>
  <c r="AQV568"/>
  <c r="AQA568"/>
  <c r="APF568"/>
  <c r="AOK568"/>
  <c r="AMU568"/>
  <c r="ALZ568"/>
  <c r="ALE568"/>
  <c r="AKJ568"/>
  <c r="AJO568"/>
  <c r="AHY568"/>
  <c r="AHD568"/>
  <c r="AGI568"/>
  <c r="AES568"/>
  <c r="ADC568"/>
  <c r="ACH568"/>
  <c r="ABM568"/>
  <c r="AAR568"/>
  <c r="ZW568"/>
  <c r="ZB568"/>
  <c r="YG568"/>
  <c r="XL568"/>
  <c r="VA568"/>
  <c r="UF568"/>
  <c r="TK568"/>
  <c r="SP568"/>
  <c r="RU568"/>
  <c r="QZ568"/>
  <c r="QE568"/>
  <c r="PJ568"/>
  <c r="OO568"/>
  <c r="NT568"/>
  <c r="MY568"/>
  <c r="MD568"/>
  <c r="LI568"/>
  <c r="KN568"/>
  <c r="JS568"/>
  <c r="IX568"/>
  <c r="IC568"/>
  <c r="HH568"/>
  <c r="FR568"/>
  <c r="DG568"/>
  <c r="AV568"/>
  <c r="AIY568" l="1"/>
  <c r="AIX568"/>
  <c r="AIY567"/>
  <c r="AIX567"/>
  <c r="AIV568"/>
  <c r="AIU568"/>
  <c r="ADZ568"/>
  <c r="ADY568"/>
  <c r="AEC568"/>
  <c r="AEB568"/>
  <c r="AEC567"/>
  <c r="AEB567"/>
  <c r="AIT568"/>
  <c r="AEA568"/>
  <c r="AIW568"/>
  <c r="AEA567"/>
  <c r="AIW567"/>
  <c r="AIG537"/>
  <c r="AIF537"/>
  <c r="AIG536"/>
  <c r="AIF536"/>
  <c r="AIG561"/>
  <c r="AIF561"/>
  <c r="AIG560"/>
  <c r="AIF560"/>
  <c r="AIG556"/>
  <c r="AIF556"/>
  <c r="AIG555"/>
  <c r="AIF555"/>
  <c r="AIE561"/>
  <c r="AIE560"/>
  <c r="AIE556"/>
  <c r="AIE555"/>
  <c r="AIE537"/>
  <c r="AIE536"/>
  <c r="AUJ551" l="1"/>
  <c r="AUI551"/>
  <c r="AUJ535"/>
  <c r="AUI535"/>
  <c r="ARD551"/>
  <c r="ARC551"/>
  <c r="ARD535"/>
  <c r="ARC535"/>
  <c r="AOS551"/>
  <c r="AOR551"/>
  <c r="AOS535"/>
  <c r="AOR535"/>
  <c r="ANX551"/>
  <c r="ANW551"/>
  <c r="ANX535"/>
  <c r="ANW535"/>
  <c r="ALM551"/>
  <c r="ALL551"/>
  <c r="ALM535"/>
  <c r="ALL535"/>
  <c r="AKR551"/>
  <c r="AKQ551"/>
  <c r="AKR535"/>
  <c r="AKQ535"/>
  <c r="AJB551"/>
  <c r="AJA551"/>
  <c r="AJB535"/>
  <c r="AJA535"/>
  <c r="AIG551"/>
  <c r="AIF551"/>
  <c r="AIG535"/>
  <c r="AIF535"/>
  <c r="AHL551"/>
  <c r="AHK551"/>
  <c r="AHL535"/>
  <c r="AHK535"/>
  <c r="AGQ551"/>
  <c r="AGP551"/>
  <c r="AGQ535"/>
  <c r="AGP535"/>
  <c r="AFV551"/>
  <c r="AFU551"/>
  <c r="AFV535"/>
  <c r="AFU535"/>
  <c r="ADK551"/>
  <c r="ADJ551"/>
  <c r="ADK535"/>
  <c r="ADJ535"/>
  <c r="ABU551"/>
  <c r="ABT551"/>
  <c r="ABU535"/>
  <c r="ABT535"/>
  <c r="AAZ551"/>
  <c r="AAY551"/>
  <c r="AAZ535"/>
  <c r="AAY535"/>
  <c r="ZJ551"/>
  <c r="ZI551"/>
  <c r="ZJ535"/>
  <c r="ZI535"/>
  <c r="YO551"/>
  <c r="YN551"/>
  <c r="YO535"/>
  <c r="YN535"/>
  <c r="XT551"/>
  <c r="XS551"/>
  <c r="XT535"/>
  <c r="XS535"/>
  <c r="WY551"/>
  <c r="WX551"/>
  <c r="WY535"/>
  <c r="WX535"/>
  <c r="UN551"/>
  <c r="UM551"/>
  <c r="UN535"/>
  <c r="UM535"/>
  <c r="TS551"/>
  <c r="TR551"/>
  <c r="TS535"/>
  <c r="TR535"/>
  <c r="SX551"/>
  <c r="SW551"/>
  <c r="SX537"/>
  <c r="SW537"/>
  <c r="SX535"/>
  <c r="SW535"/>
  <c r="SC551"/>
  <c r="SB551"/>
  <c r="SC535"/>
  <c r="SB535"/>
  <c r="RH551"/>
  <c r="RG551"/>
  <c r="RH535"/>
  <c r="RG535"/>
  <c r="QM551"/>
  <c r="QL551"/>
  <c r="QM535"/>
  <c r="QL535"/>
  <c r="NG551"/>
  <c r="NF551"/>
  <c r="NG535"/>
  <c r="NF535"/>
  <c r="ML551"/>
  <c r="MK551"/>
  <c r="ML535"/>
  <c r="MK535"/>
  <c r="HP551"/>
  <c r="HO551"/>
  <c r="HP535"/>
  <c r="HO535"/>
  <c r="GU551"/>
  <c r="GT551"/>
  <c r="GU535"/>
  <c r="GT535"/>
  <c r="FE551"/>
  <c r="FD551"/>
  <c r="FE535"/>
  <c r="FD535"/>
  <c r="N551"/>
  <c r="M551"/>
  <c r="N535"/>
  <c r="M535"/>
  <c r="TQ561" l="1"/>
  <c r="SV561"/>
  <c r="SV537"/>
  <c r="VV568" l="1"/>
  <c r="VX568"/>
  <c r="VW568"/>
  <c r="UH568"/>
  <c r="UG568"/>
  <c r="WA568"/>
  <c r="VZ568"/>
  <c r="UI568"/>
  <c r="VY568"/>
  <c r="WA567"/>
  <c r="VZ567"/>
  <c r="UK567"/>
  <c r="UJ567"/>
  <c r="UI567"/>
  <c r="VY567"/>
  <c r="GO568"/>
  <c r="GN568"/>
  <c r="IE568"/>
  <c r="ID568"/>
  <c r="GM568"/>
  <c r="IF568" l="1"/>
  <c r="GP568"/>
  <c r="GR568"/>
  <c r="GQ568"/>
  <c r="GR567"/>
  <c r="GQ567"/>
  <c r="IH567"/>
  <c r="IG567"/>
  <c r="IF567"/>
  <c r="GP567"/>
  <c r="VI561" l="1"/>
  <c r="VH561"/>
  <c r="VI560"/>
  <c r="VH560"/>
  <c r="VI556"/>
  <c r="VH556"/>
  <c r="VI555"/>
  <c r="VH555"/>
  <c r="VG561"/>
  <c r="VG560"/>
  <c r="VG556"/>
  <c r="VG555"/>
  <c r="HN542"/>
  <c r="VI537"/>
  <c r="VH537"/>
  <c r="VI536"/>
  <c r="VH536"/>
  <c r="VG537"/>
  <c r="VG536"/>
  <c r="FZ561"/>
  <c r="FY561"/>
  <c r="FZ560"/>
  <c r="FY560"/>
  <c r="FZ559"/>
  <c r="FY559"/>
  <c r="FZ556"/>
  <c r="FY556"/>
  <c r="FZ555"/>
  <c r="FY555"/>
  <c r="FX561"/>
  <c r="FX560"/>
  <c r="FX559"/>
  <c r="FX556"/>
  <c r="FX555"/>
  <c r="FZ542"/>
  <c r="AVE542" s="1"/>
  <c r="FY542"/>
  <c r="AVD542" s="1"/>
  <c r="FZ537"/>
  <c r="AVE537" s="1"/>
  <c r="FY537"/>
  <c r="FZ536"/>
  <c r="AVE536" s="1"/>
  <c r="FY536"/>
  <c r="AVD536" s="1"/>
  <c r="FX542"/>
  <c r="FX537"/>
  <c r="FX536"/>
  <c r="AVW568" l="1"/>
  <c r="AVV568"/>
  <c r="AVT568"/>
  <c r="AVS568"/>
  <c r="AVR568"/>
  <c r="AVW567"/>
  <c r="AVV567"/>
  <c r="AVU567"/>
  <c r="AVT567"/>
  <c r="AVS567"/>
  <c r="AVR567"/>
  <c r="AVT561"/>
  <c r="AVS561"/>
  <c r="AVR561"/>
  <c r="AVT560"/>
  <c r="AVS560"/>
  <c r="AVR560"/>
  <c r="AVT559"/>
  <c r="AVS559"/>
  <c r="AVR559"/>
  <c r="AVT558"/>
  <c r="AVS558"/>
  <c r="AVR558"/>
  <c r="AVT557"/>
  <c r="AVS557"/>
  <c r="AVR557"/>
  <c r="AVT556"/>
  <c r="AVS556"/>
  <c r="AVR556"/>
  <c r="AVT555"/>
  <c r="AVS555"/>
  <c r="AVR555"/>
  <c r="AVT554"/>
  <c r="AVS554"/>
  <c r="AVR554"/>
  <c r="AVT553"/>
  <c r="AVS553"/>
  <c r="AVR553"/>
  <c r="AVT552"/>
  <c r="AVS552"/>
  <c r="AVR552"/>
  <c r="AVH561"/>
  <c r="AVG561"/>
  <c r="AVF561"/>
  <c r="AVH560"/>
  <c r="AVG560"/>
  <c r="AVF560"/>
  <c r="AVH559"/>
  <c r="AVG559"/>
  <c r="AVF559"/>
  <c r="AVH558"/>
  <c r="AVG558"/>
  <c r="AVF558"/>
  <c r="AVH557"/>
  <c r="AVG557"/>
  <c r="AVF557"/>
  <c r="AVH556"/>
  <c r="AVG556"/>
  <c r="AVF556"/>
  <c r="AVH555"/>
  <c r="AVG555"/>
  <c r="AVF555"/>
  <c r="AVH554"/>
  <c r="AVG554"/>
  <c r="AVF554"/>
  <c r="AVH553"/>
  <c r="AVG553"/>
  <c r="AVF553"/>
  <c r="AVH552"/>
  <c r="AVG552"/>
  <c r="AVF552"/>
  <c r="AVE561"/>
  <c r="AVD561"/>
  <c r="AVC561"/>
  <c r="AVE560"/>
  <c r="AVD560"/>
  <c r="AVC560"/>
  <c r="AVE559"/>
  <c r="AVD559"/>
  <c r="AVC559"/>
  <c r="AVE558"/>
  <c r="AVD558"/>
  <c r="AVC558"/>
  <c r="AVE557"/>
  <c r="AVD557"/>
  <c r="AVC557"/>
  <c r="AVE556"/>
  <c r="AVD556"/>
  <c r="AVC556"/>
  <c r="AVE555"/>
  <c r="AVD555"/>
  <c r="AVC555"/>
  <c r="AVE554"/>
  <c r="AVD554"/>
  <c r="AVC554"/>
  <c r="AVE553"/>
  <c r="AVD553"/>
  <c r="AVC553"/>
  <c r="AVE552"/>
  <c r="AVD552"/>
  <c r="AVC552"/>
  <c r="AVC549"/>
  <c r="AVC548"/>
  <c r="AVC547"/>
  <c r="AVC546"/>
  <c r="AVC545"/>
  <c r="AVC544"/>
  <c r="AVC543"/>
  <c r="AVC542"/>
  <c r="AVC541"/>
  <c r="AVC540"/>
  <c r="AVC539"/>
  <c r="AVC538"/>
  <c r="AVC537"/>
  <c r="AVC536"/>
  <c r="AVT551"/>
  <c r="AVS551"/>
  <c r="AVR551"/>
  <c r="AVH551"/>
  <c r="AVG551"/>
  <c r="AVF551"/>
  <c r="AUY551"/>
  <c r="AUX551"/>
  <c r="AUW551"/>
  <c r="AUM551"/>
  <c r="AUL551"/>
  <c r="AUK551"/>
  <c r="AUH551"/>
  <c r="AUH535"/>
  <c r="AUD551"/>
  <c r="AUC551"/>
  <c r="AUB551"/>
  <c r="ATR551"/>
  <c r="ATQ551"/>
  <c r="ATP551"/>
  <c r="ATO551"/>
  <c r="ATN551"/>
  <c r="ATM551"/>
  <c r="ATO535"/>
  <c r="ATN535"/>
  <c r="ATM535"/>
  <c r="ATI551"/>
  <c r="ATH551"/>
  <c r="ATG551"/>
  <c r="ASW551"/>
  <c r="ASV551"/>
  <c r="ASU551"/>
  <c r="AST551"/>
  <c r="ASS551"/>
  <c r="ASR551"/>
  <c r="AST535"/>
  <c r="ASS535"/>
  <c r="ASR535"/>
  <c r="ASN551"/>
  <c r="ASM551"/>
  <c r="ASL551"/>
  <c r="ASB551"/>
  <c r="ASA551"/>
  <c r="ARZ551"/>
  <c r="ARY551"/>
  <c r="ARX551"/>
  <c r="ARW551"/>
  <c r="ARY535"/>
  <c r="ARX535"/>
  <c r="ARW535"/>
  <c r="ARS551"/>
  <c r="ARR551"/>
  <c r="ARQ551"/>
  <c r="ARG551"/>
  <c r="ARF551"/>
  <c r="ARE551"/>
  <c r="ARB551"/>
  <c r="ARB535"/>
  <c r="AQX551"/>
  <c r="AQW551"/>
  <c r="AQV551"/>
  <c r="AQL551"/>
  <c r="AQK551"/>
  <c r="AQJ551"/>
  <c r="AQI551"/>
  <c r="AQH551"/>
  <c r="AQG551"/>
  <c r="AQI535"/>
  <c r="AQH535"/>
  <c r="AQG535"/>
  <c r="AQC551"/>
  <c r="AQB551"/>
  <c r="AQA551"/>
  <c r="APQ551"/>
  <c r="APP551"/>
  <c r="APO551"/>
  <c r="APN551"/>
  <c r="APM551"/>
  <c r="APL551"/>
  <c r="APN535"/>
  <c r="APM535"/>
  <c r="APL535"/>
  <c r="APH551"/>
  <c r="APG551"/>
  <c r="APF551"/>
  <c r="AOV551"/>
  <c r="AOU551"/>
  <c r="AOT551"/>
  <c r="AOQ551"/>
  <c r="AOQ535"/>
  <c r="AOM551"/>
  <c r="AOL551"/>
  <c r="AOK551"/>
  <c r="AOA551"/>
  <c r="ANZ551"/>
  <c r="ANY551"/>
  <c r="ANV551"/>
  <c r="ANV535"/>
  <c r="ANR551"/>
  <c r="ANQ551"/>
  <c r="ANP551"/>
  <c r="ANF551"/>
  <c r="ANE551"/>
  <c r="AND551"/>
  <c r="ANC551"/>
  <c r="ANB551"/>
  <c r="ANA551"/>
  <c r="ANC535"/>
  <c r="ANB535"/>
  <c r="ANA535"/>
  <c r="AMW551"/>
  <c r="AMV551"/>
  <c r="AMU551"/>
  <c r="AMK551"/>
  <c r="AMJ551"/>
  <c r="AMI551"/>
  <c r="AMH551"/>
  <c r="AMG551"/>
  <c r="AMF551"/>
  <c r="AMH535"/>
  <c r="AMG535"/>
  <c r="AMF535"/>
  <c r="AMB551"/>
  <c r="AMA551"/>
  <c r="ALZ551"/>
  <c r="ALP551"/>
  <c r="ALO551"/>
  <c r="ALN551"/>
  <c r="ALK551"/>
  <c r="ALK535"/>
  <c r="ALG551"/>
  <c r="ALF551"/>
  <c r="ALE551"/>
  <c r="AKU551"/>
  <c r="AKT551"/>
  <c r="AKS551"/>
  <c r="AKP551"/>
  <c r="AKP535"/>
  <c r="AKL551"/>
  <c r="AKK551"/>
  <c r="AKJ551"/>
  <c r="AJZ551"/>
  <c r="AJY551"/>
  <c r="AJX551"/>
  <c r="AJW551"/>
  <c r="AJV551"/>
  <c r="AJU551"/>
  <c r="AJW535"/>
  <c r="AJV535"/>
  <c r="AJU535"/>
  <c r="AJQ551"/>
  <c r="AJP551"/>
  <c r="AJO551"/>
  <c r="AJE551"/>
  <c r="AJD551"/>
  <c r="AJC551"/>
  <c r="AIZ551"/>
  <c r="AIZ535"/>
  <c r="AIV551"/>
  <c r="AIU551"/>
  <c r="AIT551"/>
  <c r="AIJ551"/>
  <c r="AII551"/>
  <c r="AIH551"/>
  <c r="AIE551"/>
  <c r="AIE535"/>
  <c r="AIA551"/>
  <c r="AHZ551"/>
  <c r="AHY551"/>
  <c r="AHO551"/>
  <c r="AHN551"/>
  <c r="AHM551"/>
  <c r="AHJ551"/>
  <c r="AHJ535"/>
  <c r="AHF551"/>
  <c r="AHE551"/>
  <c r="AHD551"/>
  <c r="AGT551"/>
  <c r="AGS551"/>
  <c r="AGR551"/>
  <c r="AGO551"/>
  <c r="AGO535"/>
  <c r="AGK551"/>
  <c r="AGJ551"/>
  <c r="AGI551"/>
  <c r="AFY551"/>
  <c r="AFX551"/>
  <c r="AFW551"/>
  <c r="AFT551"/>
  <c r="AFT535"/>
  <c r="AFP551"/>
  <c r="AFO551"/>
  <c r="AFN551"/>
  <c r="AFD551"/>
  <c r="AFC551"/>
  <c r="AFB551"/>
  <c r="AFA551"/>
  <c r="AEZ551"/>
  <c r="AEY551"/>
  <c r="AFA535"/>
  <c r="AEZ535"/>
  <c r="AEY535"/>
  <c r="AEU551"/>
  <c r="AET551"/>
  <c r="AES551"/>
  <c r="AEI551"/>
  <c r="AEH551"/>
  <c r="AEG551"/>
  <c r="AEF551"/>
  <c r="AEE551"/>
  <c r="AED551"/>
  <c r="AEF535"/>
  <c r="AEE535"/>
  <c r="AED535"/>
  <c r="ADZ551"/>
  <c r="ADY551"/>
  <c r="ADX551"/>
  <c r="ADN551"/>
  <c r="ADM551"/>
  <c r="ADL551"/>
  <c r="ADI551"/>
  <c r="ADI535"/>
  <c r="ADE551"/>
  <c r="ADD551"/>
  <c r="ADC551"/>
  <c r="ACS551"/>
  <c r="ACR551"/>
  <c r="ACQ551"/>
  <c r="ACP551"/>
  <c r="ACO551"/>
  <c r="ACN551"/>
  <c r="ACP535"/>
  <c r="ACO535"/>
  <c r="ACN535"/>
  <c r="ACJ551"/>
  <c r="ACI551"/>
  <c r="ACH551"/>
  <c r="ABX551"/>
  <c r="ABW551"/>
  <c r="ABV551"/>
  <c r="ABS551"/>
  <c r="ABS535"/>
  <c r="ABO551"/>
  <c r="ABN551"/>
  <c r="ABM551"/>
  <c r="ABC551"/>
  <c r="ABB551"/>
  <c r="ABA551"/>
  <c r="AAX551"/>
  <c r="AAX535"/>
  <c r="AAT551"/>
  <c r="AAS551"/>
  <c r="AAR551"/>
  <c r="AAH551"/>
  <c r="AAG551"/>
  <c r="AAF551"/>
  <c r="AAE551"/>
  <c r="AAD551"/>
  <c r="AAC551"/>
  <c r="AAE535"/>
  <c r="AAD535"/>
  <c r="AAC535"/>
  <c r="ZY551"/>
  <c r="ZX551"/>
  <c r="ZW551"/>
  <c r="ZM551"/>
  <c r="ZL551"/>
  <c r="ZK551"/>
  <c r="ZH551"/>
  <c r="ZH535"/>
  <c r="ZD551"/>
  <c r="ZC551"/>
  <c r="ZB551"/>
  <c r="YR551"/>
  <c r="YQ551"/>
  <c r="YP551"/>
  <c r="YM551"/>
  <c r="YM535"/>
  <c r="YI551"/>
  <c r="YH551"/>
  <c r="YG551"/>
  <c r="XW551"/>
  <c r="XV551"/>
  <c r="XU551"/>
  <c r="XR551"/>
  <c r="XR535"/>
  <c r="XN551"/>
  <c r="XM551"/>
  <c r="XL551"/>
  <c r="XB551"/>
  <c r="XA551"/>
  <c r="WZ551"/>
  <c r="WW551"/>
  <c r="WW535"/>
  <c r="WS551"/>
  <c r="WR551"/>
  <c r="WQ551"/>
  <c r="WG551"/>
  <c r="WF551"/>
  <c r="WE551"/>
  <c r="WD551"/>
  <c r="WC551"/>
  <c r="WB551"/>
  <c r="WD535"/>
  <c r="WC535"/>
  <c r="WB535"/>
  <c r="VX551"/>
  <c r="VW551"/>
  <c r="VV551"/>
  <c r="VL551"/>
  <c r="VK551"/>
  <c r="VJ551"/>
  <c r="VI551"/>
  <c r="VH551"/>
  <c r="VG551"/>
  <c r="VI535"/>
  <c r="VH535"/>
  <c r="VG535"/>
  <c r="VC551"/>
  <c r="VB551"/>
  <c r="VA551"/>
  <c r="UQ551"/>
  <c r="UP551"/>
  <c r="UO551"/>
  <c r="UL551"/>
  <c r="UL535"/>
  <c r="UH551"/>
  <c r="UG551"/>
  <c r="UF551"/>
  <c r="TV551"/>
  <c r="TU551"/>
  <c r="TT551"/>
  <c r="TQ551"/>
  <c r="TQ535"/>
  <c r="TM551"/>
  <c r="TL551"/>
  <c r="TK551"/>
  <c r="TA551"/>
  <c r="SZ551"/>
  <c r="SY551"/>
  <c r="SV551"/>
  <c r="SV535"/>
  <c r="SR551"/>
  <c r="SQ551"/>
  <c r="SP551"/>
  <c r="SF551"/>
  <c r="SE551"/>
  <c r="SD551"/>
  <c r="SA551"/>
  <c r="SA535"/>
  <c r="RW551"/>
  <c r="RV551"/>
  <c r="RU551"/>
  <c r="RK551"/>
  <c r="RJ551"/>
  <c r="RI551"/>
  <c r="RF551"/>
  <c r="RF535"/>
  <c r="RB551"/>
  <c r="RA551"/>
  <c r="QZ551"/>
  <c r="QP551"/>
  <c r="QO551"/>
  <c r="QN551"/>
  <c r="QK551"/>
  <c r="QK535"/>
  <c r="QG551"/>
  <c r="QF551"/>
  <c r="QE551"/>
  <c r="PU551"/>
  <c r="PT551"/>
  <c r="PS551"/>
  <c r="PR551"/>
  <c r="PQ551"/>
  <c r="PP551"/>
  <c r="PR535"/>
  <c r="PQ535"/>
  <c r="PP535"/>
  <c r="PL551"/>
  <c r="PK551"/>
  <c r="PJ551"/>
  <c r="OZ551"/>
  <c r="OY551"/>
  <c r="OX551"/>
  <c r="OW551"/>
  <c r="OV551"/>
  <c r="OU551"/>
  <c r="OW535"/>
  <c r="OV535"/>
  <c r="OU535"/>
  <c r="OQ551"/>
  <c r="OP551"/>
  <c r="OO551"/>
  <c r="OE551"/>
  <c r="OD551"/>
  <c r="OC551"/>
  <c r="OB551"/>
  <c r="OA551"/>
  <c r="NZ551"/>
  <c r="OB535"/>
  <c r="OA535"/>
  <c r="NZ535"/>
  <c r="NV551"/>
  <c r="NU551"/>
  <c r="NT551"/>
  <c r="NJ551"/>
  <c r="NI551"/>
  <c r="NH551"/>
  <c r="NE551"/>
  <c r="NE535"/>
  <c r="NA551"/>
  <c r="MZ551"/>
  <c r="MY551"/>
  <c r="MO551"/>
  <c r="MN551"/>
  <c r="MM551"/>
  <c r="MJ551"/>
  <c r="MJ535"/>
  <c r="MF551"/>
  <c r="ME551"/>
  <c r="MD551"/>
  <c r="LT551"/>
  <c r="LS551"/>
  <c r="LR551"/>
  <c r="LQ551"/>
  <c r="LP551"/>
  <c r="LO551"/>
  <c r="LQ535"/>
  <c r="LP535"/>
  <c r="LO535"/>
  <c r="LK551"/>
  <c r="LJ551"/>
  <c r="LI551"/>
  <c r="KY551"/>
  <c r="KX551"/>
  <c r="KW551"/>
  <c r="KV551"/>
  <c r="KU551"/>
  <c r="KT551"/>
  <c r="KV535"/>
  <c r="KU535"/>
  <c r="KT535"/>
  <c r="KP551"/>
  <c r="KO551"/>
  <c r="KN551"/>
  <c r="KD551"/>
  <c r="KC551"/>
  <c r="KB551"/>
  <c r="KA551"/>
  <c r="JZ551"/>
  <c r="JY551"/>
  <c r="KA535"/>
  <c r="JZ535"/>
  <c r="JY535"/>
  <c r="JU551"/>
  <c r="JT551"/>
  <c r="JS551"/>
  <c r="JI551"/>
  <c r="JH551"/>
  <c r="JG551"/>
  <c r="JF551"/>
  <c r="JE551"/>
  <c r="JD551"/>
  <c r="JF535"/>
  <c r="JE535"/>
  <c r="JD535"/>
  <c r="IZ551"/>
  <c r="IY551"/>
  <c r="IX551"/>
  <c r="IN551"/>
  <c r="IM551"/>
  <c r="IL551"/>
  <c r="IK551"/>
  <c r="IJ551"/>
  <c r="II551"/>
  <c r="IK535"/>
  <c r="IJ535"/>
  <c r="II535"/>
  <c r="IE551"/>
  <c r="ID551"/>
  <c r="IC551"/>
  <c r="HS551"/>
  <c r="HR551"/>
  <c r="HQ551"/>
  <c r="HN551"/>
  <c r="HN535"/>
  <c r="HJ551"/>
  <c r="HI551"/>
  <c r="HH551"/>
  <c r="GX551"/>
  <c r="GW551"/>
  <c r="GV551"/>
  <c r="GS551"/>
  <c r="GS535"/>
  <c r="GO551"/>
  <c r="GN551"/>
  <c r="GM551"/>
  <c r="GC551"/>
  <c r="GB551"/>
  <c r="GA551"/>
  <c r="FZ551"/>
  <c r="FY551"/>
  <c r="FX551"/>
  <c r="FZ535"/>
  <c r="FY535"/>
  <c r="FX535"/>
  <c r="FT551"/>
  <c r="FS551"/>
  <c r="FR551"/>
  <c r="FH551"/>
  <c r="FG551"/>
  <c r="FF551"/>
  <c r="FC551"/>
  <c r="FC535"/>
  <c r="EY551"/>
  <c r="EX551"/>
  <c r="EW551"/>
  <c r="EM551"/>
  <c r="EL551"/>
  <c r="EK551"/>
  <c r="EJ551"/>
  <c r="EI551"/>
  <c r="EH551"/>
  <c r="EJ535"/>
  <c r="EI535"/>
  <c r="EH535"/>
  <c r="ED551"/>
  <c r="EC551"/>
  <c r="EB551"/>
  <c r="DR551"/>
  <c r="DQ551"/>
  <c r="DP551"/>
  <c r="DO551"/>
  <c r="DN551"/>
  <c r="DM551"/>
  <c r="DO535"/>
  <c r="DN535"/>
  <c r="DM535"/>
  <c r="DI551"/>
  <c r="DH551"/>
  <c r="DG551"/>
  <c r="CW551"/>
  <c r="CV551"/>
  <c r="CU551"/>
  <c r="CT551"/>
  <c r="CS551"/>
  <c r="CR551"/>
  <c r="CT535"/>
  <c r="CS535"/>
  <c r="CR535"/>
  <c r="CN551"/>
  <c r="CM551"/>
  <c r="CL551"/>
  <c r="CB551"/>
  <c r="CA551"/>
  <c r="BZ551"/>
  <c r="BY551"/>
  <c r="BX551"/>
  <c r="BW551"/>
  <c r="BY535"/>
  <c r="BX535"/>
  <c r="BW535"/>
  <c r="BS551"/>
  <c r="BR551"/>
  <c r="BQ551"/>
  <c r="BG551"/>
  <c r="BF551"/>
  <c r="BE551"/>
  <c r="BD551"/>
  <c r="BC551"/>
  <c r="BB551"/>
  <c r="BD535"/>
  <c r="BC535"/>
  <c r="BB535"/>
  <c r="AY568"/>
  <c r="AVU568" s="1"/>
  <c r="AX551"/>
  <c r="AW551"/>
  <c r="AV551"/>
  <c r="AL551"/>
  <c r="AK551"/>
  <c r="AJ551"/>
  <c r="AI551"/>
  <c r="AH551"/>
  <c r="AG551"/>
  <c r="AI535"/>
  <c r="AH535"/>
  <c r="AG535"/>
  <c r="AC551"/>
  <c r="AB551"/>
  <c r="AA551"/>
  <c r="Q551"/>
  <c r="P551"/>
  <c r="O551"/>
  <c r="L551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SI549" s="1"/>
  <c r="G165"/>
  <c r="J549" s="1"/>
  <c r="F165"/>
  <c r="I549" s="1"/>
  <c r="SG549" s="1"/>
  <c r="H164"/>
  <c r="K548" s="1"/>
  <c r="G164"/>
  <c r="J548" s="1"/>
  <c r="TC548" s="1"/>
  <c r="F164"/>
  <c r="I548" s="1"/>
  <c r="H163"/>
  <c r="K547" s="1"/>
  <c r="SI547" s="1"/>
  <c r="G163"/>
  <c r="J547" s="1"/>
  <c r="F163"/>
  <c r="I547" s="1"/>
  <c r="SG547" s="1"/>
  <c r="H162"/>
  <c r="K546" s="1"/>
  <c r="G162"/>
  <c r="J546" s="1"/>
  <c r="TC546" s="1"/>
  <c r="F162"/>
  <c r="I546" s="1"/>
  <c r="H161"/>
  <c r="K545" s="1"/>
  <c r="SI545" s="1"/>
  <c r="G161"/>
  <c r="J545" s="1"/>
  <c r="F161"/>
  <c r="I545" s="1"/>
  <c r="SG545" s="1"/>
  <c r="H160"/>
  <c r="K544" s="1"/>
  <c r="G160"/>
  <c r="J544" s="1"/>
  <c r="TC544" s="1"/>
  <c r="F160"/>
  <c r="I544" s="1"/>
  <c r="H159"/>
  <c r="K543" s="1"/>
  <c r="SI543" s="1"/>
  <c r="G159"/>
  <c r="J543" s="1"/>
  <c r="F159"/>
  <c r="I543" s="1"/>
  <c r="SG543" s="1"/>
  <c r="H158"/>
  <c r="K542" s="1"/>
  <c r="G158"/>
  <c r="J542" s="1"/>
  <c r="TC542" s="1"/>
  <c r="F158"/>
  <c r="I542" s="1"/>
  <c r="H157"/>
  <c r="K541" s="1"/>
  <c r="SI541" s="1"/>
  <c r="G157"/>
  <c r="J541" s="1"/>
  <c r="F157"/>
  <c r="I541" s="1"/>
  <c r="SG541" s="1"/>
  <c r="H156"/>
  <c r="K540" s="1"/>
  <c r="G156"/>
  <c r="J540" s="1"/>
  <c r="TC540" s="1"/>
  <c r="F156"/>
  <c r="I540" s="1"/>
  <c r="H155"/>
  <c r="K539" s="1"/>
  <c r="SI539" s="1"/>
  <c r="G155"/>
  <c r="J539" s="1"/>
  <c r="F155"/>
  <c r="I539" s="1"/>
  <c r="SG539" s="1"/>
  <c r="H154"/>
  <c r="K538" s="1"/>
  <c r="G154"/>
  <c r="J538" s="1"/>
  <c r="TC538" s="1"/>
  <c r="F154"/>
  <c r="I538" s="1"/>
  <c r="H153"/>
  <c r="K537" s="1"/>
  <c r="SI537" s="1"/>
  <c r="G153"/>
  <c r="J537" s="1"/>
  <c r="F153"/>
  <c r="I537" s="1"/>
  <c r="SG537" s="1"/>
  <c r="H152"/>
  <c r="K536" s="1"/>
  <c r="G152"/>
  <c r="J536" s="1"/>
  <c r="TC536" s="1"/>
  <c r="F152"/>
  <c r="I536" s="1"/>
  <c r="H95"/>
  <c r="G95"/>
  <c r="F95"/>
  <c r="F41" s="1"/>
  <c r="F527" s="1"/>
  <c r="I561" s="1"/>
  <c r="RL561" s="1"/>
  <c r="H94"/>
  <c r="G94"/>
  <c r="F94"/>
  <c r="H93"/>
  <c r="G93"/>
  <c r="F93"/>
  <c r="H92"/>
  <c r="G92"/>
  <c r="F92"/>
  <c r="H91"/>
  <c r="G91"/>
  <c r="F91"/>
  <c r="F37" s="1"/>
  <c r="F523" s="1"/>
  <c r="I557" s="1"/>
  <c r="RL557" s="1"/>
  <c r="H90"/>
  <c r="G90"/>
  <c r="F90"/>
  <c r="H89"/>
  <c r="G89"/>
  <c r="F89"/>
  <c r="F35" s="1"/>
  <c r="F521" s="1"/>
  <c r="I555" s="1"/>
  <c r="RL555" s="1"/>
  <c r="H88"/>
  <c r="G88"/>
  <c r="F88"/>
  <c r="H87"/>
  <c r="G87"/>
  <c r="F87"/>
  <c r="H86"/>
  <c r="G86"/>
  <c r="F86"/>
  <c r="F32" s="1"/>
  <c r="F518" s="1"/>
  <c r="I552" s="1"/>
  <c r="H84"/>
  <c r="G84"/>
  <c r="F84"/>
  <c r="H83"/>
  <c r="G83"/>
  <c r="G29" s="1"/>
  <c r="G548" s="1"/>
  <c r="SE548" s="1"/>
  <c r="F83"/>
  <c r="H82"/>
  <c r="G82"/>
  <c r="F82"/>
  <c r="F28" s="1"/>
  <c r="F547" s="1"/>
  <c r="SY547" s="1"/>
  <c r="H81"/>
  <c r="G81"/>
  <c r="G27" s="1"/>
  <c r="G546" s="1"/>
  <c r="SE546" s="1"/>
  <c r="F81"/>
  <c r="F27" s="1"/>
  <c r="F546" s="1"/>
  <c r="H80"/>
  <c r="H26" s="1"/>
  <c r="H545" s="1"/>
  <c r="TA545" s="1"/>
  <c r="G80"/>
  <c r="F80"/>
  <c r="F26" s="1"/>
  <c r="F545" s="1"/>
  <c r="SY545" s="1"/>
  <c r="H79"/>
  <c r="G79"/>
  <c r="G25" s="1"/>
  <c r="G544" s="1"/>
  <c r="SE544" s="1"/>
  <c r="F79"/>
  <c r="F25" s="1"/>
  <c r="F544" s="1"/>
  <c r="H78"/>
  <c r="G78"/>
  <c r="G24" s="1"/>
  <c r="G543" s="1"/>
  <c r="F78"/>
  <c r="F24" s="1"/>
  <c r="F543" s="1"/>
  <c r="SY543" s="1"/>
  <c r="H77"/>
  <c r="G77"/>
  <c r="G23" s="1"/>
  <c r="G542" s="1"/>
  <c r="SE542" s="1"/>
  <c r="F77"/>
  <c r="H76"/>
  <c r="H22" s="1"/>
  <c r="H541" s="1"/>
  <c r="TA541" s="1"/>
  <c r="G76"/>
  <c r="G22" s="1"/>
  <c r="G541" s="1"/>
  <c r="F76"/>
  <c r="F22" s="1"/>
  <c r="F541" s="1"/>
  <c r="SY541" s="1"/>
  <c r="H75"/>
  <c r="G75"/>
  <c r="G21" s="1"/>
  <c r="G540" s="1"/>
  <c r="SE540" s="1"/>
  <c r="F75"/>
  <c r="F21" s="1"/>
  <c r="F540" s="1"/>
  <c r="H74"/>
  <c r="H20" s="1"/>
  <c r="H539" s="1"/>
  <c r="TA539" s="1"/>
  <c r="G74"/>
  <c r="G20" s="1"/>
  <c r="G539" s="1"/>
  <c r="F74"/>
  <c r="F20" s="1"/>
  <c r="F539" s="1"/>
  <c r="SY539" s="1"/>
  <c r="H73"/>
  <c r="G73"/>
  <c r="G19" s="1"/>
  <c r="G538" s="1"/>
  <c r="SE538" s="1"/>
  <c r="F73"/>
  <c r="F19" s="1"/>
  <c r="F538" s="1"/>
  <c r="H72"/>
  <c r="H18" s="1"/>
  <c r="H537" s="1"/>
  <c r="TA537" s="1"/>
  <c r="G72"/>
  <c r="G18" s="1"/>
  <c r="G537" s="1"/>
  <c r="F72"/>
  <c r="F18" s="1"/>
  <c r="F537" s="1"/>
  <c r="SY537" s="1"/>
  <c r="H71"/>
  <c r="G71"/>
  <c r="G17" s="1"/>
  <c r="G536" s="1"/>
  <c r="SE536" s="1"/>
  <c r="F71"/>
  <c r="F17" s="1"/>
  <c r="F536" s="1"/>
  <c r="H41"/>
  <c r="H527" s="1"/>
  <c r="K561" s="1"/>
  <c r="RN561" s="1"/>
  <c r="G41"/>
  <c r="G527" s="1"/>
  <c r="J561" s="1"/>
  <c r="H40"/>
  <c r="H526" s="1"/>
  <c r="K560" s="1"/>
  <c r="G40"/>
  <c r="G526" s="1"/>
  <c r="J560" s="1"/>
  <c r="RM560" s="1"/>
  <c r="F40"/>
  <c r="F526" s="1"/>
  <c r="I560" s="1"/>
  <c r="H39"/>
  <c r="H525" s="1"/>
  <c r="K559" s="1"/>
  <c r="RN559" s="1"/>
  <c r="G39"/>
  <c r="G525" s="1"/>
  <c r="J559" s="1"/>
  <c r="F39"/>
  <c r="F525" s="1"/>
  <c r="I559" s="1"/>
  <c r="H38"/>
  <c r="H524" s="1"/>
  <c r="K558" s="1"/>
  <c r="G38"/>
  <c r="G524" s="1"/>
  <c r="J558" s="1"/>
  <c r="RM558" s="1"/>
  <c r="F38"/>
  <c r="F524" s="1"/>
  <c r="I558" s="1"/>
  <c r="H37"/>
  <c r="H523" s="1"/>
  <c r="K557" s="1"/>
  <c r="RN557" s="1"/>
  <c r="G37"/>
  <c r="G523" s="1"/>
  <c r="J557" s="1"/>
  <c r="H36"/>
  <c r="H522" s="1"/>
  <c r="K556" s="1"/>
  <c r="G36"/>
  <c r="G522" s="1"/>
  <c r="J556" s="1"/>
  <c r="RM556" s="1"/>
  <c r="F36"/>
  <c r="F522" s="1"/>
  <c r="I556" s="1"/>
  <c r="H35"/>
  <c r="H521" s="1"/>
  <c r="K555" s="1"/>
  <c r="RN555" s="1"/>
  <c r="G35"/>
  <c r="G521" s="1"/>
  <c r="J555" s="1"/>
  <c r="H34"/>
  <c r="H520" s="1"/>
  <c r="K554" s="1"/>
  <c r="G34"/>
  <c r="G520" s="1"/>
  <c r="J554" s="1"/>
  <c r="RM554" s="1"/>
  <c r="F34"/>
  <c r="F520" s="1"/>
  <c r="I554" s="1"/>
  <c r="H33"/>
  <c r="H519" s="1"/>
  <c r="K553" s="1"/>
  <c r="RN553" s="1"/>
  <c r="G33"/>
  <c r="G519" s="1"/>
  <c r="J553" s="1"/>
  <c r="F33"/>
  <c r="F519" s="1"/>
  <c r="I553" s="1"/>
  <c r="RL553" s="1"/>
  <c r="H32"/>
  <c r="H518" s="1"/>
  <c r="K552" s="1"/>
  <c r="G32"/>
  <c r="G518" s="1"/>
  <c r="J552" s="1"/>
  <c r="RM552" s="1"/>
  <c r="H30"/>
  <c r="H549" s="1"/>
  <c r="TA549" s="1"/>
  <c r="G30"/>
  <c r="G549" s="1"/>
  <c r="F30"/>
  <c r="F549" s="1"/>
  <c r="SY549" s="1"/>
  <c r="H29"/>
  <c r="H548" s="1"/>
  <c r="F29"/>
  <c r="F548" s="1"/>
  <c r="H28"/>
  <c r="H547" s="1"/>
  <c r="TA547" s="1"/>
  <c r="G28"/>
  <c r="G547" s="1"/>
  <c r="H27"/>
  <c r="H546" s="1"/>
  <c r="G26"/>
  <c r="G545" s="1"/>
  <c r="H25"/>
  <c r="H544" s="1"/>
  <c r="H24"/>
  <c r="H543" s="1"/>
  <c r="TA543" s="1"/>
  <c r="H23"/>
  <c r="H542" s="1"/>
  <c r="F23"/>
  <c r="F542" s="1"/>
  <c r="H21"/>
  <c r="H540" s="1"/>
  <c r="H19"/>
  <c r="H538" s="1"/>
  <c r="H17"/>
  <c r="H536" s="1"/>
  <c r="RL559" l="1"/>
  <c r="NK559"/>
  <c r="AVD537"/>
  <c r="AVD551"/>
  <c r="AVE535"/>
  <c r="AVC551"/>
  <c r="AVE551"/>
  <c r="AVC535"/>
  <c r="AJ536"/>
  <c r="ASU536"/>
  <c r="AUK536"/>
  <c r="ATP536"/>
  <c r="ARZ536"/>
  <c r="ARE536"/>
  <c r="AQJ536"/>
  <c r="APO536"/>
  <c r="AOT536"/>
  <c r="ANY536"/>
  <c r="AMI536"/>
  <c r="AND536"/>
  <c r="ALN536"/>
  <c r="AKS536"/>
  <c r="AJX536"/>
  <c r="AJC536"/>
  <c r="AHM536"/>
  <c r="AGR536"/>
  <c r="AIH536"/>
  <c r="AFB536"/>
  <c r="ADL536"/>
  <c r="ABV536"/>
  <c r="YP536"/>
  <c r="XU536"/>
  <c r="WZ536"/>
  <c r="VJ536"/>
  <c r="UO536"/>
  <c r="AFW536"/>
  <c r="AEG536"/>
  <c r="ACQ536"/>
  <c r="ABA536"/>
  <c r="AAF536"/>
  <c r="ZK536"/>
  <c r="WE536"/>
  <c r="TT536"/>
  <c r="ASW536"/>
  <c r="AUM536"/>
  <c r="ATR536"/>
  <c r="ASB536"/>
  <c r="ARG536"/>
  <c r="AQL536"/>
  <c r="APQ536"/>
  <c r="AOV536"/>
  <c r="AOA536"/>
  <c r="AMK536"/>
  <c r="ALP536"/>
  <c r="AKU536"/>
  <c r="AJZ536"/>
  <c r="AJE536"/>
  <c r="AHO536"/>
  <c r="AGT536"/>
  <c r="ANF536"/>
  <c r="AIJ536"/>
  <c r="AFY536"/>
  <c r="AFD536"/>
  <c r="ADN536"/>
  <c r="ABX536"/>
  <c r="YR536"/>
  <c r="XW536"/>
  <c r="XB536"/>
  <c r="VL536"/>
  <c r="UQ536"/>
  <c r="AEI536"/>
  <c r="ACS536"/>
  <c r="ABC536"/>
  <c r="AAH536"/>
  <c r="ZM536"/>
  <c r="WG536"/>
  <c r="TV536"/>
  <c r="AUL537"/>
  <c r="ATQ537"/>
  <c r="ASV537"/>
  <c r="APP537"/>
  <c r="AOU537"/>
  <c r="ANZ537"/>
  <c r="ASA537"/>
  <c r="ARF537"/>
  <c r="AQK537"/>
  <c r="ANE537"/>
  <c r="AII537"/>
  <c r="AFX537"/>
  <c r="AMJ537"/>
  <c r="ALO537"/>
  <c r="AKT537"/>
  <c r="AJY537"/>
  <c r="AJD537"/>
  <c r="AHN537"/>
  <c r="AGS537"/>
  <c r="AEH537"/>
  <c r="ACR537"/>
  <c r="ABB537"/>
  <c r="AAG537"/>
  <c r="ZL537"/>
  <c r="WF537"/>
  <c r="TU537"/>
  <c r="AFC537"/>
  <c r="ADM537"/>
  <c r="ABW537"/>
  <c r="YQ537"/>
  <c r="XV537"/>
  <c r="XA537"/>
  <c r="VK537"/>
  <c r="UP537"/>
  <c r="AJ538"/>
  <c r="ASU538"/>
  <c r="AUK538"/>
  <c r="ATP538"/>
  <c r="ARZ538"/>
  <c r="ARE538"/>
  <c r="AQJ538"/>
  <c r="AND538"/>
  <c r="APO538"/>
  <c r="AOT538"/>
  <c r="ANY538"/>
  <c r="AMI538"/>
  <c r="ALN538"/>
  <c r="AKS538"/>
  <c r="AJX538"/>
  <c r="AJC538"/>
  <c r="AHM538"/>
  <c r="AGR538"/>
  <c r="AIH538"/>
  <c r="AFB538"/>
  <c r="ADL538"/>
  <c r="ABV538"/>
  <c r="YP538"/>
  <c r="XU538"/>
  <c r="WZ538"/>
  <c r="VJ538"/>
  <c r="UO538"/>
  <c r="AFW538"/>
  <c r="AEG538"/>
  <c r="ACQ538"/>
  <c r="ABA538"/>
  <c r="AAF538"/>
  <c r="ZK538"/>
  <c r="WE538"/>
  <c r="TT538"/>
  <c r="ASW538"/>
  <c r="AUM538"/>
  <c r="ATR538"/>
  <c r="ASB538"/>
  <c r="ARG538"/>
  <c r="AQL538"/>
  <c r="ANF538"/>
  <c r="APQ538"/>
  <c r="AOV538"/>
  <c r="AOA538"/>
  <c r="AMK538"/>
  <c r="ALP538"/>
  <c r="AKU538"/>
  <c r="AJZ538"/>
  <c r="AJE538"/>
  <c r="AHO538"/>
  <c r="AGT538"/>
  <c r="AIJ538"/>
  <c r="AFY538"/>
  <c r="AFD538"/>
  <c r="ADN538"/>
  <c r="ABX538"/>
  <c r="YR538"/>
  <c r="XW538"/>
  <c r="XB538"/>
  <c r="VL538"/>
  <c r="UQ538"/>
  <c r="AEI538"/>
  <c r="ACS538"/>
  <c r="ABC538"/>
  <c r="AAH538"/>
  <c r="ZM538"/>
  <c r="WG538"/>
  <c r="TV538"/>
  <c r="AUL539"/>
  <c r="ATQ539"/>
  <c r="ASV539"/>
  <c r="APP539"/>
  <c r="AOU539"/>
  <c r="ANZ539"/>
  <c r="ASA539"/>
  <c r="ARF539"/>
  <c r="AQK539"/>
  <c r="ANE539"/>
  <c r="AII539"/>
  <c r="AFX539"/>
  <c r="AMJ539"/>
  <c r="ALO539"/>
  <c r="AKT539"/>
  <c r="AJY539"/>
  <c r="AJD539"/>
  <c r="AHN539"/>
  <c r="AGS539"/>
  <c r="AEH539"/>
  <c r="ACR539"/>
  <c r="ABB539"/>
  <c r="AAG539"/>
  <c r="ZL539"/>
  <c r="WF539"/>
  <c r="TU539"/>
  <c r="AFC539"/>
  <c r="ADM539"/>
  <c r="ABW539"/>
  <c r="YQ539"/>
  <c r="XV539"/>
  <c r="XA539"/>
  <c r="VK539"/>
  <c r="UP539"/>
  <c r="AJ540"/>
  <c r="ASU540"/>
  <c r="AUK540"/>
  <c r="ATP540"/>
  <c r="ARZ540"/>
  <c r="ARE540"/>
  <c r="AQJ540"/>
  <c r="AND540"/>
  <c r="APO540"/>
  <c r="AOT540"/>
  <c r="ANY540"/>
  <c r="AMI540"/>
  <c r="ALN540"/>
  <c r="AKS540"/>
  <c r="AJX540"/>
  <c r="AJC540"/>
  <c r="AHM540"/>
  <c r="AGR540"/>
  <c r="AIH540"/>
  <c r="AFB540"/>
  <c r="ADL540"/>
  <c r="ABV540"/>
  <c r="YP540"/>
  <c r="XU540"/>
  <c r="WZ540"/>
  <c r="VJ540"/>
  <c r="UO540"/>
  <c r="AFW540"/>
  <c r="AEG540"/>
  <c r="ACQ540"/>
  <c r="ABA540"/>
  <c r="AAF540"/>
  <c r="ZK540"/>
  <c r="WE540"/>
  <c r="TT540"/>
  <c r="ASW540"/>
  <c r="AUM540"/>
  <c r="ATR540"/>
  <c r="ASB540"/>
  <c r="ARG540"/>
  <c r="AQL540"/>
  <c r="ANF540"/>
  <c r="APQ540"/>
  <c r="AOV540"/>
  <c r="AOA540"/>
  <c r="AMK540"/>
  <c r="ALP540"/>
  <c r="AKU540"/>
  <c r="AJZ540"/>
  <c r="AJE540"/>
  <c r="AHO540"/>
  <c r="AGT540"/>
  <c r="AIJ540"/>
  <c r="AFY540"/>
  <c r="AFD540"/>
  <c r="ADN540"/>
  <c r="ABX540"/>
  <c r="YR540"/>
  <c r="XW540"/>
  <c r="XB540"/>
  <c r="VL540"/>
  <c r="UQ540"/>
  <c r="AEI540"/>
  <c r="ACS540"/>
  <c r="ABC540"/>
  <c r="AAH540"/>
  <c r="ZM540"/>
  <c r="WG540"/>
  <c r="TV540"/>
  <c r="AUL541"/>
  <c r="ATQ541"/>
  <c r="ASV541"/>
  <c r="APP541"/>
  <c r="AOU541"/>
  <c r="ANZ541"/>
  <c r="ASA541"/>
  <c r="ARF541"/>
  <c r="AQK541"/>
  <c r="ANE541"/>
  <c r="AII541"/>
  <c r="AFX541"/>
  <c r="AMJ541"/>
  <c r="ALO541"/>
  <c r="AKT541"/>
  <c r="AJY541"/>
  <c r="AJD541"/>
  <c r="AHN541"/>
  <c r="AGS541"/>
  <c r="AEH541"/>
  <c r="ACR541"/>
  <c r="ABB541"/>
  <c r="AAG541"/>
  <c r="ZL541"/>
  <c r="WF541"/>
  <c r="TU541"/>
  <c r="AFC541"/>
  <c r="ADM541"/>
  <c r="ABW541"/>
  <c r="YQ541"/>
  <c r="XV541"/>
  <c r="XA541"/>
  <c r="VK541"/>
  <c r="UP541"/>
  <c r="DP542"/>
  <c r="ASU542"/>
  <c r="AUK542"/>
  <c r="ATP542"/>
  <c r="ARZ542"/>
  <c r="ARE542"/>
  <c r="AQJ542"/>
  <c r="AND542"/>
  <c r="APO542"/>
  <c r="AOT542"/>
  <c r="ANY542"/>
  <c r="AMI542"/>
  <c r="ALN542"/>
  <c r="AKS542"/>
  <c r="AJX542"/>
  <c r="AJC542"/>
  <c r="AHM542"/>
  <c r="AGR542"/>
  <c r="AIH542"/>
  <c r="AFB542"/>
  <c r="ADL542"/>
  <c r="ABV542"/>
  <c r="YP542"/>
  <c r="XU542"/>
  <c r="WZ542"/>
  <c r="VJ542"/>
  <c r="UO542"/>
  <c r="AFW542"/>
  <c r="AEG542"/>
  <c r="ACQ542"/>
  <c r="ABA542"/>
  <c r="AAF542"/>
  <c r="ZK542"/>
  <c r="WE542"/>
  <c r="TT542"/>
  <c r="ASW542"/>
  <c r="AUM542"/>
  <c r="ATR542"/>
  <c r="ASB542"/>
  <c r="ARG542"/>
  <c r="AQL542"/>
  <c r="ANF542"/>
  <c r="APQ542"/>
  <c r="AOV542"/>
  <c r="AOA542"/>
  <c r="AMK542"/>
  <c r="ALP542"/>
  <c r="AKU542"/>
  <c r="AJZ542"/>
  <c r="AJE542"/>
  <c r="AHO542"/>
  <c r="AGT542"/>
  <c r="AIJ542"/>
  <c r="AFY542"/>
  <c r="AFD542"/>
  <c r="ADN542"/>
  <c r="ABX542"/>
  <c r="YR542"/>
  <c r="XW542"/>
  <c r="XB542"/>
  <c r="VL542"/>
  <c r="UQ542"/>
  <c r="AEI542"/>
  <c r="ACS542"/>
  <c r="ABC542"/>
  <c r="AAH542"/>
  <c r="ZM542"/>
  <c r="WG542"/>
  <c r="TV542"/>
  <c r="AUL543"/>
  <c r="ATQ543"/>
  <c r="ASV543"/>
  <c r="APP543"/>
  <c r="AOU543"/>
  <c r="ANZ543"/>
  <c r="ASA543"/>
  <c r="ARF543"/>
  <c r="AQK543"/>
  <c r="ANE543"/>
  <c r="AII543"/>
  <c r="AFX543"/>
  <c r="AMJ543"/>
  <c r="ALO543"/>
  <c r="AKT543"/>
  <c r="AJY543"/>
  <c r="AJD543"/>
  <c r="AHN543"/>
  <c r="AGS543"/>
  <c r="AEH543"/>
  <c r="ACR543"/>
  <c r="ABB543"/>
  <c r="AAG543"/>
  <c r="ZL543"/>
  <c r="WF543"/>
  <c r="TU543"/>
  <c r="AFC543"/>
  <c r="ADM543"/>
  <c r="ABW543"/>
  <c r="YQ543"/>
  <c r="XV543"/>
  <c r="XA543"/>
  <c r="VK543"/>
  <c r="UP543"/>
  <c r="AJ544"/>
  <c r="ASU544"/>
  <c r="AUK544"/>
  <c r="ATP544"/>
  <c r="ARZ544"/>
  <c r="ARE544"/>
  <c r="AQJ544"/>
  <c r="AND544"/>
  <c r="APO544"/>
  <c r="AOT544"/>
  <c r="ANY544"/>
  <c r="AMI544"/>
  <c r="ALN544"/>
  <c r="AKS544"/>
  <c r="AJX544"/>
  <c r="AJC544"/>
  <c r="AHM544"/>
  <c r="AGR544"/>
  <c r="AIH544"/>
  <c r="AFB544"/>
  <c r="ADL544"/>
  <c r="ABV544"/>
  <c r="YP544"/>
  <c r="XU544"/>
  <c r="WZ544"/>
  <c r="VJ544"/>
  <c r="UO544"/>
  <c r="AFW544"/>
  <c r="AEG544"/>
  <c r="ACQ544"/>
  <c r="ABA544"/>
  <c r="AAF544"/>
  <c r="ZK544"/>
  <c r="WE544"/>
  <c r="TT544"/>
  <c r="ASW544"/>
  <c r="AUM544"/>
  <c r="ATR544"/>
  <c r="ASB544"/>
  <c r="ARG544"/>
  <c r="AQL544"/>
  <c r="ANF544"/>
  <c r="APQ544"/>
  <c r="AOV544"/>
  <c r="AOA544"/>
  <c r="AMK544"/>
  <c r="ALP544"/>
  <c r="AKU544"/>
  <c r="AJZ544"/>
  <c r="AJE544"/>
  <c r="AHO544"/>
  <c r="AGT544"/>
  <c r="AIJ544"/>
  <c r="AFY544"/>
  <c r="AFD544"/>
  <c r="ADN544"/>
  <c r="ABX544"/>
  <c r="YR544"/>
  <c r="XW544"/>
  <c r="XB544"/>
  <c r="VL544"/>
  <c r="UQ544"/>
  <c r="AEI544"/>
  <c r="ACS544"/>
  <c r="ABC544"/>
  <c r="AAH544"/>
  <c r="ZM544"/>
  <c r="WG544"/>
  <c r="TV544"/>
  <c r="AUL545"/>
  <c r="ATQ545"/>
  <c r="ASV545"/>
  <c r="APP545"/>
  <c r="AOU545"/>
  <c r="ANZ545"/>
  <c r="ASA545"/>
  <c r="ARF545"/>
  <c r="AQK545"/>
  <c r="ANE545"/>
  <c r="ALO545"/>
  <c r="AII545"/>
  <c r="AFX545"/>
  <c r="AMJ545"/>
  <c r="AKT545"/>
  <c r="AJY545"/>
  <c r="AJD545"/>
  <c r="AHN545"/>
  <c r="AGS545"/>
  <c r="AEH545"/>
  <c r="ACR545"/>
  <c r="ABB545"/>
  <c r="AAG545"/>
  <c r="ZL545"/>
  <c r="WF545"/>
  <c r="TU545"/>
  <c r="AFC545"/>
  <c r="ADM545"/>
  <c r="ABW545"/>
  <c r="YQ545"/>
  <c r="XV545"/>
  <c r="XA545"/>
  <c r="VK545"/>
  <c r="UP545"/>
  <c r="AJ546"/>
  <c r="ASU546"/>
  <c r="AUK546"/>
  <c r="ATP546"/>
  <c r="ARZ546"/>
  <c r="ARE546"/>
  <c r="AQJ546"/>
  <c r="AND546"/>
  <c r="APO546"/>
  <c r="AOT546"/>
  <c r="ANY546"/>
  <c r="AMI546"/>
  <c r="ALN546"/>
  <c r="AKS546"/>
  <c r="AJX546"/>
  <c r="AJC546"/>
  <c r="AHM546"/>
  <c r="AGR546"/>
  <c r="AIH546"/>
  <c r="AFB546"/>
  <c r="ADL546"/>
  <c r="ABV546"/>
  <c r="YP546"/>
  <c r="XU546"/>
  <c r="WZ546"/>
  <c r="VJ546"/>
  <c r="UO546"/>
  <c r="AFW546"/>
  <c r="AEG546"/>
  <c r="ACQ546"/>
  <c r="ABA546"/>
  <c r="AAF546"/>
  <c r="ZK546"/>
  <c r="WE546"/>
  <c r="TT546"/>
  <c r="ASW546"/>
  <c r="AUM546"/>
  <c r="ATR546"/>
  <c r="ASB546"/>
  <c r="ARG546"/>
  <c r="AQL546"/>
  <c r="ANF546"/>
  <c r="APQ546"/>
  <c r="AOV546"/>
  <c r="AOA546"/>
  <c r="AMK546"/>
  <c r="ALP546"/>
  <c r="AKU546"/>
  <c r="AJZ546"/>
  <c r="AJE546"/>
  <c r="AHO546"/>
  <c r="AGT546"/>
  <c r="AIJ546"/>
  <c r="AFY546"/>
  <c r="AFD546"/>
  <c r="ADN546"/>
  <c r="ABX546"/>
  <c r="YR546"/>
  <c r="XW546"/>
  <c r="XB546"/>
  <c r="VL546"/>
  <c r="UQ546"/>
  <c r="AEI546"/>
  <c r="ACS546"/>
  <c r="ABC546"/>
  <c r="AAH546"/>
  <c r="ZM546"/>
  <c r="WG546"/>
  <c r="TV546"/>
  <c r="AUL547"/>
  <c r="ATQ547"/>
  <c r="ASV547"/>
  <c r="APP547"/>
  <c r="AOU547"/>
  <c r="ANZ547"/>
  <c r="ASA547"/>
  <c r="ARF547"/>
  <c r="AQK547"/>
  <c r="ANE547"/>
  <c r="ALO547"/>
  <c r="AII547"/>
  <c r="AFX547"/>
  <c r="AMJ547"/>
  <c r="AKT547"/>
  <c r="AJY547"/>
  <c r="AJD547"/>
  <c r="AHN547"/>
  <c r="AGS547"/>
  <c r="AEH547"/>
  <c r="ACR547"/>
  <c r="ABB547"/>
  <c r="AAG547"/>
  <c r="ZL547"/>
  <c r="WF547"/>
  <c r="TU547"/>
  <c r="AFC547"/>
  <c r="ADM547"/>
  <c r="ABW547"/>
  <c r="YQ547"/>
  <c r="XV547"/>
  <c r="XA547"/>
  <c r="VK547"/>
  <c r="UP547"/>
  <c r="AJ548"/>
  <c r="ASU548"/>
  <c r="AUK548"/>
  <c r="ATP548"/>
  <c r="ARZ548"/>
  <c r="ARE548"/>
  <c r="AQJ548"/>
  <c r="AND548"/>
  <c r="APO548"/>
  <c r="AOT548"/>
  <c r="ANY548"/>
  <c r="AMI548"/>
  <c r="ALN548"/>
  <c r="AKS548"/>
  <c r="AJX548"/>
  <c r="AJC548"/>
  <c r="AHM548"/>
  <c r="AGR548"/>
  <c r="AIH548"/>
  <c r="AFB548"/>
  <c r="ADL548"/>
  <c r="ABV548"/>
  <c r="YP548"/>
  <c r="XU548"/>
  <c r="WZ548"/>
  <c r="VJ548"/>
  <c r="UO548"/>
  <c r="AFW548"/>
  <c r="AEG548"/>
  <c r="ACQ548"/>
  <c r="ABA548"/>
  <c r="AAF548"/>
  <c r="ZK548"/>
  <c r="WE548"/>
  <c r="TT548"/>
  <c r="ASW548"/>
  <c r="AUM548"/>
  <c r="ATR548"/>
  <c r="ASB548"/>
  <c r="ARG548"/>
  <c r="AQL548"/>
  <c r="ANF548"/>
  <c r="APQ548"/>
  <c r="AOV548"/>
  <c r="AOA548"/>
  <c r="AMK548"/>
  <c r="ALP548"/>
  <c r="AKU548"/>
  <c r="AJZ548"/>
  <c r="AJE548"/>
  <c r="AHO548"/>
  <c r="AGT548"/>
  <c r="AIJ548"/>
  <c r="AFY548"/>
  <c r="AFD548"/>
  <c r="ADN548"/>
  <c r="ABX548"/>
  <c r="YR548"/>
  <c r="XW548"/>
  <c r="XB548"/>
  <c r="VL548"/>
  <c r="UQ548"/>
  <c r="AEI548"/>
  <c r="ACS548"/>
  <c r="ABC548"/>
  <c r="AAH548"/>
  <c r="ZM548"/>
  <c r="WG548"/>
  <c r="TV548"/>
  <c r="AUL549"/>
  <c r="ATQ549"/>
  <c r="ASV549"/>
  <c r="APP549"/>
  <c r="AOU549"/>
  <c r="ANZ549"/>
  <c r="ASA549"/>
  <c r="ARF549"/>
  <c r="AQK549"/>
  <c r="ANE549"/>
  <c r="ALO549"/>
  <c r="AII549"/>
  <c r="AFX549"/>
  <c r="AMJ549"/>
  <c r="AKT549"/>
  <c r="AJY549"/>
  <c r="AJD549"/>
  <c r="AHN549"/>
  <c r="AGS549"/>
  <c r="AEH549"/>
  <c r="ACR549"/>
  <c r="ABB549"/>
  <c r="AAG549"/>
  <c r="ZL549"/>
  <c r="WF549"/>
  <c r="TU549"/>
  <c r="AFC549"/>
  <c r="ADM549"/>
  <c r="ABW549"/>
  <c r="YQ549"/>
  <c r="XV549"/>
  <c r="XA549"/>
  <c r="VK549"/>
  <c r="UP549"/>
  <c r="AUN552"/>
  <c r="ATS552"/>
  <c r="ASX552"/>
  <c r="ARH552"/>
  <c r="AQM552"/>
  <c r="APR552"/>
  <c r="ASC552"/>
  <c r="AOW552"/>
  <c r="AOB552"/>
  <c r="ANG552"/>
  <c r="AML552"/>
  <c r="AKV552"/>
  <c r="AKA552"/>
  <c r="AJF552"/>
  <c r="AIK552"/>
  <c r="AGU552"/>
  <c r="AFZ552"/>
  <c r="ALQ552"/>
  <c r="AFE552"/>
  <c r="AEJ552"/>
  <c r="ACT552"/>
  <c r="ABD552"/>
  <c r="XX552"/>
  <c r="XC552"/>
  <c r="WH552"/>
  <c r="AHP552"/>
  <c r="ADO552"/>
  <c r="ABY552"/>
  <c r="AAI552"/>
  <c r="ZN552"/>
  <c r="YS552"/>
  <c r="VM552"/>
  <c r="UR552"/>
  <c r="TW552"/>
  <c r="AUP552"/>
  <c r="ATU552"/>
  <c r="ASZ552"/>
  <c r="ARJ552"/>
  <c r="AQO552"/>
  <c r="APT552"/>
  <c r="ASE552"/>
  <c r="AOY552"/>
  <c r="AOD552"/>
  <c r="ANI552"/>
  <c r="ALS552"/>
  <c r="AKX552"/>
  <c r="AKC552"/>
  <c r="AJH552"/>
  <c r="AIM552"/>
  <c r="AGW552"/>
  <c r="AGB552"/>
  <c r="AMN552"/>
  <c r="AHR552"/>
  <c r="AFG552"/>
  <c r="AEL552"/>
  <c r="ACV552"/>
  <c r="ABF552"/>
  <c r="XZ552"/>
  <c r="XE552"/>
  <c r="WJ552"/>
  <c r="ADQ552"/>
  <c r="ACA552"/>
  <c r="AAK552"/>
  <c r="ZP552"/>
  <c r="YU552"/>
  <c r="VO552"/>
  <c r="UT552"/>
  <c r="TY552"/>
  <c r="AUO553"/>
  <c r="ATT553"/>
  <c r="ASY553"/>
  <c r="ARI553"/>
  <c r="AQN553"/>
  <c r="APS553"/>
  <c r="ASD553"/>
  <c r="AOX553"/>
  <c r="AOC553"/>
  <c r="ANH553"/>
  <c r="AMM553"/>
  <c r="AKW553"/>
  <c r="AKB553"/>
  <c r="AJG553"/>
  <c r="AIL553"/>
  <c r="AGV553"/>
  <c r="AGA553"/>
  <c r="ALR553"/>
  <c r="AFF553"/>
  <c r="AEK553"/>
  <c r="ACU553"/>
  <c r="ABE553"/>
  <c r="XY553"/>
  <c r="XD553"/>
  <c r="WI553"/>
  <c r="AHQ553"/>
  <c r="ADP553"/>
  <c r="ABZ553"/>
  <c r="AAJ553"/>
  <c r="ZO553"/>
  <c r="YT553"/>
  <c r="VN553"/>
  <c r="US553"/>
  <c r="TX553"/>
  <c r="AUN554"/>
  <c r="ATS554"/>
  <c r="ASX554"/>
  <c r="ARH554"/>
  <c r="AQM554"/>
  <c r="APR554"/>
  <c r="ASC554"/>
  <c r="AOW554"/>
  <c r="AOB554"/>
  <c r="ANG554"/>
  <c r="ALQ554"/>
  <c r="AKV554"/>
  <c r="AKA554"/>
  <c r="AJF554"/>
  <c r="AIK554"/>
  <c r="AGU554"/>
  <c r="AFZ554"/>
  <c r="AML554"/>
  <c r="AHP554"/>
  <c r="AFE554"/>
  <c r="AEJ554"/>
  <c r="ACT554"/>
  <c r="ABD554"/>
  <c r="XX554"/>
  <c r="XC554"/>
  <c r="WH554"/>
  <c r="ADO554"/>
  <c r="ABY554"/>
  <c r="AAI554"/>
  <c r="ZN554"/>
  <c r="YS554"/>
  <c r="VM554"/>
  <c r="UR554"/>
  <c r="TW554"/>
  <c r="CZ554"/>
  <c r="AUP554"/>
  <c r="ATU554"/>
  <c r="ASZ554"/>
  <c r="ARJ554"/>
  <c r="AQO554"/>
  <c r="APT554"/>
  <c r="ASE554"/>
  <c r="AOY554"/>
  <c r="AOD554"/>
  <c r="ANI554"/>
  <c r="AMN554"/>
  <c r="AKX554"/>
  <c r="AKC554"/>
  <c r="AJH554"/>
  <c r="AIM554"/>
  <c r="AGW554"/>
  <c r="AGB554"/>
  <c r="ALS554"/>
  <c r="AFG554"/>
  <c r="AEL554"/>
  <c r="ACV554"/>
  <c r="ABF554"/>
  <c r="XZ554"/>
  <c r="XE554"/>
  <c r="WJ554"/>
  <c r="AHR554"/>
  <c r="ADQ554"/>
  <c r="ACA554"/>
  <c r="AAK554"/>
  <c r="ZP554"/>
  <c r="YU554"/>
  <c r="VO554"/>
  <c r="UT554"/>
  <c r="TY554"/>
  <c r="AUO555"/>
  <c r="ATT555"/>
  <c r="ASY555"/>
  <c r="ASD555"/>
  <c r="ARI555"/>
  <c r="AQN555"/>
  <c r="APS555"/>
  <c r="AOX555"/>
  <c r="AOC555"/>
  <c r="ANH555"/>
  <c r="ALR555"/>
  <c r="AKW555"/>
  <c r="AKB555"/>
  <c r="AJG555"/>
  <c r="AIL555"/>
  <c r="AGV555"/>
  <c r="AGA555"/>
  <c r="AMM555"/>
  <c r="AHQ555"/>
  <c r="AFF555"/>
  <c r="AEK555"/>
  <c r="ACU555"/>
  <c r="ABE555"/>
  <c r="XY555"/>
  <c r="XD555"/>
  <c r="WI555"/>
  <c r="ADP555"/>
  <c r="ABZ555"/>
  <c r="AAJ555"/>
  <c r="ZO555"/>
  <c r="YT555"/>
  <c r="VN555"/>
  <c r="US555"/>
  <c r="TX555"/>
  <c r="TC555"/>
  <c r="ASC556"/>
  <c r="AUN556"/>
  <c r="ATS556"/>
  <c r="ASX556"/>
  <c r="ARH556"/>
  <c r="AQM556"/>
  <c r="APR556"/>
  <c r="AOW556"/>
  <c r="AOB556"/>
  <c r="ANG556"/>
  <c r="AML556"/>
  <c r="AKV556"/>
  <c r="AKA556"/>
  <c r="AJF556"/>
  <c r="AIK556"/>
  <c r="AGU556"/>
  <c r="AFZ556"/>
  <c r="ALQ556"/>
  <c r="AFE556"/>
  <c r="AEJ556"/>
  <c r="ACT556"/>
  <c r="ABD556"/>
  <c r="XX556"/>
  <c r="XC556"/>
  <c r="WH556"/>
  <c r="AHP556"/>
  <c r="ADO556"/>
  <c r="ABY556"/>
  <c r="AAI556"/>
  <c r="ZN556"/>
  <c r="YS556"/>
  <c r="VM556"/>
  <c r="UR556"/>
  <c r="TW556"/>
  <c r="TB556"/>
  <c r="ASE556"/>
  <c r="AUP556"/>
  <c r="ATU556"/>
  <c r="ASZ556"/>
  <c r="ARJ556"/>
  <c r="AQO556"/>
  <c r="APT556"/>
  <c r="AOY556"/>
  <c r="AOD556"/>
  <c r="ANI556"/>
  <c r="ALS556"/>
  <c r="AKX556"/>
  <c r="AKC556"/>
  <c r="AJH556"/>
  <c r="AIM556"/>
  <c r="AGW556"/>
  <c r="AGB556"/>
  <c r="AMN556"/>
  <c r="AHR556"/>
  <c r="AFG556"/>
  <c r="AEL556"/>
  <c r="ACV556"/>
  <c r="ABF556"/>
  <c r="XZ556"/>
  <c r="XE556"/>
  <c r="WJ556"/>
  <c r="ADQ556"/>
  <c r="ACA556"/>
  <c r="AAK556"/>
  <c r="ZP556"/>
  <c r="YU556"/>
  <c r="VO556"/>
  <c r="UT556"/>
  <c r="TY556"/>
  <c r="TD556"/>
  <c r="CY557"/>
  <c r="ASD557"/>
  <c r="AUO557"/>
  <c r="ATT557"/>
  <c r="ASY557"/>
  <c r="ARI557"/>
  <c r="AQN557"/>
  <c r="APS557"/>
  <c r="AOX557"/>
  <c r="AOC557"/>
  <c r="ANH557"/>
  <c r="AMM557"/>
  <c r="AKW557"/>
  <c r="AKB557"/>
  <c r="AJG557"/>
  <c r="AIL557"/>
  <c r="AGV557"/>
  <c r="AGA557"/>
  <c r="ALR557"/>
  <c r="AFF557"/>
  <c r="AEK557"/>
  <c r="ACU557"/>
  <c r="ABE557"/>
  <c r="XY557"/>
  <c r="XD557"/>
  <c r="WI557"/>
  <c r="AHQ557"/>
  <c r="ADP557"/>
  <c r="ABZ557"/>
  <c r="AAJ557"/>
  <c r="ZO557"/>
  <c r="YT557"/>
  <c r="VN557"/>
  <c r="US557"/>
  <c r="TX557"/>
  <c r="TC557"/>
  <c r="ASC558"/>
  <c r="AUN558"/>
  <c r="ATS558"/>
  <c r="ASX558"/>
  <c r="ARH558"/>
  <c r="AQM558"/>
  <c r="APR558"/>
  <c r="AOW558"/>
  <c r="AOB558"/>
  <c r="ANG558"/>
  <c r="ALQ558"/>
  <c r="AKV558"/>
  <c r="AKA558"/>
  <c r="AJF558"/>
  <c r="AIK558"/>
  <c r="AGU558"/>
  <c r="AFZ558"/>
  <c r="AML558"/>
  <c r="AHP558"/>
  <c r="AFE558"/>
  <c r="AEJ558"/>
  <c r="ACT558"/>
  <c r="ABD558"/>
  <c r="XX558"/>
  <c r="XC558"/>
  <c r="WH558"/>
  <c r="ADO558"/>
  <c r="ABY558"/>
  <c r="AAI558"/>
  <c r="ZN558"/>
  <c r="YS558"/>
  <c r="VM558"/>
  <c r="UR558"/>
  <c r="TW558"/>
  <c r="TB558"/>
  <c r="ASE558"/>
  <c r="AUP558"/>
  <c r="ATU558"/>
  <c r="ASZ558"/>
  <c r="ARJ558"/>
  <c r="AQO558"/>
  <c r="APT558"/>
  <c r="AOY558"/>
  <c r="AOD558"/>
  <c r="ANI558"/>
  <c r="AMN558"/>
  <c r="AKX558"/>
  <c r="AKC558"/>
  <c r="AJH558"/>
  <c r="AIM558"/>
  <c r="AGW558"/>
  <c r="AGB558"/>
  <c r="ALS558"/>
  <c r="AFG558"/>
  <c r="AEL558"/>
  <c r="ACV558"/>
  <c r="ABF558"/>
  <c r="XZ558"/>
  <c r="XE558"/>
  <c r="WJ558"/>
  <c r="AHR558"/>
  <c r="ADQ558"/>
  <c r="ACA558"/>
  <c r="AAK558"/>
  <c r="ZP558"/>
  <c r="YU558"/>
  <c r="VO558"/>
  <c r="UT558"/>
  <c r="TY558"/>
  <c r="TD558"/>
  <c r="ASD559"/>
  <c r="AUO559"/>
  <c r="ATT559"/>
  <c r="ASY559"/>
  <c r="ARI559"/>
  <c r="AQN559"/>
  <c r="APS559"/>
  <c r="AOX559"/>
  <c r="AOC559"/>
  <c r="ANH559"/>
  <c r="ALR559"/>
  <c r="AKW559"/>
  <c r="AKB559"/>
  <c r="AJG559"/>
  <c r="AIL559"/>
  <c r="AGV559"/>
  <c r="AGA559"/>
  <c r="AMM559"/>
  <c r="AHQ559"/>
  <c r="AFF559"/>
  <c r="AEK559"/>
  <c r="ACU559"/>
  <c r="ABE559"/>
  <c r="XY559"/>
  <c r="XD559"/>
  <c r="WI559"/>
  <c r="ADP559"/>
  <c r="ABZ559"/>
  <c r="AAJ559"/>
  <c r="ZO559"/>
  <c r="YT559"/>
  <c r="VN559"/>
  <c r="US559"/>
  <c r="TX559"/>
  <c r="TC559"/>
  <c r="CX560"/>
  <c r="ASC560"/>
  <c r="AUN560"/>
  <c r="ATS560"/>
  <c r="ASX560"/>
  <c r="ARH560"/>
  <c r="AQM560"/>
  <c r="APR560"/>
  <c r="AOW560"/>
  <c r="AOB560"/>
  <c r="ANG560"/>
  <c r="AML560"/>
  <c r="AKV560"/>
  <c r="AKA560"/>
  <c r="AJF560"/>
  <c r="AIK560"/>
  <c r="AGU560"/>
  <c r="AFZ560"/>
  <c r="ALQ560"/>
  <c r="AFE560"/>
  <c r="AEJ560"/>
  <c r="ACT560"/>
  <c r="ABD560"/>
  <c r="XX560"/>
  <c r="XC560"/>
  <c r="WH560"/>
  <c r="AHP560"/>
  <c r="ADO560"/>
  <c r="ABY560"/>
  <c r="AAI560"/>
  <c r="ZN560"/>
  <c r="YS560"/>
  <c r="VM560"/>
  <c r="UR560"/>
  <c r="TW560"/>
  <c r="TB560"/>
  <c r="ASE560"/>
  <c r="AUP560"/>
  <c r="ATU560"/>
  <c r="ASZ560"/>
  <c r="ARJ560"/>
  <c r="AQO560"/>
  <c r="APT560"/>
  <c r="AOY560"/>
  <c r="AOD560"/>
  <c r="ANI560"/>
  <c r="ALS560"/>
  <c r="AKX560"/>
  <c r="AKC560"/>
  <c r="AJH560"/>
  <c r="AIM560"/>
  <c r="AGW560"/>
  <c r="AGB560"/>
  <c r="AMN560"/>
  <c r="AHR560"/>
  <c r="AFG560"/>
  <c r="AEL560"/>
  <c r="ACV560"/>
  <c r="ABF560"/>
  <c r="XZ560"/>
  <c r="XE560"/>
  <c r="WJ560"/>
  <c r="ADQ560"/>
  <c r="ACA560"/>
  <c r="AAK560"/>
  <c r="ZP560"/>
  <c r="YU560"/>
  <c r="VO560"/>
  <c r="UT560"/>
  <c r="TY560"/>
  <c r="TD560"/>
  <c r="ASD561"/>
  <c r="AUO561"/>
  <c r="ATT561"/>
  <c r="ASY561"/>
  <c r="ARI561"/>
  <c r="AQN561"/>
  <c r="APS561"/>
  <c r="AOX561"/>
  <c r="AOC561"/>
  <c r="ANH561"/>
  <c r="AMM561"/>
  <c r="AKW561"/>
  <c r="AKB561"/>
  <c r="AJG561"/>
  <c r="AIL561"/>
  <c r="AGV561"/>
  <c r="AGA561"/>
  <c r="ALR561"/>
  <c r="AFF561"/>
  <c r="AEK561"/>
  <c r="ACU561"/>
  <c r="ABE561"/>
  <c r="XY561"/>
  <c r="XD561"/>
  <c r="WI561"/>
  <c r="AHQ561"/>
  <c r="ADP561"/>
  <c r="ABZ561"/>
  <c r="AAJ561"/>
  <c r="ZO561"/>
  <c r="YT561"/>
  <c r="VN561"/>
  <c r="US561"/>
  <c r="TX561"/>
  <c r="TC561"/>
  <c r="AUN536"/>
  <c r="ATS536"/>
  <c r="ASX536"/>
  <c r="APR536"/>
  <c r="AOW536"/>
  <c r="AOB536"/>
  <c r="ASC536"/>
  <c r="ARH536"/>
  <c r="AQM536"/>
  <c r="ANG536"/>
  <c r="AIK536"/>
  <c r="AFZ536"/>
  <c r="AML536"/>
  <c r="ALQ536"/>
  <c r="AKV536"/>
  <c r="AKA536"/>
  <c r="AJF536"/>
  <c r="AHP536"/>
  <c r="AGU536"/>
  <c r="AEJ536"/>
  <c r="ACT536"/>
  <c r="ABD536"/>
  <c r="AAI536"/>
  <c r="ZN536"/>
  <c r="WH536"/>
  <c r="TW536"/>
  <c r="AFE536"/>
  <c r="ADO536"/>
  <c r="ABY536"/>
  <c r="YS536"/>
  <c r="XX536"/>
  <c r="XC536"/>
  <c r="VM536"/>
  <c r="UR536"/>
  <c r="CZ536"/>
  <c r="AUP536"/>
  <c r="ATU536"/>
  <c r="ASZ536"/>
  <c r="APT536"/>
  <c r="AOY536"/>
  <c r="AOD536"/>
  <c r="ASE536"/>
  <c r="ARJ536"/>
  <c r="AQO536"/>
  <c r="ANI536"/>
  <c r="AMN536"/>
  <c r="AIM536"/>
  <c r="AGB536"/>
  <c r="ALS536"/>
  <c r="AKX536"/>
  <c r="AKC536"/>
  <c r="AJH536"/>
  <c r="AEL536"/>
  <c r="ACV536"/>
  <c r="ABF536"/>
  <c r="AAK536"/>
  <c r="ZP536"/>
  <c r="WJ536"/>
  <c r="TY536"/>
  <c r="AHR536"/>
  <c r="AGW536"/>
  <c r="AFG536"/>
  <c r="ADQ536"/>
  <c r="ACA536"/>
  <c r="YU536"/>
  <c r="XZ536"/>
  <c r="XE536"/>
  <c r="VO536"/>
  <c r="UT536"/>
  <c r="ASY537"/>
  <c r="AUO537"/>
  <c r="ATT537"/>
  <c r="ASD537"/>
  <c r="ARI537"/>
  <c r="AQN537"/>
  <c r="APS537"/>
  <c r="AOX537"/>
  <c r="AOC537"/>
  <c r="AMM537"/>
  <c r="ALR537"/>
  <c r="AKW537"/>
  <c r="AKB537"/>
  <c r="AJG537"/>
  <c r="AHQ537"/>
  <c r="AGV537"/>
  <c r="ANH537"/>
  <c r="AIL537"/>
  <c r="AGA537"/>
  <c r="AFF537"/>
  <c r="ADP537"/>
  <c r="ABZ537"/>
  <c r="YT537"/>
  <c r="XY537"/>
  <c r="XD537"/>
  <c r="VN537"/>
  <c r="US537"/>
  <c r="AEK537"/>
  <c r="ACU537"/>
  <c r="ABE537"/>
  <c r="AAJ537"/>
  <c r="ZO537"/>
  <c r="WI537"/>
  <c r="TX537"/>
  <c r="AUN538"/>
  <c r="ATS538"/>
  <c r="ASX538"/>
  <c r="APR538"/>
  <c r="AOW538"/>
  <c r="AOB538"/>
  <c r="ASC538"/>
  <c r="ARH538"/>
  <c r="AQM538"/>
  <c r="ANG538"/>
  <c r="AIK538"/>
  <c r="AFZ538"/>
  <c r="AML538"/>
  <c r="ALQ538"/>
  <c r="AKV538"/>
  <c r="AKA538"/>
  <c r="AJF538"/>
  <c r="AHP538"/>
  <c r="AGU538"/>
  <c r="AEJ538"/>
  <c r="ACT538"/>
  <c r="ABD538"/>
  <c r="AAI538"/>
  <c r="ZN538"/>
  <c r="WH538"/>
  <c r="TW538"/>
  <c r="AFE538"/>
  <c r="ADO538"/>
  <c r="ABY538"/>
  <c r="YS538"/>
  <c r="XX538"/>
  <c r="XC538"/>
  <c r="VM538"/>
  <c r="UR538"/>
  <c r="CZ538"/>
  <c r="AUP538"/>
  <c r="ATU538"/>
  <c r="ASZ538"/>
  <c r="APT538"/>
  <c r="AOY538"/>
  <c r="AOD538"/>
  <c r="ASE538"/>
  <c r="ARJ538"/>
  <c r="AQO538"/>
  <c r="ANI538"/>
  <c r="AMN538"/>
  <c r="AIM538"/>
  <c r="AGB538"/>
  <c r="ALS538"/>
  <c r="AKX538"/>
  <c r="AKC538"/>
  <c r="AJH538"/>
  <c r="AEL538"/>
  <c r="ACV538"/>
  <c r="ABF538"/>
  <c r="AAK538"/>
  <c r="ZP538"/>
  <c r="WJ538"/>
  <c r="TY538"/>
  <c r="AHR538"/>
  <c r="AGW538"/>
  <c r="AFG538"/>
  <c r="ADQ538"/>
  <c r="ACA538"/>
  <c r="YU538"/>
  <c r="XZ538"/>
  <c r="XE538"/>
  <c r="VO538"/>
  <c r="UT538"/>
  <c r="ASY539"/>
  <c r="AUO539"/>
  <c r="ATT539"/>
  <c r="ASD539"/>
  <c r="ARI539"/>
  <c r="AQN539"/>
  <c r="ANH539"/>
  <c r="APS539"/>
  <c r="AOX539"/>
  <c r="AOC539"/>
  <c r="AMM539"/>
  <c r="ALR539"/>
  <c r="AKW539"/>
  <c r="AKB539"/>
  <c r="AJG539"/>
  <c r="AHQ539"/>
  <c r="AGV539"/>
  <c r="AIL539"/>
  <c r="AGA539"/>
  <c r="AFF539"/>
  <c r="ADP539"/>
  <c r="ABZ539"/>
  <c r="YT539"/>
  <c r="XY539"/>
  <c r="XD539"/>
  <c r="VN539"/>
  <c r="US539"/>
  <c r="AEK539"/>
  <c r="ACU539"/>
  <c r="ABE539"/>
  <c r="AAJ539"/>
  <c r="ZO539"/>
  <c r="WI539"/>
  <c r="TX539"/>
  <c r="AUN540"/>
  <c r="ATS540"/>
  <c r="ASX540"/>
  <c r="APR540"/>
  <c r="AOW540"/>
  <c r="AOB540"/>
  <c r="ASC540"/>
  <c r="ARH540"/>
  <c r="AQM540"/>
  <c r="ANG540"/>
  <c r="AIK540"/>
  <c r="AFZ540"/>
  <c r="AML540"/>
  <c r="ALQ540"/>
  <c r="AKV540"/>
  <c r="AKA540"/>
  <c r="AJF540"/>
  <c r="AHP540"/>
  <c r="AGU540"/>
  <c r="AEJ540"/>
  <c r="ACT540"/>
  <c r="ABD540"/>
  <c r="AAI540"/>
  <c r="ZN540"/>
  <c r="WH540"/>
  <c r="TW540"/>
  <c r="AFE540"/>
  <c r="ADO540"/>
  <c r="ABY540"/>
  <c r="YS540"/>
  <c r="XX540"/>
  <c r="XC540"/>
  <c r="VM540"/>
  <c r="UR540"/>
  <c r="CZ540"/>
  <c r="AUP540"/>
  <c r="ATU540"/>
  <c r="ASZ540"/>
  <c r="APT540"/>
  <c r="AOY540"/>
  <c r="AOD540"/>
  <c r="ASE540"/>
  <c r="ARJ540"/>
  <c r="AQO540"/>
  <c r="ANI540"/>
  <c r="AMN540"/>
  <c r="AIM540"/>
  <c r="AGB540"/>
  <c r="ALS540"/>
  <c r="AKX540"/>
  <c r="AKC540"/>
  <c r="AJH540"/>
  <c r="AEL540"/>
  <c r="ACV540"/>
  <c r="ABF540"/>
  <c r="AAK540"/>
  <c r="ZP540"/>
  <c r="WJ540"/>
  <c r="TY540"/>
  <c r="AHR540"/>
  <c r="AGW540"/>
  <c r="AFG540"/>
  <c r="ADQ540"/>
  <c r="ACA540"/>
  <c r="YU540"/>
  <c r="XZ540"/>
  <c r="XE540"/>
  <c r="VO540"/>
  <c r="UT540"/>
  <c r="ASY541"/>
  <c r="AUO541"/>
  <c r="ATT541"/>
  <c r="ASD541"/>
  <c r="ARI541"/>
  <c r="AQN541"/>
  <c r="ANH541"/>
  <c r="APS541"/>
  <c r="AOX541"/>
  <c r="AOC541"/>
  <c r="AMM541"/>
  <c r="ALR541"/>
  <c r="AKW541"/>
  <c r="AKB541"/>
  <c r="AJG541"/>
  <c r="AHQ541"/>
  <c r="AGV541"/>
  <c r="AIL541"/>
  <c r="AGA541"/>
  <c r="AFF541"/>
  <c r="ADP541"/>
  <c r="ABZ541"/>
  <c r="YT541"/>
  <c r="XY541"/>
  <c r="XD541"/>
  <c r="VN541"/>
  <c r="US541"/>
  <c r="AEK541"/>
  <c r="ACU541"/>
  <c r="ABE541"/>
  <c r="AAJ541"/>
  <c r="ZO541"/>
  <c r="WI541"/>
  <c r="TX541"/>
  <c r="AUN542"/>
  <c r="ATS542"/>
  <c r="ASX542"/>
  <c r="APR542"/>
  <c r="AOW542"/>
  <c r="AOB542"/>
  <c r="ASC542"/>
  <c r="ARH542"/>
  <c r="AQM542"/>
  <c r="ANG542"/>
  <c r="AIK542"/>
  <c r="AFZ542"/>
  <c r="AML542"/>
  <c r="ALQ542"/>
  <c r="AKV542"/>
  <c r="AKA542"/>
  <c r="AJF542"/>
  <c r="AHP542"/>
  <c r="AGU542"/>
  <c r="AEJ542"/>
  <c r="ACT542"/>
  <c r="ABD542"/>
  <c r="AAI542"/>
  <c r="ZN542"/>
  <c r="WH542"/>
  <c r="TW542"/>
  <c r="AFE542"/>
  <c r="ADO542"/>
  <c r="ABY542"/>
  <c r="YS542"/>
  <c r="XX542"/>
  <c r="XC542"/>
  <c r="VM542"/>
  <c r="UR542"/>
  <c r="CZ542"/>
  <c r="AUP542"/>
  <c r="ATU542"/>
  <c r="ASZ542"/>
  <c r="APT542"/>
  <c r="AOY542"/>
  <c r="AOD542"/>
  <c r="ASE542"/>
  <c r="ARJ542"/>
  <c r="AQO542"/>
  <c r="ANI542"/>
  <c r="AMN542"/>
  <c r="AIM542"/>
  <c r="AGB542"/>
  <c r="ALS542"/>
  <c r="AKX542"/>
  <c r="AKC542"/>
  <c r="AJH542"/>
  <c r="AEL542"/>
  <c r="ACV542"/>
  <c r="ABF542"/>
  <c r="AAK542"/>
  <c r="ZP542"/>
  <c r="WJ542"/>
  <c r="TY542"/>
  <c r="AHR542"/>
  <c r="AGW542"/>
  <c r="AFG542"/>
  <c r="ADQ542"/>
  <c r="ACA542"/>
  <c r="YU542"/>
  <c r="XZ542"/>
  <c r="XE542"/>
  <c r="VO542"/>
  <c r="UT542"/>
  <c r="ASY543"/>
  <c r="AUO543"/>
  <c r="ATT543"/>
  <c r="ASD543"/>
  <c r="ARI543"/>
  <c r="AQN543"/>
  <c r="ANH543"/>
  <c r="APS543"/>
  <c r="AOX543"/>
  <c r="AOC543"/>
  <c r="AMM543"/>
  <c r="ALR543"/>
  <c r="AKW543"/>
  <c r="AKB543"/>
  <c r="AJG543"/>
  <c r="AHQ543"/>
  <c r="AGV543"/>
  <c r="AIL543"/>
  <c r="AGA543"/>
  <c r="AFF543"/>
  <c r="ADP543"/>
  <c r="ABZ543"/>
  <c r="YT543"/>
  <c r="XY543"/>
  <c r="XD543"/>
  <c r="VN543"/>
  <c r="US543"/>
  <c r="AEK543"/>
  <c r="ACU543"/>
  <c r="ABE543"/>
  <c r="AAJ543"/>
  <c r="ZO543"/>
  <c r="WI543"/>
  <c r="TX543"/>
  <c r="AUN544"/>
  <c r="ATS544"/>
  <c r="ASX544"/>
  <c r="APR544"/>
  <c r="AOW544"/>
  <c r="AOB544"/>
  <c r="ASC544"/>
  <c r="ARH544"/>
  <c r="AQM544"/>
  <c r="ANG544"/>
  <c r="AIK544"/>
  <c r="AFZ544"/>
  <c r="AML544"/>
  <c r="ALQ544"/>
  <c r="AKV544"/>
  <c r="AKA544"/>
  <c r="AJF544"/>
  <c r="AHP544"/>
  <c r="AGU544"/>
  <c r="AEJ544"/>
  <c r="ACT544"/>
  <c r="ABD544"/>
  <c r="AAI544"/>
  <c r="ZN544"/>
  <c r="WH544"/>
  <c r="TW544"/>
  <c r="AFE544"/>
  <c r="ADO544"/>
  <c r="ABY544"/>
  <c r="YS544"/>
  <c r="XX544"/>
  <c r="XC544"/>
  <c r="VM544"/>
  <c r="UR544"/>
  <c r="CZ544"/>
  <c r="AUP544"/>
  <c r="ATU544"/>
  <c r="ASZ544"/>
  <c r="APT544"/>
  <c r="AOY544"/>
  <c r="AOD544"/>
  <c r="ASE544"/>
  <c r="ARJ544"/>
  <c r="AQO544"/>
  <c r="ANI544"/>
  <c r="AMN544"/>
  <c r="AIM544"/>
  <c r="AGB544"/>
  <c r="ALS544"/>
  <c r="AKX544"/>
  <c r="AKC544"/>
  <c r="AJH544"/>
  <c r="AEL544"/>
  <c r="ACV544"/>
  <c r="ABF544"/>
  <c r="AAK544"/>
  <c r="ZP544"/>
  <c r="WJ544"/>
  <c r="TY544"/>
  <c r="AHR544"/>
  <c r="AGW544"/>
  <c r="AFG544"/>
  <c r="ADQ544"/>
  <c r="ACA544"/>
  <c r="YU544"/>
  <c r="XZ544"/>
  <c r="XE544"/>
  <c r="VO544"/>
  <c r="UT544"/>
  <c r="ASY545"/>
  <c r="AUO545"/>
  <c r="ATT545"/>
  <c r="ASD545"/>
  <c r="ARI545"/>
  <c r="AQN545"/>
  <c r="ANH545"/>
  <c r="APS545"/>
  <c r="AOX545"/>
  <c r="AOC545"/>
  <c r="AMM545"/>
  <c r="ALR545"/>
  <c r="AKW545"/>
  <c r="AKB545"/>
  <c r="AJG545"/>
  <c r="AHQ545"/>
  <c r="AGV545"/>
  <c r="AIL545"/>
  <c r="AGA545"/>
  <c r="AFF545"/>
  <c r="ADP545"/>
  <c r="ABZ545"/>
  <c r="YT545"/>
  <c r="XY545"/>
  <c r="XD545"/>
  <c r="VN545"/>
  <c r="US545"/>
  <c r="AEK545"/>
  <c r="ACU545"/>
  <c r="ABE545"/>
  <c r="AAJ545"/>
  <c r="ZO545"/>
  <c r="WI545"/>
  <c r="TX545"/>
  <c r="AUN546"/>
  <c r="ATS546"/>
  <c r="ASX546"/>
  <c r="APR546"/>
  <c r="AOW546"/>
  <c r="AOB546"/>
  <c r="ASC546"/>
  <c r="ARH546"/>
  <c r="AQM546"/>
  <c r="ANG546"/>
  <c r="ALQ546"/>
  <c r="AIK546"/>
  <c r="AFZ546"/>
  <c r="AML546"/>
  <c r="AKV546"/>
  <c r="AKA546"/>
  <c r="AJF546"/>
  <c r="AHP546"/>
  <c r="AGU546"/>
  <c r="AEJ546"/>
  <c r="ACT546"/>
  <c r="ABD546"/>
  <c r="AAI546"/>
  <c r="ZN546"/>
  <c r="WH546"/>
  <c r="TW546"/>
  <c r="AFE546"/>
  <c r="ADO546"/>
  <c r="ABY546"/>
  <c r="YS546"/>
  <c r="XX546"/>
  <c r="XC546"/>
  <c r="VM546"/>
  <c r="UR546"/>
  <c r="CZ546"/>
  <c r="AUP546"/>
  <c r="ATU546"/>
  <c r="ASZ546"/>
  <c r="APT546"/>
  <c r="AOY546"/>
  <c r="AOD546"/>
  <c r="ASE546"/>
  <c r="ARJ546"/>
  <c r="AQO546"/>
  <c r="ANI546"/>
  <c r="AMN546"/>
  <c r="AIM546"/>
  <c r="AGB546"/>
  <c r="ALS546"/>
  <c r="AKX546"/>
  <c r="AKC546"/>
  <c r="AJH546"/>
  <c r="AEL546"/>
  <c r="ACV546"/>
  <c r="ABF546"/>
  <c r="AAK546"/>
  <c r="ZP546"/>
  <c r="WJ546"/>
  <c r="TY546"/>
  <c r="AHR546"/>
  <c r="AGW546"/>
  <c r="AFG546"/>
  <c r="ADQ546"/>
  <c r="ACA546"/>
  <c r="YU546"/>
  <c r="XZ546"/>
  <c r="XE546"/>
  <c r="VO546"/>
  <c r="UT546"/>
  <c r="ASY547"/>
  <c r="AUO547"/>
  <c r="ATT547"/>
  <c r="ASD547"/>
  <c r="ARI547"/>
  <c r="AQN547"/>
  <c r="ANH547"/>
  <c r="APS547"/>
  <c r="AOX547"/>
  <c r="AOC547"/>
  <c r="AMM547"/>
  <c r="ALR547"/>
  <c r="AKW547"/>
  <c r="AKB547"/>
  <c r="AJG547"/>
  <c r="AHQ547"/>
  <c r="AGV547"/>
  <c r="AIL547"/>
  <c r="AGA547"/>
  <c r="AFF547"/>
  <c r="ADP547"/>
  <c r="ABZ547"/>
  <c r="YT547"/>
  <c r="XY547"/>
  <c r="XD547"/>
  <c r="VN547"/>
  <c r="US547"/>
  <c r="AEK547"/>
  <c r="ACU547"/>
  <c r="ABE547"/>
  <c r="AAJ547"/>
  <c r="ZO547"/>
  <c r="WI547"/>
  <c r="TX547"/>
  <c r="AUN548"/>
  <c r="ATS548"/>
  <c r="ASX548"/>
  <c r="APR548"/>
  <c r="AOW548"/>
  <c r="AOB548"/>
  <c r="ASC548"/>
  <c r="ARH548"/>
  <c r="AQM548"/>
  <c r="ANG548"/>
  <c r="ALQ548"/>
  <c r="AIK548"/>
  <c r="AFZ548"/>
  <c r="AML548"/>
  <c r="AKV548"/>
  <c r="AKA548"/>
  <c r="AJF548"/>
  <c r="AHP548"/>
  <c r="AGU548"/>
  <c r="AEJ548"/>
  <c r="ACT548"/>
  <c r="ABD548"/>
  <c r="AAI548"/>
  <c r="ZN548"/>
  <c r="WH548"/>
  <c r="TW548"/>
  <c r="AFE548"/>
  <c r="ADO548"/>
  <c r="ABY548"/>
  <c r="YS548"/>
  <c r="XX548"/>
  <c r="XC548"/>
  <c r="VM548"/>
  <c r="UR548"/>
  <c r="CZ548"/>
  <c r="AUP548"/>
  <c r="ATU548"/>
  <c r="ASZ548"/>
  <c r="APT548"/>
  <c r="AOY548"/>
  <c r="AOD548"/>
  <c r="ASE548"/>
  <c r="ARJ548"/>
  <c r="AQO548"/>
  <c r="ANI548"/>
  <c r="AMN548"/>
  <c r="AIM548"/>
  <c r="AGB548"/>
  <c r="ALS548"/>
  <c r="AKX548"/>
  <c r="AKC548"/>
  <c r="AJH548"/>
  <c r="AEL548"/>
  <c r="ACV548"/>
  <c r="ABF548"/>
  <c r="AAK548"/>
  <c r="ZP548"/>
  <c r="WJ548"/>
  <c r="TY548"/>
  <c r="AHR548"/>
  <c r="AGW548"/>
  <c r="AFG548"/>
  <c r="ADQ548"/>
  <c r="ACA548"/>
  <c r="YU548"/>
  <c r="XZ548"/>
  <c r="XE548"/>
  <c r="VO548"/>
  <c r="UT548"/>
  <c r="ASY549"/>
  <c r="AUO549"/>
  <c r="ATT549"/>
  <c r="ASD549"/>
  <c r="ARI549"/>
  <c r="AQN549"/>
  <c r="ANH549"/>
  <c r="APS549"/>
  <c r="AOX549"/>
  <c r="AOC549"/>
  <c r="AMM549"/>
  <c r="ALR549"/>
  <c r="AKW549"/>
  <c r="AKB549"/>
  <c r="AJG549"/>
  <c r="AHQ549"/>
  <c r="AGV549"/>
  <c r="AIL549"/>
  <c r="AGA549"/>
  <c r="AFF549"/>
  <c r="ADP549"/>
  <c r="ABZ549"/>
  <c r="YT549"/>
  <c r="XY549"/>
  <c r="XD549"/>
  <c r="VN549"/>
  <c r="US549"/>
  <c r="AEK549"/>
  <c r="ACU549"/>
  <c r="ABE549"/>
  <c r="AAJ549"/>
  <c r="ZO549"/>
  <c r="WI549"/>
  <c r="TX549"/>
  <c r="IL536"/>
  <c r="IN536"/>
  <c r="IP536"/>
  <c r="IL537"/>
  <c r="IN537"/>
  <c r="IP537"/>
  <c r="IL538"/>
  <c r="IN538"/>
  <c r="IP538"/>
  <c r="IL539"/>
  <c r="IN539"/>
  <c r="IP539"/>
  <c r="IL540"/>
  <c r="IN540"/>
  <c r="IP540"/>
  <c r="IL541"/>
  <c r="IN541"/>
  <c r="IP541"/>
  <c r="IL542"/>
  <c r="IN542"/>
  <c r="IP542"/>
  <c r="IL543"/>
  <c r="IN543"/>
  <c r="IP543"/>
  <c r="IL544"/>
  <c r="IN544"/>
  <c r="IP544"/>
  <c r="IL545"/>
  <c r="IN545"/>
  <c r="IP545"/>
  <c r="IL546"/>
  <c r="IN546"/>
  <c r="IP546"/>
  <c r="IL547"/>
  <c r="IN547"/>
  <c r="IP547"/>
  <c r="IL548"/>
  <c r="IN548"/>
  <c r="IP548"/>
  <c r="IL549"/>
  <c r="IN549"/>
  <c r="IP549"/>
  <c r="IO552"/>
  <c r="IQ552"/>
  <c r="IP553"/>
  <c r="IO554"/>
  <c r="IQ554"/>
  <c r="IP555"/>
  <c r="IO556"/>
  <c r="IQ556"/>
  <c r="IP557"/>
  <c r="IO558"/>
  <c r="IQ558"/>
  <c r="IP559"/>
  <c r="IO560"/>
  <c r="IQ560"/>
  <c r="IP561"/>
  <c r="JG536"/>
  <c r="JI536"/>
  <c r="JK536"/>
  <c r="JG537"/>
  <c r="JI537"/>
  <c r="JK537"/>
  <c r="JG538"/>
  <c r="JI538"/>
  <c r="JK538"/>
  <c r="JG539"/>
  <c r="JI539"/>
  <c r="JK539"/>
  <c r="JG540"/>
  <c r="JI540"/>
  <c r="JK540"/>
  <c r="JG541"/>
  <c r="JI541"/>
  <c r="JK541"/>
  <c r="JG542"/>
  <c r="JI542"/>
  <c r="JK542"/>
  <c r="JG543"/>
  <c r="JI543"/>
  <c r="JK543"/>
  <c r="JG544"/>
  <c r="JI544"/>
  <c r="JK544"/>
  <c r="JG545"/>
  <c r="JI545"/>
  <c r="JK545"/>
  <c r="JG546"/>
  <c r="JI546"/>
  <c r="JK546"/>
  <c r="JG547"/>
  <c r="JI547"/>
  <c r="JK547"/>
  <c r="JG548"/>
  <c r="JI548"/>
  <c r="JK548"/>
  <c r="JG549"/>
  <c r="JI549"/>
  <c r="JK549"/>
  <c r="JJ552"/>
  <c r="JL552"/>
  <c r="JK553"/>
  <c r="JJ554"/>
  <c r="JL554"/>
  <c r="JK555"/>
  <c r="JJ556"/>
  <c r="JL556"/>
  <c r="JK557"/>
  <c r="JJ558"/>
  <c r="JL558"/>
  <c r="JK559"/>
  <c r="JJ560"/>
  <c r="JL560"/>
  <c r="JK561"/>
  <c r="KB536"/>
  <c r="KD536"/>
  <c r="KF536"/>
  <c r="KB537"/>
  <c r="KD537"/>
  <c r="KF537"/>
  <c r="KB538"/>
  <c r="KD538"/>
  <c r="KF538"/>
  <c r="KB539"/>
  <c r="KD539"/>
  <c r="KF539"/>
  <c r="KB540"/>
  <c r="KD540"/>
  <c r="KF540"/>
  <c r="KB541"/>
  <c r="KD541"/>
  <c r="KF541"/>
  <c r="KB542"/>
  <c r="KD542"/>
  <c r="KF542"/>
  <c r="KB543"/>
  <c r="KD543"/>
  <c r="KF543"/>
  <c r="KB544"/>
  <c r="KD544"/>
  <c r="KF544"/>
  <c r="KB545"/>
  <c r="KD545"/>
  <c r="KF545"/>
  <c r="KB546"/>
  <c r="KD546"/>
  <c r="KF546"/>
  <c r="KB547"/>
  <c r="KD547"/>
  <c r="KF547"/>
  <c r="KB548"/>
  <c r="KD548"/>
  <c r="KF548"/>
  <c r="KB549"/>
  <c r="KD549"/>
  <c r="KF549"/>
  <c r="KE552"/>
  <c r="KG552"/>
  <c r="KF553"/>
  <c r="KE554"/>
  <c r="KG554"/>
  <c r="KF555"/>
  <c r="KE556"/>
  <c r="KG556"/>
  <c r="KF557"/>
  <c r="KE558"/>
  <c r="KG558"/>
  <c r="KF559"/>
  <c r="KE560"/>
  <c r="KG560"/>
  <c r="KF561"/>
  <c r="KW536"/>
  <c r="KY536"/>
  <c r="LA536"/>
  <c r="KW537"/>
  <c r="KY537"/>
  <c r="LA537"/>
  <c r="KW538"/>
  <c r="KY538"/>
  <c r="LA538"/>
  <c r="KW539"/>
  <c r="KY539"/>
  <c r="LA539"/>
  <c r="KW540"/>
  <c r="KY540"/>
  <c r="LA540"/>
  <c r="KW541"/>
  <c r="KY541"/>
  <c r="LA541"/>
  <c r="KW542"/>
  <c r="KY542"/>
  <c r="LA542"/>
  <c r="KW543"/>
  <c r="KY543"/>
  <c r="LA543"/>
  <c r="KW544"/>
  <c r="KY544"/>
  <c r="LA544"/>
  <c r="KW545"/>
  <c r="KY545"/>
  <c r="LA545"/>
  <c r="KW546"/>
  <c r="KY546"/>
  <c r="LA546"/>
  <c r="KW547"/>
  <c r="KY547"/>
  <c r="LA547"/>
  <c r="KW548"/>
  <c r="KY548"/>
  <c r="LA548"/>
  <c r="KW549"/>
  <c r="KY549"/>
  <c r="LA549"/>
  <c r="LA552"/>
  <c r="KZ553"/>
  <c r="LB553"/>
  <c r="LA554"/>
  <c r="KZ555"/>
  <c r="LB555"/>
  <c r="LA556"/>
  <c r="KZ557"/>
  <c r="LB557"/>
  <c r="LA558"/>
  <c r="KZ559"/>
  <c r="LB559"/>
  <c r="LA560"/>
  <c r="KZ561"/>
  <c r="LB561"/>
  <c r="LS536"/>
  <c r="LU536"/>
  <c r="LW536"/>
  <c r="LS537"/>
  <c r="LU537"/>
  <c r="LW537"/>
  <c r="LS538"/>
  <c r="LU538"/>
  <c r="LW538"/>
  <c r="LS539"/>
  <c r="LU539"/>
  <c r="LW539"/>
  <c r="LS540"/>
  <c r="LU540"/>
  <c r="LW540"/>
  <c r="LS541"/>
  <c r="LU541"/>
  <c r="LW541"/>
  <c r="LS542"/>
  <c r="LU542"/>
  <c r="LW542"/>
  <c r="LS543"/>
  <c r="LU543"/>
  <c r="LW543"/>
  <c r="LS544"/>
  <c r="LU544"/>
  <c r="LW544"/>
  <c r="LS545"/>
  <c r="LU545"/>
  <c r="LW545"/>
  <c r="LS546"/>
  <c r="LU546"/>
  <c r="LW546"/>
  <c r="LS547"/>
  <c r="LU547"/>
  <c r="LW547"/>
  <c r="LS548"/>
  <c r="LU548"/>
  <c r="LW548"/>
  <c r="LS549"/>
  <c r="LU549"/>
  <c r="LW549"/>
  <c r="LV552"/>
  <c r="LU553"/>
  <c r="LW553"/>
  <c r="LV554"/>
  <c r="LU555"/>
  <c r="LW555"/>
  <c r="LV556"/>
  <c r="LU557"/>
  <c r="LW557"/>
  <c r="LV558"/>
  <c r="LU559"/>
  <c r="LW559"/>
  <c r="LV560"/>
  <c r="LU561"/>
  <c r="LW561"/>
  <c r="MM536"/>
  <c r="MO536"/>
  <c r="MQ536"/>
  <c r="MM537"/>
  <c r="MO537"/>
  <c r="MQ537"/>
  <c r="MM538"/>
  <c r="MO538"/>
  <c r="MQ538"/>
  <c r="MM539"/>
  <c r="MO539"/>
  <c r="MQ539"/>
  <c r="MM540"/>
  <c r="MO540"/>
  <c r="MQ540"/>
  <c r="MM541"/>
  <c r="MO541"/>
  <c r="MQ541"/>
  <c r="MM542"/>
  <c r="MO542"/>
  <c r="MQ542"/>
  <c r="MM543"/>
  <c r="MO543"/>
  <c r="MQ543"/>
  <c r="MM544"/>
  <c r="MO544"/>
  <c r="MQ544"/>
  <c r="MM545"/>
  <c r="MO545"/>
  <c r="MQ545"/>
  <c r="MM546"/>
  <c r="MO546"/>
  <c r="MQ546"/>
  <c r="MM547"/>
  <c r="MO547"/>
  <c r="MQ547"/>
  <c r="MM548"/>
  <c r="MO548"/>
  <c r="MQ548"/>
  <c r="MM549"/>
  <c r="MO549"/>
  <c r="MQ549"/>
  <c r="MP552"/>
  <c r="MR552"/>
  <c r="MQ553"/>
  <c r="MP554"/>
  <c r="MR554"/>
  <c r="MQ555"/>
  <c r="MP556"/>
  <c r="MR556"/>
  <c r="MQ557"/>
  <c r="MP558"/>
  <c r="MR558"/>
  <c r="MQ559"/>
  <c r="MP560"/>
  <c r="MR560"/>
  <c r="MQ561"/>
  <c r="NH536"/>
  <c r="NJ536"/>
  <c r="NL536"/>
  <c r="NH537"/>
  <c r="NJ537"/>
  <c r="NL537"/>
  <c r="NH538"/>
  <c r="NJ538"/>
  <c r="NL538"/>
  <c r="NH539"/>
  <c r="NJ539"/>
  <c r="NL539"/>
  <c r="NH540"/>
  <c r="NJ540"/>
  <c r="NL540"/>
  <c r="NH541"/>
  <c r="NJ541"/>
  <c r="NL541"/>
  <c r="NH542"/>
  <c r="NJ542"/>
  <c r="NL542"/>
  <c r="NH543"/>
  <c r="NJ543"/>
  <c r="NL543"/>
  <c r="NH544"/>
  <c r="NJ544"/>
  <c r="NL544"/>
  <c r="NH545"/>
  <c r="NJ545"/>
  <c r="NL545"/>
  <c r="NH546"/>
  <c r="NJ546"/>
  <c r="NL546"/>
  <c r="NH547"/>
  <c r="NJ547"/>
  <c r="NL547"/>
  <c r="NH548"/>
  <c r="NJ548"/>
  <c r="NL548"/>
  <c r="NH549"/>
  <c r="NJ549"/>
  <c r="NL549"/>
  <c r="NL552"/>
  <c r="NK553"/>
  <c r="NM553"/>
  <c r="NL554"/>
  <c r="NK555"/>
  <c r="NM555"/>
  <c r="NL556"/>
  <c r="NK557"/>
  <c r="NM557"/>
  <c r="NL558"/>
  <c r="NM559"/>
  <c r="NL560"/>
  <c r="NK561"/>
  <c r="NM561"/>
  <c r="OC536"/>
  <c r="OE536"/>
  <c r="OG536"/>
  <c r="OC537"/>
  <c r="OE537"/>
  <c r="OG537"/>
  <c r="OC538"/>
  <c r="OE538"/>
  <c r="OG538"/>
  <c r="OC539"/>
  <c r="OE539"/>
  <c r="OG539"/>
  <c r="OC540"/>
  <c r="OE540"/>
  <c r="OG540"/>
  <c r="OC541"/>
  <c r="OE541"/>
  <c r="OG541"/>
  <c r="OC542"/>
  <c r="OE542"/>
  <c r="OG542"/>
  <c r="OC543"/>
  <c r="OE543"/>
  <c r="OG543"/>
  <c r="OC544"/>
  <c r="OE544"/>
  <c r="OG544"/>
  <c r="OC545"/>
  <c r="OE545"/>
  <c r="OG545"/>
  <c r="OC546"/>
  <c r="OE546"/>
  <c r="OG546"/>
  <c r="OC547"/>
  <c r="OE547"/>
  <c r="OG547"/>
  <c r="OC548"/>
  <c r="OE548"/>
  <c r="OG548"/>
  <c r="OC549"/>
  <c r="OE549"/>
  <c r="OG549"/>
  <c r="OG552"/>
  <c r="OF553"/>
  <c r="OH553"/>
  <c r="OG554"/>
  <c r="OF555"/>
  <c r="OH555"/>
  <c r="OG556"/>
  <c r="OF557"/>
  <c r="OH557"/>
  <c r="OG558"/>
  <c r="OF559"/>
  <c r="OH559"/>
  <c r="OG560"/>
  <c r="OF561"/>
  <c r="OH561"/>
  <c r="OY536"/>
  <c r="PA536"/>
  <c r="PC536"/>
  <c r="OY537"/>
  <c r="PA537"/>
  <c r="PC537"/>
  <c r="OY538"/>
  <c r="PA538"/>
  <c r="PC538"/>
  <c r="OY539"/>
  <c r="PA539"/>
  <c r="PC539"/>
  <c r="OY540"/>
  <c r="PA540"/>
  <c r="PC540"/>
  <c r="OY541"/>
  <c r="PA541"/>
  <c r="PC541"/>
  <c r="OY542"/>
  <c r="PA542"/>
  <c r="PC542"/>
  <c r="OY543"/>
  <c r="PA543"/>
  <c r="PC543"/>
  <c r="OY544"/>
  <c r="PA544"/>
  <c r="PC544"/>
  <c r="OY545"/>
  <c r="PA545"/>
  <c r="PC545"/>
  <c r="OY546"/>
  <c r="PA546"/>
  <c r="PC546"/>
  <c r="OY547"/>
  <c r="PA547"/>
  <c r="PC547"/>
  <c r="OY548"/>
  <c r="PA548"/>
  <c r="PC548"/>
  <c r="OY549"/>
  <c r="PA549"/>
  <c r="PC549"/>
  <c r="PB552"/>
  <c r="PA553"/>
  <c r="PC553"/>
  <c r="PB554"/>
  <c r="PA555"/>
  <c r="PC555"/>
  <c r="PB556"/>
  <c r="PA557"/>
  <c r="PC557"/>
  <c r="PB558"/>
  <c r="PA559"/>
  <c r="PC559"/>
  <c r="PB560"/>
  <c r="PA561"/>
  <c r="PC561"/>
  <c r="PT536"/>
  <c r="PV536"/>
  <c r="PX536"/>
  <c r="PT537"/>
  <c r="PV537"/>
  <c r="PX537"/>
  <c r="PT538"/>
  <c r="PV538"/>
  <c r="PX538"/>
  <c r="PT539"/>
  <c r="PV539"/>
  <c r="PX539"/>
  <c r="PT540"/>
  <c r="PV540"/>
  <c r="PX540"/>
  <c r="PT541"/>
  <c r="PV541"/>
  <c r="PX541"/>
  <c r="PT542"/>
  <c r="PV542"/>
  <c r="PX542"/>
  <c r="PT543"/>
  <c r="PV543"/>
  <c r="PX543"/>
  <c r="PT544"/>
  <c r="PV544"/>
  <c r="PX544"/>
  <c r="PT545"/>
  <c r="PV545"/>
  <c r="PX545"/>
  <c r="PT546"/>
  <c r="PV546"/>
  <c r="PX546"/>
  <c r="PT547"/>
  <c r="PV547"/>
  <c r="PX547"/>
  <c r="PT548"/>
  <c r="PV548"/>
  <c r="PX548"/>
  <c r="PT549"/>
  <c r="PV549"/>
  <c r="PX549"/>
  <c r="PV552"/>
  <c r="PX552"/>
  <c r="PW553"/>
  <c r="PV554"/>
  <c r="PX554"/>
  <c r="PW555"/>
  <c r="PV556"/>
  <c r="PX556"/>
  <c r="PW557"/>
  <c r="PV558"/>
  <c r="PX558"/>
  <c r="PW559"/>
  <c r="PV560"/>
  <c r="PX560"/>
  <c r="PW561"/>
  <c r="QN536"/>
  <c r="QP536"/>
  <c r="QR536"/>
  <c r="QN537"/>
  <c r="QP537"/>
  <c r="QR537"/>
  <c r="QN538"/>
  <c r="QP538"/>
  <c r="QR538"/>
  <c r="QN539"/>
  <c r="QP539"/>
  <c r="QR539"/>
  <c r="QN540"/>
  <c r="QP540"/>
  <c r="QR540"/>
  <c r="QN541"/>
  <c r="QP541"/>
  <c r="QR541"/>
  <c r="QN542"/>
  <c r="QP542"/>
  <c r="QR542"/>
  <c r="QN543"/>
  <c r="QP543"/>
  <c r="QR543"/>
  <c r="QN544"/>
  <c r="QP544"/>
  <c r="QR544"/>
  <c r="QN545"/>
  <c r="QP545"/>
  <c r="QR545"/>
  <c r="QN546"/>
  <c r="QP546"/>
  <c r="QR546"/>
  <c r="QN547"/>
  <c r="QP547"/>
  <c r="QR547"/>
  <c r="QN548"/>
  <c r="QP548"/>
  <c r="QR548"/>
  <c r="QN549"/>
  <c r="QP549"/>
  <c r="QR549"/>
  <c r="QQ552"/>
  <c r="QS552"/>
  <c r="QR553"/>
  <c r="QQ554"/>
  <c r="QS554"/>
  <c r="QR555"/>
  <c r="QQ556"/>
  <c r="QS556"/>
  <c r="QR557"/>
  <c r="QQ558"/>
  <c r="QS558"/>
  <c r="QR559"/>
  <c r="QQ560"/>
  <c r="QS560"/>
  <c r="QR561"/>
  <c r="RI536"/>
  <c r="RK536"/>
  <c r="RM536"/>
  <c r="RI537"/>
  <c r="RK537"/>
  <c r="RM537"/>
  <c r="RI538"/>
  <c r="RK538"/>
  <c r="RM538"/>
  <c r="RI539"/>
  <c r="RK539"/>
  <c r="RM539"/>
  <c r="RI540"/>
  <c r="RK540"/>
  <c r="RM540"/>
  <c r="RI541"/>
  <c r="RK541"/>
  <c r="RM541"/>
  <c r="RI542"/>
  <c r="RK542"/>
  <c r="RM542"/>
  <c r="RI543"/>
  <c r="RK543"/>
  <c r="RM543"/>
  <c r="RI544"/>
  <c r="RK544"/>
  <c r="RM544"/>
  <c r="RI545"/>
  <c r="RK545"/>
  <c r="RM545"/>
  <c r="RI546"/>
  <c r="RK546"/>
  <c r="RM546"/>
  <c r="RI547"/>
  <c r="RK547"/>
  <c r="RM547"/>
  <c r="RI548"/>
  <c r="RK548"/>
  <c r="RM548"/>
  <c r="RI549"/>
  <c r="RK549"/>
  <c r="RM549"/>
  <c r="SG536"/>
  <c r="SI536"/>
  <c r="SE537"/>
  <c r="SG538"/>
  <c r="SI538"/>
  <c r="SE539"/>
  <c r="SG540"/>
  <c r="SI540"/>
  <c r="SE541"/>
  <c r="SG542"/>
  <c r="SI542"/>
  <c r="SE543"/>
  <c r="SG544"/>
  <c r="SI544"/>
  <c r="SE545"/>
  <c r="SG546"/>
  <c r="SI546"/>
  <c r="SE547"/>
  <c r="SG548"/>
  <c r="SI548"/>
  <c r="SE549"/>
  <c r="SG552"/>
  <c r="SI552"/>
  <c r="SH553"/>
  <c r="SG554"/>
  <c r="SI554"/>
  <c r="SH555"/>
  <c r="SG556"/>
  <c r="SI556"/>
  <c r="SH557"/>
  <c r="SG558"/>
  <c r="SI558"/>
  <c r="SH559"/>
  <c r="SG560"/>
  <c r="SI560"/>
  <c r="SH561"/>
  <c r="SY536"/>
  <c r="TA536"/>
  <c r="TC537"/>
  <c r="SY538"/>
  <c r="TA538"/>
  <c r="TC539"/>
  <c r="SY540"/>
  <c r="TA540"/>
  <c r="TC541"/>
  <c r="SY542"/>
  <c r="TA542"/>
  <c r="TC543"/>
  <c r="SY544"/>
  <c r="TA544"/>
  <c r="TC545"/>
  <c r="SY546"/>
  <c r="TA546"/>
  <c r="TC547"/>
  <c r="SY548"/>
  <c r="TA548"/>
  <c r="TC549"/>
  <c r="TB552"/>
  <c r="TD552"/>
  <c r="TC553"/>
  <c r="TB554"/>
  <c r="TD554"/>
  <c r="CV536"/>
  <c r="AUL536"/>
  <c r="ATQ536"/>
  <c r="ASV536"/>
  <c r="APP536"/>
  <c r="AOU536"/>
  <c r="ANZ536"/>
  <c r="ASA536"/>
  <c r="ARF536"/>
  <c r="AQK536"/>
  <c r="ANE536"/>
  <c r="AMJ536"/>
  <c r="AII536"/>
  <c r="AFX536"/>
  <c r="ALO536"/>
  <c r="AKT536"/>
  <c r="AJY536"/>
  <c r="AJD536"/>
  <c r="AEH536"/>
  <c r="ACR536"/>
  <c r="ABB536"/>
  <c r="AAG536"/>
  <c r="ZL536"/>
  <c r="WF536"/>
  <c r="TU536"/>
  <c r="AHN536"/>
  <c r="AGS536"/>
  <c r="AFC536"/>
  <c r="ADM536"/>
  <c r="ABW536"/>
  <c r="YQ536"/>
  <c r="XV536"/>
  <c r="XA536"/>
  <c r="VK536"/>
  <c r="UP536"/>
  <c r="AJ537"/>
  <c r="ASU537"/>
  <c r="AUK537"/>
  <c r="ATP537"/>
  <c r="ARZ537"/>
  <c r="ARE537"/>
  <c r="AQJ537"/>
  <c r="APO537"/>
  <c r="AOT537"/>
  <c r="ANY537"/>
  <c r="AMI537"/>
  <c r="ALN537"/>
  <c r="AKS537"/>
  <c r="AJX537"/>
  <c r="AJC537"/>
  <c r="AHM537"/>
  <c r="AGR537"/>
  <c r="AND537"/>
  <c r="AIH537"/>
  <c r="AFW537"/>
  <c r="AFB537"/>
  <c r="ADL537"/>
  <c r="ABV537"/>
  <c r="YP537"/>
  <c r="XU537"/>
  <c r="WZ537"/>
  <c r="VJ537"/>
  <c r="UO537"/>
  <c r="AEG537"/>
  <c r="ACQ537"/>
  <c r="ABA537"/>
  <c r="AAF537"/>
  <c r="ZK537"/>
  <c r="WE537"/>
  <c r="TT537"/>
  <c r="DR537"/>
  <c r="ASW537"/>
  <c r="AUM537"/>
  <c r="ATR537"/>
  <c r="ASB537"/>
  <c r="ARG537"/>
  <c r="AQL537"/>
  <c r="APQ537"/>
  <c r="AOV537"/>
  <c r="AOA537"/>
  <c r="AMK537"/>
  <c r="ANF537"/>
  <c r="ALP537"/>
  <c r="AKU537"/>
  <c r="AJZ537"/>
  <c r="AJE537"/>
  <c r="AHO537"/>
  <c r="AGT537"/>
  <c r="AIJ537"/>
  <c r="AFD537"/>
  <c r="ADN537"/>
  <c r="ABX537"/>
  <c r="YR537"/>
  <c r="XW537"/>
  <c r="XB537"/>
  <c r="VL537"/>
  <c r="UQ537"/>
  <c r="AFY537"/>
  <c r="AEI537"/>
  <c r="ACS537"/>
  <c r="ABC537"/>
  <c r="AAH537"/>
  <c r="ZM537"/>
  <c r="WG537"/>
  <c r="TV537"/>
  <c r="GW538"/>
  <c r="AUL538"/>
  <c r="ATQ538"/>
  <c r="ASV538"/>
  <c r="APP538"/>
  <c r="AOU538"/>
  <c r="ANZ538"/>
  <c r="ASA538"/>
  <c r="ARF538"/>
  <c r="AQK538"/>
  <c r="ANE538"/>
  <c r="AMJ538"/>
  <c r="AII538"/>
  <c r="AFX538"/>
  <c r="ALO538"/>
  <c r="AKT538"/>
  <c r="AJY538"/>
  <c r="AJD538"/>
  <c r="AEH538"/>
  <c r="ACR538"/>
  <c r="ABB538"/>
  <c r="AAG538"/>
  <c r="ZL538"/>
  <c r="WF538"/>
  <c r="TU538"/>
  <c r="AHN538"/>
  <c r="AGS538"/>
  <c r="AFC538"/>
  <c r="ADM538"/>
  <c r="ABW538"/>
  <c r="YQ538"/>
  <c r="XV538"/>
  <c r="XA538"/>
  <c r="VK538"/>
  <c r="UP538"/>
  <c r="AJ539"/>
  <c r="ASU539"/>
  <c r="AUK539"/>
  <c r="ATP539"/>
  <c r="ARZ539"/>
  <c r="ARE539"/>
  <c r="AQJ539"/>
  <c r="AND539"/>
  <c r="APO539"/>
  <c r="AOT539"/>
  <c r="ANY539"/>
  <c r="AMI539"/>
  <c r="ALN539"/>
  <c r="AKS539"/>
  <c r="AJX539"/>
  <c r="AJC539"/>
  <c r="AHM539"/>
  <c r="AGR539"/>
  <c r="AIH539"/>
  <c r="AFW539"/>
  <c r="AFB539"/>
  <c r="ADL539"/>
  <c r="ABV539"/>
  <c r="YP539"/>
  <c r="XU539"/>
  <c r="WZ539"/>
  <c r="VJ539"/>
  <c r="UO539"/>
  <c r="AEG539"/>
  <c r="ACQ539"/>
  <c r="ABA539"/>
  <c r="AAF539"/>
  <c r="ZK539"/>
  <c r="WE539"/>
  <c r="TT539"/>
  <c r="GC539"/>
  <c r="ASW539"/>
  <c r="AUM539"/>
  <c r="ATR539"/>
  <c r="ASB539"/>
  <c r="ARG539"/>
  <c r="AQL539"/>
  <c r="ANF539"/>
  <c r="APQ539"/>
  <c r="AOV539"/>
  <c r="AOA539"/>
  <c r="AMK539"/>
  <c r="ALP539"/>
  <c r="AKU539"/>
  <c r="AJZ539"/>
  <c r="AJE539"/>
  <c r="AHO539"/>
  <c r="AGT539"/>
  <c r="AIJ539"/>
  <c r="AFD539"/>
  <c r="ADN539"/>
  <c r="ABX539"/>
  <c r="YR539"/>
  <c r="XW539"/>
  <c r="XB539"/>
  <c r="VL539"/>
  <c r="UQ539"/>
  <c r="AFY539"/>
  <c r="AEI539"/>
  <c r="ACS539"/>
  <c r="ABC539"/>
  <c r="AAH539"/>
  <c r="ZM539"/>
  <c r="WG539"/>
  <c r="TV539"/>
  <c r="CV540"/>
  <c r="AUL540"/>
  <c r="ATQ540"/>
  <c r="ASV540"/>
  <c r="APP540"/>
  <c r="AOU540"/>
  <c r="ANZ540"/>
  <c r="ASA540"/>
  <c r="ARF540"/>
  <c r="AQK540"/>
  <c r="ANE540"/>
  <c r="AMJ540"/>
  <c r="AII540"/>
  <c r="AFX540"/>
  <c r="ALO540"/>
  <c r="AKT540"/>
  <c r="AJY540"/>
  <c r="AJD540"/>
  <c r="AEH540"/>
  <c r="ACR540"/>
  <c r="ABB540"/>
  <c r="AAG540"/>
  <c r="ZL540"/>
  <c r="WF540"/>
  <c r="TU540"/>
  <c r="AHN540"/>
  <c r="AGS540"/>
  <c r="AFC540"/>
  <c r="ADM540"/>
  <c r="ABW540"/>
  <c r="YQ540"/>
  <c r="XV540"/>
  <c r="XA540"/>
  <c r="VK540"/>
  <c r="UP540"/>
  <c r="AJ541"/>
  <c r="ASU541"/>
  <c r="AUK541"/>
  <c r="ATP541"/>
  <c r="ARZ541"/>
  <c r="ARE541"/>
  <c r="AQJ541"/>
  <c r="AND541"/>
  <c r="APO541"/>
  <c r="AOT541"/>
  <c r="ANY541"/>
  <c r="AMI541"/>
  <c r="ALN541"/>
  <c r="AKS541"/>
  <c r="AJX541"/>
  <c r="AJC541"/>
  <c r="AHM541"/>
  <c r="AGR541"/>
  <c r="AIH541"/>
  <c r="AFW541"/>
  <c r="AFB541"/>
  <c r="ADL541"/>
  <c r="ABV541"/>
  <c r="YP541"/>
  <c r="XU541"/>
  <c r="WZ541"/>
  <c r="VJ541"/>
  <c r="UO541"/>
  <c r="AEG541"/>
  <c r="ACQ541"/>
  <c r="ABA541"/>
  <c r="AAF541"/>
  <c r="ZK541"/>
  <c r="WE541"/>
  <c r="TT541"/>
  <c r="DR541"/>
  <c r="ASW541"/>
  <c r="AUM541"/>
  <c r="ATR541"/>
  <c r="ASB541"/>
  <c r="ARG541"/>
  <c r="AQL541"/>
  <c r="ANF541"/>
  <c r="APQ541"/>
  <c r="AOV541"/>
  <c r="AOA541"/>
  <c r="AMK541"/>
  <c r="ALP541"/>
  <c r="AKU541"/>
  <c r="AJZ541"/>
  <c r="AJE541"/>
  <c r="AHO541"/>
  <c r="AGT541"/>
  <c r="AIJ541"/>
  <c r="AFD541"/>
  <c r="ADN541"/>
  <c r="ABX541"/>
  <c r="YR541"/>
  <c r="XW541"/>
  <c r="XB541"/>
  <c r="VL541"/>
  <c r="UQ541"/>
  <c r="AFY541"/>
  <c r="AEI541"/>
  <c r="ACS541"/>
  <c r="ABC541"/>
  <c r="AAH541"/>
  <c r="ZM541"/>
  <c r="WG541"/>
  <c r="TV541"/>
  <c r="GW542"/>
  <c r="AUL542"/>
  <c r="ATQ542"/>
  <c r="ASV542"/>
  <c r="APP542"/>
  <c r="AOU542"/>
  <c r="ANZ542"/>
  <c r="ASA542"/>
  <c r="ARF542"/>
  <c r="AQK542"/>
  <c r="ANE542"/>
  <c r="AMJ542"/>
  <c r="AII542"/>
  <c r="AFX542"/>
  <c r="ALO542"/>
  <c r="AKT542"/>
  <c r="AJY542"/>
  <c r="AJD542"/>
  <c r="AEH542"/>
  <c r="ACR542"/>
  <c r="ABB542"/>
  <c r="AAG542"/>
  <c r="ZL542"/>
  <c r="WF542"/>
  <c r="TU542"/>
  <c r="AHN542"/>
  <c r="AGS542"/>
  <c r="AFC542"/>
  <c r="ADM542"/>
  <c r="ABW542"/>
  <c r="YQ542"/>
  <c r="XV542"/>
  <c r="XA542"/>
  <c r="VK542"/>
  <c r="UP542"/>
  <c r="AJ543"/>
  <c r="ASU543"/>
  <c r="AUK543"/>
  <c r="ATP543"/>
  <c r="ARZ543"/>
  <c r="ARE543"/>
  <c r="AQJ543"/>
  <c r="AND543"/>
  <c r="APO543"/>
  <c r="AOT543"/>
  <c r="ANY543"/>
  <c r="AMI543"/>
  <c r="ALN543"/>
  <c r="AKS543"/>
  <c r="AJX543"/>
  <c r="AJC543"/>
  <c r="AHM543"/>
  <c r="AGR543"/>
  <c r="AIH543"/>
  <c r="AFW543"/>
  <c r="AFB543"/>
  <c r="ADL543"/>
  <c r="ABV543"/>
  <c r="YP543"/>
  <c r="XU543"/>
  <c r="WZ543"/>
  <c r="VJ543"/>
  <c r="UO543"/>
  <c r="AEG543"/>
  <c r="ACQ543"/>
  <c r="ABA543"/>
  <c r="AAF543"/>
  <c r="ZK543"/>
  <c r="WE543"/>
  <c r="TT543"/>
  <c r="DR543"/>
  <c r="ASW543"/>
  <c r="AUM543"/>
  <c r="ATR543"/>
  <c r="ASB543"/>
  <c r="ARG543"/>
  <c r="AQL543"/>
  <c r="ANF543"/>
  <c r="APQ543"/>
  <c r="AOV543"/>
  <c r="AOA543"/>
  <c r="AMK543"/>
  <c r="ALP543"/>
  <c r="AKU543"/>
  <c r="AJZ543"/>
  <c r="AJE543"/>
  <c r="AHO543"/>
  <c r="AGT543"/>
  <c r="AIJ543"/>
  <c r="AFD543"/>
  <c r="ADN543"/>
  <c r="ABX543"/>
  <c r="YR543"/>
  <c r="XW543"/>
  <c r="XB543"/>
  <c r="VL543"/>
  <c r="UQ543"/>
  <c r="AFY543"/>
  <c r="AEI543"/>
  <c r="ACS543"/>
  <c r="ABC543"/>
  <c r="AAH543"/>
  <c r="ZM543"/>
  <c r="WG543"/>
  <c r="TV543"/>
  <c r="CV544"/>
  <c r="AUL544"/>
  <c r="ATQ544"/>
  <c r="ASV544"/>
  <c r="APP544"/>
  <c r="AOU544"/>
  <c r="ANZ544"/>
  <c r="ASA544"/>
  <c r="ARF544"/>
  <c r="AQK544"/>
  <c r="ANE544"/>
  <c r="AMJ544"/>
  <c r="AII544"/>
  <c r="AFX544"/>
  <c r="ALO544"/>
  <c r="AKT544"/>
  <c r="AJY544"/>
  <c r="AJD544"/>
  <c r="AEH544"/>
  <c r="ACR544"/>
  <c r="ABB544"/>
  <c r="AAG544"/>
  <c r="ZL544"/>
  <c r="WF544"/>
  <c r="TU544"/>
  <c r="AHN544"/>
  <c r="AGS544"/>
  <c r="AFC544"/>
  <c r="ADM544"/>
  <c r="ABW544"/>
  <c r="YQ544"/>
  <c r="XV544"/>
  <c r="XA544"/>
  <c r="VK544"/>
  <c r="UP544"/>
  <c r="AJ545"/>
  <c r="ASU545"/>
  <c r="AUK545"/>
  <c r="ATP545"/>
  <c r="ARZ545"/>
  <c r="ARE545"/>
  <c r="AQJ545"/>
  <c r="AND545"/>
  <c r="APO545"/>
  <c r="AOT545"/>
  <c r="ANY545"/>
  <c r="AMI545"/>
  <c r="ALN545"/>
  <c r="AKS545"/>
  <c r="AJX545"/>
  <c r="AJC545"/>
  <c r="AHM545"/>
  <c r="AGR545"/>
  <c r="AIH545"/>
  <c r="AFW545"/>
  <c r="AFB545"/>
  <c r="ADL545"/>
  <c r="ABV545"/>
  <c r="YP545"/>
  <c r="XU545"/>
  <c r="WZ545"/>
  <c r="VJ545"/>
  <c r="UO545"/>
  <c r="AEG545"/>
  <c r="ACQ545"/>
  <c r="ABA545"/>
  <c r="AAF545"/>
  <c r="ZK545"/>
  <c r="WE545"/>
  <c r="TT545"/>
  <c r="DR545"/>
  <c r="ASW545"/>
  <c r="AUM545"/>
  <c r="ATR545"/>
  <c r="ASB545"/>
  <c r="ARG545"/>
  <c r="AQL545"/>
  <c r="ANF545"/>
  <c r="APQ545"/>
  <c r="AOV545"/>
  <c r="AOA545"/>
  <c r="AMK545"/>
  <c r="ALP545"/>
  <c r="AKU545"/>
  <c r="AJZ545"/>
  <c r="AJE545"/>
  <c r="AHO545"/>
  <c r="AGT545"/>
  <c r="AIJ545"/>
  <c r="AFD545"/>
  <c r="ADN545"/>
  <c r="ABX545"/>
  <c r="YR545"/>
  <c r="XW545"/>
  <c r="XB545"/>
  <c r="VL545"/>
  <c r="UQ545"/>
  <c r="AFY545"/>
  <c r="AEI545"/>
  <c r="ACS545"/>
  <c r="ABC545"/>
  <c r="AAH545"/>
  <c r="ZM545"/>
  <c r="WG545"/>
  <c r="TV545"/>
  <c r="GW546"/>
  <c r="AUL546"/>
  <c r="ATQ546"/>
  <c r="ASV546"/>
  <c r="APP546"/>
  <c r="AOU546"/>
  <c r="ANZ546"/>
  <c r="ASA546"/>
  <c r="ARF546"/>
  <c r="AQK546"/>
  <c r="ANE546"/>
  <c r="AMJ546"/>
  <c r="AII546"/>
  <c r="AFX546"/>
  <c r="ALO546"/>
  <c r="AKT546"/>
  <c r="AJY546"/>
  <c r="AJD546"/>
  <c r="AEH546"/>
  <c r="ACR546"/>
  <c r="ABB546"/>
  <c r="AAG546"/>
  <c r="ZL546"/>
  <c r="WF546"/>
  <c r="TU546"/>
  <c r="AHN546"/>
  <c r="AGS546"/>
  <c r="AFC546"/>
  <c r="ADM546"/>
  <c r="ABW546"/>
  <c r="YQ546"/>
  <c r="XV546"/>
  <c r="XA546"/>
  <c r="VK546"/>
  <c r="UP546"/>
  <c r="AJ547"/>
  <c r="ASU547"/>
  <c r="AUK547"/>
  <c r="ATP547"/>
  <c r="ARZ547"/>
  <c r="ARE547"/>
  <c r="AQJ547"/>
  <c r="AND547"/>
  <c r="APO547"/>
  <c r="AOT547"/>
  <c r="ANY547"/>
  <c r="AMI547"/>
  <c r="ALN547"/>
  <c r="AKS547"/>
  <c r="AJX547"/>
  <c r="AJC547"/>
  <c r="AHM547"/>
  <c r="AGR547"/>
  <c r="AIH547"/>
  <c r="AFW547"/>
  <c r="AFB547"/>
  <c r="ADL547"/>
  <c r="ABV547"/>
  <c r="YP547"/>
  <c r="XU547"/>
  <c r="WZ547"/>
  <c r="VJ547"/>
  <c r="UO547"/>
  <c r="AEG547"/>
  <c r="ACQ547"/>
  <c r="ABA547"/>
  <c r="AAF547"/>
  <c r="ZK547"/>
  <c r="WE547"/>
  <c r="TT547"/>
  <c r="GC547"/>
  <c r="ASW547"/>
  <c r="AUM547"/>
  <c r="ATR547"/>
  <c r="ASB547"/>
  <c r="ARG547"/>
  <c r="AQL547"/>
  <c r="ANF547"/>
  <c r="APQ547"/>
  <c r="AOV547"/>
  <c r="AOA547"/>
  <c r="AMK547"/>
  <c r="ALP547"/>
  <c r="AKU547"/>
  <c r="AJZ547"/>
  <c r="AJE547"/>
  <c r="AHO547"/>
  <c r="AGT547"/>
  <c r="AIJ547"/>
  <c r="AFD547"/>
  <c r="ADN547"/>
  <c r="ABX547"/>
  <c r="YR547"/>
  <c r="XW547"/>
  <c r="XB547"/>
  <c r="VL547"/>
  <c r="UQ547"/>
  <c r="AFY547"/>
  <c r="AEI547"/>
  <c r="ACS547"/>
  <c r="ABC547"/>
  <c r="AAH547"/>
  <c r="ZM547"/>
  <c r="WG547"/>
  <c r="TV547"/>
  <c r="CV548"/>
  <c r="AUL548"/>
  <c r="ATQ548"/>
  <c r="ASV548"/>
  <c r="APP548"/>
  <c r="AOU548"/>
  <c r="ANZ548"/>
  <c r="ASA548"/>
  <c r="ARF548"/>
  <c r="AQK548"/>
  <c r="ANE548"/>
  <c r="AMJ548"/>
  <c r="AII548"/>
  <c r="AFX548"/>
  <c r="ALO548"/>
  <c r="AKT548"/>
  <c r="AJY548"/>
  <c r="AJD548"/>
  <c r="AEH548"/>
  <c r="ACR548"/>
  <c r="ABB548"/>
  <c r="AAG548"/>
  <c r="ZL548"/>
  <c r="WF548"/>
  <c r="TU548"/>
  <c r="AHN548"/>
  <c r="AGS548"/>
  <c r="AFC548"/>
  <c r="ADM548"/>
  <c r="ABW548"/>
  <c r="YQ548"/>
  <c r="XV548"/>
  <c r="XA548"/>
  <c r="VK548"/>
  <c r="UP548"/>
  <c r="AJ549"/>
  <c r="ASU549"/>
  <c r="AUK549"/>
  <c r="ATP549"/>
  <c r="ARZ549"/>
  <c r="ARE549"/>
  <c r="AQJ549"/>
  <c r="AND549"/>
  <c r="APO549"/>
  <c r="AOT549"/>
  <c r="ANY549"/>
  <c r="AMI549"/>
  <c r="ALN549"/>
  <c r="AKS549"/>
  <c r="AJX549"/>
  <c r="AJC549"/>
  <c r="AHM549"/>
  <c r="AGR549"/>
  <c r="AIH549"/>
  <c r="AFW549"/>
  <c r="AFB549"/>
  <c r="ADL549"/>
  <c r="ABV549"/>
  <c r="YP549"/>
  <c r="XU549"/>
  <c r="WZ549"/>
  <c r="VJ549"/>
  <c r="UO549"/>
  <c r="AEG549"/>
  <c r="ACQ549"/>
  <c r="ABA549"/>
  <c r="AAF549"/>
  <c r="ZK549"/>
  <c r="WE549"/>
  <c r="TT549"/>
  <c r="DR549"/>
  <c r="ASW549"/>
  <c r="AUM549"/>
  <c r="ATR549"/>
  <c r="ASB549"/>
  <c r="ARG549"/>
  <c r="AQL549"/>
  <c r="ANF549"/>
  <c r="APQ549"/>
  <c r="AOV549"/>
  <c r="AOA549"/>
  <c r="AMK549"/>
  <c r="ALP549"/>
  <c r="AKU549"/>
  <c r="AJZ549"/>
  <c r="AJE549"/>
  <c r="AHO549"/>
  <c r="AGT549"/>
  <c r="AIJ549"/>
  <c r="AFD549"/>
  <c r="ADN549"/>
  <c r="ABX549"/>
  <c r="YR549"/>
  <c r="XW549"/>
  <c r="XB549"/>
  <c r="VL549"/>
  <c r="UQ549"/>
  <c r="AFY549"/>
  <c r="AEI549"/>
  <c r="ACS549"/>
  <c r="ABC549"/>
  <c r="AAH549"/>
  <c r="ZM549"/>
  <c r="WG549"/>
  <c r="TV549"/>
  <c r="GE552"/>
  <c r="AUO552"/>
  <c r="ATT552"/>
  <c r="ASY552"/>
  <c r="ASD552"/>
  <c r="AOX552"/>
  <c r="AOC552"/>
  <c r="ANH552"/>
  <c r="ARI552"/>
  <c r="AQN552"/>
  <c r="APS552"/>
  <c r="AMM552"/>
  <c r="ALR552"/>
  <c r="AHQ552"/>
  <c r="AKW552"/>
  <c r="AKB552"/>
  <c r="AJG552"/>
  <c r="AIL552"/>
  <c r="ADP552"/>
  <c r="ABZ552"/>
  <c r="AAJ552"/>
  <c r="ZO552"/>
  <c r="YT552"/>
  <c r="VN552"/>
  <c r="US552"/>
  <c r="TX552"/>
  <c r="AGV552"/>
  <c r="AGA552"/>
  <c r="AFF552"/>
  <c r="AEK552"/>
  <c r="ACU552"/>
  <c r="ABE552"/>
  <c r="XY552"/>
  <c r="XD552"/>
  <c r="WI552"/>
  <c r="CC553"/>
  <c r="AUN553"/>
  <c r="ATS553"/>
  <c r="ASX553"/>
  <c r="ASC553"/>
  <c r="AOW553"/>
  <c r="AOB553"/>
  <c r="ANG553"/>
  <c r="ARH553"/>
  <c r="AQM553"/>
  <c r="APR553"/>
  <c r="AML553"/>
  <c r="ALQ553"/>
  <c r="AHP553"/>
  <c r="AKV553"/>
  <c r="AKA553"/>
  <c r="AJF553"/>
  <c r="AIK553"/>
  <c r="AGU553"/>
  <c r="AFZ553"/>
  <c r="ADO553"/>
  <c r="ABY553"/>
  <c r="AAI553"/>
  <c r="ZN553"/>
  <c r="YS553"/>
  <c r="VM553"/>
  <c r="UR553"/>
  <c r="TW553"/>
  <c r="AFE553"/>
  <c r="AEJ553"/>
  <c r="ACT553"/>
  <c r="ABD553"/>
  <c r="XX553"/>
  <c r="XC553"/>
  <c r="WH553"/>
  <c r="DU553"/>
  <c r="AUP553"/>
  <c r="ATU553"/>
  <c r="ASZ553"/>
  <c r="ASE553"/>
  <c r="AOY553"/>
  <c r="AOD553"/>
  <c r="ANI553"/>
  <c r="ARJ553"/>
  <c r="AQO553"/>
  <c r="APT553"/>
  <c r="AMN553"/>
  <c r="ALS553"/>
  <c r="AHR553"/>
  <c r="AKX553"/>
  <c r="AKC553"/>
  <c r="AJH553"/>
  <c r="AIM553"/>
  <c r="ADQ553"/>
  <c r="ACA553"/>
  <c r="AAK553"/>
  <c r="ZP553"/>
  <c r="YU553"/>
  <c r="VO553"/>
  <c r="UT553"/>
  <c r="TY553"/>
  <c r="AGW553"/>
  <c r="AGB553"/>
  <c r="AFG553"/>
  <c r="AEL553"/>
  <c r="ACV553"/>
  <c r="ABF553"/>
  <c r="XZ553"/>
  <c r="XE553"/>
  <c r="WJ553"/>
  <c r="CD554"/>
  <c r="AUO554"/>
  <c r="ATT554"/>
  <c r="ASY554"/>
  <c r="ASD554"/>
  <c r="AOX554"/>
  <c r="AOC554"/>
  <c r="ANH554"/>
  <c r="ARI554"/>
  <c r="AQN554"/>
  <c r="APS554"/>
  <c r="AMM554"/>
  <c r="ALR554"/>
  <c r="AHQ554"/>
  <c r="AKW554"/>
  <c r="AKB554"/>
  <c r="AJG554"/>
  <c r="AIL554"/>
  <c r="AGV554"/>
  <c r="AGA554"/>
  <c r="ADP554"/>
  <c r="ABZ554"/>
  <c r="AAJ554"/>
  <c r="ZO554"/>
  <c r="YT554"/>
  <c r="VN554"/>
  <c r="US554"/>
  <c r="TX554"/>
  <c r="AFF554"/>
  <c r="AEK554"/>
  <c r="ACU554"/>
  <c r="ABE554"/>
  <c r="XY554"/>
  <c r="XD554"/>
  <c r="WI554"/>
  <c r="EN555"/>
  <c r="AUN555"/>
  <c r="ATS555"/>
  <c r="ASX555"/>
  <c r="ASC555"/>
  <c r="AOW555"/>
  <c r="AOB555"/>
  <c r="ANG555"/>
  <c r="ARH555"/>
  <c r="AQM555"/>
  <c r="APR555"/>
  <c r="AML555"/>
  <c r="ALQ555"/>
  <c r="AHP555"/>
  <c r="AKV555"/>
  <c r="AKA555"/>
  <c r="AJF555"/>
  <c r="AIK555"/>
  <c r="ADO555"/>
  <c r="ABY555"/>
  <c r="AAI555"/>
  <c r="ZN555"/>
  <c r="YS555"/>
  <c r="VM555"/>
  <c r="UR555"/>
  <c r="TW555"/>
  <c r="TB555"/>
  <c r="AGU555"/>
  <c r="AFZ555"/>
  <c r="AFE555"/>
  <c r="AEJ555"/>
  <c r="ACT555"/>
  <c r="ABD555"/>
  <c r="XX555"/>
  <c r="XC555"/>
  <c r="WH555"/>
  <c r="HV555"/>
  <c r="AUP555"/>
  <c r="ATU555"/>
  <c r="ASZ555"/>
  <c r="ASE555"/>
  <c r="AOY555"/>
  <c r="AOD555"/>
  <c r="ANI555"/>
  <c r="ARJ555"/>
  <c r="AQO555"/>
  <c r="APT555"/>
  <c r="AMN555"/>
  <c r="ALS555"/>
  <c r="AHR555"/>
  <c r="AKX555"/>
  <c r="AKC555"/>
  <c r="AJH555"/>
  <c r="AIM555"/>
  <c r="AGW555"/>
  <c r="AGB555"/>
  <c r="ADQ555"/>
  <c r="ACA555"/>
  <c r="AAK555"/>
  <c r="ZP555"/>
  <c r="YU555"/>
  <c r="VO555"/>
  <c r="UT555"/>
  <c r="TY555"/>
  <c r="TD555"/>
  <c r="AFG555"/>
  <c r="AEL555"/>
  <c r="ACV555"/>
  <c r="ABF555"/>
  <c r="XZ555"/>
  <c r="XE555"/>
  <c r="WJ555"/>
  <c r="DT556"/>
  <c r="AUO556"/>
  <c r="ATT556"/>
  <c r="ASY556"/>
  <c r="ASD556"/>
  <c r="AOX556"/>
  <c r="AOC556"/>
  <c r="ANH556"/>
  <c r="ARI556"/>
  <c r="AQN556"/>
  <c r="APS556"/>
  <c r="AMM556"/>
  <c r="ALR556"/>
  <c r="AHQ556"/>
  <c r="AKW556"/>
  <c r="AKB556"/>
  <c r="AJG556"/>
  <c r="AIL556"/>
  <c r="ADP556"/>
  <c r="ABZ556"/>
  <c r="AAJ556"/>
  <c r="ZO556"/>
  <c r="YT556"/>
  <c r="VN556"/>
  <c r="US556"/>
  <c r="TX556"/>
  <c r="TC556"/>
  <c r="AGV556"/>
  <c r="AGA556"/>
  <c r="AFF556"/>
  <c r="AEK556"/>
  <c r="ACU556"/>
  <c r="ABE556"/>
  <c r="XY556"/>
  <c r="XD556"/>
  <c r="WI556"/>
  <c r="GY557"/>
  <c r="AUN557"/>
  <c r="ATS557"/>
  <c r="ASX557"/>
  <c r="ASC557"/>
  <c r="AOW557"/>
  <c r="AOB557"/>
  <c r="ANG557"/>
  <c r="ARH557"/>
  <c r="AQM557"/>
  <c r="APR557"/>
  <c r="AML557"/>
  <c r="ALQ557"/>
  <c r="AHP557"/>
  <c r="AKV557"/>
  <c r="AKA557"/>
  <c r="AJF557"/>
  <c r="AIK557"/>
  <c r="AGU557"/>
  <c r="AFZ557"/>
  <c r="ADO557"/>
  <c r="ABY557"/>
  <c r="AAI557"/>
  <c r="ZN557"/>
  <c r="YS557"/>
  <c r="VM557"/>
  <c r="UR557"/>
  <c r="TW557"/>
  <c r="TB557"/>
  <c r="AFE557"/>
  <c r="AEJ557"/>
  <c r="ACT557"/>
  <c r="ABD557"/>
  <c r="XX557"/>
  <c r="XC557"/>
  <c r="WH557"/>
  <c r="GF557"/>
  <c r="AUP557"/>
  <c r="ATU557"/>
  <c r="ASZ557"/>
  <c r="ASE557"/>
  <c r="AOY557"/>
  <c r="AOD557"/>
  <c r="ANI557"/>
  <c r="ARJ557"/>
  <c r="AQO557"/>
  <c r="APT557"/>
  <c r="AMN557"/>
  <c r="ALS557"/>
  <c r="AHR557"/>
  <c r="AKX557"/>
  <c r="AKC557"/>
  <c r="AJH557"/>
  <c r="AIM557"/>
  <c r="ADQ557"/>
  <c r="ACA557"/>
  <c r="AAK557"/>
  <c r="ZP557"/>
  <c r="YU557"/>
  <c r="VO557"/>
  <c r="UT557"/>
  <c r="TY557"/>
  <c r="TD557"/>
  <c r="AGW557"/>
  <c r="AGB557"/>
  <c r="AFG557"/>
  <c r="AEL557"/>
  <c r="ACV557"/>
  <c r="ABF557"/>
  <c r="XZ557"/>
  <c r="XE557"/>
  <c r="WJ557"/>
  <c r="CD558"/>
  <c r="AUO558"/>
  <c r="ATT558"/>
  <c r="ASY558"/>
  <c r="ASD558"/>
  <c r="AOX558"/>
  <c r="AOC558"/>
  <c r="ANH558"/>
  <c r="ARI558"/>
  <c r="AQN558"/>
  <c r="APS558"/>
  <c r="AMM558"/>
  <c r="ALR558"/>
  <c r="AHQ558"/>
  <c r="AKW558"/>
  <c r="AKB558"/>
  <c r="AJG558"/>
  <c r="AIL558"/>
  <c r="AGV558"/>
  <c r="AGA558"/>
  <c r="ADP558"/>
  <c r="ABZ558"/>
  <c r="AAJ558"/>
  <c r="ZO558"/>
  <c r="YT558"/>
  <c r="VN558"/>
  <c r="US558"/>
  <c r="TX558"/>
  <c r="TC558"/>
  <c r="AFF558"/>
  <c r="AEK558"/>
  <c r="ACU558"/>
  <c r="ABE558"/>
  <c r="XY558"/>
  <c r="XD558"/>
  <c r="WI558"/>
  <c r="DS559"/>
  <c r="AUN559"/>
  <c r="ATS559"/>
  <c r="ASX559"/>
  <c r="ASC559"/>
  <c r="AOW559"/>
  <c r="AOB559"/>
  <c r="ANG559"/>
  <c r="ARH559"/>
  <c r="AQM559"/>
  <c r="APR559"/>
  <c r="AML559"/>
  <c r="ALQ559"/>
  <c r="AHP559"/>
  <c r="AKV559"/>
  <c r="AKA559"/>
  <c r="AJF559"/>
  <c r="AIK559"/>
  <c r="ADO559"/>
  <c r="ABY559"/>
  <c r="AAI559"/>
  <c r="ZN559"/>
  <c r="YS559"/>
  <c r="VM559"/>
  <c r="UR559"/>
  <c r="TW559"/>
  <c r="TB559"/>
  <c r="AGU559"/>
  <c r="AFZ559"/>
  <c r="AFE559"/>
  <c r="AEJ559"/>
  <c r="ACT559"/>
  <c r="ABD559"/>
  <c r="XX559"/>
  <c r="XC559"/>
  <c r="WH559"/>
  <c r="CE559"/>
  <c r="AUP559"/>
  <c r="ATU559"/>
  <c r="ASZ559"/>
  <c r="ASE559"/>
  <c r="AOY559"/>
  <c r="AOD559"/>
  <c r="ANI559"/>
  <c r="ARJ559"/>
  <c r="AQO559"/>
  <c r="APT559"/>
  <c r="AMN559"/>
  <c r="ALS559"/>
  <c r="AHR559"/>
  <c r="AKX559"/>
  <c r="AKC559"/>
  <c r="AJH559"/>
  <c r="AIM559"/>
  <c r="AGW559"/>
  <c r="AGB559"/>
  <c r="ADQ559"/>
  <c r="ACA559"/>
  <c r="AAK559"/>
  <c r="ZP559"/>
  <c r="YU559"/>
  <c r="VO559"/>
  <c r="UT559"/>
  <c r="TY559"/>
  <c r="TD559"/>
  <c r="AFG559"/>
  <c r="AEL559"/>
  <c r="ACV559"/>
  <c r="ABF559"/>
  <c r="XZ559"/>
  <c r="XE559"/>
  <c r="WJ559"/>
  <c r="EO560"/>
  <c r="AUO560"/>
  <c r="ATT560"/>
  <c r="ASY560"/>
  <c r="ASD560"/>
  <c r="AOX560"/>
  <c r="AOC560"/>
  <c r="ANH560"/>
  <c r="ARI560"/>
  <c r="AQN560"/>
  <c r="APS560"/>
  <c r="AMM560"/>
  <c r="ALR560"/>
  <c r="AHQ560"/>
  <c r="AKW560"/>
  <c r="AKB560"/>
  <c r="AJG560"/>
  <c r="AIL560"/>
  <c r="ADP560"/>
  <c r="ABZ560"/>
  <c r="AAJ560"/>
  <c r="ZO560"/>
  <c r="YT560"/>
  <c r="VN560"/>
  <c r="US560"/>
  <c r="TX560"/>
  <c r="TC560"/>
  <c r="AGV560"/>
  <c r="AGA560"/>
  <c r="AFF560"/>
  <c r="AEK560"/>
  <c r="ACU560"/>
  <c r="ABE560"/>
  <c r="XY560"/>
  <c r="XD560"/>
  <c r="WI560"/>
  <c r="HT561"/>
  <c r="AUN561"/>
  <c r="ATS561"/>
  <c r="ASX561"/>
  <c r="ASC561"/>
  <c r="AOW561"/>
  <c r="AOB561"/>
  <c r="ANG561"/>
  <c r="ARH561"/>
  <c r="AQM561"/>
  <c r="APR561"/>
  <c r="AML561"/>
  <c r="ALQ561"/>
  <c r="AHP561"/>
  <c r="AKV561"/>
  <c r="AKA561"/>
  <c r="AJF561"/>
  <c r="AIK561"/>
  <c r="AGU561"/>
  <c r="AFZ561"/>
  <c r="ADO561"/>
  <c r="ABY561"/>
  <c r="AAI561"/>
  <c r="ZN561"/>
  <c r="YS561"/>
  <c r="VM561"/>
  <c r="UR561"/>
  <c r="TW561"/>
  <c r="TB561"/>
  <c r="AFE561"/>
  <c r="AEJ561"/>
  <c r="ACT561"/>
  <c r="ABD561"/>
  <c r="XX561"/>
  <c r="XC561"/>
  <c r="WH561"/>
  <c r="DU561"/>
  <c r="AUP561"/>
  <c r="ATU561"/>
  <c r="ASZ561"/>
  <c r="ASE561"/>
  <c r="AOY561"/>
  <c r="AOD561"/>
  <c r="ANI561"/>
  <c r="ARJ561"/>
  <c r="AQO561"/>
  <c r="APT561"/>
  <c r="AMN561"/>
  <c r="ALS561"/>
  <c r="AHR561"/>
  <c r="AKX561"/>
  <c r="AKC561"/>
  <c r="AJH561"/>
  <c r="AIM561"/>
  <c r="ADQ561"/>
  <c r="ACA561"/>
  <c r="AAK561"/>
  <c r="ZP561"/>
  <c r="YU561"/>
  <c r="VO561"/>
  <c r="UT561"/>
  <c r="TY561"/>
  <c r="TD561"/>
  <c r="AGW561"/>
  <c r="AGB561"/>
  <c r="AFG561"/>
  <c r="AEL561"/>
  <c r="ACV561"/>
  <c r="ABF561"/>
  <c r="XZ561"/>
  <c r="XE561"/>
  <c r="WJ561"/>
  <c r="GE536"/>
  <c r="ASY536"/>
  <c r="AUO536"/>
  <c r="ATT536"/>
  <c r="ASD536"/>
  <c r="ARI536"/>
  <c r="AQN536"/>
  <c r="APS536"/>
  <c r="AOX536"/>
  <c r="AOC536"/>
  <c r="AMM536"/>
  <c r="ANH536"/>
  <c r="ALR536"/>
  <c r="AKW536"/>
  <c r="AKB536"/>
  <c r="AJG536"/>
  <c r="AHQ536"/>
  <c r="AGV536"/>
  <c r="AIL536"/>
  <c r="AFF536"/>
  <c r="ADP536"/>
  <c r="ABZ536"/>
  <c r="YT536"/>
  <c r="XY536"/>
  <c r="XD536"/>
  <c r="VN536"/>
  <c r="US536"/>
  <c r="AGA536"/>
  <c r="AEK536"/>
  <c r="ACU536"/>
  <c r="ABE536"/>
  <c r="AAJ536"/>
  <c r="ZO536"/>
  <c r="WI536"/>
  <c r="TX536"/>
  <c r="EN537"/>
  <c r="AUN537"/>
  <c r="ATS537"/>
  <c r="ASX537"/>
  <c r="APR537"/>
  <c r="AOW537"/>
  <c r="AOB537"/>
  <c r="ASC537"/>
  <c r="ARH537"/>
  <c r="AQM537"/>
  <c r="ANG537"/>
  <c r="AML537"/>
  <c r="AIK537"/>
  <c r="AFZ537"/>
  <c r="ALQ537"/>
  <c r="AKV537"/>
  <c r="AKA537"/>
  <c r="AJF537"/>
  <c r="AEJ537"/>
  <c r="ACT537"/>
  <c r="ABD537"/>
  <c r="AAI537"/>
  <c r="ZN537"/>
  <c r="WH537"/>
  <c r="TW537"/>
  <c r="AHP537"/>
  <c r="AGU537"/>
  <c r="AFE537"/>
  <c r="ADO537"/>
  <c r="ABY537"/>
  <c r="YS537"/>
  <c r="XX537"/>
  <c r="XC537"/>
  <c r="VM537"/>
  <c r="UR537"/>
  <c r="HV537"/>
  <c r="AUP537"/>
  <c r="ATU537"/>
  <c r="ASZ537"/>
  <c r="APT537"/>
  <c r="AOY537"/>
  <c r="AOD537"/>
  <c r="ASE537"/>
  <c r="ARJ537"/>
  <c r="AQO537"/>
  <c r="ANI537"/>
  <c r="AIM537"/>
  <c r="AGB537"/>
  <c r="AMN537"/>
  <c r="ALS537"/>
  <c r="AKX537"/>
  <c r="AKC537"/>
  <c r="AJH537"/>
  <c r="AHR537"/>
  <c r="AGW537"/>
  <c r="AEL537"/>
  <c r="ACV537"/>
  <c r="ABF537"/>
  <c r="AAK537"/>
  <c r="ZP537"/>
  <c r="WJ537"/>
  <c r="TY537"/>
  <c r="AFG537"/>
  <c r="ADQ537"/>
  <c r="ACA537"/>
  <c r="YU537"/>
  <c r="XZ537"/>
  <c r="XE537"/>
  <c r="VO537"/>
  <c r="UT537"/>
  <c r="DT538"/>
  <c r="ASY538"/>
  <c r="AUO538"/>
  <c r="ATT538"/>
  <c r="ASD538"/>
  <c r="ARI538"/>
  <c r="AQN538"/>
  <c r="ANH538"/>
  <c r="APS538"/>
  <c r="AOX538"/>
  <c r="AOC538"/>
  <c r="AMM538"/>
  <c r="ALR538"/>
  <c r="AKW538"/>
  <c r="AKB538"/>
  <c r="AJG538"/>
  <c r="AHQ538"/>
  <c r="AGV538"/>
  <c r="AIL538"/>
  <c r="AFF538"/>
  <c r="ADP538"/>
  <c r="ABZ538"/>
  <c r="YT538"/>
  <c r="XY538"/>
  <c r="XD538"/>
  <c r="VN538"/>
  <c r="US538"/>
  <c r="AGA538"/>
  <c r="AEK538"/>
  <c r="ACU538"/>
  <c r="ABE538"/>
  <c r="AAJ538"/>
  <c r="ZO538"/>
  <c r="WI538"/>
  <c r="TX538"/>
  <c r="FI539"/>
  <c r="AUN539"/>
  <c r="ATS539"/>
  <c r="ASX539"/>
  <c r="APR539"/>
  <c r="AOW539"/>
  <c r="AOB539"/>
  <c r="ASC539"/>
  <c r="ARH539"/>
  <c r="AQM539"/>
  <c r="ANG539"/>
  <c r="AML539"/>
  <c r="AIK539"/>
  <c r="AFZ539"/>
  <c r="ALQ539"/>
  <c r="AKV539"/>
  <c r="AKA539"/>
  <c r="AJF539"/>
  <c r="AEJ539"/>
  <c r="ACT539"/>
  <c r="ABD539"/>
  <c r="AAI539"/>
  <c r="ZN539"/>
  <c r="WH539"/>
  <c r="TW539"/>
  <c r="AHP539"/>
  <c r="AGU539"/>
  <c r="AFE539"/>
  <c r="ADO539"/>
  <c r="ABY539"/>
  <c r="YS539"/>
  <c r="XX539"/>
  <c r="XC539"/>
  <c r="VM539"/>
  <c r="UR539"/>
  <c r="CZ539"/>
  <c r="AUP539"/>
  <c r="ATU539"/>
  <c r="ASZ539"/>
  <c r="APT539"/>
  <c r="AOY539"/>
  <c r="AOD539"/>
  <c r="ASE539"/>
  <c r="ARJ539"/>
  <c r="AQO539"/>
  <c r="ANI539"/>
  <c r="AIM539"/>
  <c r="AGB539"/>
  <c r="AMN539"/>
  <c r="ALS539"/>
  <c r="AKX539"/>
  <c r="AKC539"/>
  <c r="AJH539"/>
  <c r="AHR539"/>
  <c r="AGW539"/>
  <c r="AEL539"/>
  <c r="ACV539"/>
  <c r="ABF539"/>
  <c r="AAK539"/>
  <c r="ZP539"/>
  <c r="WJ539"/>
  <c r="TY539"/>
  <c r="AFG539"/>
  <c r="ADQ539"/>
  <c r="ACA539"/>
  <c r="YU539"/>
  <c r="XZ539"/>
  <c r="XE539"/>
  <c r="VO539"/>
  <c r="UT539"/>
  <c r="GE540"/>
  <c r="ASY540"/>
  <c r="AUO540"/>
  <c r="ATT540"/>
  <c r="ASD540"/>
  <c r="ARI540"/>
  <c r="AQN540"/>
  <c r="ANH540"/>
  <c r="APS540"/>
  <c r="AOX540"/>
  <c r="AOC540"/>
  <c r="AMM540"/>
  <c r="ALR540"/>
  <c r="AKW540"/>
  <c r="AKB540"/>
  <c r="AJG540"/>
  <c r="AHQ540"/>
  <c r="AGV540"/>
  <c r="AIL540"/>
  <c r="AFF540"/>
  <c r="ADP540"/>
  <c r="ABZ540"/>
  <c r="YT540"/>
  <c r="XY540"/>
  <c r="XD540"/>
  <c r="VN540"/>
  <c r="US540"/>
  <c r="AGA540"/>
  <c r="AEK540"/>
  <c r="ACU540"/>
  <c r="ABE540"/>
  <c r="AAJ540"/>
  <c r="ZO540"/>
  <c r="WI540"/>
  <c r="TX540"/>
  <c r="EN541"/>
  <c r="AUN541"/>
  <c r="ATS541"/>
  <c r="ASX541"/>
  <c r="APR541"/>
  <c r="AOW541"/>
  <c r="AOB541"/>
  <c r="ASC541"/>
  <c r="ARH541"/>
  <c r="AQM541"/>
  <c r="ANG541"/>
  <c r="AML541"/>
  <c r="AIK541"/>
  <c r="AFZ541"/>
  <c r="ALQ541"/>
  <c r="AKV541"/>
  <c r="AKA541"/>
  <c r="AJF541"/>
  <c r="AEJ541"/>
  <c r="ACT541"/>
  <c r="ABD541"/>
  <c r="AAI541"/>
  <c r="ZN541"/>
  <c r="WH541"/>
  <c r="TW541"/>
  <c r="AHP541"/>
  <c r="AGU541"/>
  <c r="AFE541"/>
  <c r="ADO541"/>
  <c r="ABY541"/>
  <c r="YS541"/>
  <c r="XX541"/>
  <c r="XC541"/>
  <c r="VM541"/>
  <c r="UR541"/>
  <c r="HV541"/>
  <c r="AUP541"/>
  <c r="ATU541"/>
  <c r="ASZ541"/>
  <c r="APT541"/>
  <c r="AOY541"/>
  <c r="AOD541"/>
  <c r="ASE541"/>
  <c r="ARJ541"/>
  <c r="AQO541"/>
  <c r="ANI541"/>
  <c r="AIM541"/>
  <c r="AGB541"/>
  <c r="AMN541"/>
  <c r="ALS541"/>
  <c r="AKX541"/>
  <c r="AKC541"/>
  <c r="AJH541"/>
  <c r="AHR541"/>
  <c r="AGW541"/>
  <c r="AEL541"/>
  <c r="ACV541"/>
  <c r="ABF541"/>
  <c r="AAK541"/>
  <c r="ZP541"/>
  <c r="WJ541"/>
  <c r="TY541"/>
  <c r="AFG541"/>
  <c r="ADQ541"/>
  <c r="ACA541"/>
  <c r="YU541"/>
  <c r="XZ541"/>
  <c r="XE541"/>
  <c r="VO541"/>
  <c r="UT541"/>
  <c r="DT542"/>
  <c r="ASY542"/>
  <c r="AUO542"/>
  <c r="ATT542"/>
  <c r="ASD542"/>
  <c r="ARI542"/>
  <c r="AQN542"/>
  <c r="ANH542"/>
  <c r="APS542"/>
  <c r="AOX542"/>
  <c r="AOC542"/>
  <c r="AMM542"/>
  <c r="ALR542"/>
  <c r="AKW542"/>
  <c r="AKB542"/>
  <c r="AJG542"/>
  <c r="AHQ542"/>
  <c r="AGV542"/>
  <c r="AIL542"/>
  <c r="AFF542"/>
  <c r="ADP542"/>
  <c r="ABZ542"/>
  <c r="YT542"/>
  <c r="XY542"/>
  <c r="XD542"/>
  <c r="VN542"/>
  <c r="US542"/>
  <c r="AGA542"/>
  <c r="AEK542"/>
  <c r="ACU542"/>
  <c r="ABE542"/>
  <c r="AAJ542"/>
  <c r="ZO542"/>
  <c r="WI542"/>
  <c r="TX542"/>
  <c r="FI543"/>
  <c r="AUN543"/>
  <c r="ATS543"/>
  <c r="ASX543"/>
  <c r="APR543"/>
  <c r="AOW543"/>
  <c r="AOB543"/>
  <c r="ASC543"/>
  <c r="ARH543"/>
  <c r="AQM543"/>
  <c r="ANG543"/>
  <c r="AML543"/>
  <c r="AIK543"/>
  <c r="AFZ543"/>
  <c r="ALQ543"/>
  <c r="AKV543"/>
  <c r="AKA543"/>
  <c r="AJF543"/>
  <c r="AEJ543"/>
  <c r="ACT543"/>
  <c r="ABD543"/>
  <c r="AAI543"/>
  <c r="ZN543"/>
  <c r="WH543"/>
  <c r="TW543"/>
  <c r="AHP543"/>
  <c r="AGU543"/>
  <c r="AFE543"/>
  <c r="ADO543"/>
  <c r="ABY543"/>
  <c r="YS543"/>
  <c r="XX543"/>
  <c r="XC543"/>
  <c r="VM543"/>
  <c r="UR543"/>
  <c r="CZ543"/>
  <c r="AUP543"/>
  <c r="ATU543"/>
  <c r="ASZ543"/>
  <c r="APT543"/>
  <c r="AOY543"/>
  <c r="AOD543"/>
  <c r="ASE543"/>
  <c r="ARJ543"/>
  <c r="AQO543"/>
  <c r="ANI543"/>
  <c r="AIM543"/>
  <c r="AGB543"/>
  <c r="AMN543"/>
  <c r="ALS543"/>
  <c r="AKX543"/>
  <c r="AKC543"/>
  <c r="AJH543"/>
  <c r="AHR543"/>
  <c r="AGW543"/>
  <c r="AEL543"/>
  <c r="ACV543"/>
  <c r="ABF543"/>
  <c r="AAK543"/>
  <c r="ZP543"/>
  <c r="WJ543"/>
  <c r="TY543"/>
  <c r="AFG543"/>
  <c r="ADQ543"/>
  <c r="ACA543"/>
  <c r="YU543"/>
  <c r="XZ543"/>
  <c r="XE543"/>
  <c r="VO543"/>
  <c r="UT543"/>
  <c r="GE544"/>
  <c r="ASY544"/>
  <c r="AUO544"/>
  <c r="ATT544"/>
  <c r="ASD544"/>
  <c r="ARI544"/>
  <c r="AQN544"/>
  <c r="ANH544"/>
  <c r="APS544"/>
  <c r="AOX544"/>
  <c r="AOC544"/>
  <c r="AMM544"/>
  <c r="ALR544"/>
  <c r="AKW544"/>
  <c r="AKB544"/>
  <c r="AJG544"/>
  <c r="AHQ544"/>
  <c r="AGV544"/>
  <c r="AIL544"/>
  <c r="AFF544"/>
  <c r="ADP544"/>
  <c r="ABZ544"/>
  <c r="YT544"/>
  <c r="XY544"/>
  <c r="XD544"/>
  <c r="VN544"/>
  <c r="US544"/>
  <c r="AGA544"/>
  <c r="AEK544"/>
  <c r="ACU544"/>
  <c r="ABE544"/>
  <c r="AAJ544"/>
  <c r="ZO544"/>
  <c r="WI544"/>
  <c r="TX544"/>
  <c r="EN545"/>
  <c r="AUN545"/>
  <c r="ATS545"/>
  <c r="ASX545"/>
  <c r="APR545"/>
  <c r="AOW545"/>
  <c r="AOB545"/>
  <c r="ASC545"/>
  <c r="ARH545"/>
  <c r="AQM545"/>
  <c r="ANG545"/>
  <c r="AML545"/>
  <c r="AIK545"/>
  <c r="AFZ545"/>
  <c r="ALQ545"/>
  <c r="AKV545"/>
  <c r="AKA545"/>
  <c r="AJF545"/>
  <c r="AEJ545"/>
  <c r="ACT545"/>
  <c r="ABD545"/>
  <c r="AAI545"/>
  <c r="ZN545"/>
  <c r="WH545"/>
  <c r="TW545"/>
  <c r="AHP545"/>
  <c r="AGU545"/>
  <c r="AFE545"/>
  <c r="ADO545"/>
  <c r="ABY545"/>
  <c r="YS545"/>
  <c r="XX545"/>
  <c r="XC545"/>
  <c r="VM545"/>
  <c r="UR545"/>
  <c r="HV545"/>
  <c r="AUP545"/>
  <c r="ATU545"/>
  <c r="ASZ545"/>
  <c r="APT545"/>
  <c r="AOY545"/>
  <c r="AOD545"/>
  <c r="ASE545"/>
  <c r="ARJ545"/>
  <c r="AQO545"/>
  <c r="ANI545"/>
  <c r="ALS545"/>
  <c r="AIM545"/>
  <c r="AGB545"/>
  <c r="AMN545"/>
  <c r="AKX545"/>
  <c r="AKC545"/>
  <c r="AJH545"/>
  <c r="AHR545"/>
  <c r="AGW545"/>
  <c r="AEL545"/>
  <c r="ACV545"/>
  <c r="ABF545"/>
  <c r="AAK545"/>
  <c r="ZP545"/>
  <c r="WJ545"/>
  <c r="TY545"/>
  <c r="AFG545"/>
  <c r="ADQ545"/>
  <c r="ACA545"/>
  <c r="YU545"/>
  <c r="XZ545"/>
  <c r="XE545"/>
  <c r="VO545"/>
  <c r="UT545"/>
  <c r="DT546"/>
  <c r="ASY546"/>
  <c r="AUO546"/>
  <c r="ATT546"/>
  <c r="ASD546"/>
  <c r="ARI546"/>
  <c r="AQN546"/>
  <c r="ANH546"/>
  <c r="APS546"/>
  <c r="AOX546"/>
  <c r="AOC546"/>
  <c r="AMM546"/>
  <c r="ALR546"/>
  <c r="AKW546"/>
  <c r="AKB546"/>
  <c r="AJG546"/>
  <c r="AHQ546"/>
  <c r="AGV546"/>
  <c r="AIL546"/>
  <c r="AFF546"/>
  <c r="ADP546"/>
  <c r="ABZ546"/>
  <c r="YT546"/>
  <c r="XY546"/>
  <c r="XD546"/>
  <c r="VN546"/>
  <c r="US546"/>
  <c r="AGA546"/>
  <c r="AEK546"/>
  <c r="ACU546"/>
  <c r="ABE546"/>
  <c r="AAJ546"/>
  <c r="ZO546"/>
  <c r="WI546"/>
  <c r="TX546"/>
  <c r="FI547"/>
  <c r="AUN547"/>
  <c r="ATS547"/>
  <c r="ASX547"/>
  <c r="APR547"/>
  <c r="AOW547"/>
  <c r="AOB547"/>
  <c r="ASC547"/>
  <c r="ARH547"/>
  <c r="AQM547"/>
  <c r="ANG547"/>
  <c r="AML547"/>
  <c r="AIK547"/>
  <c r="AFZ547"/>
  <c r="ALQ547"/>
  <c r="AKV547"/>
  <c r="AKA547"/>
  <c r="AJF547"/>
  <c r="AEJ547"/>
  <c r="ACT547"/>
  <c r="ABD547"/>
  <c r="AAI547"/>
  <c r="ZN547"/>
  <c r="WH547"/>
  <c r="TW547"/>
  <c r="AHP547"/>
  <c r="AGU547"/>
  <c r="AFE547"/>
  <c r="ADO547"/>
  <c r="ABY547"/>
  <c r="YS547"/>
  <c r="XX547"/>
  <c r="XC547"/>
  <c r="VM547"/>
  <c r="UR547"/>
  <c r="CZ547"/>
  <c r="AUP547"/>
  <c r="ATU547"/>
  <c r="ASZ547"/>
  <c r="APT547"/>
  <c r="AOY547"/>
  <c r="AOD547"/>
  <c r="ASE547"/>
  <c r="ARJ547"/>
  <c r="AQO547"/>
  <c r="ANI547"/>
  <c r="ALS547"/>
  <c r="AIM547"/>
  <c r="AGB547"/>
  <c r="AMN547"/>
  <c r="AKX547"/>
  <c r="AKC547"/>
  <c r="AJH547"/>
  <c r="AHR547"/>
  <c r="AGW547"/>
  <c r="AEL547"/>
  <c r="ACV547"/>
  <c r="ABF547"/>
  <c r="AAK547"/>
  <c r="ZP547"/>
  <c r="WJ547"/>
  <c r="TY547"/>
  <c r="AFG547"/>
  <c r="ADQ547"/>
  <c r="ACA547"/>
  <c r="YU547"/>
  <c r="XZ547"/>
  <c r="XE547"/>
  <c r="VO547"/>
  <c r="UT547"/>
  <c r="GE548"/>
  <c r="ASY548"/>
  <c r="AUO548"/>
  <c r="ATT548"/>
  <c r="ASD548"/>
  <c r="ARI548"/>
  <c r="AQN548"/>
  <c r="ANH548"/>
  <c r="APS548"/>
  <c r="AOX548"/>
  <c r="AOC548"/>
  <c r="AMM548"/>
  <c r="ALR548"/>
  <c r="AKW548"/>
  <c r="AKB548"/>
  <c r="AJG548"/>
  <c r="AHQ548"/>
  <c r="AGV548"/>
  <c r="AIL548"/>
  <c r="AFF548"/>
  <c r="ADP548"/>
  <c r="ABZ548"/>
  <c r="YT548"/>
  <c r="XY548"/>
  <c r="XD548"/>
  <c r="VN548"/>
  <c r="US548"/>
  <c r="AGA548"/>
  <c r="AEK548"/>
  <c r="ACU548"/>
  <c r="ABE548"/>
  <c r="AAJ548"/>
  <c r="ZO548"/>
  <c r="WI548"/>
  <c r="TX548"/>
  <c r="EN549"/>
  <c r="AUN549"/>
  <c r="ATS549"/>
  <c r="ASX549"/>
  <c r="APR549"/>
  <c r="AOW549"/>
  <c r="AOB549"/>
  <c r="ASC549"/>
  <c r="ARH549"/>
  <c r="AQM549"/>
  <c r="ANG549"/>
  <c r="AML549"/>
  <c r="AIK549"/>
  <c r="AFZ549"/>
  <c r="ALQ549"/>
  <c r="AKV549"/>
  <c r="AKA549"/>
  <c r="AJF549"/>
  <c r="AEJ549"/>
  <c r="ACT549"/>
  <c r="ABD549"/>
  <c r="AAI549"/>
  <c r="ZN549"/>
  <c r="WH549"/>
  <c r="TW549"/>
  <c r="AHP549"/>
  <c r="AGU549"/>
  <c r="AFE549"/>
  <c r="ADO549"/>
  <c r="ABY549"/>
  <c r="YS549"/>
  <c r="XX549"/>
  <c r="XC549"/>
  <c r="VM549"/>
  <c r="UR549"/>
  <c r="HV549"/>
  <c r="AUP549"/>
  <c r="ATU549"/>
  <c r="ASZ549"/>
  <c r="APT549"/>
  <c r="AOY549"/>
  <c r="AOD549"/>
  <c r="ASE549"/>
  <c r="ARJ549"/>
  <c r="AQO549"/>
  <c r="ANI549"/>
  <c r="ALS549"/>
  <c r="AIM549"/>
  <c r="AGB549"/>
  <c r="AMN549"/>
  <c r="AKX549"/>
  <c r="AKC549"/>
  <c r="AJH549"/>
  <c r="AHR549"/>
  <c r="AGW549"/>
  <c r="AEL549"/>
  <c r="ACV549"/>
  <c r="ABF549"/>
  <c r="AAK549"/>
  <c r="ZP549"/>
  <c r="WJ549"/>
  <c r="TY549"/>
  <c r="AFG549"/>
  <c r="ADQ549"/>
  <c r="ACA549"/>
  <c r="YU549"/>
  <c r="XZ549"/>
  <c r="XE549"/>
  <c r="VO549"/>
  <c r="UT549"/>
  <c r="IM536"/>
  <c r="IO536"/>
  <c r="IQ536"/>
  <c r="IM537"/>
  <c r="IO537"/>
  <c r="IQ537"/>
  <c r="IM538"/>
  <c r="IO538"/>
  <c r="IQ538"/>
  <c r="IM539"/>
  <c r="IO539"/>
  <c r="IQ539"/>
  <c r="IM540"/>
  <c r="IO540"/>
  <c r="IQ540"/>
  <c r="IM541"/>
  <c r="IO541"/>
  <c r="IQ541"/>
  <c r="IM542"/>
  <c r="IO542"/>
  <c r="IQ542"/>
  <c r="IM543"/>
  <c r="IO543"/>
  <c r="IQ543"/>
  <c r="IM544"/>
  <c r="IO544"/>
  <c r="IQ544"/>
  <c r="IM545"/>
  <c r="IO545"/>
  <c r="IQ545"/>
  <c r="IM546"/>
  <c r="IO546"/>
  <c r="IQ546"/>
  <c r="IM547"/>
  <c r="IO547"/>
  <c r="IQ547"/>
  <c r="IM548"/>
  <c r="IO548"/>
  <c r="IQ548"/>
  <c r="IM549"/>
  <c r="IO549"/>
  <c r="IQ549"/>
  <c r="IP552"/>
  <c r="IO553"/>
  <c r="IQ553"/>
  <c r="IP554"/>
  <c r="IO555"/>
  <c r="IQ555"/>
  <c r="IP556"/>
  <c r="IO557"/>
  <c r="IQ557"/>
  <c r="IP558"/>
  <c r="IO559"/>
  <c r="IQ559"/>
  <c r="IP560"/>
  <c r="IO561"/>
  <c r="IQ561"/>
  <c r="JH536"/>
  <c r="JJ536"/>
  <c r="JL536"/>
  <c r="JH537"/>
  <c r="JJ537"/>
  <c r="JL537"/>
  <c r="JH538"/>
  <c r="JJ538"/>
  <c r="JL538"/>
  <c r="JH539"/>
  <c r="JJ539"/>
  <c r="JL539"/>
  <c r="JH540"/>
  <c r="JJ540"/>
  <c r="JL540"/>
  <c r="JH541"/>
  <c r="JJ541"/>
  <c r="JL541"/>
  <c r="JH542"/>
  <c r="JJ542"/>
  <c r="JL542"/>
  <c r="JH543"/>
  <c r="JJ543"/>
  <c r="JL543"/>
  <c r="JH544"/>
  <c r="JJ544"/>
  <c r="JL544"/>
  <c r="JH545"/>
  <c r="JJ545"/>
  <c r="JL545"/>
  <c r="JH546"/>
  <c r="JJ546"/>
  <c r="JL546"/>
  <c r="JH547"/>
  <c r="JJ547"/>
  <c r="JL547"/>
  <c r="JH548"/>
  <c r="JJ548"/>
  <c r="JL548"/>
  <c r="JH549"/>
  <c r="JJ549"/>
  <c r="JL549"/>
  <c r="JK552"/>
  <c r="JJ553"/>
  <c r="JL553"/>
  <c r="JK554"/>
  <c r="JJ555"/>
  <c r="JL555"/>
  <c r="JK556"/>
  <c r="JJ557"/>
  <c r="JL557"/>
  <c r="JK558"/>
  <c r="JJ559"/>
  <c r="JL559"/>
  <c r="JK560"/>
  <c r="JJ561"/>
  <c r="JL561"/>
  <c r="KC536"/>
  <c r="KE536"/>
  <c r="KG536"/>
  <c r="KC537"/>
  <c r="KE537"/>
  <c r="KG537"/>
  <c r="KC538"/>
  <c r="KE538"/>
  <c r="KG538"/>
  <c r="KC539"/>
  <c r="KE539"/>
  <c r="KG539"/>
  <c r="KC540"/>
  <c r="KE540"/>
  <c r="KG540"/>
  <c r="KC541"/>
  <c r="KE541"/>
  <c r="KG541"/>
  <c r="KC542"/>
  <c r="KE542"/>
  <c r="KG542"/>
  <c r="KC543"/>
  <c r="KE543"/>
  <c r="KG543"/>
  <c r="KC544"/>
  <c r="KE544"/>
  <c r="KG544"/>
  <c r="KC545"/>
  <c r="KE545"/>
  <c r="KG545"/>
  <c r="KC546"/>
  <c r="KE546"/>
  <c r="KG546"/>
  <c r="KC547"/>
  <c r="KE547"/>
  <c r="KG547"/>
  <c r="KC548"/>
  <c r="KE548"/>
  <c r="KG548"/>
  <c r="KC549"/>
  <c r="KE549"/>
  <c r="KG549"/>
  <c r="KF552"/>
  <c r="KE553"/>
  <c r="KG553"/>
  <c r="KF554"/>
  <c r="KE555"/>
  <c r="KG555"/>
  <c r="KF556"/>
  <c r="KE557"/>
  <c r="KG557"/>
  <c r="KF558"/>
  <c r="KE559"/>
  <c r="KG559"/>
  <c r="KF560"/>
  <c r="KE561"/>
  <c r="KG561"/>
  <c r="KX536"/>
  <c r="KZ536"/>
  <c r="LB536"/>
  <c r="KX537"/>
  <c r="KZ537"/>
  <c r="LB537"/>
  <c r="KX538"/>
  <c r="KZ538"/>
  <c r="LB538"/>
  <c r="KX539"/>
  <c r="KZ539"/>
  <c r="LB539"/>
  <c r="KX540"/>
  <c r="KZ540"/>
  <c r="LB540"/>
  <c r="KX541"/>
  <c r="KZ541"/>
  <c r="LB541"/>
  <c r="KX542"/>
  <c r="KZ542"/>
  <c r="LB542"/>
  <c r="KX543"/>
  <c r="KZ543"/>
  <c r="LB543"/>
  <c r="KX544"/>
  <c r="KZ544"/>
  <c r="LB544"/>
  <c r="KX545"/>
  <c r="KZ545"/>
  <c r="LB545"/>
  <c r="KX546"/>
  <c r="KZ546"/>
  <c r="LB546"/>
  <c r="KX547"/>
  <c r="KZ547"/>
  <c r="LB547"/>
  <c r="KX548"/>
  <c r="KZ548"/>
  <c r="LB548"/>
  <c r="KX549"/>
  <c r="KZ549"/>
  <c r="LB549"/>
  <c r="KZ552"/>
  <c r="LB552"/>
  <c r="LA553"/>
  <c r="KZ554"/>
  <c r="LB554"/>
  <c r="LA555"/>
  <c r="KZ556"/>
  <c r="LB556"/>
  <c r="LA557"/>
  <c r="KZ558"/>
  <c r="LB558"/>
  <c r="LA559"/>
  <c r="KZ560"/>
  <c r="LB560"/>
  <c r="LA561"/>
  <c r="LR536"/>
  <c r="LT536"/>
  <c r="LV536"/>
  <c r="LR537"/>
  <c r="LT537"/>
  <c r="LV537"/>
  <c r="LR538"/>
  <c r="LT538"/>
  <c r="LV538"/>
  <c r="LR539"/>
  <c r="LT539"/>
  <c r="LV539"/>
  <c r="LR540"/>
  <c r="LT540"/>
  <c r="LV540"/>
  <c r="LR541"/>
  <c r="LT541"/>
  <c r="LV541"/>
  <c r="LR542"/>
  <c r="LT542"/>
  <c r="LV542"/>
  <c r="LR543"/>
  <c r="LT543"/>
  <c r="LV543"/>
  <c r="LR544"/>
  <c r="LT544"/>
  <c r="LV544"/>
  <c r="LR545"/>
  <c r="LT545"/>
  <c r="LV545"/>
  <c r="LR546"/>
  <c r="LT546"/>
  <c r="LV546"/>
  <c r="LR547"/>
  <c r="LT547"/>
  <c r="LV547"/>
  <c r="LR548"/>
  <c r="LT548"/>
  <c r="LV548"/>
  <c r="LR549"/>
  <c r="LT549"/>
  <c r="LV549"/>
  <c r="LU552"/>
  <c r="LW552"/>
  <c r="LV553"/>
  <c r="LU554"/>
  <c r="LW554"/>
  <c r="LV555"/>
  <c r="LU556"/>
  <c r="LW556"/>
  <c r="LV557"/>
  <c r="LU558"/>
  <c r="LW558"/>
  <c r="LV559"/>
  <c r="LU560"/>
  <c r="LW560"/>
  <c r="LV561"/>
  <c r="MN536"/>
  <c r="MP536"/>
  <c r="MR536"/>
  <c r="MN537"/>
  <c r="MP537"/>
  <c r="MR537"/>
  <c r="MN538"/>
  <c r="MP538"/>
  <c r="MR538"/>
  <c r="MN539"/>
  <c r="MP539"/>
  <c r="MR539"/>
  <c r="MN540"/>
  <c r="MP540"/>
  <c r="MR540"/>
  <c r="MN541"/>
  <c r="MP541"/>
  <c r="MR541"/>
  <c r="MN542"/>
  <c r="MP542"/>
  <c r="MR542"/>
  <c r="MN543"/>
  <c r="MP543"/>
  <c r="MR543"/>
  <c r="MN544"/>
  <c r="MP544"/>
  <c r="MR544"/>
  <c r="MN545"/>
  <c r="MP545"/>
  <c r="MR545"/>
  <c r="MN546"/>
  <c r="MP546"/>
  <c r="MR546"/>
  <c r="MN547"/>
  <c r="MP547"/>
  <c r="MR547"/>
  <c r="MN548"/>
  <c r="MP548"/>
  <c r="MR548"/>
  <c r="MN549"/>
  <c r="MP549"/>
  <c r="MR549"/>
  <c r="MQ552"/>
  <c r="MP553"/>
  <c r="MR553"/>
  <c r="MQ554"/>
  <c r="MP555"/>
  <c r="MR555"/>
  <c r="MQ556"/>
  <c r="MP557"/>
  <c r="MR557"/>
  <c r="MQ558"/>
  <c r="MP559"/>
  <c r="MR559"/>
  <c r="MQ560"/>
  <c r="MP561"/>
  <c r="MR561"/>
  <c r="NI536"/>
  <c r="NK536"/>
  <c r="NM536"/>
  <c r="NI537"/>
  <c r="NK537"/>
  <c r="NM537"/>
  <c r="NI538"/>
  <c r="NK538"/>
  <c r="NM538"/>
  <c r="NI539"/>
  <c r="NK539"/>
  <c r="NM539"/>
  <c r="NI540"/>
  <c r="NK540"/>
  <c r="NM540"/>
  <c r="NI541"/>
  <c r="NK541"/>
  <c r="NM541"/>
  <c r="NI542"/>
  <c r="NK542"/>
  <c r="NM542"/>
  <c r="NI543"/>
  <c r="NK543"/>
  <c r="NM543"/>
  <c r="NI544"/>
  <c r="NK544"/>
  <c r="NM544"/>
  <c r="NI545"/>
  <c r="NK545"/>
  <c r="NM545"/>
  <c r="NI546"/>
  <c r="NK546"/>
  <c r="NM546"/>
  <c r="NI547"/>
  <c r="NK547"/>
  <c r="NM547"/>
  <c r="NI548"/>
  <c r="NK548"/>
  <c r="NM548"/>
  <c r="NI549"/>
  <c r="NK549"/>
  <c r="NM549"/>
  <c r="NK552"/>
  <c r="NM552"/>
  <c r="NL553"/>
  <c r="NK554"/>
  <c r="NM554"/>
  <c r="NL555"/>
  <c r="NK556"/>
  <c r="NM556"/>
  <c r="NL557"/>
  <c r="NK558"/>
  <c r="NM558"/>
  <c r="NL559"/>
  <c r="NK560"/>
  <c r="NM560"/>
  <c r="NL561"/>
  <c r="OD536"/>
  <c r="OF536"/>
  <c r="OH536"/>
  <c r="OD537"/>
  <c r="OF537"/>
  <c r="OH537"/>
  <c r="OD538"/>
  <c r="OF538"/>
  <c r="OH538"/>
  <c r="OD539"/>
  <c r="OF539"/>
  <c r="OH539"/>
  <c r="OD540"/>
  <c r="OF540"/>
  <c r="OH540"/>
  <c r="OD541"/>
  <c r="OF541"/>
  <c r="OH541"/>
  <c r="OD542"/>
  <c r="OF542"/>
  <c r="OH542"/>
  <c r="OD543"/>
  <c r="OF543"/>
  <c r="OH543"/>
  <c r="OD544"/>
  <c r="OF544"/>
  <c r="OH544"/>
  <c r="OD545"/>
  <c r="OF545"/>
  <c r="OH545"/>
  <c r="OD546"/>
  <c r="OF546"/>
  <c r="OH546"/>
  <c r="OD547"/>
  <c r="OF547"/>
  <c r="OH547"/>
  <c r="OD548"/>
  <c r="OF548"/>
  <c r="OH548"/>
  <c r="OD549"/>
  <c r="OF549"/>
  <c r="OH549"/>
  <c r="OF552"/>
  <c r="OH552"/>
  <c r="OG553"/>
  <c r="OF554"/>
  <c r="OH554"/>
  <c r="OG555"/>
  <c r="OF556"/>
  <c r="OH556"/>
  <c r="OG557"/>
  <c r="OF558"/>
  <c r="OH558"/>
  <c r="OG559"/>
  <c r="OF560"/>
  <c r="OH560"/>
  <c r="OG561"/>
  <c r="OX536"/>
  <c r="OZ536"/>
  <c r="PB536"/>
  <c r="OX537"/>
  <c r="OZ537"/>
  <c r="PB537"/>
  <c r="OX538"/>
  <c r="OZ538"/>
  <c r="PB538"/>
  <c r="OX539"/>
  <c r="OZ539"/>
  <c r="PB539"/>
  <c r="OX540"/>
  <c r="OZ540"/>
  <c r="PB540"/>
  <c r="OX541"/>
  <c r="OZ541"/>
  <c r="PB541"/>
  <c r="OX542"/>
  <c r="OZ542"/>
  <c r="PB542"/>
  <c r="OX543"/>
  <c r="OZ543"/>
  <c r="PB543"/>
  <c r="OX544"/>
  <c r="OZ544"/>
  <c r="PB544"/>
  <c r="OX545"/>
  <c r="OZ545"/>
  <c r="PB545"/>
  <c r="OX546"/>
  <c r="OZ546"/>
  <c r="PB546"/>
  <c r="OX547"/>
  <c r="OZ547"/>
  <c r="PB547"/>
  <c r="OX548"/>
  <c r="OZ548"/>
  <c r="PB548"/>
  <c r="OX549"/>
  <c r="OZ549"/>
  <c r="PB549"/>
  <c r="PA552"/>
  <c r="PC552"/>
  <c r="PB553"/>
  <c r="PA554"/>
  <c r="PC554"/>
  <c r="PB555"/>
  <c r="PA556"/>
  <c r="PC556"/>
  <c r="PB557"/>
  <c r="PA558"/>
  <c r="PC558"/>
  <c r="PB559"/>
  <c r="PA560"/>
  <c r="PC560"/>
  <c r="PB561"/>
  <c r="PS536"/>
  <c r="PU536"/>
  <c r="PW536"/>
  <c r="PS537"/>
  <c r="PU537"/>
  <c r="PW537"/>
  <c r="PS538"/>
  <c r="PU538"/>
  <c r="PW538"/>
  <c r="PS539"/>
  <c r="PU539"/>
  <c r="PW539"/>
  <c r="PS540"/>
  <c r="PU540"/>
  <c r="PW540"/>
  <c r="PS541"/>
  <c r="PU541"/>
  <c r="PW541"/>
  <c r="PS542"/>
  <c r="PU542"/>
  <c r="PW542"/>
  <c r="PS543"/>
  <c r="PU543"/>
  <c r="PW543"/>
  <c r="PS544"/>
  <c r="PU544"/>
  <c r="PW544"/>
  <c r="PS545"/>
  <c r="PU545"/>
  <c r="PW545"/>
  <c r="PS546"/>
  <c r="PU546"/>
  <c r="PW546"/>
  <c r="PS547"/>
  <c r="PU547"/>
  <c r="PW547"/>
  <c r="PS548"/>
  <c r="PU548"/>
  <c r="PW548"/>
  <c r="PS549"/>
  <c r="PU549"/>
  <c r="PW549"/>
  <c r="PW552"/>
  <c r="PV553"/>
  <c r="PX553"/>
  <c r="PW554"/>
  <c r="PV555"/>
  <c r="PX555"/>
  <c r="PW556"/>
  <c r="PV557"/>
  <c r="PX557"/>
  <c r="PW558"/>
  <c r="PV559"/>
  <c r="PX559"/>
  <c r="PW560"/>
  <c r="PV561"/>
  <c r="PX561"/>
  <c r="QO536"/>
  <c r="QQ536"/>
  <c r="QS536"/>
  <c r="QO537"/>
  <c r="QQ537"/>
  <c r="QS537"/>
  <c r="QO538"/>
  <c r="QQ538"/>
  <c r="QS538"/>
  <c r="QO539"/>
  <c r="QQ539"/>
  <c r="QS539"/>
  <c r="QO540"/>
  <c r="QQ540"/>
  <c r="QS540"/>
  <c r="QO541"/>
  <c r="QQ541"/>
  <c r="QS541"/>
  <c r="QO542"/>
  <c r="QQ542"/>
  <c r="QS542"/>
  <c r="QO543"/>
  <c r="QQ543"/>
  <c r="QS543"/>
  <c r="QO544"/>
  <c r="QQ544"/>
  <c r="QS544"/>
  <c r="QO545"/>
  <c r="QQ545"/>
  <c r="QS545"/>
  <c r="QO546"/>
  <c r="QQ546"/>
  <c r="QS546"/>
  <c r="QO547"/>
  <c r="QQ547"/>
  <c r="QS547"/>
  <c r="QO548"/>
  <c r="QQ548"/>
  <c r="QS548"/>
  <c r="QO549"/>
  <c r="QQ549"/>
  <c r="QS549"/>
  <c r="QR552"/>
  <c r="QQ553"/>
  <c r="QS553"/>
  <c r="QR554"/>
  <c r="QQ555"/>
  <c r="QS555"/>
  <c r="QR556"/>
  <c r="QQ557"/>
  <c r="QS557"/>
  <c r="QR558"/>
  <c r="QQ559"/>
  <c r="QS559"/>
  <c r="QR560"/>
  <c r="QQ561"/>
  <c r="QS561"/>
  <c r="RJ536"/>
  <c r="RL536"/>
  <c r="RN536"/>
  <c r="RJ537"/>
  <c r="RL537"/>
  <c r="RN537"/>
  <c r="RJ538"/>
  <c r="RL538"/>
  <c r="RN538"/>
  <c r="RJ539"/>
  <c r="RL539"/>
  <c r="RN539"/>
  <c r="RJ540"/>
  <c r="RL540"/>
  <c r="RN540"/>
  <c r="RJ541"/>
  <c r="RL541"/>
  <c r="RN541"/>
  <c r="RJ542"/>
  <c r="RL542"/>
  <c r="RN542"/>
  <c r="RJ543"/>
  <c r="RL543"/>
  <c r="RN543"/>
  <c r="RJ544"/>
  <c r="RL544"/>
  <c r="RN544"/>
  <c r="RJ545"/>
  <c r="RL545"/>
  <c r="RN545"/>
  <c r="RJ546"/>
  <c r="RL546"/>
  <c r="RN546"/>
  <c r="RJ547"/>
  <c r="RL547"/>
  <c r="RN547"/>
  <c r="RJ548"/>
  <c r="RL548"/>
  <c r="RN548"/>
  <c r="RJ549"/>
  <c r="RL549"/>
  <c r="RN549"/>
  <c r="RL552"/>
  <c r="RN552"/>
  <c r="RM553"/>
  <c r="RL554"/>
  <c r="RN554"/>
  <c r="RM555"/>
  <c r="RL556"/>
  <c r="RN556"/>
  <c r="RM557"/>
  <c r="RL558"/>
  <c r="RN558"/>
  <c r="RM559"/>
  <c r="RL560"/>
  <c r="RN560"/>
  <c r="RM561"/>
  <c r="SD536"/>
  <c r="SF536"/>
  <c r="SH536"/>
  <c r="SD537"/>
  <c r="SF537"/>
  <c r="SH537"/>
  <c r="SD538"/>
  <c r="SF538"/>
  <c r="SH538"/>
  <c r="SD539"/>
  <c r="SF539"/>
  <c r="SH539"/>
  <c r="SD540"/>
  <c r="SF540"/>
  <c r="SH540"/>
  <c r="SD541"/>
  <c r="SF541"/>
  <c r="SH541"/>
  <c r="SD542"/>
  <c r="SF542"/>
  <c r="SH542"/>
  <c r="SD543"/>
  <c r="SF543"/>
  <c r="SH543"/>
  <c r="SD544"/>
  <c r="SF544"/>
  <c r="SH544"/>
  <c r="SD545"/>
  <c r="SF545"/>
  <c r="SH545"/>
  <c r="SD546"/>
  <c r="SF546"/>
  <c r="SH546"/>
  <c r="SD547"/>
  <c r="SF547"/>
  <c r="SH547"/>
  <c r="SD548"/>
  <c r="SF548"/>
  <c r="SH548"/>
  <c r="SD549"/>
  <c r="SF549"/>
  <c r="SH549"/>
  <c r="SH552"/>
  <c r="SG553"/>
  <c r="SI553"/>
  <c r="SH554"/>
  <c r="SG555"/>
  <c r="SI555"/>
  <c r="SH556"/>
  <c r="SG557"/>
  <c r="SI557"/>
  <c r="SH558"/>
  <c r="SG559"/>
  <c r="SI559"/>
  <c r="SH560"/>
  <c r="SG561"/>
  <c r="SI561"/>
  <c r="SZ536"/>
  <c r="TB536"/>
  <c r="TD536"/>
  <c r="SZ537"/>
  <c r="TB537"/>
  <c r="TD537"/>
  <c r="SZ538"/>
  <c r="TB538"/>
  <c r="TD538"/>
  <c r="SZ539"/>
  <c r="TB539"/>
  <c r="TD539"/>
  <c r="SZ540"/>
  <c r="TB540"/>
  <c r="TD540"/>
  <c r="SZ541"/>
  <c r="TB541"/>
  <c r="TD541"/>
  <c r="SZ542"/>
  <c r="TB542"/>
  <c r="TD542"/>
  <c r="SZ543"/>
  <c r="TB543"/>
  <c r="TD543"/>
  <c r="SZ544"/>
  <c r="TB544"/>
  <c r="TD544"/>
  <c r="SZ545"/>
  <c r="TB545"/>
  <c r="TD545"/>
  <c r="SZ546"/>
  <c r="TB546"/>
  <c r="TD546"/>
  <c r="SZ547"/>
  <c r="TB547"/>
  <c r="TD547"/>
  <c r="SZ548"/>
  <c r="TB548"/>
  <c r="TD548"/>
  <c r="SZ549"/>
  <c r="TB549"/>
  <c r="TD549"/>
  <c r="TC552"/>
  <c r="TB553"/>
  <c r="TD553"/>
  <c r="TC554"/>
  <c r="T536"/>
  <c r="T537"/>
  <c r="T538"/>
  <c r="T539"/>
  <c r="T540"/>
  <c r="T541"/>
  <c r="T542"/>
  <c r="T543"/>
  <c r="T544"/>
  <c r="T545"/>
  <c r="T546"/>
  <c r="T547"/>
  <c r="T548"/>
  <c r="T549"/>
  <c r="R553"/>
  <c r="S554"/>
  <c r="T555"/>
  <c r="R557"/>
  <c r="S558"/>
  <c r="T559"/>
  <c r="R561"/>
  <c r="AN536"/>
  <c r="AL537"/>
  <c r="AN538"/>
  <c r="AL539"/>
  <c r="AN540"/>
  <c r="AL541"/>
  <c r="AN542"/>
  <c r="AL543"/>
  <c r="AN544"/>
  <c r="AL545"/>
  <c r="AN546"/>
  <c r="AL547"/>
  <c r="AN548"/>
  <c r="AL549"/>
  <c r="AN552"/>
  <c r="AN551" s="1"/>
  <c r="AO553"/>
  <c r="AM555"/>
  <c r="AN556"/>
  <c r="AO557"/>
  <c r="AM559"/>
  <c r="AN560"/>
  <c r="AO561"/>
  <c r="BJ536"/>
  <c r="BJ537"/>
  <c r="BJ538"/>
  <c r="BJ539"/>
  <c r="BJ540"/>
  <c r="BJ541"/>
  <c r="BJ542"/>
  <c r="BJ543"/>
  <c r="BJ544"/>
  <c r="BJ545"/>
  <c r="BJ546"/>
  <c r="BJ547"/>
  <c r="BJ548"/>
  <c r="BJ549"/>
  <c r="BI552"/>
  <c r="BJ553"/>
  <c r="BH555"/>
  <c r="BI556"/>
  <c r="BJ557"/>
  <c r="BH559"/>
  <c r="BI560"/>
  <c r="BJ561"/>
  <c r="CE536"/>
  <c r="CE537"/>
  <c r="CE538"/>
  <c r="CE539"/>
  <c r="CE540"/>
  <c r="CE541"/>
  <c r="CE542"/>
  <c r="CE543"/>
  <c r="CE544"/>
  <c r="CE545"/>
  <c r="CE546"/>
  <c r="CE547"/>
  <c r="CE548"/>
  <c r="CE549"/>
  <c r="CD552"/>
  <c r="CE553"/>
  <c r="CC555"/>
  <c r="CD556"/>
  <c r="CE557"/>
  <c r="CC559"/>
  <c r="CD560"/>
  <c r="CE561"/>
  <c r="CZ537"/>
  <c r="CZ541"/>
  <c r="CZ545"/>
  <c r="CZ549"/>
  <c r="CY552"/>
  <c r="DT536"/>
  <c r="DP538"/>
  <c r="DR539"/>
  <c r="DT544"/>
  <c r="DP546"/>
  <c r="DR547"/>
  <c r="DT552"/>
  <c r="DS555"/>
  <c r="DU557"/>
  <c r="DT560"/>
  <c r="EL536"/>
  <c r="EL538"/>
  <c r="EL540"/>
  <c r="EL542"/>
  <c r="EL544"/>
  <c r="EL546"/>
  <c r="EL548"/>
  <c r="EP553"/>
  <c r="EP557"/>
  <c r="FG538"/>
  <c r="FG542"/>
  <c r="FG546"/>
  <c r="GC543"/>
  <c r="GD555"/>
  <c r="GE560"/>
  <c r="GY539"/>
  <c r="GY543"/>
  <c r="GY547"/>
  <c r="GZ554"/>
  <c r="HA559"/>
  <c r="HT553"/>
  <c r="HU558"/>
  <c r="P536"/>
  <c r="R537"/>
  <c r="P538"/>
  <c r="R539"/>
  <c r="P540"/>
  <c r="R541"/>
  <c r="P542"/>
  <c r="R543"/>
  <c r="P544"/>
  <c r="R545"/>
  <c r="P546"/>
  <c r="R547"/>
  <c r="P548"/>
  <c r="R549"/>
  <c r="S552"/>
  <c r="T553"/>
  <c r="R555"/>
  <c r="S556"/>
  <c r="T557"/>
  <c r="R559"/>
  <c r="S560"/>
  <c r="T561"/>
  <c r="AJ542"/>
  <c r="AM553"/>
  <c r="AN554"/>
  <c r="AO555"/>
  <c r="AM557"/>
  <c r="AN558"/>
  <c r="AO559"/>
  <c r="AM561"/>
  <c r="BF536"/>
  <c r="BH537"/>
  <c r="BF538"/>
  <c r="BH539"/>
  <c r="BF540"/>
  <c r="BH541"/>
  <c r="BF542"/>
  <c r="BH543"/>
  <c r="BF544"/>
  <c r="BH545"/>
  <c r="BF546"/>
  <c r="BH547"/>
  <c r="BF548"/>
  <c r="BH549"/>
  <c r="BH553"/>
  <c r="BI554"/>
  <c r="BJ555"/>
  <c r="BH557"/>
  <c r="BI558"/>
  <c r="BJ559"/>
  <c r="BH561"/>
  <c r="CA536"/>
  <c r="CC537"/>
  <c r="CA538"/>
  <c r="CC539"/>
  <c r="CA540"/>
  <c r="CC541"/>
  <c r="CA542"/>
  <c r="CC543"/>
  <c r="CA544"/>
  <c r="CC545"/>
  <c r="CA546"/>
  <c r="CC547"/>
  <c r="CA548"/>
  <c r="CC549"/>
  <c r="CE555"/>
  <c r="CC557"/>
  <c r="CC561"/>
  <c r="CX537"/>
  <c r="CV538"/>
  <c r="CX539"/>
  <c r="CX541"/>
  <c r="CV542"/>
  <c r="CX543"/>
  <c r="CX545"/>
  <c r="CV546"/>
  <c r="CX547"/>
  <c r="CX549"/>
  <c r="DT540"/>
  <c r="DT548"/>
  <c r="EN539"/>
  <c r="EN543"/>
  <c r="EN547"/>
  <c r="EO552"/>
  <c r="HQ536"/>
  <c r="GV536"/>
  <c r="FF536"/>
  <c r="EK536"/>
  <c r="GA536"/>
  <c r="CU536"/>
  <c r="BZ536"/>
  <c r="BE536"/>
  <c r="O536"/>
  <c r="HS536"/>
  <c r="GX536"/>
  <c r="FH536"/>
  <c r="GC536"/>
  <c r="EM536"/>
  <c r="DR536"/>
  <c r="CW536"/>
  <c r="CB536"/>
  <c r="BG536"/>
  <c r="Q536"/>
  <c r="GB537"/>
  <c r="GW537"/>
  <c r="FG537"/>
  <c r="DQ537"/>
  <c r="HR537"/>
  <c r="EL537"/>
  <c r="AK537"/>
  <c r="HQ538"/>
  <c r="GV538"/>
  <c r="FF538"/>
  <c r="EK538"/>
  <c r="CU538"/>
  <c r="BZ538"/>
  <c r="BE538"/>
  <c r="O538"/>
  <c r="GA538"/>
  <c r="HS538"/>
  <c r="GX538"/>
  <c r="FH538"/>
  <c r="GC538"/>
  <c r="EM538"/>
  <c r="DR538"/>
  <c r="CW538"/>
  <c r="CB538"/>
  <c r="BG538"/>
  <c r="Q538"/>
  <c r="GB539"/>
  <c r="GW539"/>
  <c r="FG539"/>
  <c r="DQ539"/>
  <c r="EL539"/>
  <c r="AK539"/>
  <c r="HR539"/>
  <c r="HQ540"/>
  <c r="GV540"/>
  <c r="FF540"/>
  <c r="EK540"/>
  <c r="GA540"/>
  <c r="CU540"/>
  <c r="BZ540"/>
  <c r="BE540"/>
  <c r="O540"/>
  <c r="HS540"/>
  <c r="GX540"/>
  <c r="FH540"/>
  <c r="GC540"/>
  <c r="EM540"/>
  <c r="DR540"/>
  <c r="CW540"/>
  <c r="CB540"/>
  <c r="BG540"/>
  <c r="Q540"/>
  <c r="GB541"/>
  <c r="GW541"/>
  <c r="FG541"/>
  <c r="DQ541"/>
  <c r="HR541"/>
  <c r="EL541"/>
  <c r="AK541"/>
  <c r="HQ542"/>
  <c r="GV542"/>
  <c r="FF542"/>
  <c r="EK542"/>
  <c r="CU542"/>
  <c r="BZ542"/>
  <c r="BE542"/>
  <c r="O542"/>
  <c r="GA542"/>
  <c r="HS542"/>
  <c r="GX542"/>
  <c r="FH542"/>
  <c r="GC542"/>
  <c r="EM542"/>
  <c r="DR542"/>
  <c r="CW542"/>
  <c r="CB542"/>
  <c r="BG542"/>
  <c r="Q542"/>
  <c r="GB543"/>
  <c r="GW543"/>
  <c r="FG543"/>
  <c r="DQ543"/>
  <c r="EL543"/>
  <c r="AK543"/>
  <c r="HR543"/>
  <c r="HQ544"/>
  <c r="GV544"/>
  <c r="FF544"/>
  <c r="EK544"/>
  <c r="GA544"/>
  <c r="CU544"/>
  <c r="BZ544"/>
  <c r="BE544"/>
  <c r="O544"/>
  <c r="HS544"/>
  <c r="GX544"/>
  <c r="FH544"/>
  <c r="GC544"/>
  <c r="EM544"/>
  <c r="DR544"/>
  <c r="CW544"/>
  <c r="CB544"/>
  <c r="BG544"/>
  <c r="Q544"/>
  <c r="GB545"/>
  <c r="GW545"/>
  <c r="FG545"/>
  <c r="DQ545"/>
  <c r="HR545"/>
  <c r="EL545"/>
  <c r="AK545"/>
  <c r="HQ546"/>
  <c r="GV546"/>
  <c r="FF546"/>
  <c r="EK546"/>
  <c r="CU546"/>
  <c r="BZ546"/>
  <c r="BE546"/>
  <c r="O546"/>
  <c r="GA546"/>
  <c r="HS546"/>
  <c r="GX546"/>
  <c r="FH546"/>
  <c r="GC546"/>
  <c r="EM546"/>
  <c r="DR546"/>
  <c r="CW546"/>
  <c r="CB546"/>
  <c r="BG546"/>
  <c r="Q546"/>
  <c r="GB547"/>
  <c r="GW547"/>
  <c r="FG547"/>
  <c r="DQ547"/>
  <c r="EL547"/>
  <c r="AK547"/>
  <c r="HR547"/>
  <c r="HQ548"/>
  <c r="GV548"/>
  <c r="FF548"/>
  <c r="EK548"/>
  <c r="GA548"/>
  <c r="CU548"/>
  <c r="BZ548"/>
  <c r="BE548"/>
  <c r="O548"/>
  <c r="HS548"/>
  <c r="GX548"/>
  <c r="FH548"/>
  <c r="GC548"/>
  <c r="EM548"/>
  <c r="DR548"/>
  <c r="CW548"/>
  <c r="CB548"/>
  <c r="BG548"/>
  <c r="Q548"/>
  <c r="GB549"/>
  <c r="GW549"/>
  <c r="FG549"/>
  <c r="DQ549"/>
  <c r="HR549"/>
  <c r="EL549"/>
  <c r="AK549"/>
  <c r="HT552"/>
  <c r="GY552"/>
  <c r="GD552"/>
  <c r="EN552"/>
  <c r="DS552"/>
  <c r="CX552"/>
  <c r="CC552"/>
  <c r="BH552"/>
  <c r="AM552"/>
  <c r="R552"/>
  <c r="FI552"/>
  <c r="HV552"/>
  <c r="HA552"/>
  <c r="GF552"/>
  <c r="FK552"/>
  <c r="EP552"/>
  <c r="DU552"/>
  <c r="CZ552"/>
  <c r="CE552"/>
  <c r="BJ552"/>
  <c r="AO552"/>
  <c r="T552"/>
  <c r="HU553"/>
  <c r="GZ553"/>
  <c r="GE553"/>
  <c r="EO553"/>
  <c r="DT553"/>
  <c r="FJ553"/>
  <c r="CD553"/>
  <c r="BI553"/>
  <c r="AN553"/>
  <c r="S553"/>
  <c r="HT554"/>
  <c r="GY554"/>
  <c r="GD554"/>
  <c r="FI554"/>
  <c r="EN554"/>
  <c r="DS554"/>
  <c r="CX554"/>
  <c r="CC554"/>
  <c r="BH554"/>
  <c r="AM554"/>
  <c r="R554"/>
  <c r="HV554"/>
  <c r="HA554"/>
  <c r="GF554"/>
  <c r="EP554"/>
  <c r="DU554"/>
  <c r="CE554"/>
  <c r="BJ554"/>
  <c r="AO554"/>
  <c r="T554"/>
  <c r="FK554"/>
  <c r="HU555"/>
  <c r="GZ555"/>
  <c r="GE555"/>
  <c r="EO555"/>
  <c r="FJ555"/>
  <c r="DT555"/>
  <c r="CY555"/>
  <c r="CD555"/>
  <c r="BI555"/>
  <c r="AN555"/>
  <c r="S555"/>
  <c r="HT556"/>
  <c r="GY556"/>
  <c r="GD556"/>
  <c r="EN556"/>
  <c r="DS556"/>
  <c r="FI556"/>
  <c r="CC556"/>
  <c r="BH556"/>
  <c r="AM556"/>
  <c r="R556"/>
  <c r="HV556"/>
  <c r="HA556"/>
  <c r="GF556"/>
  <c r="EP556"/>
  <c r="FK556"/>
  <c r="DU556"/>
  <c r="CZ556"/>
  <c r="CE556"/>
  <c r="BJ556"/>
  <c r="AO556"/>
  <c r="T556"/>
  <c r="HU557"/>
  <c r="GZ557"/>
  <c r="GE557"/>
  <c r="EO557"/>
  <c r="DT557"/>
  <c r="CD557"/>
  <c r="BI557"/>
  <c r="AN557"/>
  <c r="S557"/>
  <c r="FJ557"/>
  <c r="HT558"/>
  <c r="GY558"/>
  <c r="GD558"/>
  <c r="EN558"/>
  <c r="FI558"/>
  <c r="DS558"/>
  <c r="CX558"/>
  <c r="CC558"/>
  <c r="BH558"/>
  <c r="AM558"/>
  <c r="R558"/>
  <c r="HV558"/>
  <c r="HA558"/>
  <c r="GF558"/>
  <c r="EP558"/>
  <c r="DU558"/>
  <c r="FK558"/>
  <c r="CE558"/>
  <c r="BJ558"/>
  <c r="AO558"/>
  <c r="T558"/>
  <c r="HU559"/>
  <c r="GZ559"/>
  <c r="GE559"/>
  <c r="EO559"/>
  <c r="FJ559"/>
  <c r="DT559"/>
  <c r="CY559"/>
  <c r="CD559"/>
  <c r="BI559"/>
  <c r="AN559"/>
  <c r="S559"/>
  <c r="HT560"/>
  <c r="GY560"/>
  <c r="GD560"/>
  <c r="EN560"/>
  <c r="DS560"/>
  <c r="CC560"/>
  <c r="BH560"/>
  <c r="AM560"/>
  <c r="R560"/>
  <c r="FI560"/>
  <c r="HV560"/>
  <c r="HA560"/>
  <c r="GF560"/>
  <c r="EP560"/>
  <c r="FK560"/>
  <c r="DU560"/>
  <c r="CZ560"/>
  <c r="CE560"/>
  <c r="BJ560"/>
  <c r="AO560"/>
  <c r="T560"/>
  <c r="HU561"/>
  <c r="GZ561"/>
  <c r="GE561"/>
  <c r="EO561"/>
  <c r="DT561"/>
  <c r="FJ561"/>
  <c r="CD561"/>
  <c r="BI561"/>
  <c r="AN561"/>
  <c r="S561"/>
  <c r="GD536"/>
  <c r="GY536"/>
  <c r="FI536"/>
  <c r="DS536"/>
  <c r="EN536"/>
  <c r="AM536"/>
  <c r="HT536"/>
  <c r="GF536"/>
  <c r="HV536"/>
  <c r="DU536"/>
  <c r="AO536"/>
  <c r="HA536"/>
  <c r="FK536"/>
  <c r="EP536"/>
  <c r="HU537"/>
  <c r="GZ537"/>
  <c r="FJ537"/>
  <c r="GE537"/>
  <c r="EO537"/>
  <c r="DT537"/>
  <c r="CY537"/>
  <c r="CD537"/>
  <c r="BI537"/>
  <c r="S537"/>
  <c r="GD538"/>
  <c r="GY538"/>
  <c r="FI538"/>
  <c r="DS538"/>
  <c r="HT538"/>
  <c r="EN538"/>
  <c r="AM538"/>
  <c r="GF538"/>
  <c r="HV538"/>
  <c r="DU538"/>
  <c r="HA538"/>
  <c r="FK538"/>
  <c r="AO538"/>
  <c r="EP538"/>
  <c r="HU539"/>
  <c r="GZ539"/>
  <c r="FJ539"/>
  <c r="GE539"/>
  <c r="EO539"/>
  <c r="DT539"/>
  <c r="CY539"/>
  <c r="CD539"/>
  <c r="BI539"/>
  <c r="S539"/>
  <c r="GD540"/>
  <c r="GY540"/>
  <c r="FI540"/>
  <c r="DS540"/>
  <c r="EN540"/>
  <c r="AM540"/>
  <c r="HT540"/>
  <c r="GF540"/>
  <c r="HV540"/>
  <c r="DU540"/>
  <c r="AO540"/>
  <c r="HA540"/>
  <c r="FK540"/>
  <c r="EP540"/>
  <c r="HU541"/>
  <c r="GZ541"/>
  <c r="FJ541"/>
  <c r="GE541"/>
  <c r="EO541"/>
  <c r="DT541"/>
  <c r="CY541"/>
  <c r="CD541"/>
  <c r="BI541"/>
  <c r="S541"/>
  <c r="GD542"/>
  <c r="GY542"/>
  <c r="FI542"/>
  <c r="DS542"/>
  <c r="HT542"/>
  <c r="EN542"/>
  <c r="AM542"/>
  <c r="GF542"/>
  <c r="HV542"/>
  <c r="DU542"/>
  <c r="HA542"/>
  <c r="FK542"/>
  <c r="AO542"/>
  <c r="EP542"/>
  <c r="HU543"/>
  <c r="GZ543"/>
  <c r="FJ543"/>
  <c r="GE543"/>
  <c r="EO543"/>
  <c r="DT543"/>
  <c r="CY543"/>
  <c r="CD543"/>
  <c r="BI543"/>
  <c r="S543"/>
  <c r="GD544"/>
  <c r="GY544"/>
  <c r="FI544"/>
  <c r="DS544"/>
  <c r="EN544"/>
  <c r="AM544"/>
  <c r="HT544"/>
  <c r="GF544"/>
  <c r="HV544"/>
  <c r="DU544"/>
  <c r="AO544"/>
  <c r="HA544"/>
  <c r="FK544"/>
  <c r="EP544"/>
  <c r="HU545"/>
  <c r="GZ545"/>
  <c r="FJ545"/>
  <c r="GE545"/>
  <c r="EO545"/>
  <c r="DT545"/>
  <c r="CY545"/>
  <c r="CD545"/>
  <c r="BI545"/>
  <c r="S545"/>
  <c r="GD546"/>
  <c r="GY546"/>
  <c r="FI546"/>
  <c r="DS546"/>
  <c r="HT546"/>
  <c r="EN546"/>
  <c r="AM546"/>
  <c r="GF546"/>
  <c r="HV546"/>
  <c r="DU546"/>
  <c r="HA546"/>
  <c r="FK546"/>
  <c r="AO546"/>
  <c r="EP546"/>
  <c r="HU547"/>
  <c r="GZ547"/>
  <c r="FJ547"/>
  <c r="GE547"/>
  <c r="EO547"/>
  <c r="DT547"/>
  <c r="CY547"/>
  <c r="CD547"/>
  <c r="BI547"/>
  <c r="S547"/>
  <c r="GD548"/>
  <c r="GY548"/>
  <c r="FI548"/>
  <c r="DS548"/>
  <c r="EN548"/>
  <c r="AM548"/>
  <c r="HT548"/>
  <c r="GF548"/>
  <c r="HV548"/>
  <c r="DU548"/>
  <c r="AO548"/>
  <c r="HA548"/>
  <c r="FK548"/>
  <c r="EP548"/>
  <c r="HU549"/>
  <c r="GZ549"/>
  <c r="FJ549"/>
  <c r="GE549"/>
  <c r="EO549"/>
  <c r="DT549"/>
  <c r="CY549"/>
  <c r="CD549"/>
  <c r="BI549"/>
  <c r="S549"/>
  <c r="R536"/>
  <c r="P537"/>
  <c r="R538"/>
  <c r="P539"/>
  <c r="R540"/>
  <c r="P541"/>
  <c r="R542"/>
  <c r="P543"/>
  <c r="R544"/>
  <c r="P545"/>
  <c r="R546"/>
  <c r="P547"/>
  <c r="R548"/>
  <c r="P549"/>
  <c r="AL536"/>
  <c r="AN537"/>
  <c r="AL538"/>
  <c r="AN539"/>
  <c r="AL540"/>
  <c r="AN541"/>
  <c r="AL542"/>
  <c r="AN543"/>
  <c r="AL544"/>
  <c r="AN545"/>
  <c r="AL546"/>
  <c r="AN547"/>
  <c r="AL548"/>
  <c r="AN549"/>
  <c r="BH536"/>
  <c r="BF537"/>
  <c r="BH538"/>
  <c r="BF539"/>
  <c r="BH540"/>
  <c r="BF541"/>
  <c r="BH542"/>
  <c r="BF543"/>
  <c r="BH544"/>
  <c r="BF545"/>
  <c r="BH546"/>
  <c r="BF547"/>
  <c r="BH548"/>
  <c r="BF549"/>
  <c r="CC536"/>
  <c r="CA537"/>
  <c r="CC538"/>
  <c r="CA539"/>
  <c r="CC540"/>
  <c r="CA541"/>
  <c r="CC542"/>
  <c r="CA543"/>
  <c r="CC544"/>
  <c r="CA545"/>
  <c r="CC546"/>
  <c r="CA547"/>
  <c r="CC548"/>
  <c r="CA549"/>
  <c r="CX536"/>
  <c r="CV537"/>
  <c r="CX538"/>
  <c r="CV539"/>
  <c r="CX540"/>
  <c r="CV541"/>
  <c r="CX542"/>
  <c r="CV543"/>
  <c r="CX544"/>
  <c r="CV545"/>
  <c r="CX546"/>
  <c r="CV547"/>
  <c r="CX548"/>
  <c r="CV549"/>
  <c r="CY553"/>
  <c r="CX556"/>
  <c r="CZ558"/>
  <c r="CY561"/>
  <c r="DP536"/>
  <c r="DP540"/>
  <c r="DP544"/>
  <c r="DP548"/>
  <c r="GB536"/>
  <c r="HR536"/>
  <c r="DQ536"/>
  <c r="HQ537"/>
  <c r="GV537"/>
  <c r="FF537"/>
  <c r="GA537"/>
  <c r="EK537"/>
  <c r="HS537"/>
  <c r="GX537"/>
  <c r="FH537"/>
  <c r="EM537"/>
  <c r="GB538"/>
  <c r="HR538"/>
  <c r="DQ538"/>
  <c r="HQ539"/>
  <c r="GV539"/>
  <c r="FF539"/>
  <c r="GA539"/>
  <c r="EK539"/>
  <c r="HS539"/>
  <c r="GX539"/>
  <c r="FH539"/>
  <c r="EM539"/>
  <c r="GB540"/>
  <c r="HR540"/>
  <c r="DQ540"/>
  <c r="HQ541"/>
  <c r="GV541"/>
  <c r="FF541"/>
  <c r="GA541"/>
  <c r="EK541"/>
  <c r="HS541"/>
  <c r="GX541"/>
  <c r="FH541"/>
  <c r="EM541"/>
  <c r="GB542"/>
  <c r="HR542"/>
  <c r="DQ542"/>
  <c r="HQ543"/>
  <c r="GV543"/>
  <c r="FF543"/>
  <c r="GA543"/>
  <c r="EK543"/>
  <c r="HS543"/>
  <c r="GX543"/>
  <c r="FH543"/>
  <c r="EM543"/>
  <c r="GB544"/>
  <c r="HR544"/>
  <c r="DQ544"/>
  <c r="HQ545"/>
  <c r="GV545"/>
  <c r="FF545"/>
  <c r="GA545"/>
  <c r="EK545"/>
  <c r="HS545"/>
  <c r="GX545"/>
  <c r="FH545"/>
  <c r="EM545"/>
  <c r="GB546"/>
  <c r="HR546"/>
  <c r="DQ546"/>
  <c r="HQ547"/>
  <c r="GV547"/>
  <c r="FF547"/>
  <c r="GA547"/>
  <c r="EK547"/>
  <c r="HS547"/>
  <c r="GX547"/>
  <c r="FH547"/>
  <c r="EM547"/>
  <c r="GB548"/>
  <c r="HR548"/>
  <c r="DQ548"/>
  <c r="HQ549"/>
  <c r="GV549"/>
  <c r="FF549"/>
  <c r="GA549"/>
  <c r="EK549"/>
  <c r="HS549"/>
  <c r="GX549"/>
  <c r="FH549"/>
  <c r="EM549"/>
  <c r="FJ552"/>
  <c r="HU552"/>
  <c r="GZ552"/>
  <c r="FI553"/>
  <c r="GD553"/>
  <c r="CX553"/>
  <c r="FK553"/>
  <c r="HV553"/>
  <c r="HA553"/>
  <c r="CZ553"/>
  <c r="FJ554"/>
  <c r="GE554"/>
  <c r="CY554"/>
  <c r="FI555"/>
  <c r="HT555"/>
  <c r="GY555"/>
  <c r="CX555"/>
  <c r="FK555"/>
  <c r="GF555"/>
  <c r="EP555"/>
  <c r="CZ555"/>
  <c r="FJ556"/>
  <c r="HU556"/>
  <c r="GZ556"/>
  <c r="CY556"/>
  <c r="FI557"/>
  <c r="GD557"/>
  <c r="EN557"/>
  <c r="CX557"/>
  <c r="FK557"/>
  <c r="HV557"/>
  <c r="HA557"/>
  <c r="CZ557"/>
  <c r="FJ558"/>
  <c r="GE558"/>
  <c r="EO558"/>
  <c r="CY558"/>
  <c r="FI559"/>
  <c r="HT559"/>
  <c r="GY559"/>
  <c r="CX559"/>
  <c r="FK559"/>
  <c r="GF559"/>
  <c r="EP559"/>
  <c r="CZ559"/>
  <c r="FJ560"/>
  <c r="HU560"/>
  <c r="GZ560"/>
  <c r="CY560"/>
  <c r="FI561"/>
  <c r="GD561"/>
  <c r="EN561"/>
  <c r="CX561"/>
  <c r="FK561"/>
  <c r="HV561"/>
  <c r="HA561"/>
  <c r="CZ561"/>
  <c r="HU536"/>
  <c r="GZ536"/>
  <c r="FJ536"/>
  <c r="EO536"/>
  <c r="GD537"/>
  <c r="HT537"/>
  <c r="DS537"/>
  <c r="GF537"/>
  <c r="HA537"/>
  <c r="FK537"/>
  <c r="DU537"/>
  <c r="HU538"/>
  <c r="GZ538"/>
  <c r="FJ538"/>
  <c r="EO538"/>
  <c r="GD539"/>
  <c r="HT539"/>
  <c r="DS539"/>
  <c r="GF539"/>
  <c r="HA539"/>
  <c r="FK539"/>
  <c r="DU539"/>
  <c r="HU540"/>
  <c r="GZ540"/>
  <c r="FJ540"/>
  <c r="EO540"/>
  <c r="GD541"/>
  <c r="HT541"/>
  <c r="DS541"/>
  <c r="GF541"/>
  <c r="HA541"/>
  <c r="FK541"/>
  <c r="DU541"/>
  <c r="HU542"/>
  <c r="GZ542"/>
  <c r="FJ542"/>
  <c r="EO542"/>
  <c r="GD543"/>
  <c r="HT543"/>
  <c r="DS543"/>
  <c r="GF543"/>
  <c r="HA543"/>
  <c r="FK543"/>
  <c r="DU543"/>
  <c r="HU544"/>
  <c r="GZ544"/>
  <c r="FJ544"/>
  <c r="EO544"/>
  <c r="GD545"/>
  <c r="HT545"/>
  <c r="DS545"/>
  <c r="GF545"/>
  <c r="HA545"/>
  <c r="FK545"/>
  <c r="DU545"/>
  <c r="HU546"/>
  <c r="GZ546"/>
  <c r="FJ546"/>
  <c r="EO546"/>
  <c r="GD547"/>
  <c r="HT547"/>
  <c r="DS547"/>
  <c r="GF547"/>
  <c r="HA547"/>
  <c r="FK547"/>
  <c r="DU547"/>
  <c r="HU548"/>
  <c r="GZ548"/>
  <c r="FJ548"/>
  <c r="EO548"/>
  <c r="GD549"/>
  <c r="HT549"/>
  <c r="DS549"/>
  <c r="GF549"/>
  <c r="HA549"/>
  <c r="FK549"/>
  <c r="DU549"/>
  <c r="S536"/>
  <c r="O537"/>
  <c r="Q537"/>
  <c r="S538"/>
  <c r="O539"/>
  <c r="Q539"/>
  <c r="S540"/>
  <c r="O541"/>
  <c r="Q541"/>
  <c r="S542"/>
  <c r="O543"/>
  <c r="Q543"/>
  <c r="S544"/>
  <c r="O545"/>
  <c r="Q545"/>
  <c r="S546"/>
  <c r="O547"/>
  <c r="Q547"/>
  <c r="S548"/>
  <c r="O549"/>
  <c r="Q549"/>
  <c r="AK536"/>
  <c r="AM537"/>
  <c r="AO537"/>
  <c r="AK538"/>
  <c r="AM539"/>
  <c r="AO539"/>
  <c r="AK540"/>
  <c r="AM541"/>
  <c r="AO541"/>
  <c r="AK542"/>
  <c r="AM543"/>
  <c r="AO543"/>
  <c r="AK544"/>
  <c r="AM545"/>
  <c r="AO545"/>
  <c r="AK546"/>
  <c r="AM547"/>
  <c r="AO547"/>
  <c r="AK548"/>
  <c r="AM549"/>
  <c r="AO549"/>
  <c r="BI536"/>
  <c r="BE537"/>
  <c r="BG537"/>
  <c r="BI538"/>
  <c r="BE539"/>
  <c r="BG539"/>
  <c r="BI540"/>
  <c r="BE541"/>
  <c r="BG541"/>
  <c r="BI542"/>
  <c r="BE543"/>
  <c r="BG543"/>
  <c r="BI544"/>
  <c r="BE545"/>
  <c r="BG545"/>
  <c r="BI546"/>
  <c r="BE547"/>
  <c r="BG547"/>
  <c r="BI548"/>
  <c r="BE549"/>
  <c r="BG549"/>
  <c r="CD536"/>
  <c r="BZ537"/>
  <c r="CB537"/>
  <c r="CD538"/>
  <c r="BZ539"/>
  <c r="CB539"/>
  <c r="CD540"/>
  <c r="BZ541"/>
  <c r="CB541"/>
  <c r="CD542"/>
  <c r="BZ543"/>
  <c r="CB543"/>
  <c r="CD544"/>
  <c r="BZ545"/>
  <c r="CB545"/>
  <c r="CD546"/>
  <c r="BZ547"/>
  <c r="CB547"/>
  <c r="CD548"/>
  <c r="BZ549"/>
  <c r="CB549"/>
  <c r="CY536"/>
  <c r="CU537"/>
  <c r="CW537"/>
  <c r="CY538"/>
  <c r="CU539"/>
  <c r="CW539"/>
  <c r="CY540"/>
  <c r="CU541"/>
  <c r="CW541"/>
  <c r="CY542"/>
  <c r="CU543"/>
  <c r="CW543"/>
  <c r="CY544"/>
  <c r="CU545"/>
  <c r="CW545"/>
  <c r="CY546"/>
  <c r="CU547"/>
  <c r="CW547"/>
  <c r="CY548"/>
  <c r="CU549"/>
  <c r="CW549"/>
  <c r="DP537"/>
  <c r="DP539"/>
  <c r="DP541"/>
  <c r="DP543"/>
  <c r="DP545"/>
  <c r="DP547"/>
  <c r="DP549"/>
  <c r="DS553"/>
  <c r="DT554"/>
  <c r="DU555"/>
  <c r="DS557"/>
  <c r="DT558"/>
  <c r="DU559"/>
  <c r="DS561"/>
  <c r="EP537"/>
  <c r="EP539"/>
  <c r="EP541"/>
  <c r="EP543"/>
  <c r="EP545"/>
  <c r="EP547"/>
  <c r="EP549"/>
  <c r="EN553"/>
  <c r="EO554"/>
  <c r="EO556"/>
  <c r="EN559"/>
  <c r="EP561"/>
  <c r="FG536"/>
  <c r="FI537"/>
  <c r="FG540"/>
  <c r="FI541"/>
  <c r="FG544"/>
  <c r="FI545"/>
  <c r="FG548"/>
  <c r="FI549"/>
  <c r="GC537"/>
  <c r="GE538"/>
  <c r="GC541"/>
  <c r="GE542"/>
  <c r="GC545"/>
  <c r="GE546"/>
  <c r="GC549"/>
  <c r="GF553"/>
  <c r="GE556"/>
  <c r="GD559"/>
  <c r="GF561"/>
  <c r="GW536"/>
  <c r="GY537"/>
  <c r="GW540"/>
  <c r="GY541"/>
  <c r="GW544"/>
  <c r="GY545"/>
  <c r="GW548"/>
  <c r="GY549"/>
  <c r="GY553"/>
  <c r="HA555"/>
  <c r="GZ558"/>
  <c r="GY561"/>
  <c r="HV539"/>
  <c r="HV543"/>
  <c r="HV547"/>
  <c r="HU554"/>
  <c r="HT557"/>
  <c r="HV559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G503"/>
  <c r="F504"/>
  <c r="H504"/>
  <c r="G505"/>
  <c r="F506"/>
  <c r="H506"/>
  <c r="G507"/>
  <c r="F508"/>
  <c r="H508"/>
  <c r="G509"/>
  <c r="F510"/>
  <c r="H510"/>
  <c r="G511"/>
  <c r="F512"/>
  <c r="H512"/>
  <c r="G513"/>
  <c r="F514"/>
  <c r="H514"/>
  <c r="G515"/>
  <c r="F516"/>
  <c r="H516"/>
  <c r="AVI547" l="1"/>
  <c r="AVI543"/>
  <c r="AVD535"/>
  <c r="TC551"/>
  <c r="AVJ549"/>
  <c r="AVJ547"/>
  <c r="AVJ545"/>
  <c r="GE551"/>
  <c r="AVK546"/>
  <c r="AVH548"/>
  <c r="AVH546"/>
  <c r="AVH544"/>
  <c r="AVG549"/>
  <c r="AVH549"/>
  <c r="AVF549"/>
  <c r="AVG544"/>
  <c r="AVI549"/>
  <c r="AVK547"/>
  <c r="AVI545"/>
  <c r="AVK543"/>
  <c r="AVK549"/>
  <c r="AVK545"/>
  <c r="AVK548"/>
  <c r="AVK544"/>
  <c r="AVH542"/>
  <c r="AVH538"/>
  <c r="AVJ557"/>
  <c r="AVK554"/>
  <c r="AVH540"/>
  <c r="AVG548"/>
  <c r="AVH536"/>
  <c r="AVI560"/>
  <c r="AVG546"/>
  <c r="AVG538"/>
  <c r="TC535"/>
  <c r="SE535"/>
  <c r="RM551"/>
  <c r="AVK560"/>
  <c r="AVI558"/>
  <c r="AVJ555"/>
  <c r="AVK552"/>
  <c r="AVG542"/>
  <c r="AVJ561"/>
  <c r="AVI556"/>
  <c r="AVI552"/>
  <c r="AVK541"/>
  <c r="AVK537"/>
  <c r="AVK539"/>
  <c r="AVI541"/>
  <c r="AVI537"/>
  <c r="AVJ558"/>
  <c r="AVI553"/>
  <c r="AVK558"/>
  <c r="AVJ553"/>
  <c r="AVK559"/>
  <c r="AVJ554"/>
  <c r="AVJ559"/>
  <c r="AVK556"/>
  <c r="AVI554"/>
  <c r="AVI561"/>
  <c r="AVK555"/>
  <c r="AVK561"/>
  <c r="AVI559"/>
  <c r="AVJ556"/>
  <c r="AVK553"/>
  <c r="AVI557"/>
  <c r="AVJ560"/>
  <c r="AVK557"/>
  <c r="AVI555"/>
  <c r="AVJ552"/>
  <c r="AVG540"/>
  <c r="AVG536"/>
  <c r="AVJ543"/>
  <c r="AVJ541"/>
  <c r="AVJ539"/>
  <c r="AVJ537"/>
  <c r="AVK542"/>
  <c r="AVK540"/>
  <c r="AVK538"/>
  <c r="AVK536"/>
  <c r="AVI539"/>
  <c r="AVI548"/>
  <c r="AVI544"/>
  <c r="AVI540"/>
  <c r="AVI536"/>
  <c r="AVG545"/>
  <c r="AVG541"/>
  <c r="AVG537"/>
  <c r="AVJ548"/>
  <c r="AVJ546"/>
  <c r="AVJ544"/>
  <c r="AVJ542"/>
  <c r="AVJ540"/>
  <c r="AVJ538"/>
  <c r="AVJ536"/>
  <c r="AVF547"/>
  <c r="AVF543"/>
  <c r="AVF539"/>
  <c r="AVF548"/>
  <c r="AVF544"/>
  <c r="AVF540"/>
  <c r="AVF536"/>
  <c r="AVI546"/>
  <c r="AVI542"/>
  <c r="AVI538"/>
  <c r="AVG547"/>
  <c r="AVG543"/>
  <c r="AVG539"/>
  <c r="AVH547"/>
  <c r="AVH545"/>
  <c r="AVH543"/>
  <c r="AVH541"/>
  <c r="AVH539"/>
  <c r="AVH537"/>
  <c r="AVF545"/>
  <c r="AVF541"/>
  <c r="AVF537"/>
  <c r="AVF546"/>
  <c r="AVF538"/>
  <c r="AJ535"/>
  <c r="AVF542"/>
  <c r="CZ535"/>
  <c r="TB535"/>
  <c r="SH551"/>
  <c r="SF535"/>
  <c r="RL551"/>
  <c r="RN535"/>
  <c r="RJ535"/>
  <c r="QQ535"/>
  <c r="PW551"/>
  <c r="PU535"/>
  <c r="PA551"/>
  <c r="PB535"/>
  <c r="OX535"/>
  <c r="OH551"/>
  <c r="OF535"/>
  <c r="NK551"/>
  <c r="NM535"/>
  <c r="NI535"/>
  <c r="MP535"/>
  <c r="LU551"/>
  <c r="LV535"/>
  <c r="LR535"/>
  <c r="LB551"/>
  <c r="KZ535"/>
  <c r="KF551"/>
  <c r="KG535"/>
  <c r="KC535"/>
  <c r="JJ535"/>
  <c r="IP551"/>
  <c r="IQ535"/>
  <c r="IM535"/>
  <c r="WI535"/>
  <c r="AAJ535"/>
  <c r="ACU535"/>
  <c r="AGA535"/>
  <c r="VN535"/>
  <c r="XY535"/>
  <c r="ABZ535"/>
  <c r="AFF535"/>
  <c r="AGV535"/>
  <c r="AJG535"/>
  <c r="AKW535"/>
  <c r="ANH535"/>
  <c r="AOC535"/>
  <c r="APS535"/>
  <c r="ARI535"/>
  <c r="ATT535"/>
  <c r="WI551"/>
  <c r="WI563" s="1"/>
  <c r="XY551"/>
  <c r="XY563" s="1"/>
  <c r="ACU551"/>
  <c r="ACU563" s="1"/>
  <c r="AFF551"/>
  <c r="AFF563" s="1"/>
  <c r="AGV551"/>
  <c r="AGV563" s="1"/>
  <c r="US551"/>
  <c r="YT551"/>
  <c r="AAJ551"/>
  <c r="AAJ563" s="1"/>
  <c r="ADP551"/>
  <c r="AJG551"/>
  <c r="AJG563" s="1"/>
  <c r="AKW551"/>
  <c r="AKW563" s="1"/>
  <c r="ALR551"/>
  <c r="APS551"/>
  <c r="ARI551"/>
  <c r="AOC551"/>
  <c r="AOC563" s="1"/>
  <c r="ASD551"/>
  <c r="ATT551"/>
  <c r="UP535"/>
  <c r="XA535"/>
  <c r="YQ535"/>
  <c r="ADM535"/>
  <c r="AGS535"/>
  <c r="TU535"/>
  <c r="ZL535"/>
  <c r="ABB535"/>
  <c r="AEH535"/>
  <c r="AJY535"/>
  <c r="ALO535"/>
  <c r="AII535"/>
  <c r="ANE535"/>
  <c r="ARF535"/>
  <c r="ANZ535"/>
  <c r="APP535"/>
  <c r="ATQ535"/>
  <c r="TB551"/>
  <c r="TB563" s="1"/>
  <c r="TA535"/>
  <c r="SG551"/>
  <c r="SI535"/>
  <c r="RM535"/>
  <c r="RI535"/>
  <c r="QS551"/>
  <c r="QP535"/>
  <c r="PV551"/>
  <c r="PX535"/>
  <c r="PT535"/>
  <c r="PA535"/>
  <c r="OG551"/>
  <c r="OE535"/>
  <c r="NL551"/>
  <c r="NJ535"/>
  <c r="MP551"/>
  <c r="MQ535"/>
  <c r="MM535"/>
  <c r="LU535"/>
  <c r="LA551"/>
  <c r="LA535"/>
  <c r="KW535"/>
  <c r="KG551"/>
  <c r="KD535"/>
  <c r="JJ551"/>
  <c r="JK535"/>
  <c r="JG535"/>
  <c r="IQ551"/>
  <c r="IQ563" s="1"/>
  <c r="IN535"/>
  <c r="VO535"/>
  <c r="XZ535"/>
  <c r="ACA535"/>
  <c r="AFG535"/>
  <c r="AHR535"/>
  <c r="WJ535"/>
  <c r="AAK535"/>
  <c r="ACV535"/>
  <c r="AJH535"/>
  <c r="AKX535"/>
  <c r="AGB535"/>
  <c r="AMN535"/>
  <c r="AQO535"/>
  <c r="ASE535"/>
  <c r="AOY535"/>
  <c r="ASZ535"/>
  <c r="AUP535"/>
  <c r="VM535"/>
  <c r="XX535"/>
  <c r="ABY535"/>
  <c r="AFE535"/>
  <c r="WH535"/>
  <c r="AAI535"/>
  <c r="ACT535"/>
  <c r="AGU535"/>
  <c r="AJF535"/>
  <c r="AKV535"/>
  <c r="AML535"/>
  <c r="AIK535"/>
  <c r="AQM535"/>
  <c r="ASC535"/>
  <c r="AOW535"/>
  <c r="ASX535"/>
  <c r="AUN535"/>
  <c r="TY551"/>
  <c r="VO551"/>
  <c r="ZP551"/>
  <c r="ACA551"/>
  <c r="WJ551"/>
  <c r="XZ551"/>
  <c r="XZ563" s="1"/>
  <c r="ACV551"/>
  <c r="AFG551"/>
  <c r="AFG563" s="1"/>
  <c r="AMN551"/>
  <c r="AGW551"/>
  <c r="AJH551"/>
  <c r="AJH563" s="1"/>
  <c r="AKX551"/>
  <c r="AKX563" s="1"/>
  <c r="ANI551"/>
  <c r="AOY551"/>
  <c r="APT551"/>
  <c r="ARJ551"/>
  <c r="ATU551"/>
  <c r="UR551"/>
  <c r="YS551"/>
  <c r="AAI551"/>
  <c r="ADO551"/>
  <c r="WH551"/>
  <c r="WH563" s="1"/>
  <c r="XX551"/>
  <c r="XX563" s="1"/>
  <c r="ACT551"/>
  <c r="ACT563" s="1"/>
  <c r="AFE551"/>
  <c r="AFE563" s="1"/>
  <c r="AFZ551"/>
  <c r="AIK551"/>
  <c r="AKA551"/>
  <c r="AML551"/>
  <c r="AOB551"/>
  <c r="ASC551"/>
  <c r="AQM551"/>
  <c r="AQM563" s="1"/>
  <c r="ASX551"/>
  <c r="AUN551"/>
  <c r="AUN563" s="1"/>
  <c r="WG535"/>
  <c r="AAH535"/>
  <c r="ACS535"/>
  <c r="UQ535"/>
  <c r="XB535"/>
  <c r="YR535"/>
  <c r="ADN535"/>
  <c r="AFY535"/>
  <c r="ANF535"/>
  <c r="AHO535"/>
  <c r="AJZ535"/>
  <c r="ALP535"/>
  <c r="AOA535"/>
  <c r="APQ535"/>
  <c r="ARG535"/>
  <c r="ATR535"/>
  <c r="TT535"/>
  <c r="ZK535"/>
  <c r="ABA535"/>
  <c r="AEG535"/>
  <c r="UO535"/>
  <c r="WZ535"/>
  <c r="YP535"/>
  <c r="ADL535"/>
  <c r="AIH535"/>
  <c r="AHM535"/>
  <c r="AJX535"/>
  <c r="ALN535"/>
  <c r="AMI535"/>
  <c r="AOT535"/>
  <c r="AQJ535"/>
  <c r="ARZ535"/>
  <c r="AUK535"/>
  <c r="ASU535"/>
  <c r="TD535"/>
  <c r="SZ535"/>
  <c r="SH535"/>
  <c r="SD535"/>
  <c r="RN551"/>
  <c r="RN563" s="1"/>
  <c r="RL535"/>
  <c r="QR551"/>
  <c r="QS535"/>
  <c r="QO535"/>
  <c r="PW535"/>
  <c r="PS535"/>
  <c r="PC551"/>
  <c r="OZ535"/>
  <c r="OF551"/>
  <c r="OH535"/>
  <c r="OD535"/>
  <c r="NM551"/>
  <c r="NK535"/>
  <c r="MQ551"/>
  <c r="MR535"/>
  <c r="MN535"/>
  <c r="LW551"/>
  <c r="LT535"/>
  <c r="KZ551"/>
  <c r="LB535"/>
  <c r="KX535"/>
  <c r="KE535"/>
  <c r="JK551"/>
  <c r="JL535"/>
  <c r="JH535"/>
  <c r="IO535"/>
  <c r="TX535"/>
  <c r="ZO535"/>
  <c r="ABE535"/>
  <c r="AEK535"/>
  <c r="US535"/>
  <c r="XD535"/>
  <c r="YT535"/>
  <c r="ADP535"/>
  <c r="AIL535"/>
  <c r="AHQ535"/>
  <c r="AKB535"/>
  <c r="ALR535"/>
  <c r="AMM535"/>
  <c r="AOX535"/>
  <c r="AQN535"/>
  <c r="ASD535"/>
  <c r="AUO535"/>
  <c r="ASY535"/>
  <c r="XD551"/>
  <c r="ABE551"/>
  <c r="AEK551"/>
  <c r="AGA551"/>
  <c r="TX551"/>
  <c r="TX563" s="1"/>
  <c r="VN551"/>
  <c r="VN563" s="1"/>
  <c r="ZO551"/>
  <c r="ABZ551"/>
  <c r="ABZ563" s="1"/>
  <c r="AIL551"/>
  <c r="AIL563" s="1"/>
  <c r="AKB551"/>
  <c r="AHQ551"/>
  <c r="AMM551"/>
  <c r="AQN551"/>
  <c r="AQN563" s="1"/>
  <c r="ANH551"/>
  <c r="AOX551"/>
  <c r="ASY551"/>
  <c r="ASY563" s="1"/>
  <c r="AUO551"/>
  <c r="VK535"/>
  <c r="XV535"/>
  <c r="ABW535"/>
  <c r="AFC535"/>
  <c r="AHN535"/>
  <c r="WF535"/>
  <c r="AAG535"/>
  <c r="ACR535"/>
  <c r="AJD535"/>
  <c r="AKT535"/>
  <c r="AFX535"/>
  <c r="AMJ535"/>
  <c r="AQK535"/>
  <c r="ASA535"/>
  <c r="AOU535"/>
  <c r="ASV535"/>
  <c r="AUL535"/>
  <c r="TD551"/>
  <c r="SY535"/>
  <c r="SI551"/>
  <c r="SG535"/>
  <c r="RK535"/>
  <c r="QQ551"/>
  <c r="QQ563" s="1"/>
  <c r="QR535"/>
  <c r="QN535"/>
  <c r="PX551"/>
  <c r="PV535"/>
  <c r="PB551"/>
  <c r="PC535"/>
  <c r="OY535"/>
  <c r="OG535"/>
  <c r="OC535"/>
  <c r="NL535"/>
  <c r="NH535"/>
  <c r="MR551"/>
  <c r="MO535"/>
  <c r="LV551"/>
  <c r="LW535"/>
  <c r="LS535"/>
  <c r="KY535"/>
  <c r="KE551"/>
  <c r="KE563" s="1"/>
  <c r="KF535"/>
  <c r="KB535"/>
  <c r="JL551"/>
  <c r="JI535"/>
  <c r="IO551"/>
  <c r="IP535"/>
  <c r="IL535"/>
  <c r="UT535"/>
  <c r="XE535"/>
  <c r="YU535"/>
  <c r="ADQ535"/>
  <c r="AGW535"/>
  <c r="TY535"/>
  <c r="ZP535"/>
  <c r="ABF535"/>
  <c r="AEL535"/>
  <c r="AKC535"/>
  <c r="ALS535"/>
  <c r="AIM535"/>
  <c r="ANI535"/>
  <c r="ARJ535"/>
  <c r="AOD535"/>
  <c r="APT535"/>
  <c r="ATU535"/>
  <c r="UR535"/>
  <c r="XC535"/>
  <c r="YS535"/>
  <c r="ADO535"/>
  <c r="TW535"/>
  <c r="ZN535"/>
  <c r="ABD535"/>
  <c r="AEJ535"/>
  <c r="AHP535"/>
  <c r="AKA535"/>
  <c r="ALQ535"/>
  <c r="AFZ535"/>
  <c r="ANG535"/>
  <c r="ARH535"/>
  <c r="AOB535"/>
  <c r="APR535"/>
  <c r="ATS535"/>
  <c r="UT551"/>
  <c r="YU551"/>
  <c r="AAK551"/>
  <c r="AAK563" s="1"/>
  <c r="ADQ551"/>
  <c r="XE551"/>
  <c r="ABF551"/>
  <c r="AEL551"/>
  <c r="AHR551"/>
  <c r="AGB551"/>
  <c r="AIM551"/>
  <c r="AKC551"/>
  <c r="ALS551"/>
  <c r="AOD551"/>
  <c r="AOD563" s="1"/>
  <c r="ASE551"/>
  <c r="AQO551"/>
  <c r="AQO563" s="1"/>
  <c r="ASZ551"/>
  <c r="AUP551"/>
  <c r="AUP563" s="1"/>
  <c r="TW551"/>
  <c r="TW563" s="1"/>
  <c r="VM551"/>
  <c r="ZN551"/>
  <c r="ABY551"/>
  <c r="AHP551"/>
  <c r="XC551"/>
  <c r="XC563" s="1"/>
  <c r="ABD551"/>
  <c r="AEJ551"/>
  <c r="AEJ563" s="1"/>
  <c r="ALQ551"/>
  <c r="AGU551"/>
  <c r="AGU563" s="1"/>
  <c r="AJF551"/>
  <c r="AJF563" s="1"/>
  <c r="AKV551"/>
  <c r="AKV563" s="1"/>
  <c r="ANG551"/>
  <c r="AOW551"/>
  <c r="APR551"/>
  <c r="ARH551"/>
  <c r="ARH563" s="1"/>
  <c r="ATS551"/>
  <c r="ATS563" s="1"/>
  <c r="TV535"/>
  <c r="ZM535"/>
  <c r="ABC535"/>
  <c r="AEI535"/>
  <c r="VL535"/>
  <c r="XW535"/>
  <c r="ABX535"/>
  <c r="AFD535"/>
  <c r="AIJ535"/>
  <c r="AGT535"/>
  <c r="AJE535"/>
  <c r="AKU535"/>
  <c r="AMK535"/>
  <c r="AOV535"/>
  <c r="AQL535"/>
  <c r="ASB535"/>
  <c r="AUM535"/>
  <c r="ASW535"/>
  <c r="WE535"/>
  <c r="AAF535"/>
  <c r="ACQ535"/>
  <c r="AFW535"/>
  <c r="VJ535"/>
  <c r="XU535"/>
  <c r="ABV535"/>
  <c r="AFB535"/>
  <c r="AGR535"/>
  <c r="AJC535"/>
  <c r="AKS535"/>
  <c r="AND535"/>
  <c r="ANY535"/>
  <c r="APO535"/>
  <c r="ARE535"/>
  <c r="ATP535"/>
  <c r="GE535"/>
  <c r="HU551"/>
  <c r="CV535"/>
  <c r="BF535"/>
  <c r="AO551"/>
  <c r="CE551"/>
  <c r="CE535"/>
  <c r="BJ535"/>
  <c r="GW535"/>
  <c r="CY535"/>
  <c r="BI535"/>
  <c r="FJ535"/>
  <c r="HU535"/>
  <c r="HR535"/>
  <c r="CA535"/>
  <c r="AN535"/>
  <c r="FK535"/>
  <c r="AO535"/>
  <c r="HV535"/>
  <c r="HT535"/>
  <c r="EN535"/>
  <c r="FI535"/>
  <c r="GD535"/>
  <c r="DU551"/>
  <c r="FK551"/>
  <c r="FK563" s="1"/>
  <c r="HA551"/>
  <c r="FI551"/>
  <c r="BH551"/>
  <c r="CX551"/>
  <c r="EN551"/>
  <c r="GY551"/>
  <c r="BE535"/>
  <c r="CU535"/>
  <c r="EK535"/>
  <c r="GV535"/>
  <c r="DT551"/>
  <c r="DT535"/>
  <c r="BI551"/>
  <c r="EO551"/>
  <c r="EL535"/>
  <c r="CB535"/>
  <c r="DR535"/>
  <c r="GC535"/>
  <c r="GX535"/>
  <c r="FG535"/>
  <c r="CD535"/>
  <c r="AK535"/>
  <c r="EO535"/>
  <c r="GZ535"/>
  <c r="GZ551"/>
  <c r="FJ551"/>
  <c r="DQ535"/>
  <c r="GB535"/>
  <c r="DP535"/>
  <c r="CY551"/>
  <c r="CX535"/>
  <c r="CC535"/>
  <c r="BH535"/>
  <c r="AL535"/>
  <c r="EP535"/>
  <c r="HA535"/>
  <c r="DU535"/>
  <c r="GF535"/>
  <c r="AM535"/>
  <c r="DS535"/>
  <c r="GY535"/>
  <c r="CD551"/>
  <c r="BJ551"/>
  <c r="BJ563" s="1"/>
  <c r="CZ551"/>
  <c r="EP551"/>
  <c r="EP563" s="1"/>
  <c r="GF551"/>
  <c r="GF563" s="1"/>
  <c r="HV551"/>
  <c r="AM551"/>
  <c r="CC551"/>
  <c r="DS551"/>
  <c r="GD551"/>
  <c r="HT551"/>
  <c r="BG535"/>
  <c r="CW535"/>
  <c r="EM535"/>
  <c r="FH535"/>
  <c r="HS535"/>
  <c r="BZ535"/>
  <c r="GA535"/>
  <c r="FF535"/>
  <c r="HQ535"/>
  <c r="S535"/>
  <c r="P535"/>
  <c r="T535"/>
  <c r="R535"/>
  <c r="Q535"/>
  <c r="O535"/>
  <c r="T551"/>
  <c r="T563" s="1"/>
  <c r="R551"/>
  <c r="R563" s="1"/>
  <c r="S551"/>
  <c r="S563" s="1"/>
  <c r="GD563" l="1"/>
  <c r="CC563"/>
  <c r="HV563"/>
  <c r="GZ563"/>
  <c r="BI563"/>
  <c r="DT563"/>
  <c r="EN563"/>
  <c r="APR563"/>
  <c r="ZN563"/>
  <c r="ALS563"/>
  <c r="YU563"/>
  <c r="IO563"/>
  <c r="JL563"/>
  <c r="TD563"/>
  <c r="AOX563"/>
  <c r="AHQ563"/>
  <c r="ZO563"/>
  <c r="JK563"/>
  <c r="KZ563"/>
  <c r="AAI563"/>
  <c r="AOY563"/>
  <c r="ACA563"/>
  <c r="VO563"/>
  <c r="JJ563"/>
  <c r="KG563"/>
  <c r="ARI563"/>
  <c r="HA563"/>
  <c r="HT563"/>
  <c r="CY563"/>
  <c r="DE564" s="1"/>
  <c r="AOW563"/>
  <c r="ABY563"/>
  <c r="ACE564" s="1"/>
  <c r="VM563"/>
  <c r="AKC563"/>
  <c r="AKI564" s="1"/>
  <c r="XE563"/>
  <c r="LV563"/>
  <c r="MR563"/>
  <c r="ANH563"/>
  <c r="ANN564" s="1"/>
  <c r="AMM563"/>
  <c r="AKB563"/>
  <c r="AKH564" s="1"/>
  <c r="AGA563"/>
  <c r="ABE563"/>
  <c r="ABK564" s="1"/>
  <c r="ABK554" s="1"/>
  <c r="ABQ554" s="1"/>
  <c r="MQ563"/>
  <c r="AML563"/>
  <c r="AMR564" s="1"/>
  <c r="AMR557" s="1"/>
  <c r="AMX557" s="1"/>
  <c r="AMN563"/>
  <c r="ACV563"/>
  <c r="ADB564" s="1"/>
  <c r="WJ563"/>
  <c r="LA563"/>
  <c r="MP563"/>
  <c r="ATT563"/>
  <c r="APS563"/>
  <c r="BH563"/>
  <c r="BN564" s="1"/>
  <c r="DU563"/>
  <c r="AO563"/>
  <c r="AU564" s="1"/>
  <c r="AU555" s="1"/>
  <c r="BA555" s="1"/>
  <c r="QR563"/>
  <c r="ADO563"/>
  <c r="ADU564" s="1"/>
  <c r="YS563"/>
  <c r="ATU563"/>
  <c r="AUA564" s="1"/>
  <c r="APT563"/>
  <c r="ANI563"/>
  <c r="ANO564" s="1"/>
  <c r="ZP563"/>
  <c r="ZV564" s="1"/>
  <c r="TY563"/>
  <c r="NL563"/>
  <c r="NR564" s="1"/>
  <c r="OG563"/>
  <c r="OM564" s="1"/>
  <c r="PV563"/>
  <c r="QS563"/>
  <c r="QY564" s="1"/>
  <c r="QY554" s="1"/>
  <c r="RE554" s="1"/>
  <c r="SG563"/>
  <c r="ADP563"/>
  <c r="ADV564" s="1"/>
  <c r="YT563"/>
  <c r="LU563"/>
  <c r="MA564" s="1"/>
  <c r="MA554" s="1"/>
  <c r="MG554" s="1"/>
  <c r="NK563"/>
  <c r="OH563"/>
  <c r="ON564" s="1"/>
  <c r="ON555" s="1"/>
  <c r="OT555" s="1"/>
  <c r="RM563"/>
  <c r="RS564" s="1"/>
  <c r="AN563"/>
  <c r="AT564" s="1"/>
  <c r="AM563"/>
  <c r="CD563"/>
  <c r="FJ563"/>
  <c r="EO563"/>
  <c r="EU564" s="1"/>
  <c r="EU557" s="1"/>
  <c r="FA557" s="1"/>
  <c r="GY563"/>
  <c r="CX563"/>
  <c r="FI563"/>
  <c r="CE563"/>
  <c r="CK564" s="1"/>
  <c r="HU563"/>
  <c r="UE564"/>
  <c r="QX564"/>
  <c r="AEK563"/>
  <c r="XD563"/>
  <c r="YZ564"/>
  <c r="LW563"/>
  <c r="MC564" s="1"/>
  <c r="PC563"/>
  <c r="PI564" s="1"/>
  <c r="AOB563"/>
  <c r="AOH564" s="1"/>
  <c r="AKA563"/>
  <c r="AFZ563"/>
  <c r="UR563"/>
  <c r="ARJ563"/>
  <c r="ARP564" s="1"/>
  <c r="AGW563"/>
  <c r="ASD563"/>
  <c r="ALR563"/>
  <c r="US563"/>
  <c r="UY564" s="1"/>
  <c r="IP563"/>
  <c r="KF563"/>
  <c r="KL564" s="1"/>
  <c r="LB563"/>
  <c r="PA563"/>
  <c r="PG564" s="1"/>
  <c r="PW563"/>
  <c r="QC564" s="1"/>
  <c r="RL563"/>
  <c r="SH563"/>
  <c r="GE563"/>
  <c r="GK564" s="1"/>
  <c r="TC563"/>
  <c r="TI564" s="1"/>
  <c r="Q563"/>
  <c r="W564" s="1"/>
  <c r="BZ563"/>
  <c r="CF564" s="1"/>
  <c r="FH563"/>
  <c r="FN564" s="1"/>
  <c r="CW563"/>
  <c r="DC564" s="1"/>
  <c r="DS563"/>
  <c r="DY564" s="1"/>
  <c r="CZ563"/>
  <c r="DF564" s="1"/>
  <c r="AL563"/>
  <c r="AR564" s="1"/>
  <c r="GB563"/>
  <c r="GH564" s="1"/>
  <c r="AK563"/>
  <c r="AQ564" s="1"/>
  <c r="FG563"/>
  <c r="FM564" s="1"/>
  <c r="GC563"/>
  <c r="GI564" s="1"/>
  <c r="CB563"/>
  <c r="CH564" s="1"/>
  <c r="GV563"/>
  <c r="HB564" s="1"/>
  <c r="CU563"/>
  <c r="DA564" s="1"/>
  <c r="CA563"/>
  <c r="CG564" s="1"/>
  <c r="GW563"/>
  <c r="HC564" s="1"/>
  <c r="BF563"/>
  <c r="BL564" s="1"/>
  <c r="ATP563"/>
  <c r="ATV564" s="1"/>
  <c r="APO563"/>
  <c r="APU564" s="1"/>
  <c r="AND563"/>
  <c r="ANJ564" s="1"/>
  <c r="AJC563"/>
  <c r="AJI564" s="1"/>
  <c r="AFB563"/>
  <c r="AFH564" s="1"/>
  <c r="XU563"/>
  <c r="YA564" s="1"/>
  <c r="AFW563"/>
  <c r="AGC564" s="1"/>
  <c r="AAF563"/>
  <c r="AAL564" s="1"/>
  <c r="ASW563"/>
  <c r="ATC564" s="1"/>
  <c r="ASB563"/>
  <c r="ASH564" s="1"/>
  <c r="AOV563"/>
  <c r="APB564" s="1"/>
  <c r="AKU563"/>
  <c r="ALA564" s="1"/>
  <c r="AGT563"/>
  <c r="AGZ564" s="1"/>
  <c r="AFD563"/>
  <c r="AFJ564" s="1"/>
  <c r="XW563"/>
  <c r="YC564" s="1"/>
  <c r="AEI563"/>
  <c r="AEO564" s="1"/>
  <c r="ZM563"/>
  <c r="ZS564" s="1"/>
  <c r="ANG563"/>
  <c r="ANM564" s="1"/>
  <c r="ALQ563"/>
  <c r="ALW564" s="1"/>
  <c r="ABD563"/>
  <c r="ABJ564" s="1"/>
  <c r="AHP563"/>
  <c r="AHV564" s="1"/>
  <c r="ASZ563"/>
  <c r="ATF564" s="1"/>
  <c r="ASE563"/>
  <c r="ASK564" s="1"/>
  <c r="AIM563"/>
  <c r="AIS564" s="1"/>
  <c r="AHR563"/>
  <c r="AHX564" s="1"/>
  <c r="ABF563"/>
  <c r="ABL564" s="1"/>
  <c r="ADQ563"/>
  <c r="ADW564" s="1"/>
  <c r="IL563"/>
  <c r="IR564" s="1"/>
  <c r="KY563"/>
  <c r="LE564" s="1"/>
  <c r="MO563"/>
  <c r="MU564" s="1"/>
  <c r="NH563"/>
  <c r="NN564" s="1"/>
  <c r="OC563"/>
  <c r="OI564" s="1"/>
  <c r="OY563"/>
  <c r="PE564" s="1"/>
  <c r="PB563"/>
  <c r="PH564" s="1"/>
  <c r="PX563"/>
  <c r="QD564" s="1"/>
  <c r="RK563"/>
  <c r="RQ564" s="1"/>
  <c r="SI563"/>
  <c r="SO564" s="1"/>
  <c r="ASV563"/>
  <c r="ATB564" s="1"/>
  <c r="ASA563"/>
  <c r="ASG564" s="1"/>
  <c r="AMJ563"/>
  <c r="AMP564" s="1"/>
  <c r="AKT563"/>
  <c r="AKZ564" s="1"/>
  <c r="ACR563"/>
  <c r="ACX564" s="1"/>
  <c r="WF563"/>
  <c r="WL564" s="1"/>
  <c r="AFC563"/>
  <c r="AFI564" s="1"/>
  <c r="XV563"/>
  <c r="YB564" s="1"/>
  <c r="AUO563"/>
  <c r="AUU564" s="1"/>
  <c r="JH563"/>
  <c r="JN564" s="1"/>
  <c r="KX563"/>
  <c r="LD564" s="1"/>
  <c r="OD563"/>
  <c r="OJ564" s="1"/>
  <c r="OF563"/>
  <c r="OL564" s="1"/>
  <c r="SD563"/>
  <c r="SJ564" s="1"/>
  <c r="SZ563"/>
  <c r="TF564" s="1"/>
  <c r="ASU563"/>
  <c r="ATA564" s="1"/>
  <c r="ARZ563"/>
  <c r="ASF564" s="1"/>
  <c r="AOT563"/>
  <c r="AOZ564" s="1"/>
  <c r="ALN563"/>
  <c r="ALT564" s="1"/>
  <c r="AHM563"/>
  <c r="AHS564" s="1"/>
  <c r="ADL563"/>
  <c r="ADR564" s="1"/>
  <c r="WZ563"/>
  <c r="XF564" s="1"/>
  <c r="AEG563"/>
  <c r="AEM564" s="1"/>
  <c r="ZK563"/>
  <c r="ZQ564" s="1"/>
  <c r="ATR563"/>
  <c r="ATX564" s="1"/>
  <c r="APQ563"/>
  <c r="APW564" s="1"/>
  <c r="ALP563"/>
  <c r="ALV564" s="1"/>
  <c r="AHO563"/>
  <c r="AHU564" s="1"/>
  <c r="AFY563"/>
  <c r="AGE564" s="1"/>
  <c r="YR563"/>
  <c r="YX564" s="1"/>
  <c r="UQ563"/>
  <c r="UW564" s="1"/>
  <c r="AAH563"/>
  <c r="AAN564" s="1"/>
  <c r="IN563"/>
  <c r="IT564" s="1"/>
  <c r="JG563"/>
  <c r="JM564" s="1"/>
  <c r="NJ563"/>
  <c r="NP564" s="1"/>
  <c r="OE563"/>
  <c r="OK564" s="1"/>
  <c r="QP563"/>
  <c r="QV564" s="1"/>
  <c r="RI563"/>
  <c r="RO564" s="1"/>
  <c r="TA563"/>
  <c r="TG564" s="1"/>
  <c r="ATQ563"/>
  <c r="ATW564" s="1"/>
  <c r="ANZ563"/>
  <c r="AOF564" s="1"/>
  <c r="ANE563"/>
  <c r="ANK564" s="1"/>
  <c r="ALO563"/>
  <c r="ALU564" s="1"/>
  <c r="AEH563"/>
  <c r="AEN564" s="1"/>
  <c r="ZL563"/>
  <c r="ZR564" s="1"/>
  <c r="AGS563"/>
  <c r="AGY564" s="1"/>
  <c r="YQ563"/>
  <c r="YW564" s="1"/>
  <c r="UP563"/>
  <c r="UV564" s="1"/>
  <c r="IM563"/>
  <c r="IS564" s="1"/>
  <c r="KC563"/>
  <c r="KI564" s="1"/>
  <c r="OX563"/>
  <c r="PD564" s="1"/>
  <c r="RJ563"/>
  <c r="RP564" s="1"/>
  <c r="AJ563"/>
  <c r="AP564" s="1"/>
  <c r="SE563"/>
  <c r="SK564" s="1"/>
  <c r="FF563"/>
  <c r="FL564" s="1"/>
  <c r="O563"/>
  <c r="U564" s="1"/>
  <c r="P563"/>
  <c r="V564" s="1"/>
  <c r="HQ563"/>
  <c r="HW564" s="1"/>
  <c r="GA563"/>
  <c r="GG564" s="1"/>
  <c r="HS563"/>
  <c r="HY564" s="1"/>
  <c r="EM563"/>
  <c r="ES564" s="1"/>
  <c r="BG563"/>
  <c r="BM564" s="1"/>
  <c r="DP563"/>
  <c r="DV564" s="1"/>
  <c r="DQ563"/>
  <c r="DW564" s="1"/>
  <c r="GX563"/>
  <c r="HD564" s="1"/>
  <c r="DR563"/>
  <c r="DX564" s="1"/>
  <c r="EL563"/>
  <c r="ER564" s="1"/>
  <c r="EK563"/>
  <c r="EQ564" s="1"/>
  <c r="BE563"/>
  <c r="BK564" s="1"/>
  <c r="HR563"/>
  <c r="HX564" s="1"/>
  <c r="CV563"/>
  <c r="DB564" s="1"/>
  <c r="DB540" s="1"/>
  <c r="DH540" s="1"/>
  <c r="ARE563"/>
  <c r="ARK564" s="1"/>
  <c r="ANY563"/>
  <c r="AOE564" s="1"/>
  <c r="AKS563"/>
  <c r="AKY564" s="1"/>
  <c r="AGR563"/>
  <c r="AGX564" s="1"/>
  <c r="ABV563"/>
  <c r="ACB564" s="1"/>
  <c r="VJ563"/>
  <c r="VP564" s="1"/>
  <c r="ACQ563"/>
  <c r="ACW564" s="1"/>
  <c r="WE563"/>
  <c r="WK564" s="1"/>
  <c r="AUM563"/>
  <c r="AUS564" s="1"/>
  <c r="AQL563"/>
  <c r="AQR564" s="1"/>
  <c r="AMK563"/>
  <c r="AMQ564" s="1"/>
  <c r="AJE563"/>
  <c r="AJK564" s="1"/>
  <c r="AIJ563"/>
  <c r="AIP564" s="1"/>
  <c r="ABX563"/>
  <c r="ACD564" s="1"/>
  <c r="VL563"/>
  <c r="VR564" s="1"/>
  <c r="ABC563"/>
  <c r="ABI564" s="1"/>
  <c r="TV563"/>
  <c r="UB564" s="1"/>
  <c r="AGB563"/>
  <c r="AGH564" s="1"/>
  <c r="AEL563"/>
  <c r="AER564" s="1"/>
  <c r="UT563"/>
  <c r="UZ564" s="1"/>
  <c r="JI563"/>
  <c r="JO564" s="1"/>
  <c r="KB563"/>
  <c r="KH564" s="1"/>
  <c r="LS563"/>
  <c r="LY564" s="1"/>
  <c r="QN563"/>
  <c r="QT564" s="1"/>
  <c r="SY563"/>
  <c r="TE564" s="1"/>
  <c r="AUL563"/>
  <c r="AUR564" s="1"/>
  <c r="AOU563"/>
  <c r="APA564" s="1"/>
  <c r="AQK563"/>
  <c r="AQQ564" s="1"/>
  <c r="AFX563"/>
  <c r="AGD564" s="1"/>
  <c r="AJD563"/>
  <c r="AJJ564" s="1"/>
  <c r="AAG563"/>
  <c r="AAM564" s="1"/>
  <c r="AHN563"/>
  <c r="AHT564" s="1"/>
  <c r="ABW563"/>
  <c r="ACC564" s="1"/>
  <c r="VK563"/>
  <c r="VQ564" s="1"/>
  <c r="LT563"/>
  <c r="LZ564" s="1"/>
  <c r="MN563"/>
  <c r="MT564" s="1"/>
  <c r="NM563"/>
  <c r="NS564" s="1"/>
  <c r="OZ563"/>
  <c r="PF564" s="1"/>
  <c r="PS563"/>
  <c r="PY564" s="1"/>
  <c r="QO563"/>
  <c r="QU564" s="1"/>
  <c r="AUK563"/>
  <c r="AUQ564" s="1"/>
  <c r="AQJ563"/>
  <c r="AQP564" s="1"/>
  <c r="AMI563"/>
  <c r="AMO564" s="1"/>
  <c r="AJX563"/>
  <c r="AKD564" s="1"/>
  <c r="AIH563"/>
  <c r="AIN564" s="1"/>
  <c r="YP563"/>
  <c r="YV564" s="1"/>
  <c r="UO563"/>
  <c r="UU564" s="1"/>
  <c r="ABA563"/>
  <c r="ABG564" s="1"/>
  <c r="TT563"/>
  <c r="TZ564" s="1"/>
  <c r="ARG563"/>
  <c r="ARM564" s="1"/>
  <c r="AOA563"/>
  <c r="AOG564" s="1"/>
  <c r="AJZ563"/>
  <c r="AKF564" s="1"/>
  <c r="ANF563"/>
  <c r="ANL564" s="1"/>
  <c r="ADN563"/>
  <c r="ADT564" s="1"/>
  <c r="XB563"/>
  <c r="XH564" s="1"/>
  <c r="ACS563"/>
  <c r="ACY564" s="1"/>
  <c r="WG563"/>
  <c r="WM564" s="1"/>
  <c r="ASX563"/>
  <c r="ATD564" s="1"/>
  <c r="ASC563"/>
  <c r="ASI564" s="1"/>
  <c r="AIK563"/>
  <c r="AIQ564" s="1"/>
  <c r="KD563"/>
  <c r="KJ564" s="1"/>
  <c r="KW563"/>
  <c r="LC564" s="1"/>
  <c r="MM563"/>
  <c r="MS564" s="1"/>
  <c r="PT563"/>
  <c r="PZ564" s="1"/>
  <c r="APP563"/>
  <c r="APV564" s="1"/>
  <c r="ARF563"/>
  <c r="ARL564" s="1"/>
  <c r="AII563"/>
  <c r="AIO564" s="1"/>
  <c r="AJY563"/>
  <c r="AKE564" s="1"/>
  <c r="ABB563"/>
  <c r="ABH564" s="1"/>
  <c r="TU563"/>
  <c r="UA564" s="1"/>
  <c r="ADM563"/>
  <c r="ADS564" s="1"/>
  <c r="XA563"/>
  <c r="XG564" s="1"/>
  <c r="LR563"/>
  <c r="LX564" s="1"/>
  <c r="NI563"/>
  <c r="NO564" s="1"/>
  <c r="PU563"/>
  <c r="QA564" s="1"/>
  <c r="SF563"/>
  <c r="SL564" s="1"/>
  <c r="BP564"/>
  <c r="FO564"/>
  <c r="GJ564"/>
  <c r="GJ555" s="1"/>
  <c r="GP555" s="1"/>
  <c r="GL564"/>
  <c r="GL559" s="1"/>
  <c r="GR559" s="1"/>
  <c r="HE564"/>
  <c r="HE554" s="1"/>
  <c r="HK554" s="1"/>
  <c r="APC564"/>
  <c r="APC560" s="1"/>
  <c r="API560" s="1"/>
  <c r="LG564"/>
  <c r="LG555" s="1"/>
  <c r="LM555" s="1"/>
  <c r="HG564"/>
  <c r="ALY564"/>
  <c r="ZA564"/>
  <c r="ACG564"/>
  <c r="ACG557" s="1"/>
  <c r="ACM557" s="1"/>
  <c r="VU564"/>
  <c r="VU559" s="1"/>
  <c r="WA559" s="1"/>
  <c r="HF564"/>
  <c r="HF555" s="1"/>
  <c r="HL555" s="1"/>
  <c r="AKG564"/>
  <c r="SN564"/>
  <c r="SN558" s="1"/>
  <c r="ST558" s="1"/>
  <c r="LH564"/>
  <c r="LH554" s="1"/>
  <c r="LN554" s="1"/>
  <c r="DD564"/>
  <c r="DD556" s="1"/>
  <c r="DJ556" s="1"/>
  <c r="AUT564"/>
  <c r="AUT558" s="1"/>
  <c r="AUZ558" s="1"/>
  <c r="ATZ564"/>
  <c r="ATZ561" s="1"/>
  <c r="AUF561" s="1"/>
  <c r="ARN564"/>
  <c r="AQS564"/>
  <c r="AQS556" s="1"/>
  <c r="AQY556" s="1"/>
  <c r="APX564"/>
  <c r="APX559" s="1"/>
  <c r="AQD559" s="1"/>
  <c r="AOI564"/>
  <c r="AOI557" s="1"/>
  <c r="AOO557" s="1"/>
  <c r="AMS564"/>
  <c r="ALC564"/>
  <c r="AHB564"/>
  <c r="AHB555" s="1"/>
  <c r="AHH555" s="1"/>
  <c r="ADA564"/>
  <c r="ACF564"/>
  <c r="ACF554" s="1"/>
  <c r="ACL554" s="1"/>
  <c r="YY564"/>
  <c r="XK564"/>
  <c r="XI564"/>
  <c r="XI538" s="1"/>
  <c r="XO538" s="1"/>
  <c r="WO564"/>
  <c r="VT564"/>
  <c r="VT554" s="1"/>
  <c r="VZ554" s="1"/>
  <c r="TH564"/>
  <c r="TH554" s="1"/>
  <c r="TN554" s="1"/>
  <c r="SK549"/>
  <c r="SQ549" s="1"/>
  <c r="SK545"/>
  <c r="SQ545" s="1"/>
  <c r="SK541"/>
  <c r="SQ541" s="1"/>
  <c r="SK537"/>
  <c r="SQ537" s="1"/>
  <c r="SK546"/>
  <c r="SQ546" s="1"/>
  <c r="SK542"/>
  <c r="SQ542" s="1"/>
  <c r="SK538"/>
  <c r="SQ538" s="1"/>
  <c r="QW564"/>
  <c r="QW554" s="1"/>
  <c r="RC554" s="1"/>
  <c r="AVJ551"/>
  <c r="MX564"/>
  <c r="MX554" s="1"/>
  <c r="ND554" s="1"/>
  <c r="IW564"/>
  <c r="IW558" s="1"/>
  <c r="JC558" s="1"/>
  <c r="AVK551"/>
  <c r="AVI551"/>
  <c r="FQ564"/>
  <c r="FQ557" s="1"/>
  <c r="FW557" s="1"/>
  <c r="AVK535"/>
  <c r="DB538"/>
  <c r="DH538" s="1"/>
  <c r="DB539"/>
  <c r="DH539" s="1"/>
  <c r="AVH535"/>
  <c r="AVH563" s="1"/>
  <c r="AVF535"/>
  <c r="AVF563" s="1"/>
  <c r="AVI535"/>
  <c r="AVJ535"/>
  <c r="AVG535"/>
  <c r="AVG563" s="1"/>
  <c r="BL537"/>
  <c r="BR537" s="1"/>
  <c r="ARK549"/>
  <c r="ARQ549" s="1"/>
  <c r="ARK545"/>
  <c r="ARQ545" s="1"/>
  <c r="ARK541"/>
  <c r="ARQ541" s="1"/>
  <c r="ARK537"/>
  <c r="ARQ537" s="1"/>
  <c r="ARK546"/>
  <c r="ARQ546" s="1"/>
  <c r="ARK542"/>
  <c r="ARQ542" s="1"/>
  <c r="ARK538"/>
  <c r="ARQ538" s="1"/>
  <c r="AOE545"/>
  <c r="AOK545" s="1"/>
  <c r="AOE537"/>
  <c r="AOK537" s="1"/>
  <c r="AOE542"/>
  <c r="AOK542" s="1"/>
  <c r="AKY549"/>
  <c r="ALE549" s="1"/>
  <c r="AKY545"/>
  <c r="ALE545" s="1"/>
  <c r="AKY541"/>
  <c r="ALE541" s="1"/>
  <c r="AKY537"/>
  <c r="ALE537" s="1"/>
  <c r="AKY546"/>
  <c r="ALE546" s="1"/>
  <c r="AKY542"/>
  <c r="ALE542" s="1"/>
  <c r="AKY538"/>
  <c r="ALE538" s="1"/>
  <c r="AGX544"/>
  <c r="AHD544" s="1"/>
  <c r="AGX536"/>
  <c r="AHD536" s="1"/>
  <c r="AGX543"/>
  <c r="AHD543" s="1"/>
  <c r="ACB548"/>
  <c r="ACH548" s="1"/>
  <c r="ACB544"/>
  <c r="ACH544" s="1"/>
  <c r="ACB540"/>
  <c r="ACH540" s="1"/>
  <c r="ACB549"/>
  <c r="ACH549" s="1"/>
  <c r="ACB545"/>
  <c r="ACH545" s="1"/>
  <c r="ACB543"/>
  <c r="ACH543" s="1"/>
  <c r="ACB541"/>
  <c r="ACH541" s="1"/>
  <c r="ACB539"/>
  <c r="ACH539" s="1"/>
  <c r="ACB537"/>
  <c r="ACH537" s="1"/>
  <c r="ACB536"/>
  <c r="ACH536" s="1"/>
  <c r="VP548"/>
  <c r="VV548" s="1"/>
  <c r="VP544"/>
  <c r="VV544" s="1"/>
  <c r="VP540"/>
  <c r="VV540" s="1"/>
  <c r="VP536"/>
  <c r="VV536" s="1"/>
  <c r="VP547"/>
  <c r="VV547" s="1"/>
  <c r="VP543"/>
  <c r="VV543" s="1"/>
  <c r="VP539"/>
  <c r="VV539" s="1"/>
  <c r="ACW548"/>
  <c r="ADC548" s="1"/>
  <c r="ACW546"/>
  <c r="ADC546" s="1"/>
  <c r="ACW544"/>
  <c r="ADC544" s="1"/>
  <c r="ACW542"/>
  <c r="ADC542" s="1"/>
  <c r="ACW540"/>
  <c r="ADC540" s="1"/>
  <c r="ACW538"/>
  <c r="ADC538" s="1"/>
  <c r="ACW549"/>
  <c r="ADC549" s="1"/>
  <c r="ACW547"/>
  <c r="ADC547" s="1"/>
  <c r="ACW545"/>
  <c r="ADC545" s="1"/>
  <c r="ACW543"/>
  <c r="ADC543" s="1"/>
  <c r="ACW541"/>
  <c r="ADC541" s="1"/>
  <c r="ACW539"/>
  <c r="ADC539" s="1"/>
  <c r="ACW537"/>
  <c r="ADC537" s="1"/>
  <c r="ACW536"/>
  <c r="ADC536" s="1"/>
  <c r="WK548"/>
  <c r="WQ548" s="1"/>
  <c r="WK544"/>
  <c r="WQ544" s="1"/>
  <c r="WK540"/>
  <c r="WQ540" s="1"/>
  <c r="WK549"/>
  <c r="WQ549" s="1"/>
  <c r="WK545"/>
  <c r="WQ545" s="1"/>
  <c r="WK541"/>
  <c r="WQ541" s="1"/>
  <c r="WK537"/>
  <c r="WQ537" s="1"/>
  <c r="AUS548"/>
  <c r="AUY548" s="1"/>
  <c r="AUS546"/>
  <c r="AUY546" s="1"/>
  <c r="AUS544"/>
  <c r="AUY544" s="1"/>
  <c r="AUS542"/>
  <c r="AUY542" s="1"/>
  <c r="AUS540"/>
  <c r="AUY540" s="1"/>
  <c r="AUS538"/>
  <c r="AUY538" s="1"/>
  <c r="AUS536"/>
  <c r="AUY536" s="1"/>
  <c r="AUS549"/>
  <c r="AUY549" s="1"/>
  <c r="AUS547"/>
  <c r="AUY547" s="1"/>
  <c r="AUS545"/>
  <c r="AUY545" s="1"/>
  <c r="AUS543"/>
  <c r="AUY543" s="1"/>
  <c r="AUS541"/>
  <c r="AUY541" s="1"/>
  <c r="AUS539"/>
  <c r="AUY539" s="1"/>
  <c r="AUS537"/>
  <c r="AUY537" s="1"/>
  <c r="AQR549"/>
  <c r="AQX549" s="1"/>
  <c r="AQR545"/>
  <c r="AQX545" s="1"/>
  <c r="AQR541"/>
  <c r="AQX541" s="1"/>
  <c r="AQR537"/>
  <c r="AQX537" s="1"/>
  <c r="AQR546"/>
  <c r="AQX546" s="1"/>
  <c r="AQR542"/>
  <c r="AQX542" s="1"/>
  <c r="AQR538"/>
  <c r="AQX538" s="1"/>
  <c r="AMQ549"/>
  <c r="AMW549" s="1"/>
  <c r="AMQ547"/>
  <c r="AMW547" s="1"/>
  <c r="AMQ545"/>
  <c r="AMW545" s="1"/>
  <c r="AMQ543"/>
  <c r="AMW543" s="1"/>
  <c r="AMQ541"/>
  <c r="AMW541" s="1"/>
  <c r="AMQ539"/>
  <c r="AMW539" s="1"/>
  <c r="AMQ537"/>
  <c r="AMW537" s="1"/>
  <c r="AMQ548"/>
  <c r="AMW548" s="1"/>
  <c r="AMQ546"/>
  <c r="AMW546" s="1"/>
  <c r="AMQ544"/>
  <c r="AMW544" s="1"/>
  <c r="AMQ542"/>
  <c r="AMW542" s="1"/>
  <c r="AMQ540"/>
  <c r="AMW540" s="1"/>
  <c r="AMQ538"/>
  <c r="AMW538" s="1"/>
  <c r="AMQ536"/>
  <c r="AMW536" s="1"/>
  <c r="AJK548"/>
  <c r="AJQ548" s="1"/>
  <c r="AJK544"/>
  <c r="AJQ544" s="1"/>
  <c r="AJK540"/>
  <c r="AJQ540" s="1"/>
  <c r="AJK536"/>
  <c r="AJQ536" s="1"/>
  <c r="AJK547"/>
  <c r="AJQ547" s="1"/>
  <c r="AJK543"/>
  <c r="AJQ543" s="1"/>
  <c r="AJK539"/>
  <c r="AJQ539" s="1"/>
  <c r="AIP549"/>
  <c r="AIV549" s="1"/>
  <c r="AIP547"/>
  <c r="AIV547" s="1"/>
  <c r="AIP545"/>
  <c r="AIV545" s="1"/>
  <c r="AIP543"/>
  <c r="AIV543" s="1"/>
  <c r="AIP541"/>
  <c r="AIV541" s="1"/>
  <c r="AIP539"/>
  <c r="AIV539" s="1"/>
  <c r="AIP537"/>
  <c r="AIV537" s="1"/>
  <c r="AIP536"/>
  <c r="AIV536" s="1"/>
  <c r="AIP548"/>
  <c r="AIV548" s="1"/>
  <c r="AIP546"/>
  <c r="AIV546" s="1"/>
  <c r="AIP544"/>
  <c r="AIV544" s="1"/>
  <c r="AIP542"/>
  <c r="AIV542" s="1"/>
  <c r="AIP540"/>
  <c r="AIV540" s="1"/>
  <c r="AIP538"/>
  <c r="AIV538" s="1"/>
  <c r="ACD549"/>
  <c r="ACJ549" s="1"/>
  <c r="ACD545"/>
  <c r="ACJ545" s="1"/>
  <c r="ACD541"/>
  <c r="ACJ541" s="1"/>
  <c r="ACD537"/>
  <c r="ACJ537" s="1"/>
  <c r="ACD548"/>
  <c r="ACJ548" s="1"/>
  <c r="ACD544"/>
  <c r="ACJ544" s="1"/>
  <c r="ACD540"/>
  <c r="ACJ540" s="1"/>
  <c r="VR548"/>
  <c r="VX548" s="1"/>
  <c r="VR546"/>
  <c r="VX546" s="1"/>
  <c r="VR544"/>
  <c r="VX544" s="1"/>
  <c r="VR542"/>
  <c r="VX542" s="1"/>
  <c r="VR540"/>
  <c r="VX540" s="1"/>
  <c r="VR538"/>
  <c r="VX538" s="1"/>
  <c r="VR536"/>
  <c r="VX536" s="1"/>
  <c r="VR549"/>
  <c r="VX549" s="1"/>
  <c r="VR547"/>
  <c r="VX547" s="1"/>
  <c r="VR545"/>
  <c r="VX545" s="1"/>
  <c r="VR543"/>
  <c r="VX543" s="1"/>
  <c r="VR541"/>
  <c r="VX541" s="1"/>
  <c r="VR539"/>
  <c r="VX539" s="1"/>
  <c r="VR537"/>
  <c r="VX537" s="1"/>
  <c r="ABI549"/>
  <c r="ABO549" s="1"/>
  <c r="ABI545"/>
  <c r="ABO545" s="1"/>
  <c r="ABI541"/>
  <c r="ABO541" s="1"/>
  <c r="ABI537"/>
  <c r="ABO537" s="1"/>
  <c r="ABI548"/>
  <c r="ABO548" s="1"/>
  <c r="ABI544"/>
  <c r="ABO544" s="1"/>
  <c r="ABI540"/>
  <c r="ABO540" s="1"/>
  <c r="UB548"/>
  <c r="UH548" s="1"/>
  <c r="UB546"/>
  <c r="UH546" s="1"/>
  <c r="UB544"/>
  <c r="UH544" s="1"/>
  <c r="UB542"/>
  <c r="UH542" s="1"/>
  <c r="UB540"/>
  <c r="UH540" s="1"/>
  <c r="UB538"/>
  <c r="UH538" s="1"/>
  <c r="UB536"/>
  <c r="UH536" s="1"/>
  <c r="UB549"/>
  <c r="UH549" s="1"/>
  <c r="UB547"/>
  <c r="UH547" s="1"/>
  <c r="UB545"/>
  <c r="UH545" s="1"/>
  <c r="UB543"/>
  <c r="UH543" s="1"/>
  <c r="UB541"/>
  <c r="UH541" s="1"/>
  <c r="UB539"/>
  <c r="UH539" s="1"/>
  <c r="UB537"/>
  <c r="UH537" s="1"/>
  <c r="APX555"/>
  <c r="AQD555" s="1"/>
  <c r="APX547"/>
  <c r="AQD547" s="1"/>
  <c r="APX543"/>
  <c r="AQD543" s="1"/>
  <c r="APX539"/>
  <c r="AQD539" s="1"/>
  <c r="APX560"/>
  <c r="AQD560" s="1"/>
  <c r="APX552"/>
  <c r="AQD552" s="1"/>
  <c r="APX557"/>
  <c r="AQD557" s="1"/>
  <c r="APX548"/>
  <c r="AQD548" s="1"/>
  <c r="APX544"/>
  <c r="AQD544" s="1"/>
  <c r="APX540"/>
  <c r="AQD540" s="1"/>
  <c r="APX536"/>
  <c r="AQD536" s="1"/>
  <c r="APX554"/>
  <c r="AQD554" s="1"/>
  <c r="ANM559"/>
  <c r="ANS559" s="1"/>
  <c r="ANM549"/>
  <c r="ANS549" s="1"/>
  <c r="ANM545"/>
  <c r="ANS545" s="1"/>
  <c r="ANM541"/>
  <c r="ANS541" s="1"/>
  <c r="ANM537"/>
  <c r="ANS537" s="1"/>
  <c r="ANM556"/>
  <c r="ANS556" s="1"/>
  <c r="ANM561"/>
  <c r="ANS561" s="1"/>
  <c r="ANM553"/>
  <c r="ANS553" s="1"/>
  <c r="ANM546"/>
  <c r="ANS546" s="1"/>
  <c r="ANM542"/>
  <c r="ANS542" s="1"/>
  <c r="ANM538"/>
  <c r="ANS538" s="1"/>
  <c r="ANM558"/>
  <c r="ANS558" s="1"/>
  <c r="ALW559"/>
  <c r="AMC559" s="1"/>
  <c r="ALW555"/>
  <c r="AMC555" s="1"/>
  <c r="ALW549"/>
  <c r="AMC549" s="1"/>
  <c r="ALW547"/>
  <c r="AMC547" s="1"/>
  <c r="ALW545"/>
  <c r="AMC545" s="1"/>
  <c r="ALW543"/>
  <c r="AMC543" s="1"/>
  <c r="ALW541"/>
  <c r="AMC541" s="1"/>
  <c r="ALW539"/>
  <c r="AMC539" s="1"/>
  <c r="ALW537"/>
  <c r="AMC537" s="1"/>
  <c r="ALW560"/>
  <c r="AMC560" s="1"/>
  <c r="ALW556"/>
  <c r="AMC556" s="1"/>
  <c r="ALW552"/>
  <c r="AMC552" s="1"/>
  <c r="ALW561"/>
  <c r="AMC561" s="1"/>
  <c r="ALW557"/>
  <c r="AMC557" s="1"/>
  <c r="ALW553"/>
  <c r="AMC553" s="1"/>
  <c r="ALW548"/>
  <c r="AMC548" s="1"/>
  <c r="ALW546"/>
  <c r="AMC546" s="1"/>
  <c r="ALW544"/>
  <c r="AMC544" s="1"/>
  <c r="ALW542"/>
  <c r="AMC542" s="1"/>
  <c r="ALW540"/>
  <c r="AMC540" s="1"/>
  <c r="ALW538"/>
  <c r="AMC538" s="1"/>
  <c r="ALW536"/>
  <c r="AMC536" s="1"/>
  <c r="ALW558"/>
  <c r="AMC558" s="1"/>
  <c r="ALW554"/>
  <c r="AMC554" s="1"/>
  <c r="ABJ561"/>
  <c r="ABP561" s="1"/>
  <c r="ABJ553"/>
  <c r="ABP553" s="1"/>
  <c r="ABJ546"/>
  <c r="ABP546" s="1"/>
  <c r="ABJ542"/>
  <c r="ABP542" s="1"/>
  <c r="ABJ538"/>
  <c r="ABP538" s="1"/>
  <c r="ABJ558"/>
  <c r="ABP558" s="1"/>
  <c r="ABJ559"/>
  <c r="ABP559" s="1"/>
  <c r="ABJ549"/>
  <c r="ABP549" s="1"/>
  <c r="ABJ545"/>
  <c r="ABP545" s="1"/>
  <c r="ABJ541"/>
  <c r="ABP541" s="1"/>
  <c r="ABJ537"/>
  <c r="ABP537" s="1"/>
  <c r="ABJ556"/>
  <c r="ABP556" s="1"/>
  <c r="AHV561"/>
  <c r="AIB561" s="1"/>
  <c r="AHV557"/>
  <c r="AIB557" s="1"/>
  <c r="AHV553"/>
  <c r="AIB553" s="1"/>
  <c r="AHV548"/>
  <c r="AIB548" s="1"/>
  <c r="AHV546"/>
  <c r="AIB546" s="1"/>
  <c r="AHV544"/>
  <c r="AIB544" s="1"/>
  <c r="AHV542"/>
  <c r="AIB542" s="1"/>
  <c r="AHV540"/>
  <c r="AIB540" s="1"/>
  <c r="AHV538"/>
  <c r="AIB538" s="1"/>
  <c r="AHV536"/>
  <c r="AIB536" s="1"/>
  <c r="AHV558"/>
  <c r="AIB558" s="1"/>
  <c r="AHV554"/>
  <c r="AIB554" s="1"/>
  <c r="AHV559"/>
  <c r="AIB559" s="1"/>
  <c r="AHV555"/>
  <c r="AIB555" s="1"/>
  <c r="AHV549"/>
  <c r="AIB549" s="1"/>
  <c r="AHV547"/>
  <c r="AIB547" s="1"/>
  <c r="AHV545"/>
  <c r="AIB545" s="1"/>
  <c r="AHV543"/>
  <c r="AIB543" s="1"/>
  <c r="AHV541"/>
  <c r="AIB541" s="1"/>
  <c r="AHV539"/>
  <c r="AIB539" s="1"/>
  <c r="AHV537"/>
  <c r="AIB537" s="1"/>
  <c r="AHV560"/>
  <c r="AIB560" s="1"/>
  <c r="AHV556"/>
  <c r="AIB556" s="1"/>
  <c r="AHV552"/>
  <c r="AIB552" s="1"/>
  <c r="ATF560"/>
  <c r="ATL560" s="1"/>
  <c r="ATF552"/>
  <c r="ATL552" s="1"/>
  <c r="ATF555"/>
  <c r="ATL555" s="1"/>
  <c r="ATF547"/>
  <c r="ATL547" s="1"/>
  <c r="ATF543"/>
  <c r="ATL543" s="1"/>
  <c r="ATF539"/>
  <c r="ATL539" s="1"/>
  <c r="ATF558"/>
  <c r="ATL558" s="1"/>
  <c r="ATF561"/>
  <c r="ATL561" s="1"/>
  <c r="ATF553"/>
  <c r="ATL553" s="1"/>
  <c r="ATF546"/>
  <c r="ATL546" s="1"/>
  <c r="ATF542"/>
  <c r="ATL542" s="1"/>
  <c r="ATF538"/>
  <c r="ATL538" s="1"/>
  <c r="ASK559"/>
  <c r="ASQ559" s="1"/>
  <c r="ASK555"/>
  <c r="ASQ555" s="1"/>
  <c r="ASK549"/>
  <c r="ASQ549" s="1"/>
  <c r="ASK547"/>
  <c r="ASQ547" s="1"/>
  <c r="ASK545"/>
  <c r="ASQ545" s="1"/>
  <c r="ASK543"/>
  <c r="ASQ543" s="1"/>
  <c r="ASK541"/>
  <c r="ASQ541" s="1"/>
  <c r="ASK539"/>
  <c r="ASQ539" s="1"/>
  <c r="ASK537"/>
  <c r="ASQ537" s="1"/>
  <c r="ASK560"/>
  <c r="ASQ560" s="1"/>
  <c r="ASK556"/>
  <c r="ASQ556" s="1"/>
  <c r="ASK552"/>
  <c r="ASQ552" s="1"/>
  <c r="ASK561"/>
  <c r="ASQ561" s="1"/>
  <c r="ASK557"/>
  <c r="ASQ557" s="1"/>
  <c r="ASK553"/>
  <c r="ASQ553" s="1"/>
  <c r="ASK548"/>
  <c r="ASQ548" s="1"/>
  <c r="ASK546"/>
  <c r="ASQ546" s="1"/>
  <c r="ASK544"/>
  <c r="ASQ544" s="1"/>
  <c r="ASK542"/>
  <c r="ASQ542" s="1"/>
  <c r="ASK540"/>
  <c r="ASQ540" s="1"/>
  <c r="ASK538"/>
  <c r="ASQ538" s="1"/>
  <c r="ASK536"/>
  <c r="ASQ536" s="1"/>
  <c r="ASK558"/>
  <c r="ASQ558" s="1"/>
  <c r="ASK554"/>
  <c r="ASQ554" s="1"/>
  <c r="ALY549"/>
  <c r="AME549" s="1"/>
  <c r="ALY541"/>
  <c r="AME541" s="1"/>
  <c r="ALY556"/>
  <c r="AME556" s="1"/>
  <c r="ALY553"/>
  <c r="AME553" s="1"/>
  <c r="ALY542"/>
  <c r="AME542" s="1"/>
  <c r="ALY558"/>
  <c r="AME558" s="1"/>
  <c r="AIS561"/>
  <c r="AIY561" s="1"/>
  <c r="AIS553"/>
  <c r="AIY553" s="1"/>
  <c r="AIS546"/>
  <c r="AIY546" s="1"/>
  <c r="AIS542"/>
  <c r="AIY542" s="1"/>
  <c r="AIS538"/>
  <c r="AIY538" s="1"/>
  <c r="AIS558"/>
  <c r="AIY558" s="1"/>
  <c r="AIS559"/>
  <c r="AIY559" s="1"/>
  <c r="AIS549"/>
  <c r="AIY549" s="1"/>
  <c r="AIS545"/>
  <c r="AIY545" s="1"/>
  <c r="AIS541"/>
  <c r="AIY541" s="1"/>
  <c r="AIS537"/>
  <c r="AIY537" s="1"/>
  <c r="AIS556"/>
  <c r="AIY556" s="1"/>
  <c r="AHX561"/>
  <c r="AID561" s="1"/>
  <c r="AHX557"/>
  <c r="AID557" s="1"/>
  <c r="AHX553"/>
  <c r="AID553" s="1"/>
  <c r="AHX548"/>
  <c r="AID548" s="1"/>
  <c r="AHX546"/>
  <c r="AID546" s="1"/>
  <c r="AHX544"/>
  <c r="AID544" s="1"/>
  <c r="AHX542"/>
  <c r="AID542" s="1"/>
  <c r="AHX540"/>
  <c r="AID540" s="1"/>
  <c r="AHX538"/>
  <c r="AID538" s="1"/>
  <c r="AHX536"/>
  <c r="AID536" s="1"/>
  <c r="AHX558"/>
  <c r="AID558" s="1"/>
  <c r="AHX554"/>
  <c r="AID554" s="1"/>
  <c r="AHX559"/>
  <c r="AID559" s="1"/>
  <c r="AHX555"/>
  <c r="AID555" s="1"/>
  <c r="AHX549"/>
  <c r="AID549" s="1"/>
  <c r="AHX547"/>
  <c r="AID547" s="1"/>
  <c r="AHX545"/>
  <c r="AID545" s="1"/>
  <c r="AHX543"/>
  <c r="AID543" s="1"/>
  <c r="AHX541"/>
  <c r="AID541" s="1"/>
  <c r="AHX539"/>
  <c r="AID539" s="1"/>
  <c r="AHX537"/>
  <c r="AID537" s="1"/>
  <c r="AHX560"/>
  <c r="AID560" s="1"/>
  <c r="AHX556"/>
  <c r="AID556" s="1"/>
  <c r="AHX552"/>
  <c r="AID552" s="1"/>
  <c r="ABL561"/>
  <c r="ABR561" s="1"/>
  <c r="ABL553"/>
  <c r="ABR553" s="1"/>
  <c r="ABL546"/>
  <c r="ABR546" s="1"/>
  <c r="ABL542"/>
  <c r="ABR542" s="1"/>
  <c r="ABL538"/>
  <c r="ABR538" s="1"/>
  <c r="ABL558"/>
  <c r="ABR558" s="1"/>
  <c r="ABL559"/>
  <c r="ABR559" s="1"/>
  <c r="ABL549"/>
  <c r="ABR549" s="1"/>
  <c r="ABL545"/>
  <c r="ABR545" s="1"/>
  <c r="ABL541"/>
  <c r="ABR541" s="1"/>
  <c r="ABL537"/>
  <c r="ABR537" s="1"/>
  <c r="ABL556"/>
  <c r="ABR556" s="1"/>
  <c r="ADW559"/>
  <c r="AEC559" s="1"/>
  <c r="ADW555"/>
  <c r="AEC555" s="1"/>
  <c r="ADW549"/>
  <c r="AEC549" s="1"/>
  <c r="ADW547"/>
  <c r="AEC547" s="1"/>
  <c r="ADW545"/>
  <c r="AEC545" s="1"/>
  <c r="ADW543"/>
  <c r="AEC543" s="1"/>
  <c r="ADW541"/>
  <c r="AEC541" s="1"/>
  <c r="ADW539"/>
  <c r="AEC539" s="1"/>
  <c r="ADW537"/>
  <c r="AEC537" s="1"/>
  <c r="ADW560"/>
  <c r="AEC560" s="1"/>
  <c r="ADW556"/>
  <c r="AEC556" s="1"/>
  <c r="ADW552"/>
  <c r="AEC552" s="1"/>
  <c r="ADW561"/>
  <c r="AEC561" s="1"/>
  <c r="ADW557"/>
  <c r="AEC557" s="1"/>
  <c r="ADW553"/>
  <c r="AEC553" s="1"/>
  <c r="ADW548"/>
  <c r="AEC548" s="1"/>
  <c r="ADW546"/>
  <c r="AEC546" s="1"/>
  <c r="ADW544"/>
  <c r="AEC544" s="1"/>
  <c r="ADW542"/>
  <c r="AEC542" s="1"/>
  <c r="ADW540"/>
  <c r="AEC540" s="1"/>
  <c r="ADW538"/>
  <c r="AEC538" s="1"/>
  <c r="ADW536"/>
  <c r="AEC536" s="1"/>
  <c r="ADW558"/>
  <c r="AEC558" s="1"/>
  <c r="ADW554"/>
  <c r="AEC554" s="1"/>
  <c r="ZA561"/>
  <c r="ZG561" s="1"/>
  <c r="ZA557"/>
  <c r="ZG557" s="1"/>
  <c r="ZA553"/>
  <c r="ZG553" s="1"/>
  <c r="ZA548"/>
  <c r="ZG548" s="1"/>
  <c r="ZA546"/>
  <c r="ZG546" s="1"/>
  <c r="ZA544"/>
  <c r="ZG544" s="1"/>
  <c r="ZA542"/>
  <c r="ZG542" s="1"/>
  <c r="ZA540"/>
  <c r="ZG540" s="1"/>
  <c r="ZA538"/>
  <c r="ZG538" s="1"/>
  <c r="ZA536"/>
  <c r="ZG536" s="1"/>
  <c r="ZA558"/>
  <c r="ZG558" s="1"/>
  <c r="ZA554"/>
  <c r="ZG554" s="1"/>
  <c r="ZA559"/>
  <c r="ZG559" s="1"/>
  <c r="ZA555"/>
  <c r="ZG555" s="1"/>
  <c r="ZA549"/>
  <c r="ZG549" s="1"/>
  <c r="ZA547"/>
  <c r="ZG547" s="1"/>
  <c r="ZA545"/>
  <c r="ZG545" s="1"/>
  <c r="ZA543"/>
  <c r="ZG543" s="1"/>
  <c r="ZA541"/>
  <c r="ZG541" s="1"/>
  <c r="ZA539"/>
  <c r="ZG539" s="1"/>
  <c r="ZA537"/>
  <c r="ZG537" s="1"/>
  <c r="ZA560"/>
  <c r="ZG560" s="1"/>
  <c r="ZA556"/>
  <c r="ZG556" s="1"/>
  <c r="ZA552"/>
  <c r="ZG552" s="1"/>
  <c r="ARN560"/>
  <c r="ART560" s="1"/>
  <c r="ARN556"/>
  <c r="ART556" s="1"/>
  <c r="ARN552"/>
  <c r="ART552" s="1"/>
  <c r="ARN559"/>
  <c r="ART559" s="1"/>
  <c r="ARN555"/>
  <c r="ART555" s="1"/>
  <c r="ARN549"/>
  <c r="ART549" s="1"/>
  <c r="ARN547"/>
  <c r="ART547" s="1"/>
  <c r="ARN545"/>
  <c r="ART545" s="1"/>
  <c r="ARN543"/>
  <c r="ART543" s="1"/>
  <c r="ARN541"/>
  <c r="ART541" s="1"/>
  <c r="ARN539"/>
  <c r="ART539" s="1"/>
  <c r="ARN537"/>
  <c r="ART537" s="1"/>
  <c r="ARN558"/>
  <c r="ART558" s="1"/>
  <c r="ARN554"/>
  <c r="ART554" s="1"/>
  <c r="ARN561"/>
  <c r="ART561" s="1"/>
  <c r="ARN557"/>
  <c r="ART557" s="1"/>
  <c r="ARN553"/>
  <c r="ART553" s="1"/>
  <c r="ARN548"/>
  <c r="ART548" s="1"/>
  <c r="ARN546"/>
  <c r="ART546" s="1"/>
  <c r="ARN544"/>
  <c r="ART544" s="1"/>
  <c r="ARN542"/>
  <c r="ART542" s="1"/>
  <c r="ARN540"/>
  <c r="ART540" s="1"/>
  <c r="ARN538"/>
  <c r="ART538" s="1"/>
  <c r="ARN536"/>
  <c r="ART536" s="1"/>
  <c r="AKG558"/>
  <c r="AKM558" s="1"/>
  <c r="AKG554"/>
  <c r="AKM554" s="1"/>
  <c r="AKG561"/>
  <c r="AKM561" s="1"/>
  <c r="AKG557"/>
  <c r="AKM557" s="1"/>
  <c r="AKG553"/>
  <c r="AKM553" s="1"/>
  <c r="AKG548"/>
  <c r="AKM548" s="1"/>
  <c r="AKG546"/>
  <c r="AKM546" s="1"/>
  <c r="AKG544"/>
  <c r="AKM544" s="1"/>
  <c r="AKG542"/>
  <c r="AKM542" s="1"/>
  <c r="AKG540"/>
  <c r="AKM540" s="1"/>
  <c r="AKG538"/>
  <c r="AKM538" s="1"/>
  <c r="AKG536"/>
  <c r="AKM536" s="1"/>
  <c r="AKG560"/>
  <c r="AKM560" s="1"/>
  <c r="AKG552"/>
  <c r="AKM552" s="1"/>
  <c r="AKG555"/>
  <c r="AKM555" s="1"/>
  <c r="AKG547"/>
  <c r="AKM547" s="1"/>
  <c r="AKG543"/>
  <c r="AKM543" s="1"/>
  <c r="AKG539"/>
  <c r="AKM539" s="1"/>
  <c r="AKG556"/>
  <c r="AKM556" s="1"/>
  <c r="AKG559"/>
  <c r="AKM559" s="1"/>
  <c r="AKG549"/>
  <c r="AKM549" s="1"/>
  <c r="AKG545"/>
  <c r="AKM545" s="1"/>
  <c r="AKG541"/>
  <c r="AKM541" s="1"/>
  <c r="AKG537"/>
  <c r="AKM537" s="1"/>
  <c r="UE561"/>
  <c r="UK561" s="1"/>
  <c r="UE546"/>
  <c r="UK546" s="1"/>
  <c r="UE538"/>
  <c r="UK538" s="1"/>
  <c r="UE552"/>
  <c r="UK552" s="1"/>
  <c r="UE547"/>
  <c r="UK547" s="1"/>
  <c r="UE539"/>
  <c r="UK539" s="1"/>
  <c r="IR549"/>
  <c r="IX549" s="1"/>
  <c r="IR545"/>
  <c r="IX545" s="1"/>
  <c r="IR541"/>
  <c r="IX541" s="1"/>
  <c r="IR537"/>
  <c r="IX537" s="1"/>
  <c r="IR546"/>
  <c r="IX546" s="1"/>
  <c r="IR542"/>
  <c r="IX542" s="1"/>
  <c r="IR538"/>
  <c r="IX538" s="1"/>
  <c r="LE548"/>
  <c r="LK548" s="1"/>
  <c r="LE546"/>
  <c r="LK546" s="1"/>
  <c r="LE544"/>
  <c r="LK544" s="1"/>
  <c r="LE542"/>
  <c r="LK542" s="1"/>
  <c r="LE540"/>
  <c r="LK540" s="1"/>
  <c r="LE538"/>
  <c r="LK538" s="1"/>
  <c r="LE536"/>
  <c r="LK536" s="1"/>
  <c r="LE549"/>
  <c r="LK549" s="1"/>
  <c r="LE547"/>
  <c r="LK547" s="1"/>
  <c r="LE545"/>
  <c r="LK545" s="1"/>
  <c r="LE543"/>
  <c r="LK543" s="1"/>
  <c r="LE541"/>
  <c r="LK541" s="1"/>
  <c r="LE539"/>
  <c r="LK539" s="1"/>
  <c r="LE537"/>
  <c r="LK537" s="1"/>
  <c r="MU548"/>
  <c r="NA548" s="1"/>
  <c r="MU544"/>
  <c r="NA544" s="1"/>
  <c r="MU540"/>
  <c r="NA540" s="1"/>
  <c r="MU536"/>
  <c r="NA536" s="1"/>
  <c r="MU547"/>
  <c r="NA547" s="1"/>
  <c r="MU543"/>
  <c r="NA543" s="1"/>
  <c r="MU539"/>
  <c r="NA539" s="1"/>
  <c r="NN548"/>
  <c r="NT548" s="1"/>
  <c r="NN546"/>
  <c r="NT546" s="1"/>
  <c r="NN544"/>
  <c r="NT544" s="1"/>
  <c r="NN542"/>
  <c r="NT542" s="1"/>
  <c r="NN540"/>
  <c r="NT540" s="1"/>
  <c r="NN538"/>
  <c r="NT538" s="1"/>
  <c r="NN549"/>
  <c r="NT549" s="1"/>
  <c r="NN547"/>
  <c r="NT547" s="1"/>
  <c r="NN545"/>
  <c r="NT545" s="1"/>
  <c r="NN543"/>
  <c r="NT543" s="1"/>
  <c r="NN541"/>
  <c r="NT541" s="1"/>
  <c r="NN539"/>
  <c r="NT539" s="1"/>
  <c r="NN537"/>
  <c r="NT537" s="1"/>
  <c r="NN536"/>
  <c r="NT536" s="1"/>
  <c r="OI548"/>
  <c r="OO548" s="1"/>
  <c r="OI544"/>
  <c r="OO544" s="1"/>
  <c r="OI540"/>
  <c r="OO540" s="1"/>
  <c r="OI536"/>
  <c r="OO536" s="1"/>
  <c r="OI547"/>
  <c r="OO547" s="1"/>
  <c r="OI543"/>
  <c r="OO543" s="1"/>
  <c r="OI539"/>
  <c r="OO539" s="1"/>
  <c r="PE548"/>
  <c r="PK548" s="1"/>
  <c r="PE546"/>
  <c r="PK546" s="1"/>
  <c r="PE544"/>
  <c r="PK544" s="1"/>
  <c r="PE542"/>
  <c r="PK542" s="1"/>
  <c r="PE540"/>
  <c r="PK540" s="1"/>
  <c r="PE538"/>
  <c r="PK538" s="1"/>
  <c r="PE536"/>
  <c r="PK536" s="1"/>
  <c r="PE549"/>
  <c r="PK549" s="1"/>
  <c r="PE547"/>
  <c r="PK547" s="1"/>
  <c r="PE545"/>
  <c r="PK545" s="1"/>
  <c r="PE543"/>
  <c r="PK543" s="1"/>
  <c r="PE541"/>
  <c r="PK541" s="1"/>
  <c r="PE539"/>
  <c r="PK539" s="1"/>
  <c r="PE537"/>
  <c r="PK537" s="1"/>
  <c r="PH561"/>
  <c r="PN561" s="1"/>
  <c r="PH553"/>
  <c r="PN553" s="1"/>
  <c r="PH546"/>
  <c r="PN546" s="1"/>
  <c r="PH542"/>
  <c r="PN542" s="1"/>
  <c r="PH538"/>
  <c r="PN538" s="1"/>
  <c r="PH558"/>
  <c r="PN558" s="1"/>
  <c r="PH559"/>
  <c r="PN559" s="1"/>
  <c r="PH549"/>
  <c r="PN549" s="1"/>
  <c r="PH545"/>
  <c r="PN545" s="1"/>
  <c r="PH541"/>
  <c r="PN541" s="1"/>
  <c r="PH537"/>
  <c r="PN537" s="1"/>
  <c r="PH556"/>
  <c r="PN556" s="1"/>
  <c r="QD561"/>
  <c r="QJ561" s="1"/>
  <c r="QD557"/>
  <c r="QJ557" s="1"/>
  <c r="QD553"/>
  <c r="QJ553" s="1"/>
  <c r="QD548"/>
  <c r="QJ548" s="1"/>
  <c r="QD546"/>
  <c r="QJ546" s="1"/>
  <c r="QD544"/>
  <c r="QJ544" s="1"/>
  <c r="QD542"/>
  <c r="QJ542" s="1"/>
  <c r="QD540"/>
  <c r="QJ540" s="1"/>
  <c r="QD538"/>
  <c r="QJ538" s="1"/>
  <c r="QD536"/>
  <c r="QJ536" s="1"/>
  <c r="QD558"/>
  <c r="QJ558" s="1"/>
  <c r="QD554"/>
  <c r="QJ554" s="1"/>
  <c r="QD559"/>
  <c r="QJ559" s="1"/>
  <c r="QD555"/>
  <c r="QJ555" s="1"/>
  <c r="QD549"/>
  <c r="QJ549" s="1"/>
  <c r="QD547"/>
  <c r="QJ547" s="1"/>
  <c r="QD545"/>
  <c r="QJ545" s="1"/>
  <c r="QD543"/>
  <c r="QJ543" s="1"/>
  <c r="QD541"/>
  <c r="QJ541" s="1"/>
  <c r="QD539"/>
  <c r="QJ539" s="1"/>
  <c r="QD537"/>
  <c r="QJ537" s="1"/>
  <c r="QD560"/>
  <c r="QJ560" s="1"/>
  <c r="QD556"/>
  <c r="QJ556" s="1"/>
  <c r="QD552"/>
  <c r="QJ552" s="1"/>
  <c r="QX559"/>
  <c r="RD559" s="1"/>
  <c r="QX555"/>
  <c r="RD555" s="1"/>
  <c r="QX549"/>
  <c r="RD549" s="1"/>
  <c r="QX547"/>
  <c r="RD547" s="1"/>
  <c r="QX545"/>
  <c r="RD545" s="1"/>
  <c r="QX543"/>
  <c r="RD543" s="1"/>
  <c r="QX541"/>
  <c r="RD541" s="1"/>
  <c r="QX539"/>
  <c r="RD539" s="1"/>
  <c r="QX537"/>
  <c r="RD537" s="1"/>
  <c r="QX560"/>
  <c r="RD560" s="1"/>
  <c r="QX556"/>
  <c r="RD556" s="1"/>
  <c r="QX552"/>
  <c r="RD552" s="1"/>
  <c r="QX561"/>
  <c r="RD561" s="1"/>
  <c r="QX557"/>
  <c r="RD557" s="1"/>
  <c r="QX553"/>
  <c r="RD553" s="1"/>
  <c r="QX548"/>
  <c r="RD548" s="1"/>
  <c r="QX546"/>
  <c r="RD546" s="1"/>
  <c r="QX544"/>
  <c r="RD544" s="1"/>
  <c r="QX542"/>
  <c r="RD542" s="1"/>
  <c r="QX540"/>
  <c r="RD540" s="1"/>
  <c r="QX538"/>
  <c r="RD538" s="1"/>
  <c r="QX536"/>
  <c r="RD536" s="1"/>
  <c r="QX558"/>
  <c r="RD558" s="1"/>
  <c r="QX554"/>
  <c r="RD554" s="1"/>
  <c r="RQ549"/>
  <c r="RW549" s="1"/>
  <c r="RQ545"/>
  <c r="RW545" s="1"/>
  <c r="RQ541"/>
  <c r="RW541" s="1"/>
  <c r="RQ537"/>
  <c r="RW537" s="1"/>
  <c r="RQ548"/>
  <c r="RW548" s="1"/>
  <c r="RQ544"/>
  <c r="RW544" s="1"/>
  <c r="RQ540"/>
  <c r="RW540" s="1"/>
  <c r="SO561"/>
  <c r="SU561" s="1"/>
  <c r="SO557"/>
  <c r="SU557" s="1"/>
  <c r="SO553"/>
  <c r="SU553" s="1"/>
  <c r="SO548"/>
  <c r="SU548" s="1"/>
  <c r="SO546"/>
  <c r="SU546" s="1"/>
  <c r="SO544"/>
  <c r="SU544" s="1"/>
  <c r="SO542"/>
  <c r="SU542" s="1"/>
  <c r="SO540"/>
  <c r="SU540" s="1"/>
  <c r="SO538"/>
  <c r="SU538" s="1"/>
  <c r="SO536"/>
  <c r="SU536" s="1"/>
  <c r="SO558"/>
  <c r="SU558" s="1"/>
  <c r="SO554"/>
  <c r="SU554" s="1"/>
  <c r="SO559"/>
  <c r="SU559" s="1"/>
  <c r="SO555"/>
  <c r="SU555" s="1"/>
  <c r="SO549"/>
  <c r="SU549" s="1"/>
  <c r="SO547"/>
  <c r="SU547" s="1"/>
  <c r="SO545"/>
  <c r="SU545" s="1"/>
  <c r="SO543"/>
  <c r="SU543" s="1"/>
  <c r="SO541"/>
  <c r="SU541" s="1"/>
  <c r="SO539"/>
  <c r="SU539" s="1"/>
  <c r="SO537"/>
  <c r="SU537" s="1"/>
  <c r="SO560"/>
  <c r="SU560" s="1"/>
  <c r="SO556"/>
  <c r="SU556" s="1"/>
  <c r="SO552"/>
  <c r="SU552" s="1"/>
  <c r="ATB549"/>
  <c r="ATH549" s="1"/>
  <c r="ATB545"/>
  <c r="ATH545" s="1"/>
  <c r="ATB541"/>
  <c r="ATH541" s="1"/>
  <c r="ATB537"/>
  <c r="ATH537" s="1"/>
  <c r="ATB546"/>
  <c r="ATH546" s="1"/>
  <c r="ATB542"/>
  <c r="ATH542" s="1"/>
  <c r="ATB538"/>
  <c r="ATH538" s="1"/>
  <c r="ASG548"/>
  <c r="ASM548" s="1"/>
  <c r="ASG546"/>
  <c r="ASM546" s="1"/>
  <c r="ASG544"/>
  <c r="ASM544" s="1"/>
  <c r="ASG542"/>
  <c r="ASM542" s="1"/>
  <c r="ASG540"/>
  <c r="ASM540" s="1"/>
  <c r="ASG538"/>
  <c r="ASM538" s="1"/>
  <c r="ASG536"/>
  <c r="ASM536" s="1"/>
  <c r="ASG549"/>
  <c r="ASM549" s="1"/>
  <c r="ASG547"/>
  <c r="ASM547" s="1"/>
  <c r="ASG545"/>
  <c r="ASM545" s="1"/>
  <c r="ASG543"/>
  <c r="ASM543" s="1"/>
  <c r="ASG541"/>
  <c r="ASM541" s="1"/>
  <c r="ASG539"/>
  <c r="ASM539" s="1"/>
  <c r="ASG537"/>
  <c r="ASM537" s="1"/>
  <c r="AMP549"/>
  <c r="AMV549" s="1"/>
  <c r="AMP545"/>
  <c r="AMV545" s="1"/>
  <c r="AMP541"/>
  <c r="AMV541" s="1"/>
  <c r="AMP537"/>
  <c r="AMV537" s="1"/>
  <c r="AMP546"/>
  <c r="AMV546" s="1"/>
  <c r="AMP542"/>
  <c r="AMV542" s="1"/>
  <c r="AMP538"/>
  <c r="AMV538" s="1"/>
  <c r="AKZ549"/>
  <c r="ALF549" s="1"/>
  <c r="AKZ547"/>
  <c r="ALF547" s="1"/>
  <c r="AKZ545"/>
  <c r="ALF545" s="1"/>
  <c r="AKZ543"/>
  <c r="ALF543" s="1"/>
  <c r="AKZ541"/>
  <c r="ALF541" s="1"/>
  <c r="AKZ539"/>
  <c r="ALF539" s="1"/>
  <c r="AKZ537"/>
  <c r="ALF537" s="1"/>
  <c r="AKZ548"/>
  <c r="ALF548" s="1"/>
  <c r="AKZ546"/>
  <c r="ALF546" s="1"/>
  <c r="AKZ544"/>
  <c r="ALF544" s="1"/>
  <c r="AKZ542"/>
  <c r="ALF542" s="1"/>
  <c r="AKZ540"/>
  <c r="ALF540" s="1"/>
  <c r="AKZ538"/>
  <c r="ALF538" s="1"/>
  <c r="AKZ536"/>
  <c r="ALF536" s="1"/>
  <c r="ACX549"/>
  <c r="ADD549" s="1"/>
  <c r="ACX545"/>
  <c r="ADD545" s="1"/>
  <c r="ACX541"/>
  <c r="ADD541" s="1"/>
  <c r="ACX537"/>
  <c r="ADD537" s="1"/>
  <c r="ACX546"/>
  <c r="ADD546" s="1"/>
  <c r="ACX542"/>
  <c r="ADD542" s="1"/>
  <c r="ACX538"/>
  <c r="ADD538" s="1"/>
  <c r="WL549"/>
  <c r="WR549" s="1"/>
  <c r="WL547"/>
  <c r="WR547" s="1"/>
  <c r="WL545"/>
  <c r="WR545" s="1"/>
  <c r="WL543"/>
  <c r="WR543" s="1"/>
  <c r="WL541"/>
  <c r="WR541" s="1"/>
  <c r="WL539"/>
  <c r="WR539" s="1"/>
  <c r="WL537"/>
  <c r="WR537" s="1"/>
  <c r="WL548"/>
  <c r="WR548" s="1"/>
  <c r="WL546"/>
  <c r="WR546" s="1"/>
  <c r="WL544"/>
  <c r="WR544" s="1"/>
  <c r="WL542"/>
  <c r="WR542" s="1"/>
  <c r="WL540"/>
  <c r="WR540" s="1"/>
  <c r="WL538"/>
  <c r="WR538" s="1"/>
  <c r="WL536"/>
  <c r="WR536" s="1"/>
  <c r="AFI548"/>
  <c r="AFO548" s="1"/>
  <c r="AFI544"/>
  <c r="AFO544" s="1"/>
  <c r="AFI540"/>
  <c r="AFO540" s="1"/>
  <c r="AFI536"/>
  <c r="AFO536" s="1"/>
  <c r="AFI547"/>
  <c r="AFO547" s="1"/>
  <c r="AFI543"/>
  <c r="AFO543" s="1"/>
  <c r="AFI539"/>
  <c r="AFO539" s="1"/>
  <c r="YB548"/>
  <c r="YH548" s="1"/>
  <c r="YB546"/>
  <c r="YH546" s="1"/>
  <c r="YB544"/>
  <c r="YH544" s="1"/>
  <c r="YB542"/>
  <c r="YH542" s="1"/>
  <c r="YB540"/>
  <c r="YH540" s="1"/>
  <c r="YB538"/>
  <c r="YH538" s="1"/>
  <c r="YB536"/>
  <c r="YH536" s="1"/>
  <c r="YB549"/>
  <c r="YH549" s="1"/>
  <c r="YB547"/>
  <c r="YH547" s="1"/>
  <c r="YB545"/>
  <c r="YH545" s="1"/>
  <c r="YB543"/>
  <c r="YH543" s="1"/>
  <c r="YB541"/>
  <c r="YH541" s="1"/>
  <c r="YB539"/>
  <c r="YH539" s="1"/>
  <c r="YB537"/>
  <c r="YH537" s="1"/>
  <c r="AUU559"/>
  <c r="AVA559" s="1"/>
  <c r="AUU549"/>
  <c r="AVA549" s="1"/>
  <c r="AUU545"/>
  <c r="AVA545" s="1"/>
  <c r="AUU541"/>
  <c r="AVA541" s="1"/>
  <c r="AUU537"/>
  <c r="AVA537" s="1"/>
  <c r="AUU556"/>
  <c r="AVA556" s="1"/>
  <c r="AUU561"/>
  <c r="AVA561" s="1"/>
  <c r="AUU553"/>
  <c r="AVA553" s="1"/>
  <c r="AUU546"/>
  <c r="AVA546" s="1"/>
  <c r="AUU542"/>
  <c r="AVA542" s="1"/>
  <c r="AUU538"/>
  <c r="AVA538" s="1"/>
  <c r="AUU558"/>
  <c r="AVA558" s="1"/>
  <c r="AMS560"/>
  <c r="AMY560" s="1"/>
  <c r="AMS555"/>
  <c r="AMY555" s="1"/>
  <c r="AMS543"/>
  <c r="AMY543" s="1"/>
  <c r="AMS558"/>
  <c r="AMY558" s="1"/>
  <c r="AMS553"/>
  <c r="AMY553" s="1"/>
  <c r="AMS542"/>
  <c r="AMY542" s="1"/>
  <c r="AKH552"/>
  <c r="AKN552" s="1"/>
  <c r="YZ558"/>
  <c r="ZF558" s="1"/>
  <c r="YZ553"/>
  <c r="ZF553" s="1"/>
  <c r="YZ542"/>
  <c r="ZF542" s="1"/>
  <c r="YZ560"/>
  <c r="ZF560" s="1"/>
  <c r="YZ555"/>
  <c r="ZF555" s="1"/>
  <c r="YZ543"/>
  <c r="ZF543" s="1"/>
  <c r="YZ539"/>
  <c r="ZF539" s="1"/>
  <c r="ABK558"/>
  <c r="ABQ558" s="1"/>
  <c r="ABK561"/>
  <c r="ABQ561" s="1"/>
  <c r="ABK553"/>
  <c r="ABQ553" s="1"/>
  <c r="ABK546"/>
  <c r="ABQ546" s="1"/>
  <c r="ABK542"/>
  <c r="ABQ542" s="1"/>
  <c r="ABK538"/>
  <c r="ABQ538" s="1"/>
  <c r="ABK560"/>
  <c r="ABQ560" s="1"/>
  <c r="ABK552"/>
  <c r="ABQ552" s="1"/>
  <c r="ABK555"/>
  <c r="ABQ555" s="1"/>
  <c r="ABK547"/>
  <c r="ABQ547" s="1"/>
  <c r="ABK543"/>
  <c r="ABQ543" s="1"/>
  <c r="ABK539"/>
  <c r="ABQ539" s="1"/>
  <c r="JN548"/>
  <c r="JT548" s="1"/>
  <c r="JN546"/>
  <c r="JT546" s="1"/>
  <c r="JN544"/>
  <c r="JT544" s="1"/>
  <c r="JN542"/>
  <c r="JT542" s="1"/>
  <c r="JN540"/>
  <c r="JT540" s="1"/>
  <c r="JN538"/>
  <c r="JT538" s="1"/>
  <c r="JN536"/>
  <c r="JT536" s="1"/>
  <c r="JN549"/>
  <c r="JT549" s="1"/>
  <c r="JN547"/>
  <c r="JT547" s="1"/>
  <c r="JN545"/>
  <c r="JT545" s="1"/>
  <c r="JN543"/>
  <c r="JT543" s="1"/>
  <c r="JN541"/>
  <c r="JT541" s="1"/>
  <c r="JN539"/>
  <c r="JT539" s="1"/>
  <c r="JN537"/>
  <c r="JT537" s="1"/>
  <c r="LD548"/>
  <c r="LJ548" s="1"/>
  <c r="LD546"/>
  <c r="LJ546" s="1"/>
  <c r="LD544"/>
  <c r="LJ544" s="1"/>
  <c r="LD542"/>
  <c r="LJ542" s="1"/>
  <c r="LD540"/>
  <c r="LJ540" s="1"/>
  <c r="LD538"/>
  <c r="LJ538" s="1"/>
  <c r="LD536"/>
  <c r="LJ536" s="1"/>
  <c r="LD549"/>
  <c r="LJ549" s="1"/>
  <c r="LD547"/>
  <c r="LJ547" s="1"/>
  <c r="LD545"/>
  <c r="LJ545" s="1"/>
  <c r="LD543"/>
  <c r="LJ543" s="1"/>
  <c r="LD541"/>
  <c r="LJ541" s="1"/>
  <c r="LD539"/>
  <c r="LJ539" s="1"/>
  <c r="LD537"/>
  <c r="LJ537" s="1"/>
  <c r="MX558"/>
  <c r="ND558" s="1"/>
  <c r="MX561"/>
  <c r="ND561" s="1"/>
  <c r="MX553"/>
  <c r="ND553" s="1"/>
  <c r="MX546"/>
  <c r="ND546" s="1"/>
  <c r="MX542"/>
  <c r="ND542" s="1"/>
  <c r="MX538"/>
  <c r="ND538" s="1"/>
  <c r="MX560"/>
  <c r="ND560" s="1"/>
  <c r="MX552"/>
  <c r="ND552" s="1"/>
  <c r="MX555"/>
  <c r="ND555" s="1"/>
  <c r="MX547"/>
  <c r="ND547" s="1"/>
  <c r="MX543"/>
  <c r="ND543" s="1"/>
  <c r="MX539"/>
  <c r="ND539" s="1"/>
  <c r="OJ548"/>
  <c r="OP548" s="1"/>
  <c r="OJ546"/>
  <c r="OP546" s="1"/>
  <c r="OJ544"/>
  <c r="OP544" s="1"/>
  <c r="OJ542"/>
  <c r="OP542" s="1"/>
  <c r="OJ540"/>
  <c r="OP540" s="1"/>
  <c r="OJ538"/>
  <c r="OP538" s="1"/>
  <c r="OJ536"/>
  <c r="OP536" s="1"/>
  <c r="OJ549"/>
  <c r="OP549" s="1"/>
  <c r="OJ547"/>
  <c r="OP547" s="1"/>
  <c r="OJ545"/>
  <c r="OP545" s="1"/>
  <c r="OJ543"/>
  <c r="OP543" s="1"/>
  <c r="OJ541"/>
  <c r="OP541" s="1"/>
  <c r="OJ539"/>
  <c r="OP539" s="1"/>
  <c r="OJ537"/>
  <c r="OP537" s="1"/>
  <c r="OL559"/>
  <c r="OR559" s="1"/>
  <c r="OL555"/>
  <c r="OR555" s="1"/>
  <c r="OL549"/>
  <c r="OR549" s="1"/>
  <c r="OL547"/>
  <c r="OR547" s="1"/>
  <c r="OL545"/>
  <c r="OR545" s="1"/>
  <c r="OL543"/>
  <c r="OR543" s="1"/>
  <c r="OL541"/>
  <c r="OR541" s="1"/>
  <c r="OL539"/>
  <c r="OR539" s="1"/>
  <c r="OL537"/>
  <c r="OR537" s="1"/>
  <c r="OL560"/>
  <c r="OR560" s="1"/>
  <c r="OL556"/>
  <c r="OR556" s="1"/>
  <c r="OL552"/>
  <c r="OR552" s="1"/>
  <c r="OL561"/>
  <c r="OR561" s="1"/>
  <c r="OL557"/>
  <c r="OR557" s="1"/>
  <c r="OL553"/>
  <c r="OR553" s="1"/>
  <c r="OL548"/>
  <c r="OR548" s="1"/>
  <c r="OL546"/>
  <c r="OR546" s="1"/>
  <c r="OL544"/>
  <c r="OR544" s="1"/>
  <c r="OL542"/>
  <c r="OR542" s="1"/>
  <c r="OL540"/>
  <c r="OR540" s="1"/>
  <c r="OL538"/>
  <c r="OR538" s="1"/>
  <c r="OL536"/>
  <c r="OR536" s="1"/>
  <c r="OL558"/>
  <c r="OR558" s="1"/>
  <c r="OL554"/>
  <c r="OR554" s="1"/>
  <c r="QY558"/>
  <c r="RE558" s="1"/>
  <c r="QY561"/>
  <c r="RE561" s="1"/>
  <c r="QY553"/>
  <c r="RE553" s="1"/>
  <c r="QY546"/>
  <c r="RE546" s="1"/>
  <c r="QY542"/>
  <c r="RE542" s="1"/>
  <c r="QY538"/>
  <c r="RE538" s="1"/>
  <c r="QY560"/>
  <c r="RE560" s="1"/>
  <c r="QY552"/>
  <c r="RE552" s="1"/>
  <c r="QY555"/>
  <c r="RE555" s="1"/>
  <c r="QY547"/>
  <c r="RE547" s="1"/>
  <c r="QY543"/>
  <c r="RE543" s="1"/>
  <c r="QY539"/>
  <c r="RE539" s="1"/>
  <c r="SJ548"/>
  <c r="SP548" s="1"/>
  <c r="SJ546"/>
  <c r="SP546" s="1"/>
  <c r="SJ544"/>
  <c r="SP544" s="1"/>
  <c r="SJ542"/>
  <c r="SP542" s="1"/>
  <c r="SJ540"/>
  <c r="SP540" s="1"/>
  <c r="SJ538"/>
  <c r="SP538" s="1"/>
  <c r="SJ549"/>
  <c r="SP549" s="1"/>
  <c r="SJ547"/>
  <c r="SP547" s="1"/>
  <c r="SJ545"/>
  <c r="SP545" s="1"/>
  <c r="SJ543"/>
  <c r="SP543" s="1"/>
  <c r="SJ541"/>
  <c r="SP541" s="1"/>
  <c r="SJ539"/>
  <c r="SP539" s="1"/>
  <c r="SJ537"/>
  <c r="SP537" s="1"/>
  <c r="SJ536"/>
  <c r="SP536" s="1"/>
  <c r="TF548"/>
  <c r="TL548" s="1"/>
  <c r="TF546"/>
  <c r="TL546" s="1"/>
  <c r="TF544"/>
  <c r="TL544" s="1"/>
  <c r="TF542"/>
  <c r="TL542" s="1"/>
  <c r="TF540"/>
  <c r="TL540" s="1"/>
  <c r="TF538"/>
  <c r="TL538" s="1"/>
  <c r="TF536"/>
  <c r="TL536" s="1"/>
  <c r="TF549"/>
  <c r="TL549" s="1"/>
  <c r="TF547"/>
  <c r="TL547" s="1"/>
  <c r="TF545"/>
  <c r="TL545" s="1"/>
  <c r="TF543"/>
  <c r="TL543" s="1"/>
  <c r="TF541"/>
  <c r="TL541" s="1"/>
  <c r="TF539"/>
  <c r="TL539" s="1"/>
  <c r="TF537"/>
  <c r="TL537" s="1"/>
  <c r="ATA549"/>
  <c r="ATG549" s="1"/>
  <c r="ATA547"/>
  <c r="ATG547" s="1"/>
  <c r="ATA545"/>
  <c r="ATG545" s="1"/>
  <c r="ATA541"/>
  <c r="ATG541" s="1"/>
  <c r="ATA544"/>
  <c r="ATG544" s="1"/>
  <c r="ATA540"/>
  <c r="ATG540" s="1"/>
  <c r="ATA537"/>
  <c r="ATG537" s="1"/>
  <c r="ATA548"/>
  <c r="ATG548" s="1"/>
  <c r="ATA546"/>
  <c r="ATG546" s="1"/>
  <c r="ATA542"/>
  <c r="ATG542" s="1"/>
  <c r="ATA538"/>
  <c r="ATG538" s="1"/>
  <c r="ATA543"/>
  <c r="ATG543" s="1"/>
  <c r="ATA539"/>
  <c r="ATG539" s="1"/>
  <c r="ATA536"/>
  <c r="ATG536" s="1"/>
  <c r="ASF549"/>
  <c r="ASL549" s="1"/>
  <c r="ASF547"/>
  <c r="ASL547" s="1"/>
  <c r="ASF545"/>
  <c r="ASL545" s="1"/>
  <c r="ASF543"/>
  <c r="ASL543" s="1"/>
  <c r="ASF541"/>
  <c r="ASL541" s="1"/>
  <c r="ASF539"/>
  <c r="ASL539" s="1"/>
  <c r="ASF537"/>
  <c r="ASL537" s="1"/>
  <c r="ASF536"/>
  <c r="ASL536" s="1"/>
  <c r="ASF548"/>
  <c r="ASL548" s="1"/>
  <c r="ASF546"/>
  <c r="ASL546" s="1"/>
  <c r="ASF544"/>
  <c r="ASL544" s="1"/>
  <c r="ASF542"/>
  <c r="ASL542" s="1"/>
  <c r="ASF540"/>
  <c r="ASL540" s="1"/>
  <c r="ASF538"/>
  <c r="ASL538" s="1"/>
  <c r="AOZ549"/>
  <c r="APF549" s="1"/>
  <c r="AOZ547"/>
  <c r="APF547" s="1"/>
  <c r="AOZ545"/>
  <c r="APF545" s="1"/>
  <c r="AOZ543"/>
  <c r="APF543" s="1"/>
  <c r="AOZ541"/>
  <c r="APF541" s="1"/>
  <c r="AOZ539"/>
  <c r="APF539" s="1"/>
  <c r="AOZ537"/>
  <c r="APF537" s="1"/>
  <c r="AOZ548"/>
  <c r="APF548" s="1"/>
  <c r="AOZ546"/>
  <c r="APF546" s="1"/>
  <c r="AOZ544"/>
  <c r="APF544" s="1"/>
  <c r="AOZ542"/>
  <c r="APF542" s="1"/>
  <c r="AOZ540"/>
  <c r="APF540" s="1"/>
  <c r="AOZ538"/>
  <c r="APF538" s="1"/>
  <c r="AOZ536"/>
  <c r="APF536" s="1"/>
  <c r="ALT549"/>
  <c r="ALZ549" s="1"/>
  <c r="ALT547"/>
  <c r="ALZ547" s="1"/>
  <c r="ALT545"/>
  <c r="ALZ545" s="1"/>
  <c r="ALT543"/>
  <c r="ALZ543" s="1"/>
  <c r="ALT541"/>
  <c r="ALZ541" s="1"/>
  <c r="ALT539"/>
  <c r="ALZ539" s="1"/>
  <c r="ALT537"/>
  <c r="ALZ537" s="1"/>
  <c r="ALT536"/>
  <c r="ALZ536" s="1"/>
  <c r="ALT548"/>
  <c r="ALZ548" s="1"/>
  <c r="ALT546"/>
  <c r="ALZ546" s="1"/>
  <c r="ALT544"/>
  <c r="ALZ544" s="1"/>
  <c r="ALT542"/>
  <c r="ALZ542" s="1"/>
  <c r="ALT540"/>
  <c r="ALZ540" s="1"/>
  <c r="ALT538"/>
  <c r="ALZ538" s="1"/>
  <c r="AHS548"/>
  <c r="AHY548" s="1"/>
  <c r="AHS546"/>
  <c r="AHY546" s="1"/>
  <c r="AHS544"/>
  <c r="AHY544" s="1"/>
  <c r="AHS542"/>
  <c r="AHY542" s="1"/>
  <c r="AHS540"/>
  <c r="AHY540" s="1"/>
  <c r="AHS538"/>
  <c r="AHY538" s="1"/>
  <c r="AHS549"/>
  <c r="AHY549" s="1"/>
  <c r="AHS547"/>
  <c r="AHY547" s="1"/>
  <c r="AHS545"/>
  <c r="AHY545" s="1"/>
  <c r="AHS543"/>
  <c r="AHY543" s="1"/>
  <c r="AHS541"/>
  <c r="AHY541" s="1"/>
  <c r="AHS539"/>
  <c r="AHY539" s="1"/>
  <c r="AHS537"/>
  <c r="AHY537" s="1"/>
  <c r="AHS536"/>
  <c r="AHY536" s="1"/>
  <c r="ADR536"/>
  <c r="ADX536" s="1"/>
  <c r="ADR548"/>
  <c r="ADX548" s="1"/>
  <c r="ADR546"/>
  <c r="ADX546" s="1"/>
  <c r="ADR544"/>
  <c r="ADX544" s="1"/>
  <c r="ADR542"/>
  <c r="ADX542" s="1"/>
  <c r="ADR540"/>
  <c r="ADX540" s="1"/>
  <c r="ADR538"/>
  <c r="ADX538" s="1"/>
  <c r="ADR549"/>
  <c r="ADX549" s="1"/>
  <c r="ADR547"/>
  <c r="ADX547" s="1"/>
  <c r="ADR545"/>
  <c r="ADX545" s="1"/>
  <c r="ADR543"/>
  <c r="ADX543" s="1"/>
  <c r="ADR541"/>
  <c r="ADX541" s="1"/>
  <c r="ADR539"/>
  <c r="ADX539" s="1"/>
  <c r="ADR537"/>
  <c r="ADX537" s="1"/>
  <c r="XF548"/>
  <c r="XL548" s="1"/>
  <c r="XF546"/>
  <c r="XL546" s="1"/>
  <c r="XF544"/>
  <c r="XL544" s="1"/>
  <c r="XF542"/>
  <c r="XL542" s="1"/>
  <c r="XF540"/>
  <c r="XL540" s="1"/>
  <c r="XF538"/>
  <c r="XL538" s="1"/>
  <c r="XF536"/>
  <c r="XL536" s="1"/>
  <c r="XF549"/>
  <c r="XL549" s="1"/>
  <c r="XF547"/>
  <c r="XL547" s="1"/>
  <c r="XF545"/>
  <c r="XL545" s="1"/>
  <c r="XF543"/>
  <c r="XL543" s="1"/>
  <c r="XF541"/>
  <c r="XL541" s="1"/>
  <c r="XF539"/>
  <c r="XL539" s="1"/>
  <c r="XF537"/>
  <c r="XL537" s="1"/>
  <c r="AEM548"/>
  <c r="AES548" s="1"/>
  <c r="AEM546"/>
  <c r="AES546" s="1"/>
  <c r="AEM544"/>
  <c r="AES544" s="1"/>
  <c r="AEM542"/>
  <c r="AES542" s="1"/>
  <c r="AEM540"/>
  <c r="AES540" s="1"/>
  <c r="AEM538"/>
  <c r="AES538" s="1"/>
  <c r="AEM549"/>
  <c r="AES549" s="1"/>
  <c r="AEM547"/>
  <c r="AES547" s="1"/>
  <c r="AEM545"/>
  <c r="AES545" s="1"/>
  <c r="AEM543"/>
  <c r="AES543" s="1"/>
  <c r="AEM541"/>
  <c r="AES541" s="1"/>
  <c r="AEM539"/>
  <c r="AES539" s="1"/>
  <c r="AEM537"/>
  <c r="AES537" s="1"/>
  <c r="AEM536"/>
  <c r="AES536" s="1"/>
  <c r="ZQ548"/>
  <c r="ZW548" s="1"/>
  <c r="ZQ546"/>
  <c r="ZW546" s="1"/>
  <c r="ZQ544"/>
  <c r="ZW544" s="1"/>
  <c r="ZQ542"/>
  <c r="ZW542" s="1"/>
  <c r="ZQ540"/>
  <c r="ZW540" s="1"/>
  <c r="ZQ538"/>
  <c r="ZW538" s="1"/>
  <c r="ZQ536"/>
  <c r="ZW536" s="1"/>
  <c r="ZQ549"/>
  <c r="ZW549" s="1"/>
  <c r="ZQ547"/>
  <c r="ZW547" s="1"/>
  <c r="ZQ545"/>
  <c r="ZW545" s="1"/>
  <c r="ZQ543"/>
  <c r="ZW543" s="1"/>
  <c r="ZQ541"/>
  <c r="ZW541" s="1"/>
  <c r="ZQ539"/>
  <c r="ZW539" s="1"/>
  <c r="ZQ537"/>
  <c r="ZW537" s="1"/>
  <c r="ARM549"/>
  <c r="ARS549" s="1"/>
  <c r="ARM547"/>
  <c r="ARS547" s="1"/>
  <c r="ARM545"/>
  <c r="ARS545" s="1"/>
  <c r="ARM543"/>
  <c r="ARS543" s="1"/>
  <c r="ARM541"/>
  <c r="ARS541" s="1"/>
  <c r="ARM539"/>
  <c r="ARS539" s="1"/>
  <c r="ARM537"/>
  <c r="ARS537" s="1"/>
  <c r="ARM548"/>
  <c r="ARS548" s="1"/>
  <c r="ARM546"/>
  <c r="ARS546" s="1"/>
  <c r="ARM544"/>
  <c r="ARS544" s="1"/>
  <c r="ARM542"/>
  <c r="ARS542" s="1"/>
  <c r="ARM540"/>
  <c r="ARS540" s="1"/>
  <c r="ARM538"/>
  <c r="ARS538" s="1"/>
  <c r="ARM536"/>
  <c r="ARS536" s="1"/>
  <c r="AOG549"/>
  <c r="AOM549" s="1"/>
  <c r="AOG547"/>
  <c r="AOM547" s="1"/>
  <c r="AOG545"/>
  <c r="AOM545" s="1"/>
  <c r="AOG543"/>
  <c r="AOM543" s="1"/>
  <c r="AOG541"/>
  <c r="AOM541" s="1"/>
  <c r="AOG539"/>
  <c r="AOM539" s="1"/>
  <c r="AOG537"/>
  <c r="AOM537" s="1"/>
  <c r="AOG548"/>
  <c r="AOM548" s="1"/>
  <c r="AOG546"/>
  <c r="AOM546" s="1"/>
  <c r="AOG544"/>
  <c r="AOM544" s="1"/>
  <c r="AOG542"/>
  <c r="AOM542" s="1"/>
  <c r="AOG540"/>
  <c r="AOM540" s="1"/>
  <c r="AOG538"/>
  <c r="AOM538" s="1"/>
  <c r="AOG536"/>
  <c r="AOM536" s="1"/>
  <c r="AKF548"/>
  <c r="AKL548" s="1"/>
  <c r="AKF546"/>
  <c r="AKL546" s="1"/>
  <c r="AKF544"/>
  <c r="AKL544" s="1"/>
  <c r="AKF542"/>
  <c r="AKL542" s="1"/>
  <c r="AKF540"/>
  <c r="AKL540" s="1"/>
  <c r="AKF538"/>
  <c r="AKL538" s="1"/>
  <c r="AKF536"/>
  <c r="AKL536" s="1"/>
  <c r="AKF549"/>
  <c r="AKL549" s="1"/>
  <c r="AKF547"/>
  <c r="AKL547" s="1"/>
  <c r="AKF545"/>
  <c r="AKL545" s="1"/>
  <c r="AKF543"/>
  <c r="AKL543" s="1"/>
  <c r="AKF541"/>
  <c r="AKL541" s="1"/>
  <c r="AKF539"/>
  <c r="AKL539" s="1"/>
  <c r="AKF537"/>
  <c r="AKL537" s="1"/>
  <c r="ANL548"/>
  <c r="ANR548" s="1"/>
  <c r="ANL546"/>
  <c r="ANR546" s="1"/>
  <c r="ANL544"/>
  <c r="ANR544" s="1"/>
  <c r="ANL542"/>
  <c r="ANR542" s="1"/>
  <c r="ANL540"/>
  <c r="ANR540" s="1"/>
  <c r="ANL538"/>
  <c r="ANR538" s="1"/>
  <c r="ANL549"/>
  <c r="ANR549" s="1"/>
  <c r="ANL547"/>
  <c r="ANR547" s="1"/>
  <c r="ANL545"/>
  <c r="ANR545" s="1"/>
  <c r="ANL543"/>
  <c r="ANR543" s="1"/>
  <c r="ANL541"/>
  <c r="ANR541" s="1"/>
  <c r="ANL539"/>
  <c r="ANR539" s="1"/>
  <c r="ANL537"/>
  <c r="ANR537" s="1"/>
  <c r="ANL536"/>
  <c r="ANR536" s="1"/>
  <c r="ADT549"/>
  <c r="ADZ549" s="1"/>
  <c r="ADT547"/>
  <c r="ADZ547" s="1"/>
  <c r="ADT545"/>
  <c r="ADZ545" s="1"/>
  <c r="ADT543"/>
  <c r="ADZ543" s="1"/>
  <c r="ADT541"/>
  <c r="ADZ541" s="1"/>
  <c r="ADT539"/>
  <c r="ADZ539" s="1"/>
  <c r="ADT537"/>
  <c r="ADZ537" s="1"/>
  <c r="ADT536"/>
  <c r="ADZ536" s="1"/>
  <c r="ADT548"/>
  <c r="ADZ548" s="1"/>
  <c r="ADT546"/>
  <c r="ADZ546" s="1"/>
  <c r="ADT544"/>
  <c r="ADZ544" s="1"/>
  <c r="ADT542"/>
  <c r="ADZ542" s="1"/>
  <c r="ADT540"/>
  <c r="ADZ540" s="1"/>
  <c r="ADT538"/>
  <c r="ADZ538" s="1"/>
  <c r="XH548"/>
  <c r="XN548" s="1"/>
  <c r="XH546"/>
  <c r="XN546" s="1"/>
  <c r="XH544"/>
  <c r="XN544" s="1"/>
  <c r="XH542"/>
  <c r="XN542" s="1"/>
  <c r="XH540"/>
  <c r="XN540" s="1"/>
  <c r="XH538"/>
  <c r="XN538" s="1"/>
  <c r="XH536"/>
  <c r="XN536" s="1"/>
  <c r="XH549"/>
  <c r="XN549" s="1"/>
  <c r="XH547"/>
  <c r="XN547" s="1"/>
  <c r="XH545"/>
  <c r="XN545" s="1"/>
  <c r="XH543"/>
  <c r="XN543" s="1"/>
  <c r="XH541"/>
  <c r="XN541" s="1"/>
  <c r="XH539"/>
  <c r="XN539" s="1"/>
  <c r="XH537"/>
  <c r="XN537" s="1"/>
  <c r="ACY549"/>
  <c r="ADE549" s="1"/>
  <c r="ACY547"/>
  <c r="ADE547" s="1"/>
  <c r="ACY545"/>
  <c r="ADE545" s="1"/>
  <c r="ACY543"/>
  <c r="ADE543" s="1"/>
  <c r="ACY541"/>
  <c r="ADE541" s="1"/>
  <c r="ACY539"/>
  <c r="ADE539" s="1"/>
  <c r="ACY537"/>
  <c r="ADE537" s="1"/>
  <c r="ACY536"/>
  <c r="ADE536" s="1"/>
  <c r="ACY548"/>
  <c r="ADE548" s="1"/>
  <c r="ACY546"/>
  <c r="ADE546" s="1"/>
  <c r="ACY544"/>
  <c r="ADE544" s="1"/>
  <c r="ACY542"/>
  <c r="ADE542" s="1"/>
  <c r="ACY540"/>
  <c r="ADE540" s="1"/>
  <c r="ACY538"/>
  <c r="ADE538" s="1"/>
  <c r="WM549"/>
  <c r="WS549" s="1"/>
  <c r="WM547"/>
  <c r="WS547" s="1"/>
  <c r="WM545"/>
  <c r="WS545" s="1"/>
  <c r="WM543"/>
  <c r="WS543" s="1"/>
  <c r="WM541"/>
  <c r="WS541" s="1"/>
  <c r="WM539"/>
  <c r="WS539" s="1"/>
  <c r="WM537"/>
  <c r="WS537" s="1"/>
  <c r="WM536"/>
  <c r="WS536" s="1"/>
  <c r="WM548"/>
  <c r="WS548" s="1"/>
  <c r="WM546"/>
  <c r="WS546" s="1"/>
  <c r="WM544"/>
  <c r="WS544" s="1"/>
  <c r="WM542"/>
  <c r="WS542" s="1"/>
  <c r="WM540"/>
  <c r="WS540" s="1"/>
  <c r="WM538"/>
  <c r="WS538" s="1"/>
  <c r="ATD560"/>
  <c r="ATJ560" s="1"/>
  <c r="ATD556"/>
  <c r="ATJ556" s="1"/>
  <c r="ATD552"/>
  <c r="ATJ552" s="1"/>
  <c r="ATD559"/>
  <c r="ATJ559" s="1"/>
  <c r="ATD555"/>
  <c r="ATJ555" s="1"/>
  <c r="ATD549"/>
  <c r="ATJ549" s="1"/>
  <c r="ATD547"/>
  <c r="ATJ547" s="1"/>
  <c r="ATD545"/>
  <c r="ATJ545" s="1"/>
  <c r="ATD543"/>
  <c r="ATJ543" s="1"/>
  <c r="ATD541"/>
  <c r="ATJ541" s="1"/>
  <c r="ATD539"/>
  <c r="ATJ539" s="1"/>
  <c r="ATD537"/>
  <c r="ATJ537" s="1"/>
  <c r="ATD558"/>
  <c r="ATJ558" s="1"/>
  <c r="ATD554"/>
  <c r="ATJ554" s="1"/>
  <c r="ATD561"/>
  <c r="ATJ561" s="1"/>
  <c r="ATD557"/>
  <c r="ATJ557" s="1"/>
  <c r="ATD553"/>
  <c r="ATJ553" s="1"/>
  <c r="ATD548"/>
  <c r="ATJ548" s="1"/>
  <c r="ATD546"/>
  <c r="ATJ546" s="1"/>
  <c r="ATD544"/>
  <c r="ATJ544" s="1"/>
  <c r="ATD542"/>
  <c r="ATJ542" s="1"/>
  <c r="ATD540"/>
  <c r="ATJ540" s="1"/>
  <c r="ATD538"/>
  <c r="ATJ538" s="1"/>
  <c r="ATD536"/>
  <c r="ATJ536" s="1"/>
  <c r="ASI559"/>
  <c r="ASO559" s="1"/>
  <c r="ASI555"/>
  <c r="ASO555" s="1"/>
  <c r="ASI549"/>
  <c r="ASO549" s="1"/>
  <c r="ASI547"/>
  <c r="ASO547" s="1"/>
  <c r="ASI545"/>
  <c r="ASO545" s="1"/>
  <c r="ASI543"/>
  <c r="ASO543" s="1"/>
  <c r="ASI541"/>
  <c r="ASO541" s="1"/>
  <c r="ASI539"/>
  <c r="ASO539" s="1"/>
  <c r="ASI537"/>
  <c r="ASO537" s="1"/>
  <c r="ASI560"/>
  <c r="ASO560" s="1"/>
  <c r="ASI556"/>
  <c r="ASO556" s="1"/>
  <c r="ASI552"/>
  <c r="ASO552" s="1"/>
  <c r="ASI561"/>
  <c r="ASO561" s="1"/>
  <c r="ASI557"/>
  <c r="ASO557" s="1"/>
  <c r="ASI553"/>
  <c r="ASO553" s="1"/>
  <c r="ASI548"/>
  <c r="ASO548" s="1"/>
  <c r="ASI546"/>
  <c r="ASO546" s="1"/>
  <c r="ASI544"/>
  <c r="ASO544" s="1"/>
  <c r="ASI542"/>
  <c r="ASO542" s="1"/>
  <c r="ASI540"/>
  <c r="ASO540" s="1"/>
  <c r="ASI538"/>
  <c r="ASO538" s="1"/>
  <c r="ASI536"/>
  <c r="ASO536" s="1"/>
  <c r="ASI558"/>
  <c r="ASO558" s="1"/>
  <c r="ASI554"/>
  <c r="ASO554" s="1"/>
  <c r="AMR561"/>
  <c r="AMX561" s="1"/>
  <c r="AMR553"/>
  <c r="AMX553" s="1"/>
  <c r="AMR546"/>
  <c r="AMX546" s="1"/>
  <c r="AMR542"/>
  <c r="AMX542" s="1"/>
  <c r="AMR538"/>
  <c r="AMX538" s="1"/>
  <c r="AMR558"/>
  <c r="AMX558" s="1"/>
  <c r="AMR559"/>
  <c r="AMX559" s="1"/>
  <c r="AMR549"/>
  <c r="AMX549" s="1"/>
  <c r="AMR545"/>
  <c r="AMX545" s="1"/>
  <c r="AMR541"/>
  <c r="AMX541" s="1"/>
  <c r="AMR537"/>
  <c r="AMX537" s="1"/>
  <c r="AMR556"/>
  <c r="AMX556" s="1"/>
  <c r="AIQ561"/>
  <c r="AIW561" s="1"/>
  <c r="AIQ557"/>
  <c r="AIW557" s="1"/>
  <c r="AIQ553"/>
  <c r="AIW553" s="1"/>
  <c r="AIQ548"/>
  <c r="AIW548" s="1"/>
  <c r="AIQ546"/>
  <c r="AIW546" s="1"/>
  <c r="AIQ544"/>
  <c r="AIW544" s="1"/>
  <c r="AIQ542"/>
  <c r="AIW542" s="1"/>
  <c r="AIQ540"/>
  <c r="AIW540" s="1"/>
  <c r="AIQ538"/>
  <c r="AIW538" s="1"/>
  <c r="AIQ536"/>
  <c r="AIW536" s="1"/>
  <c r="AIQ558"/>
  <c r="AIW558" s="1"/>
  <c r="AIQ554"/>
  <c r="AIW554" s="1"/>
  <c r="AIQ559"/>
  <c r="AIW559" s="1"/>
  <c r="AIQ555"/>
  <c r="AIW555" s="1"/>
  <c r="AIQ549"/>
  <c r="AIW549" s="1"/>
  <c r="AIQ547"/>
  <c r="AIW547" s="1"/>
  <c r="AIQ545"/>
  <c r="AIW545" s="1"/>
  <c r="AIQ543"/>
  <c r="AIW543" s="1"/>
  <c r="AIQ541"/>
  <c r="AIW541" s="1"/>
  <c r="AIQ539"/>
  <c r="AIW539" s="1"/>
  <c r="AIQ537"/>
  <c r="AIW537" s="1"/>
  <c r="AIQ560"/>
  <c r="AIW560" s="1"/>
  <c r="AIQ556"/>
  <c r="AIW556" s="1"/>
  <c r="AIQ552"/>
  <c r="AIW552" s="1"/>
  <c r="YY561"/>
  <c r="ZE561" s="1"/>
  <c r="YY557"/>
  <c r="ZE557" s="1"/>
  <c r="YY553"/>
  <c r="ZE553" s="1"/>
  <c r="YY548"/>
  <c r="ZE548" s="1"/>
  <c r="YY546"/>
  <c r="ZE546" s="1"/>
  <c r="YY544"/>
  <c r="ZE544" s="1"/>
  <c r="YY542"/>
  <c r="ZE542" s="1"/>
  <c r="YY540"/>
  <c r="ZE540" s="1"/>
  <c r="YY538"/>
  <c r="ZE538" s="1"/>
  <c r="YY536"/>
  <c r="ZE536" s="1"/>
  <c r="YY558"/>
  <c r="ZE558" s="1"/>
  <c r="YY554"/>
  <c r="ZE554" s="1"/>
  <c r="YY559"/>
  <c r="ZE559" s="1"/>
  <c r="YY555"/>
  <c r="ZE555" s="1"/>
  <c r="YY549"/>
  <c r="ZE549" s="1"/>
  <c r="YY547"/>
  <c r="ZE547" s="1"/>
  <c r="YY545"/>
  <c r="ZE545" s="1"/>
  <c r="YY543"/>
  <c r="ZE543" s="1"/>
  <c r="YY541"/>
  <c r="ZE541" s="1"/>
  <c r="YY539"/>
  <c r="ZE539" s="1"/>
  <c r="YY537"/>
  <c r="ZE537" s="1"/>
  <c r="YY560"/>
  <c r="ZE560" s="1"/>
  <c r="YY556"/>
  <c r="ZE556" s="1"/>
  <c r="YY552"/>
  <c r="ZE552" s="1"/>
  <c r="ACG561"/>
  <c r="ACM561" s="1"/>
  <c r="ACG553"/>
  <c r="ACM553" s="1"/>
  <c r="ACG546"/>
  <c r="ACM546" s="1"/>
  <c r="ACG542"/>
  <c r="ACM542" s="1"/>
  <c r="ACG538"/>
  <c r="ACM538" s="1"/>
  <c r="ACG558"/>
  <c r="ACM558" s="1"/>
  <c r="ACG559"/>
  <c r="ACM559" s="1"/>
  <c r="ACG549"/>
  <c r="ACM549" s="1"/>
  <c r="ACG545"/>
  <c r="ACM545" s="1"/>
  <c r="ACG541"/>
  <c r="ACM541" s="1"/>
  <c r="ACG537"/>
  <c r="ACM537" s="1"/>
  <c r="ACG556"/>
  <c r="ACM556" s="1"/>
  <c r="VU555"/>
  <c r="WA555" s="1"/>
  <c r="VU547"/>
  <c r="WA547" s="1"/>
  <c r="VU543"/>
  <c r="WA543" s="1"/>
  <c r="VU539"/>
  <c r="WA539" s="1"/>
  <c r="VU560"/>
  <c r="WA560" s="1"/>
  <c r="VU552"/>
  <c r="WA552" s="1"/>
  <c r="VU557"/>
  <c r="WA557" s="1"/>
  <c r="VU548"/>
  <c r="WA548" s="1"/>
  <c r="VU544"/>
  <c r="WA544" s="1"/>
  <c r="VU540"/>
  <c r="WA540" s="1"/>
  <c r="VU536"/>
  <c r="WA536" s="1"/>
  <c r="VU554"/>
  <c r="WA554" s="1"/>
  <c r="AUT554"/>
  <c r="AUZ554" s="1"/>
  <c r="AUT557"/>
  <c r="AUZ557" s="1"/>
  <c r="AUT548"/>
  <c r="AUZ548" s="1"/>
  <c r="AUT544"/>
  <c r="AUZ544" s="1"/>
  <c r="AUT540"/>
  <c r="AUZ540" s="1"/>
  <c r="AUT560"/>
  <c r="AUZ560" s="1"/>
  <c r="AUT552"/>
  <c r="AUZ552" s="1"/>
  <c r="AUT555"/>
  <c r="AUZ555" s="1"/>
  <c r="AUT547"/>
  <c r="AUZ547" s="1"/>
  <c r="AUT543"/>
  <c r="AUZ543" s="1"/>
  <c r="AUT539"/>
  <c r="AUZ539" s="1"/>
  <c r="AUT536"/>
  <c r="AUZ536" s="1"/>
  <c r="APC556"/>
  <c r="API556" s="1"/>
  <c r="APC559"/>
  <c r="API559" s="1"/>
  <c r="APC549"/>
  <c r="API549" s="1"/>
  <c r="APC545"/>
  <c r="API545" s="1"/>
  <c r="APC541"/>
  <c r="API541" s="1"/>
  <c r="APC537"/>
  <c r="API537" s="1"/>
  <c r="APC554"/>
  <c r="API554" s="1"/>
  <c r="APC557"/>
  <c r="API557" s="1"/>
  <c r="APC548"/>
  <c r="API548" s="1"/>
  <c r="APC544"/>
  <c r="API544" s="1"/>
  <c r="APC540"/>
  <c r="API540" s="1"/>
  <c r="APC536"/>
  <c r="API536" s="1"/>
  <c r="AQS560"/>
  <c r="AQY560" s="1"/>
  <c r="AQS552"/>
  <c r="AQY552" s="1"/>
  <c r="AQS555"/>
  <c r="AQY555" s="1"/>
  <c r="AQS547"/>
  <c r="AQY547" s="1"/>
  <c r="AQS543"/>
  <c r="AQY543" s="1"/>
  <c r="AQS539"/>
  <c r="AQY539" s="1"/>
  <c r="AQS558"/>
  <c r="AQY558" s="1"/>
  <c r="AQS561"/>
  <c r="AQY561" s="1"/>
  <c r="AQS553"/>
  <c r="AQY553" s="1"/>
  <c r="AQS546"/>
  <c r="AQY546" s="1"/>
  <c r="AQS542"/>
  <c r="AQY542" s="1"/>
  <c r="AQS538"/>
  <c r="AQY538" s="1"/>
  <c r="IT549"/>
  <c r="IZ549" s="1"/>
  <c r="IT547"/>
  <c r="IZ547" s="1"/>
  <c r="IT545"/>
  <c r="IZ545" s="1"/>
  <c r="IT543"/>
  <c r="IZ543" s="1"/>
  <c r="IT541"/>
  <c r="IZ541" s="1"/>
  <c r="IT539"/>
  <c r="IZ539" s="1"/>
  <c r="IT537"/>
  <c r="IZ537" s="1"/>
  <c r="IT548"/>
  <c r="IZ548" s="1"/>
  <c r="IT546"/>
  <c r="IZ546" s="1"/>
  <c r="IT544"/>
  <c r="IZ544" s="1"/>
  <c r="IT542"/>
  <c r="IZ542" s="1"/>
  <c r="IT540"/>
  <c r="IZ540" s="1"/>
  <c r="IT538"/>
  <c r="IZ538" s="1"/>
  <c r="IT536"/>
  <c r="IZ536" s="1"/>
  <c r="JM548"/>
  <c r="JS548" s="1"/>
  <c r="JM546"/>
  <c r="JS546" s="1"/>
  <c r="JM544"/>
  <c r="JS544" s="1"/>
  <c r="JM542"/>
  <c r="JS542" s="1"/>
  <c r="JM540"/>
  <c r="JS540" s="1"/>
  <c r="JM538"/>
  <c r="JS538" s="1"/>
  <c r="JM536"/>
  <c r="JS536" s="1"/>
  <c r="JM549"/>
  <c r="JS549" s="1"/>
  <c r="JM547"/>
  <c r="JS547" s="1"/>
  <c r="JM545"/>
  <c r="JS545" s="1"/>
  <c r="JM543"/>
  <c r="JS543" s="1"/>
  <c r="JM541"/>
  <c r="JS541" s="1"/>
  <c r="JM539"/>
  <c r="JS539" s="1"/>
  <c r="JM537"/>
  <c r="JS537" s="1"/>
  <c r="LG559"/>
  <c r="LM559" s="1"/>
  <c r="LG549"/>
  <c r="LM549" s="1"/>
  <c r="LG545"/>
  <c r="LM545" s="1"/>
  <c r="LG541"/>
  <c r="LM541" s="1"/>
  <c r="LG537"/>
  <c r="LM537" s="1"/>
  <c r="LG556"/>
  <c r="LM556" s="1"/>
  <c r="LG561"/>
  <c r="LM561" s="1"/>
  <c r="LG553"/>
  <c r="LM553" s="1"/>
  <c r="LG546"/>
  <c r="LM546" s="1"/>
  <c r="LG542"/>
  <c r="LM542" s="1"/>
  <c r="LG538"/>
  <c r="LM538" s="1"/>
  <c r="LG558"/>
  <c r="LM558" s="1"/>
  <c r="MA558"/>
  <c r="MG558" s="1"/>
  <c r="MA561"/>
  <c r="MG561" s="1"/>
  <c r="MA553"/>
  <c r="MG553" s="1"/>
  <c r="MA546"/>
  <c r="MG546" s="1"/>
  <c r="MA542"/>
  <c r="MG542" s="1"/>
  <c r="MA538"/>
  <c r="MG538" s="1"/>
  <c r="MA560"/>
  <c r="MG560" s="1"/>
  <c r="MA552"/>
  <c r="MG552" s="1"/>
  <c r="MA555"/>
  <c r="MG555" s="1"/>
  <c r="MA547"/>
  <c r="MG547" s="1"/>
  <c r="MA543"/>
  <c r="MG543" s="1"/>
  <c r="MA539"/>
  <c r="MG539" s="1"/>
  <c r="NP549"/>
  <c r="NV549" s="1"/>
  <c r="NP547"/>
  <c r="NV547" s="1"/>
  <c r="NP545"/>
  <c r="NV545" s="1"/>
  <c r="NP543"/>
  <c r="NV543" s="1"/>
  <c r="NP541"/>
  <c r="NV541" s="1"/>
  <c r="NP539"/>
  <c r="NV539" s="1"/>
  <c r="NP537"/>
  <c r="NV537" s="1"/>
  <c r="NP536"/>
  <c r="NV536" s="1"/>
  <c r="NP548"/>
  <c r="NV548" s="1"/>
  <c r="NP546"/>
  <c r="NV546" s="1"/>
  <c r="NP544"/>
  <c r="NV544" s="1"/>
  <c r="NP542"/>
  <c r="NV542" s="1"/>
  <c r="NP540"/>
  <c r="NV540" s="1"/>
  <c r="NP538"/>
  <c r="NV538" s="1"/>
  <c r="OK548"/>
  <c r="OQ548" s="1"/>
  <c r="OK546"/>
  <c r="OQ546" s="1"/>
  <c r="OK544"/>
  <c r="OQ544" s="1"/>
  <c r="OK542"/>
  <c r="OQ542" s="1"/>
  <c r="OK540"/>
  <c r="OQ540" s="1"/>
  <c r="OK538"/>
  <c r="OQ538" s="1"/>
  <c r="OK536"/>
  <c r="OQ536" s="1"/>
  <c r="OK549"/>
  <c r="OQ549" s="1"/>
  <c r="OK547"/>
  <c r="OQ547" s="1"/>
  <c r="OK545"/>
  <c r="OQ545" s="1"/>
  <c r="OK543"/>
  <c r="OQ543" s="1"/>
  <c r="OK541"/>
  <c r="OQ541" s="1"/>
  <c r="OK539"/>
  <c r="OQ539" s="1"/>
  <c r="OK537"/>
  <c r="OQ537" s="1"/>
  <c r="QV548"/>
  <c r="RB548" s="1"/>
  <c r="QV546"/>
  <c r="RB546" s="1"/>
  <c r="QV544"/>
  <c r="RB544" s="1"/>
  <c r="QV542"/>
  <c r="RB542" s="1"/>
  <c r="QV540"/>
  <c r="RB540" s="1"/>
  <c r="QV538"/>
  <c r="RB538" s="1"/>
  <c r="QV536"/>
  <c r="RB536" s="1"/>
  <c r="QV549"/>
  <c r="RB549" s="1"/>
  <c r="QV547"/>
  <c r="RB547" s="1"/>
  <c r="QV545"/>
  <c r="RB545" s="1"/>
  <c r="QV543"/>
  <c r="RB543" s="1"/>
  <c r="QV541"/>
  <c r="RB541" s="1"/>
  <c r="QV539"/>
  <c r="RB539" s="1"/>
  <c r="QV537"/>
  <c r="RB537" s="1"/>
  <c r="RO548"/>
  <c r="RU548" s="1"/>
  <c r="RO546"/>
  <c r="RU546" s="1"/>
  <c r="RO544"/>
  <c r="RU544" s="1"/>
  <c r="RO542"/>
  <c r="RU542" s="1"/>
  <c r="RO540"/>
  <c r="RU540" s="1"/>
  <c r="RO538"/>
  <c r="RU538" s="1"/>
  <c r="RO549"/>
  <c r="RU549" s="1"/>
  <c r="RO547"/>
  <c r="RU547" s="1"/>
  <c r="RO545"/>
  <c r="RU545" s="1"/>
  <c r="RO543"/>
  <c r="RU543" s="1"/>
  <c r="RO541"/>
  <c r="RU541" s="1"/>
  <c r="RO539"/>
  <c r="RU539" s="1"/>
  <c r="RO537"/>
  <c r="RU537" s="1"/>
  <c r="RO536"/>
  <c r="RU536" s="1"/>
  <c r="TG548"/>
  <c r="TM548" s="1"/>
  <c r="TG546"/>
  <c r="TM546" s="1"/>
  <c r="TG544"/>
  <c r="TM544" s="1"/>
  <c r="TG542"/>
  <c r="TM542" s="1"/>
  <c r="TG540"/>
  <c r="TM540" s="1"/>
  <c r="TG538"/>
  <c r="TM538" s="1"/>
  <c r="TG536"/>
  <c r="TM536" s="1"/>
  <c r="TG549"/>
  <c r="TM549" s="1"/>
  <c r="TG547"/>
  <c r="TM547" s="1"/>
  <c r="TG545"/>
  <c r="TM545" s="1"/>
  <c r="TG543"/>
  <c r="TM543" s="1"/>
  <c r="TG541"/>
  <c r="TM541" s="1"/>
  <c r="TG539"/>
  <c r="TM539" s="1"/>
  <c r="TG537"/>
  <c r="TM537" s="1"/>
  <c r="APV548"/>
  <c r="AQB548" s="1"/>
  <c r="APV546"/>
  <c r="AQB546" s="1"/>
  <c r="APV544"/>
  <c r="AQB544" s="1"/>
  <c r="APV542"/>
  <c r="AQB542" s="1"/>
  <c r="APV540"/>
  <c r="AQB540" s="1"/>
  <c r="APV538"/>
  <c r="AQB538" s="1"/>
  <c r="APV536"/>
  <c r="AQB536" s="1"/>
  <c r="APV549"/>
  <c r="AQB549" s="1"/>
  <c r="APV547"/>
  <c r="AQB547" s="1"/>
  <c r="APV545"/>
  <c r="AQB545" s="1"/>
  <c r="APV543"/>
  <c r="AQB543" s="1"/>
  <c r="APV541"/>
  <c r="AQB541" s="1"/>
  <c r="APV539"/>
  <c r="AQB539" s="1"/>
  <c r="APV537"/>
  <c r="AQB537" s="1"/>
  <c r="ARL549"/>
  <c r="ARR549" s="1"/>
  <c r="ARL547"/>
  <c r="ARR547" s="1"/>
  <c r="ARL545"/>
  <c r="ARR545" s="1"/>
  <c r="ARL543"/>
  <c r="ARR543" s="1"/>
  <c r="ARL541"/>
  <c r="ARR541" s="1"/>
  <c r="ARL539"/>
  <c r="ARR539" s="1"/>
  <c r="ARL537"/>
  <c r="ARR537" s="1"/>
  <c r="ARL548"/>
  <c r="ARR548" s="1"/>
  <c r="ARL546"/>
  <c r="ARR546" s="1"/>
  <c r="ARL544"/>
  <c r="ARR544" s="1"/>
  <c r="ARL542"/>
  <c r="ARR542" s="1"/>
  <c r="ARL540"/>
  <c r="ARR540" s="1"/>
  <c r="ARL538"/>
  <c r="ARR538" s="1"/>
  <c r="ARL536"/>
  <c r="ARR536" s="1"/>
  <c r="AIO549"/>
  <c r="AIU549" s="1"/>
  <c r="AIO547"/>
  <c r="AIU547" s="1"/>
  <c r="AIO545"/>
  <c r="AIU545" s="1"/>
  <c r="AIO543"/>
  <c r="AIU543" s="1"/>
  <c r="AIO541"/>
  <c r="AIU541" s="1"/>
  <c r="AIO539"/>
  <c r="AIU539" s="1"/>
  <c r="AIO537"/>
  <c r="AIU537" s="1"/>
  <c r="AIO548"/>
  <c r="AIU548" s="1"/>
  <c r="AIO546"/>
  <c r="AIU546" s="1"/>
  <c r="AIO544"/>
  <c r="AIU544" s="1"/>
  <c r="AIO542"/>
  <c r="AIU542" s="1"/>
  <c r="AIO540"/>
  <c r="AIU540" s="1"/>
  <c r="AIO538"/>
  <c r="AIU538" s="1"/>
  <c r="AIO536"/>
  <c r="AIU536" s="1"/>
  <c r="AKE548"/>
  <c r="AKK548" s="1"/>
  <c r="AKE546"/>
  <c r="AKK546" s="1"/>
  <c r="AKE544"/>
  <c r="AKK544" s="1"/>
  <c r="AKE542"/>
  <c r="AKK542" s="1"/>
  <c r="AKE540"/>
  <c r="AKK540" s="1"/>
  <c r="AKE538"/>
  <c r="AKK538" s="1"/>
  <c r="AKE536"/>
  <c r="AKK536" s="1"/>
  <c r="AKE547"/>
  <c r="AKK547" s="1"/>
  <c r="AKE543"/>
  <c r="AKK543" s="1"/>
  <c r="AKE539"/>
  <c r="AKK539" s="1"/>
  <c r="AKE549"/>
  <c r="AKK549" s="1"/>
  <c r="AKE545"/>
  <c r="AKK545" s="1"/>
  <c r="AKE541"/>
  <c r="AKK541" s="1"/>
  <c r="AKE537"/>
  <c r="AKK537" s="1"/>
  <c r="ABH549"/>
  <c r="ABN549" s="1"/>
  <c r="ABH547"/>
  <c r="ABN547" s="1"/>
  <c r="ABH545"/>
  <c r="ABN545" s="1"/>
  <c r="ABH543"/>
  <c r="ABN543" s="1"/>
  <c r="ABH541"/>
  <c r="ABN541" s="1"/>
  <c r="ABH539"/>
  <c r="ABN539" s="1"/>
  <c r="ABH537"/>
  <c r="ABN537" s="1"/>
  <c r="ABH548"/>
  <c r="ABN548" s="1"/>
  <c r="ABH546"/>
  <c r="ABN546" s="1"/>
  <c r="ABH544"/>
  <c r="ABN544" s="1"/>
  <c r="ABH542"/>
  <c r="ABN542" s="1"/>
  <c r="ABH540"/>
  <c r="ABN540" s="1"/>
  <c r="ABH538"/>
  <c r="ABN538" s="1"/>
  <c r="ABH536"/>
  <c r="ABN536" s="1"/>
  <c r="UA548"/>
  <c r="UG548" s="1"/>
  <c r="UA546"/>
  <c r="UG546" s="1"/>
  <c r="UA544"/>
  <c r="UG544" s="1"/>
  <c r="UA542"/>
  <c r="UG542" s="1"/>
  <c r="UA540"/>
  <c r="UG540" s="1"/>
  <c r="UA538"/>
  <c r="UG538" s="1"/>
  <c r="UA536"/>
  <c r="UG536" s="1"/>
  <c r="UA549"/>
  <c r="UG549" s="1"/>
  <c r="UA547"/>
  <c r="UG547" s="1"/>
  <c r="UA545"/>
  <c r="UG545" s="1"/>
  <c r="UA543"/>
  <c r="UG543" s="1"/>
  <c r="UA541"/>
  <c r="UG541" s="1"/>
  <c r="UA539"/>
  <c r="UG539" s="1"/>
  <c r="UA537"/>
  <c r="UG537" s="1"/>
  <c r="ADS549"/>
  <c r="ADY549" s="1"/>
  <c r="ADS547"/>
  <c r="ADY547" s="1"/>
  <c r="ADS545"/>
  <c r="ADY545" s="1"/>
  <c r="ADS543"/>
  <c r="ADY543" s="1"/>
  <c r="ADS541"/>
  <c r="ADY541" s="1"/>
  <c r="ADS539"/>
  <c r="ADY539" s="1"/>
  <c r="ADS537"/>
  <c r="ADY537" s="1"/>
  <c r="ADS548"/>
  <c r="ADY548" s="1"/>
  <c r="ADS546"/>
  <c r="ADY546" s="1"/>
  <c r="ADS544"/>
  <c r="ADY544" s="1"/>
  <c r="ADS542"/>
  <c r="ADY542" s="1"/>
  <c r="ADS540"/>
  <c r="ADY540" s="1"/>
  <c r="ADS538"/>
  <c r="ADY538" s="1"/>
  <c r="ADS536"/>
  <c r="ADY536" s="1"/>
  <c r="XG548"/>
  <c r="XM548" s="1"/>
  <c r="XG546"/>
  <c r="XM546" s="1"/>
  <c r="XG544"/>
  <c r="XM544" s="1"/>
  <c r="XG542"/>
  <c r="XM542" s="1"/>
  <c r="XG540"/>
  <c r="XM540" s="1"/>
  <c r="XG538"/>
  <c r="XM538" s="1"/>
  <c r="XG536"/>
  <c r="XM536" s="1"/>
  <c r="XG549"/>
  <c r="XM549" s="1"/>
  <c r="XG547"/>
  <c r="XM547" s="1"/>
  <c r="XG545"/>
  <c r="XM545" s="1"/>
  <c r="XG543"/>
  <c r="XM543" s="1"/>
  <c r="XG541"/>
  <c r="XM541" s="1"/>
  <c r="XG539"/>
  <c r="XM539" s="1"/>
  <c r="XG537"/>
  <c r="XM537" s="1"/>
  <c r="AOI561"/>
  <c r="AOO561" s="1"/>
  <c r="AOI553"/>
  <c r="AOO553" s="1"/>
  <c r="AOI546"/>
  <c r="AOO546" s="1"/>
  <c r="AOI542"/>
  <c r="AOO542" s="1"/>
  <c r="AOI538"/>
  <c r="AOO538" s="1"/>
  <c r="AOI558"/>
  <c r="AOO558" s="1"/>
  <c r="AOI559"/>
  <c r="AOO559" s="1"/>
  <c r="AOI549"/>
  <c r="AOO549" s="1"/>
  <c r="AOI545"/>
  <c r="AOO545" s="1"/>
  <c r="AOI541"/>
  <c r="AOO541" s="1"/>
  <c r="AOI537"/>
  <c r="AOO537" s="1"/>
  <c r="AOI556"/>
  <c r="AOO556" s="1"/>
  <c r="ALC561"/>
  <c r="ALI561" s="1"/>
  <c r="ALC557"/>
  <c r="ALI557" s="1"/>
  <c r="ALC553"/>
  <c r="ALI553" s="1"/>
  <c r="ALC548"/>
  <c r="ALI548" s="1"/>
  <c r="ALC546"/>
  <c r="ALI546" s="1"/>
  <c r="ALC544"/>
  <c r="ALI544" s="1"/>
  <c r="ALC542"/>
  <c r="ALI542" s="1"/>
  <c r="ALC540"/>
  <c r="ALI540" s="1"/>
  <c r="ALC538"/>
  <c r="ALI538" s="1"/>
  <c r="ALC536"/>
  <c r="ALI536" s="1"/>
  <c r="ALC558"/>
  <c r="ALI558" s="1"/>
  <c r="ALC554"/>
  <c r="ALI554" s="1"/>
  <c r="ALC559"/>
  <c r="ALI559" s="1"/>
  <c r="ALC555"/>
  <c r="ALI555" s="1"/>
  <c r="ALC549"/>
  <c r="ALI549" s="1"/>
  <c r="ALC547"/>
  <c r="ALI547" s="1"/>
  <c r="ALC545"/>
  <c r="ALI545" s="1"/>
  <c r="ALC543"/>
  <c r="ALI543" s="1"/>
  <c r="ALC541"/>
  <c r="ALI541" s="1"/>
  <c r="ALC539"/>
  <c r="ALI539" s="1"/>
  <c r="ALC537"/>
  <c r="ALI537" s="1"/>
  <c r="ALC560"/>
  <c r="ALI560" s="1"/>
  <c r="ALC556"/>
  <c r="ALI556" s="1"/>
  <c r="ALC552"/>
  <c r="ALI552" s="1"/>
  <c r="AHB559"/>
  <c r="AHH559" s="1"/>
  <c r="AHB545"/>
  <c r="AHH545" s="1"/>
  <c r="AHB537"/>
  <c r="AHH537" s="1"/>
  <c r="AHB561"/>
  <c r="AHH561" s="1"/>
  <c r="AHB546"/>
  <c r="AHH546" s="1"/>
  <c r="AHB538"/>
  <c r="AHH538" s="1"/>
  <c r="ACF558"/>
  <c r="ACL558" s="1"/>
  <c r="ACF561"/>
  <c r="ACL561" s="1"/>
  <c r="ACF553"/>
  <c r="ACL553" s="1"/>
  <c r="ACF546"/>
  <c r="ACL546" s="1"/>
  <c r="ACF542"/>
  <c r="ACL542" s="1"/>
  <c r="ACF538"/>
  <c r="ACL538" s="1"/>
  <c r="ACF560"/>
  <c r="ACL560" s="1"/>
  <c r="ACF552"/>
  <c r="ACL552" s="1"/>
  <c r="ACF555"/>
  <c r="ACL555" s="1"/>
  <c r="ACF547"/>
  <c r="ACL547" s="1"/>
  <c r="ACF543"/>
  <c r="ACL543" s="1"/>
  <c r="ACF539"/>
  <c r="ACL539" s="1"/>
  <c r="VT558"/>
  <c r="VZ558" s="1"/>
  <c r="VT542"/>
  <c r="VZ542" s="1"/>
  <c r="VT555"/>
  <c r="VZ555" s="1"/>
  <c r="ADA558"/>
  <c r="ADG558" s="1"/>
  <c r="ADA554"/>
  <c r="ADG554" s="1"/>
  <c r="ADA561"/>
  <c r="ADG561" s="1"/>
  <c r="ADA557"/>
  <c r="ADG557" s="1"/>
  <c r="ADA553"/>
  <c r="ADG553" s="1"/>
  <c r="ADA548"/>
  <c r="ADG548" s="1"/>
  <c r="ADA546"/>
  <c r="ADG546" s="1"/>
  <c r="ADA544"/>
  <c r="ADG544" s="1"/>
  <c r="ADA542"/>
  <c r="ADG542" s="1"/>
  <c r="ADA540"/>
  <c r="ADG540" s="1"/>
  <c r="ADA538"/>
  <c r="ADG538" s="1"/>
  <c r="ADA536"/>
  <c r="ADG536" s="1"/>
  <c r="ADA560"/>
  <c r="ADG560" s="1"/>
  <c r="ADA556"/>
  <c r="ADG556" s="1"/>
  <c r="ADA552"/>
  <c r="ADG552" s="1"/>
  <c r="ADA559"/>
  <c r="ADG559" s="1"/>
  <c r="ADA555"/>
  <c r="ADG555" s="1"/>
  <c r="ADA549"/>
  <c r="ADG549" s="1"/>
  <c r="ADA547"/>
  <c r="ADG547" s="1"/>
  <c r="ADA545"/>
  <c r="ADG545" s="1"/>
  <c r="ADA543"/>
  <c r="ADG543" s="1"/>
  <c r="ADA541"/>
  <c r="ADG541" s="1"/>
  <c r="ADA539"/>
  <c r="ADG539" s="1"/>
  <c r="ADA537"/>
  <c r="ADG537" s="1"/>
  <c r="WO558"/>
  <c r="WU558" s="1"/>
  <c r="WO554"/>
  <c r="WU554" s="1"/>
  <c r="WO561"/>
  <c r="WU561" s="1"/>
  <c r="WO557"/>
  <c r="WU557" s="1"/>
  <c r="WO553"/>
  <c r="WU553" s="1"/>
  <c r="WO548"/>
  <c r="WU548" s="1"/>
  <c r="WO546"/>
  <c r="WU546" s="1"/>
  <c r="WO544"/>
  <c r="WU544" s="1"/>
  <c r="WO542"/>
  <c r="WU542" s="1"/>
  <c r="WO540"/>
  <c r="WU540" s="1"/>
  <c r="WO538"/>
  <c r="WU538" s="1"/>
  <c r="WO536"/>
  <c r="WU536" s="1"/>
  <c r="WO560"/>
  <c r="WU560" s="1"/>
  <c r="WO556"/>
  <c r="WU556" s="1"/>
  <c r="WO552"/>
  <c r="WU552" s="1"/>
  <c r="WO559"/>
  <c r="WU559" s="1"/>
  <c r="WO555"/>
  <c r="WU555" s="1"/>
  <c r="WO549"/>
  <c r="WU549" s="1"/>
  <c r="WO547"/>
  <c r="WU547" s="1"/>
  <c r="WO545"/>
  <c r="WU545" s="1"/>
  <c r="WO543"/>
  <c r="WU543" s="1"/>
  <c r="WO541"/>
  <c r="WU541" s="1"/>
  <c r="WO539"/>
  <c r="WU539" s="1"/>
  <c r="WO537"/>
  <c r="WU537" s="1"/>
  <c r="IW554"/>
  <c r="JC554" s="1"/>
  <c r="IW561"/>
  <c r="JC561" s="1"/>
  <c r="IW557"/>
  <c r="JC557" s="1"/>
  <c r="IW553"/>
  <c r="JC553" s="1"/>
  <c r="IW548"/>
  <c r="JC548" s="1"/>
  <c r="IW546"/>
  <c r="JC546" s="1"/>
  <c r="IW544"/>
  <c r="JC544" s="1"/>
  <c r="IW542"/>
  <c r="JC542" s="1"/>
  <c r="IW540"/>
  <c r="JC540" s="1"/>
  <c r="IW538"/>
  <c r="JC538" s="1"/>
  <c r="IW560"/>
  <c r="JC560" s="1"/>
  <c r="IW556"/>
  <c r="JC556" s="1"/>
  <c r="IW552"/>
  <c r="JC552" s="1"/>
  <c r="IW559"/>
  <c r="JC559" s="1"/>
  <c r="IW555"/>
  <c r="JC555" s="1"/>
  <c r="IW549"/>
  <c r="JC549" s="1"/>
  <c r="IW547"/>
  <c r="JC547" s="1"/>
  <c r="IW545"/>
  <c r="JC545" s="1"/>
  <c r="IW543"/>
  <c r="JC543" s="1"/>
  <c r="IW541"/>
  <c r="JC541" s="1"/>
  <c r="IW539"/>
  <c r="JC539" s="1"/>
  <c r="IW537"/>
  <c r="JC537" s="1"/>
  <c r="IW536"/>
  <c r="JC536" s="1"/>
  <c r="LX548"/>
  <c r="MD548" s="1"/>
  <c r="LX546"/>
  <c r="MD546" s="1"/>
  <c r="LX544"/>
  <c r="MD544" s="1"/>
  <c r="LX542"/>
  <c r="MD542" s="1"/>
  <c r="LX540"/>
  <c r="MD540" s="1"/>
  <c r="LX538"/>
  <c r="MD538" s="1"/>
  <c r="LX536"/>
  <c r="MD536" s="1"/>
  <c r="LX549"/>
  <c r="MD549" s="1"/>
  <c r="LX547"/>
  <c r="MD547" s="1"/>
  <c r="LX545"/>
  <c r="MD545" s="1"/>
  <c r="LX543"/>
  <c r="MD543" s="1"/>
  <c r="LX541"/>
  <c r="MD541" s="1"/>
  <c r="LX539"/>
  <c r="MD539" s="1"/>
  <c r="LX537"/>
  <c r="MD537" s="1"/>
  <c r="NO549"/>
  <c r="NU549" s="1"/>
  <c r="NO547"/>
  <c r="NU547" s="1"/>
  <c r="NO545"/>
  <c r="NU545" s="1"/>
  <c r="NO543"/>
  <c r="NU543" s="1"/>
  <c r="NO541"/>
  <c r="NU541" s="1"/>
  <c r="NO539"/>
  <c r="NU539" s="1"/>
  <c r="NO537"/>
  <c r="NU537" s="1"/>
  <c r="NO548"/>
  <c r="NU548" s="1"/>
  <c r="NO546"/>
  <c r="NU546" s="1"/>
  <c r="NO544"/>
  <c r="NU544" s="1"/>
  <c r="NO542"/>
  <c r="NU542" s="1"/>
  <c r="NO540"/>
  <c r="NU540" s="1"/>
  <c r="NO538"/>
  <c r="NU538" s="1"/>
  <c r="NO536"/>
  <c r="NU536" s="1"/>
  <c r="ON559"/>
  <c r="OT559" s="1"/>
  <c r="ON545"/>
  <c r="OT545" s="1"/>
  <c r="ON537"/>
  <c r="OT537" s="1"/>
  <c r="ON561"/>
  <c r="OT561" s="1"/>
  <c r="ON546"/>
  <c r="OT546" s="1"/>
  <c r="ON538"/>
  <c r="OT538" s="1"/>
  <c r="QA549"/>
  <c r="QG549" s="1"/>
  <c r="QA547"/>
  <c r="QG547" s="1"/>
  <c r="QA545"/>
  <c r="QG545" s="1"/>
  <c r="QA543"/>
  <c r="QG543" s="1"/>
  <c r="QA541"/>
  <c r="QG541" s="1"/>
  <c r="QA539"/>
  <c r="QG539" s="1"/>
  <c r="QA537"/>
  <c r="QG537" s="1"/>
  <c r="QA536"/>
  <c r="QG536" s="1"/>
  <c r="QA548"/>
  <c r="QG548" s="1"/>
  <c r="QA546"/>
  <c r="QG546" s="1"/>
  <c r="QA544"/>
  <c r="QG544" s="1"/>
  <c r="QA542"/>
  <c r="QG542" s="1"/>
  <c r="QA540"/>
  <c r="QG540" s="1"/>
  <c r="QA538"/>
  <c r="QG538" s="1"/>
  <c r="QW542"/>
  <c r="RC542" s="1"/>
  <c r="SL549"/>
  <c r="SR549" s="1"/>
  <c r="SL547"/>
  <c r="SR547" s="1"/>
  <c r="SL545"/>
  <c r="SR545" s="1"/>
  <c r="SL543"/>
  <c r="SR543" s="1"/>
  <c r="SL541"/>
  <c r="SR541" s="1"/>
  <c r="SL539"/>
  <c r="SR539" s="1"/>
  <c r="SL537"/>
  <c r="SR537" s="1"/>
  <c r="SL536"/>
  <c r="SR536" s="1"/>
  <c r="SL548"/>
  <c r="SR548" s="1"/>
  <c r="SL546"/>
  <c r="SR546" s="1"/>
  <c r="SL544"/>
  <c r="SR544" s="1"/>
  <c r="SL542"/>
  <c r="SR542" s="1"/>
  <c r="SL540"/>
  <c r="SR540" s="1"/>
  <c r="SL538"/>
  <c r="SR538" s="1"/>
  <c r="TH558"/>
  <c r="TN558" s="1"/>
  <c r="TH553"/>
  <c r="TN553" s="1"/>
  <c r="TH542"/>
  <c r="TN542" s="1"/>
  <c r="TH560"/>
  <c r="TN560" s="1"/>
  <c r="TH555"/>
  <c r="TN555" s="1"/>
  <c r="TH543"/>
  <c r="TN543" s="1"/>
  <c r="ATV549"/>
  <c r="AUB549" s="1"/>
  <c r="ATV547"/>
  <c r="AUB547" s="1"/>
  <c r="ATV545"/>
  <c r="AUB545" s="1"/>
  <c r="ATV543"/>
  <c r="AUB543" s="1"/>
  <c r="ATV541"/>
  <c r="AUB541" s="1"/>
  <c r="ATV539"/>
  <c r="AUB539" s="1"/>
  <c r="ATV537"/>
  <c r="AUB537" s="1"/>
  <c r="ATV548"/>
  <c r="AUB548" s="1"/>
  <c r="ATV546"/>
  <c r="AUB546" s="1"/>
  <c r="ATV544"/>
  <c r="AUB544" s="1"/>
  <c r="ATV542"/>
  <c r="AUB542" s="1"/>
  <c r="ATV540"/>
  <c r="AUB540" s="1"/>
  <c r="ATV538"/>
  <c r="AUB538" s="1"/>
  <c r="ATV536"/>
  <c r="AUB536" s="1"/>
  <c r="APU549"/>
  <c r="AQA549" s="1"/>
  <c r="APU547"/>
  <c r="AQA547" s="1"/>
  <c r="APU545"/>
  <c r="AQA545" s="1"/>
  <c r="APU543"/>
  <c r="AQA543" s="1"/>
  <c r="APU541"/>
  <c r="AQA541" s="1"/>
  <c r="APU539"/>
  <c r="AQA539" s="1"/>
  <c r="APU537"/>
  <c r="AQA537" s="1"/>
  <c r="APU536"/>
  <c r="AQA536" s="1"/>
  <c r="APU548"/>
  <c r="AQA548" s="1"/>
  <c r="APU546"/>
  <c r="AQA546" s="1"/>
  <c r="APU544"/>
  <c r="AQA544" s="1"/>
  <c r="APU542"/>
  <c r="AQA542" s="1"/>
  <c r="APU540"/>
  <c r="AQA540" s="1"/>
  <c r="APU538"/>
  <c r="AQA538" s="1"/>
  <c r="ANJ549"/>
  <c r="ANP549" s="1"/>
  <c r="ANJ547"/>
  <c r="ANP547" s="1"/>
  <c r="ANJ545"/>
  <c r="ANP545" s="1"/>
  <c r="ANJ543"/>
  <c r="ANP543" s="1"/>
  <c r="ANJ541"/>
  <c r="ANP541" s="1"/>
  <c r="ANJ539"/>
  <c r="ANP539" s="1"/>
  <c r="ANJ537"/>
  <c r="ANP537" s="1"/>
  <c r="ANJ536"/>
  <c r="ANP536" s="1"/>
  <c r="ANJ548"/>
  <c r="ANP548" s="1"/>
  <c r="ANJ546"/>
  <c r="ANP546" s="1"/>
  <c r="ANJ544"/>
  <c r="ANP544" s="1"/>
  <c r="ANJ542"/>
  <c r="ANP542" s="1"/>
  <c r="ANJ540"/>
  <c r="ANP540" s="1"/>
  <c r="ANJ538"/>
  <c r="ANP538" s="1"/>
  <c r="AJI548"/>
  <c r="AJO548" s="1"/>
  <c r="AJI546"/>
  <c r="AJO546" s="1"/>
  <c r="AJI544"/>
  <c r="AJO544" s="1"/>
  <c r="AJI542"/>
  <c r="AJO542" s="1"/>
  <c r="AJI540"/>
  <c r="AJO540" s="1"/>
  <c r="AJI538"/>
  <c r="AJO538" s="1"/>
  <c r="AJI536"/>
  <c r="AJO536" s="1"/>
  <c r="AJI549"/>
  <c r="AJO549" s="1"/>
  <c r="AJI547"/>
  <c r="AJO547" s="1"/>
  <c r="AJI545"/>
  <c r="AJO545" s="1"/>
  <c r="AJI543"/>
  <c r="AJO543" s="1"/>
  <c r="AJI541"/>
  <c r="AJO541" s="1"/>
  <c r="AJI539"/>
  <c r="AJO539" s="1"/>
  <c r="AJI537"/>
  <c r="AJO537" s="1"/>
  <c r="AFH548"/>
  <c r="AFN548" s="1"/>
  <c r="AFH546"/>
  <c r="AFN546" s="1"/>
  <c r="AFH544"/>
  <c r="AFN544" s="1"/>
  <c r="AFH542"/>
  <c r="AFN542" s="1"/>
  <c r="AFH540"/>
  <c r="AFN540" s="1"/>
  <c r="AFH538"/>
  <c r="AFN538" s="1"/>
  <c r="AFH536"/>
  <c r="AFN536" s="1"/>
  <c r="AFH549"/>
  <c r="AFN549" s="1"/>
  <c r="AFH547"/>
  <c r="AFN547" s="1"/>
  <c r="AFH545"/>
  <c r="AFN545" s="1"/>
  <c r="AFH543"/>
  <c r="AFN543" s="1"/>
  <c r="AFH541"/>
  <c r="AFN541" s="1"/>
  <c r="AFH539"/>
  <c r="AFN539" s="1"/>
  <c r="AFH537"/>
  <c r="AFN537" s="1"/>
  <c r="YA548"/>
  <c r="YG548" s="1"/>
  <c r="YA546"/>
  <c r="YG546" s="1"/>
  <c r="YA544"/>
  <c r="YG544" s="1"/>
  <c r="YA542"/>
  <c r="YG542" s="1"/>
  <c r="YA540"/>
  <c r="YG540" s="1"/>
  <c r="YA538"/>
  <c r="YG538" s="1"/>
  <c r="YA536"/>
  <c r="YG536" s="1"/>
  <c r="YA549"/>
  <c r="YG549" s="1"/>
  <c r="YA547"/>
  <c r="YG547" s="1"/>
  <c r="YA545"/>
  <c r="YG545" s="1"/>
  <c r="YA543"/>
  <c r="YG543" s="1"/>
  <c r="YA541"/>
  <c r="YG541" s="1"/>
  <c r="YA539"/>
  <c r="YG539" s="1"/>
  <c r="YA537"/>
  <c r="YG537" s="1"/>
  <c r="AGC548"/>
  <c r="AGI548" s="1"/>
  <c r="AGC546"/>
  <c r="AGI546" s="1"/>
  <c r="AGC544"/>
  <c r="AGI544" s="1"/>
  <c r="AGC542"/>
  <c r="AGI542" s="1"/>
  <c r="AGC540"/>
  <c r="AGI540" s="1"/>
  <c r="AGC538"/>
  <c r="AGI538" s="1"/>
  <c r="AGC549"/>
  <c r="AGI549" s="1"/>
  <c r="AGC547"/>
  <c r="AGI547" s="1"/>
  <c r="AGC545"/>
  <c r="AGI545" s="1"/>
  <c r="AGC543"/>
  <c r="AGI543" s="1"/>
  <c r="AGC541"/>
  <c r="AGI541" s="1"/>
  <c r="AGC539"/>
  <c r="AGI539" s="1"/>
  <c r="AGC537"/>
  <c r="AGI537" s="1"/>
  <c r="AGC536"/>
  <c r="AGI536" s="1"/>
  <c r="AAL548"/>
  <c r="AAR548" s="1"/>
  <c r="AAL546"/>
  <c r="AAR546" s="1"/>
  <c r="AAL544"/>
  <c r="AAR544" s="1"/>
  <c r="AAL542"/>
  <c r="AAR542" s="1"/>
  <c r="AAL540"/>
  <c r="AAR540" s="1"/>
  <c r="AAL538"/>
  <c r="AAR538" s="1"/>
  <c r="AAL536"/>
  <c r="AAR536" s="1"/>
  <c r="AAL549"/>
  <c r="AAR549" s="1"/>
  <c r="AAL547"/>
  <c r="AAR547" s="1"/>
  <c r="AAL545"/>
  <c r="AAR545" s="1"/>
  <c r="AAL543"/>
  <c r="AAR543" s="1"/>
  <c r="AAL541"/>
  <c r="AAR541" s="1"/>
  <c r="AAL539"/>
  <c r="AAR539" s="1"/>
  <c r="AAL537"/>
  <c r="AAR537" s="1"/>
  <c r="ATC549"/>
  <c r="ATI549" s="1"/>
  <c r="ATC547"/>
  <c r="ATI547" s="1"/>
  <c r="ATC545"/>
  <c r="ATI545" s="1"/>
  <c r="ATC543"/>
  <c r="ATI543" s="1"/>
  <c r="ATC539"/>
  <c r="ATI539" s="1"/>
  <c r="ATC542"/>
  <c r="ATI542" s="1"/>
  <c r="ATC538"/>
  <c r="ATI538" s="1"/>
  <c r="ATC548"/>
  <c r="ATI548" s="1"/>
  <c r="ATC546"/>
  <c r="ATI546" s="1"/>
  <c r="ATC544"/>
  <c r="ATI544" s="1"/>
  <c r="ATC540"/>
  <c r="ATI540" s="1"/>
  <c r="ATC537"/>
  <c r="ATI537" s="1"/>
  <c r="ATC541"/>
  <c r="ATI541" s="1"/>
  <c r="ATC536"/>
  <c r="ATI536" s="1"/>
  <c r="ASH548"/>
  <c r="ASN548" s="1"/>
  <c r="ASH546"/>
  <c r="ASN546" s="1"/>
  <c r="ASH544"/>
  <c r="ASN544" s="1"/>
  <c r="ASH542"/>
  <c r="ASN542" s="1"/>
  <c r="ASH540"/>
  <c r="ASN540" s="1"/>
  <c r="ASH538"/>
  <c r="ASN538" s="1"/>
  <c r="ASH549"/>
  <c r="ASN549" s="1"/>
  <c r="ASH547"/>
  <c r="ASN547" s="1"/>
  <c r="ASH545"/>
  <c r="ASN545" s="1"/>
  <c r="ASH543"/>
  <c r="ASN543" s="1"/>
  <c r="ASH541"/>
  <c r="ASN541" s="1"/>
  <c r="ASH539"/>
  <c r="ASN539" s="1"/>
  <c r="ASH537"/>
  <c r="ASN537" s="1"/>
  <c r="ASH536"/>
  <c r="ASN536" s="1"/>
  <c r="APB549"/>
  <c r="APH549" s="1"/>
  <c r="APB547"/>
  <c r="APH547" s="1"/>
  <c r="APB545"/>
  <c r="APH545" s="1"/>
  <c r="APB543"/>
  <c r="APH543" s="1"/>
  <c r="APB541"/>
  <c r="APH541" s="1"/>
  <c r="APB539"/>
  <c r="APH539" s="1"/>
  <c r="APB537"/>
  <c r="APH537" s="1"/>
  <c r="APB548"/>
  <c r="APH548" s="1"/>
  <c r="APB546"/>
  <c r="APH546" s="1"/>
  <c r="APB544"/>
  <c r="APH544" s="1"/>
  <c r="APB542"/>
  <c r="APH542" s="1"/>
  <c r="APB540"/>
  <c r="APH540" s="1"/>
  <c r="APB538"/>
  <c r="APH538" s="1"/>
  <c r="APB536"/>
  <c r="APH536" s="1"/>
  <c r="ALA549"/>
  <c r="ALG549" s="1"/>
  <c r="ALA547"/>
  <c r="ALG547" s="1"/>
  <c r="ALA545"/>
  <c r="ALG545" s="1"/>
  <c r="ALA543"/>
  <c r="ALG543" s="1"/>
  <c r="ALA541"/>
  <c r="ALG541" s="1"/>
  <c r="ALA539"/>
  <c r="ALG539" s="1"/>
  <c r="ALA537"/>
  <c r="ALG537" s="1"/>
  <c r="ALA548"/>
  <c r="ALG548" s="1"/>
  <c r="ALA546"/>
  <c r="ALG546" s="1"/>
  <c r="ALA544"/>
  <c r="ALG544" s="1"/>
  <c r="ALA542"/>
  <c r="ALG542" s="1"/>
  <c r="ALA540"/>
  <c r="ALG540" s="1"/>
  <c r="ALA538"/>
  <c r="ALG538" s="1"/>
  <c r="ALA536"/>
  <c r="ALG536" s="1"/>
  <c r="AGZ548"/>
  <c r="AHF548" s="1"/>
  <c r="AGZ546"/>
  <c r="AHF546" s="1"/>
  <c r="AGZ544"/>
  <c r="AHF544" s="1"/>
  <c r="AGZ542"/>
  <c r="AHF542" s="1"/>
  <c r="AGZ540"/>
  <c r="AHF540" s="1"/>
  <c r="AGZ538"/>
  <c r="AHF538" s="1"/>
  <c r="AGZ536"/>
  <c r="AHF536" s="1"/>
  <c r="AGZ549"/>
  <c r="AHF549" s="1"/>
  <c r="AGZ547"/>
  <c r="AHF547" s="1"/>
  <c r="AGZ545"/>
  <c r="AHF545" s="1"/>
  <c r="AGZ543"/>
  <c r="AHF543" s="1"/>
  <c r="AGZ541"/>
  <c r="AHF541" s="1"/>
  <c r="AGZ539"/>
  <c r="AHF539" s="1"/>
  <c r="AGZ537"/>
  <c r="AHF537" s="1"/>
  <c r="AFJ548"/>
  <c r="AFP548" s="1"/>
  <c r="AFJ546"/>
  <c r="AFP546" s="1"/>
  <c r="AFJ544"/>
  <c r="AFP544" s="1"/>
  <c r="AFJ542"/>
  <c r="AFP542" s="1"/>
  <c r="AFJ540"/>
  <c r="AFP540" s="1"/>
  <c r="AFJ538"/>
  <c r="AFP538" s="1"/>
  <c r="AFJ536"/>
  <c r="AFP536" s="1"/>
  <c r="AFJ549"/>
  <c r="AFP549" s="1"/>
  <c r="AFJ547"/>
  <c r="AFP547" s="1"/>
  <c r="AFJ545"/>
  <c r="AFP545" s="1"/>
  <c r="AFJ543"/>
  <c r="AFP543" s="1"/>
  <c r="AFJ541"/>
  <c r="AFP541" s="1"/>
  <c r="AFJ539"/>
  <c r="AFP539" s="1"/>
  <c r="AFJ537"/>
  <c r="AFP537" s="1"/>
  <c r="YC548"/>
  <c r="YI548" s="1"/>
  <c r="YC546"/>
  <c r="YI546" s="1"/>
  <c r="YC544"/>
  <c r="YI544" s="1"/>
  <c r="YC542"/>
  <c r="YI542" s="1"/>
  <c r="YC540"/>
  <c r="YI540" s="1"/>
  <c r="YC538"/>
  <c r="YI538" s="1"/>
  <c r="YC536"/>
  <c r="YI536" s="1"/>
  <c r="YC549"/>
  <c r="YI549" s="1"/>
  <c r="YC547"/>
  <c r="YI547" s="1"/>
  <c r="YC545"/>
  <c r="YI545" s="1"/>
  <c r="YC543"/>
  <c r="YI543" s="1"/>
  <c r="YC541"/>
  <c r="YI541" s="1"/>
  <c r="YC539"/>
  <c r="YI539" s="1"/>
  <c r="YC537"/>
  <c r="YI537" s="1"/>
  <c r="AEO549"/>
  <c r="AEU549" s="1"/>
  <c r="AEO547"/>
  <c r="AEU547" s="1"/>
  <c r="AEO545"/>
  <c r="AEU545" s="1"/>
  <c r="AEO543"/>
  <c r="AEU543" s="1"/>
  <c r="AEO541"/>
  <c r="AEU541" s="1"/>
  <c r="AEO539"/>
  <c r="AEU539" s="1"/>
  <c r="AEO537"/>
  <c r="AEU537" s="1"/>
  <c r="AEO536"/>
  <c r="AEU536" s="1"/>
  <c r="AEO548"/>
  <c r="AEU548" s="1"/>
  <c r="AEO546"/>
  <c r="AEU546" s="1"/>
  <c r="AEO544"/>
  <c r="AEU544" s="1"/>
  <c r="AEO542"/>
  <c r="AEU542" s="1"/>
  <c r="AEO540"/>
  <c r="AEU540" s="1"/>
  <c r="AEO538"/>
  <c r="AEU538" s="1"/>
  <c r="ZS548"/>
  <c r="ZY548" s="1"/>
  <c r="ZS546"/>
  <c r="ZY546" s="1"/>
  <c r="ZS544"/>
  <c r="ZY544" s="1"/>
  <c r="ZS542"/>
  <c r="ZY542" s="1"/>
  <c r="ZS540"/>
  <c r="ZY540" s="1"/>
  <c r="ZS538"/>
  <c r="ZY538" s="1"/>
  <c r="ZS536"/>
  <c r="ZY536" s="1"/>
  <c r="ZS549"/>
  <c r="ZY549" s="1"/>
  <c r="ZS547"/>
  <c r="ZY547" s="1"/>
  <c r="ZS545"/>
  <c r="ZY545" s="1"/>
  <c r="ZS543"/>
  <c r="ZY543" s="1"/>
  <c r="ZS541"/>
  <c r="ZY541" s="1"/>
  <c r="ZS539"/>
  <c r="ZY539" s="1"/>
  <c r="ZS537"/>
  <c r="ZY537" s="1"/>
  <c r="AGH561"/>
  <c r="AGN561" s="1"/>
  <c r="AGH557"/>
  <c r="AGN557" s="1"/>
  <c r="AGH553"/>
  <c r="AGN553" s="1"/>
  <c r="AGH548"/>
  <c r="AGN548" s="1"/>
  <c r="AGH546"/>
  <c r="AGN546" s="1"/>
  <c r="AGH544"/>
  <c r="AGN544" s="1"/>
  <c r="AGH542"/>
  <c r="AGN542" s="1"/>
  <c r="AGH540"/>
  <c r="AGN540" s="1"/>
  <c r="AGH538"/>
  <c r="AGN538" s="1"/>
  <c r="AGH536"/>
  <c r="AGN536" s="1"/>
  <c r="AGH558"/>
  <c r="AGN558" s="1"/>
  <c r="AGH554"/>
  <c r="AGN554" s="1"/>
  <c r="AGH559"/>
  <c r="AGN559" s="1"/>
  <c r="AGH555"/>
  <c r="AGN555" s="1"/>
  <c r="AGH549"/>
  <c r="AGN549" s="1"/>
  <c r="AGH547"/>
  <c r="AGN547" s="1"/>
  <c r="AGH545"/>
  <c r="AGN545" s="1"/>
  <c r="AGH543"/>
  <c r="AGN543" s="1"/>
  <c r="AGH541"/>
  <c r="AGN541" s="1"/>
  <c r="AGH539"/>
  <c r="AGN539" s="1"/>
  <c r="AGH537"/>
  <c r="AGN537" s="1"/>
  <c r="AGH560"/>
  <c r="AGN560" s="1"/>
  <c r="AGH556"/>
  <c r="AGN556" s="1"/>
  <c r="AGH552"/>
  <c r="AGN552" s="1"/>
  <c r="AER561"/>
  <c r="AEX561" s="1"/>
  <c r="AER557"/>
  <c r="AEX557" s="1"/>
  <c r="AER553"/>
  <c r="AEX553" s="1"/>
  <c r="AER548"/>
  <c r="AEX548" s="1"/>
  <c r="AER546"/>
  <c r="AEX546" s="1"/>
  <c r="AER544"/>
  <c r="AEX544" s="1"/>
  <c r="AER542"/>
  <c r="AEX542" s="1"/>
  <c r="AER540"/>
  <c r="AEX540" s="1"/>
  <c r="AER538"/>
  <c r="AEX538" s="1"/>
  <c r="AER536"/>
  <c r="AEX536" s="1"/>
  <c r="AER558"/>
  <c r="AEX558" s="1"/>
  <c r="AER554"/>
  <c r="AEX554" s="1"/>
  <c r="AER559"/>
  <c r="AEX559" s="1"/>
  <c r="AER555"/>
  <c r="AEX555" s="1"/>
  <c r="AER549"/>
  <c r="AEX549" s="1"/>
  <c r="AER547"/>
  <c r="AEX547" s="1"/>
  <c r="AER545"/>
  <c r="AEX545" s="1"/>
  <c r="AER543"/>
  <c r="AEX543" s="1"/>
  <c r="AER541"/>
  <c r="AEX541" s="1"/>
  <c r="AER539"/>
  <c r="AEX539" s="1"/>
  <c r="AER537"/>
  <c r="AEX537" s="1"/>
  <c r="AER560"/>
  <c r="AEX560" s="1"/>
  <c r="AER556"/>
  <c r="AEX556" s="1"/>
  <c r="AER552"/>
  <c r="AEX552" s="1"/>
  <c r="UZ559"/>
  <c r="VF559" s="1"/>
  <c r="UZ555"/>
  <c r="VF555" s="1"/>
  <c r="UZ549"/>
  <c r="VF549" s="1"/>
  <c r="UZ547"/>
  <c r="VF547" s="1"/>
  <c r="UZ545"/>
  <c r="VF545" s="1"/>
  <c r="UZ543"/>
  <c r="VF543" s="1"/>
  <c r="UZ541"/>
  <c r="VF541" s="1"/>
  <c r="UZ539"/>
  <c r="VF539" s="1"/>
  <c r="UZ537"/>
  <c r="VF537" s="1"/>
  <c r="UZ560"/>
  <c r="VF560" s="1"/>
  <c r="UZ556"/>
  <c r="VF556" s="1"/>
  <c r="UZ552"/>
  <c r="VF552" s="1"/>
  <c r="UZ561"/>
  <c r="VF561" s="1"/>
  <c r="UZ557"/>
  <c r="VF557" s="1"/>
  <c r="UZ553"/>
  <c r="VF553" s="1"/>
  <c r="UZ548"/>
  <c r="VF548" s="1"/>
  <c r="UZ546"/>
  <c r="VF546" s="1"/>
  <c r="UZ544"/>
  <c r="VF544" s="1"/>
  <c r="UZ542"/>
  <c r="VF542" s="1"/>
  <c r="UZ540"/>
  <c r="VF540" s="1"/>
  <c r="UZ538"/>
  <c r="VF538" s="1"/>
  <c r="UZ536"/>
  <c r="VF536" s="1"/>
  <c r="UZ558"/>
  <c r="VF558" s="1"/>
  <c r="UZ554"/>
  <c r="VF554" s="1"/>
  <c r="JO548"/>
  <c r="JU548" s="1"/>
  <c r="JO546"/>
  <c r="JU546" s="1"/>
  <c r="JO544"/>
  <c r="JU544" s="1"/>
  <c r="JO542"/>
  <c r="JU542" s="1"/>
  <c r="JO540"/>
  <c r="JU540" s="1"/>
  <c r="JO538"/>
  <c r="JU538" s="1"/>
  <c r="JO536"/>
  <c r="JU536" s="1"/>
  <c r="JO549"/>
  <c r="JU549" s="1"/>
  <c r="JO547"/>
  <c r="JU547" s="1"/>
  <c r="JO545"/>
  <c r="JU545" s="1"/>
  <c r="JO543"/>
  <c r="JU543" s="1"/>
  <c r="JO541"/>
  <c r="JU541" s="1"/>
  <c r="JO539"/>
  <c r="JU539" s="1"/>
  <c r="JO537"/>
  <c r="JU537" s="1"/>
  <c r="KH548"/>
  <c r="KN548" s="1"/>
  <c r="KH546"/>
  <c r="KN546" s="1"/>
  <c r="KH544"/>
  <c r="KN544" s="1"/>
  <c r="KH542"/>
  <c r="KN542" s="1"/>
  <c r="KH540"/>
  <c r="KN540" s="1"/>
  <c r="KH538"/>
  <c r="KN538" s="1"/>
  <c r="KH536"/>
  <c r="KN536" s="1"/>
  <c r="KH549"/>
  <c r="KN549" s="1"/>
  <c r="KH547"/>
  <c r="KN547" s="1"/>
  <c r="KH545"/>
  <c r="KN545" s="1"/>
  <c r="KH543"/>
  <c r="KN543" s="1"/>
  <c r="KH541"/>
  <c r="KN541" s="1"/>
  <c r="KH539"/>
  <c r="KN539" s="1"/>
  <c r="KH537"/>
  <c r="KN537" s="1"/>
  <c r="LY548"/>
  <c r="ME548" s="1"/>
  <c r="LY546"/>
  <c r="ME546" s="1"/>
  <c r="LY544"/>
  <c r="ME544" s="1"/>
  <c r="LY542"/>
  <c r="ME542" s="1"/>
  <c r="LY540"/>
  <c r="ME540" s="1"/>
  <c r="LY538"/>
  <c r="ME538" s="1"/>
  <c r="LY536"/>
  <c r="ME536" s="1"/>
  <c r="LY549"/>
  <c r="ME549" s="1"/>
  <c r="LY547"/>
  <c r="ME547" s="1"/>
  <c r="LY545"/>
  <c r="ME545" s="1"/>
  <c r="LY543"/>
  <c r="ME543" s="1"/>
  <c r="LY541"/>
  <c r="ME541" s="1"/>
  <c r="LY539"/>
  <c r="ME539" s="1"/>
  <c r="LY537"/>
  <c r="ME537" s="1"/>
  <c r="QT548"/>
  <c r="QZ548" s="1"/>
  <c r="QT546"/>
  <c r="QZ546" s="1"/>
  <c r="QT544"/>
  <c r="QZ544" s="1"/>
  <c r="QT542"/>
  <c r="QZ542" s="1"/>
  <c r="QT540"/>
  <c r="QZ540" s="1"/>
  <c r="QT538"/>
  <c r="QZ538" s="1"/>
  <c r="QT536"/>
  <c r="QZ536" s="1"/>
  <c r="QT549"/>
  <c r="QZ549" s="1"/>
  <c r="QT547"/>
  <c r="QZ547" s="1"/>
  <c r="QT545"/>
  <c r="QZ545" s="1"/>
  <c r="QT543"/>
  <c r="QZ543" s="1"/>
  <c r="QT541"/>
  <c r="QZ541" s="1"/>
  <c r="QT539"/>
  <c r="QZ539" s="1"/>
  <c r="QT537"/>
  <c r="QZ537" s="1"/>
  <c r="TE548"/>
  <c r="TK548" s="1"/>
  <c r="TE546"/>
  <c r="TK546" s="1"/>
  <c r="TE544"/>
  <c r="TK544" s="1"/>
  <c r="TE542"/>
  <c r="TK542" s="1"/>
  <c r="TE540"/>
  <c r="TK540" s="1"/>
  <c r="TE538"/>
  <c r="TK538" s="1"/>
  <c r="TE536"/>
  <c r="TK536" s="1"/>
  <c r="TE549"/>
  <c r="TK549" s="1"/>
  <c r="TE547"/>
  <c r="TK547" s="1"/>
  <c r="TE545"/>
  <c r="TK545" s="1"/>
  <c r="TE543"/>
  <c r="TK543" s="1"/>
  <c r="TE541"/>
  <c r="TK541" s="1"/>
  <c r="TE539"/>
  <c r="TK539" s="1"/>
  <c r="TE537"/>
  <c r="TK537" s="1"/>
  <c r="AUR549"/>
  <c r="AUX549" s="1"/>
  <c r="AUR547"/>
  <c r="AUX547" s="1"/>
  <c r="AUR545"/>
  <c r="AUX545" s="1"/>
  <c r="AUR543"/>
  <c r="AUX543" s="1"/>
  <c r="AUR541"/>
  <c r="AUX541" s="1"/>
  <c r="AUR539"/>
  <c r="AUX539" s="1"/>
  <c r="AUR537"/>
  <c r="AUX537" s="1"/>
  <c r="AUR548"/>
  <c r="AUX548" s="1"/>
  <c r="AUR546"/>
  <c r="AUX546" s="1"/>
  <c r="AUR544"/>
  <c r="AUX544" s="1"/>
  <c r="AUR542"/>
  <c r="AUX542" s="1"/>
  <c r="AUR540"/>
  <c r="AUX540" s="1"/>
  <c r="AUR538"/>
  <c r="AUX538" s="1"/>
  <c r="AUR536"/>
  <c r="AUX536" s="1"/>
  <c r="APA549"/>
  <c r="APG549" s="1"/>
  <c r="APA547"/>
  <c r="APG547" s="1"/>
  <c r="APA545"/>
  <c r="APG545" s="1"/>
  <c r="APA543"/>
  <c r="APG543" s="1"/>
  <c r="APA541"/>
  <c r="APG541" s="1"/>
  <c r="APA539"/>
  <c r="APG539" s="1"/>
  <c r="APA537"/>
  <c r="APG537" s="1"/>
  <c r="APA548"/>
  <c r="APG548" s="1"/>
  <c r="APA546"/>
  <c r="APG546" s="1"/>
  <c r="APA544"/>
  <c r="APG544" s="1"/>
  <c r="APA542"/>
  <c r="APG542" s="1"/>
  <c r="APA540"/>
  <c r="APG540" s="1"/>
  <c r="APA538"/>
  <c r="APG538" s="1"/>
  <c r="APA536"/>
  <c r="APG536" s="1"/>
  <c r="AQQ549"/>
  <c r="AQW549" s="1"/>
  <c r="AQQ547"/>
  <c r="AQW547" s="1"/>
  <c r="AQQ545"/>
  <c r="AQW545" s="1"/>
  <c r="AQQ543"/>
  <c r="AQW543" s="1"/>
  <c r="AQQ541"/>
  <c r="AQW541" s="1"/>
  <c r="AQQ539"/>
  <c r="AQW539" s="1"/>
  <c r="AQQ537"/>
  <c r="AQW537" s="1"/>
  <c r="AQQ548"/>
  <c r="AQW548" s="1"/>
  <c r="AQQ546"/>
  <c r="AQW546" s="1"/>
  <c r="AQQ544"/>
  <c r="AQW544" s="1"/>
  <c r="AQQ542"/>
  <c r="AQW542" s="1"/>
  <c r="AQQ540"/>
  <c r="AQW540" s="1"/>
  <c r="AQQ538"/>
  <c r="AQW538" s="1"/>
  <c r="AQQ536"/>
  <c r="AQW536" s="1"/>
  <c r="AGD549"/>
  <c r="AGJ549" s="1"/>
  <c r="AGD547"/>
  <c r="AGJ547" s="1"/>
  <c r="AGD545"/>
  <c r="AGJ545" s="1"/>
  <c r="AGD543"/>
  <c r="AGJ543" s="1"/>
  <c r="AGD541"/>
  <c r="AGJ541" s="1"/>
  <c r="AGD539"/>
  <c r="AGJ539" s="1"/>
  <c r="AGD537"/>
  <c r="AGJ537" s="1"/>
  <c r="AGD548"/>
  <c r="AGJ548" s="1"/>
  <c r="AGD546"/>
  <c r="AGJ546" s="1"/>
  <c r="AGD544"/>
  <c r="AGJ544" s="1"/>
  <c r="AGD542"/>
  <c r="AGJ542" s="1"/>
  <c r="AGD540"/>
  <c r="AGJ540" s="1"/>
  <c r="AGD538"/>
  <c r="AGJ538" s="1"/>
  <c r="AGD536"/>
  <c r="AGJ536" s="1"/>
  <c r="AJJ548"/>
  <c r="AJP548" s="1"/>
  <c r="AJJ546"/>
  <c r="AJP546" s="1"/>
  <c r="AJJ544"/>
  <c r="AJP544" s="1"/>
  <c r="AJJ542"/>
  <c r="AJP542" s="1"/>
  <c r="AJJ540"/>
  <c r="AJP540" s="1"/>
  <c r="AJJ538"/>
  <c r="AJP538" s="1"/>
  <c r="AJJ536"/>
  <c r="AJP536" s="1"/>
  <c r="AJJ549"/>
  <c r="AJP549" s="1"/>
  <c r="AJJ547"/>
  <c r="AJP547" s="1"/>
  <c r="AJJ545"/>
  <c r="AJP545" s="1"/>
  <c r="AJJ543"/>
  <c r="AJP543" s="1"/>
  <c r="AJJ541"/>
  <c r="AJP541" s="1"/>
  <c r="AJJ539"/>
  <c r="AJP539" s="1"/>
  <c r="AJJ537"/>
  <c r="AJP537" s="1"/>
  <c r="AAM548"/>
  <c r="AAS548" s="1"/>
  <c r="AAM546"/>
  <c r="AAS546" s="1"/>
  <c r="AAM544"/>
  <c r="AAS544" s="1"/>
  <c r="AAM542"/>
  <c r="AAS542" s="1"/>
  <c r="AAM540"/>
  <c r="AAS540" s="1"/>
  <c r="AAM538"/>
  <c r="AAS538" s="1"/>
  <c r="AAM536"/>
  <c r="AAS536" s="1"/>
  <c r="AAM549"/>
  <c r="AAS549" s="1"/>
  <c r="AAM547"/>
  <c r="AAS547" s="1"/>
  <c r="AAM545"/>
  <c r="AAS545" s="1"/>
  <c r="AAM543"/>
  <c r="AAS543" s="1"/>
  <c r="AAM541"/>
  <c r="AAS541" s="1"/>
  <c r="AAM539"/>
  <c r="AAS539" s="1"/>
  <c r="AAM537"/>
  <c r="AAS537" s="1"/>
  <c r="AHT549"/>
  <c r="AHZ549" s="1"/>
  <c r="AHT547"/>
  <c r="AHZ547" s="1"/>
  <c r="AHT545"/>
  <c r="AHZ545" s="1"/>
  <c r="AHT543"/>
  <c r="AHZ543" s="1"/>
  <c r="AHT541"/>
  <c r="AHZ541" s="1"/>
  <c r="AHT539"/>
  <c r="AHZ539" s="1"/>
  <c r="AHT537"/>
  <c r="AHZ537" s="1"/>
  <c r="AHT548"/>
  <c r="AHZ548" s="1"/>
  <c r="AHT546"/>
  <c r="AHZ546" s="1"/>
  <c r="AHT544"/>
  <c r="AHZ544" s="1"/>
  <c r="AHT542"/>
  <c r="AHZ542" s="1"/>
  <c r="AHT540"/>
  <c r="AHZ540" s="1"/>
  <c r="AHT538"/>
  <c r="AHZ538" s="1"/>
  <c r="AHT536"/>
  <c r="AHZ536" s="1"/>
  <c r="ACC549"/>
  <c r="ACI549" s="1"/>
  <c r="ACC547"/>
  <c r="ACI547" s="1"/>
  <c r="ACC545"/>
  <c r="ACI545" s="1"/>
  <c r="ACC543"/>
  <c r="ACI543" s="1"/>
  <c r="ACC541"/>
  <c r="ACI541" s="1"/>
  <c r="ACC539"/>
  <c r="ACI539" s="1"/>
  <c r="ACC537"/>
  <c r="ACI537" s="1"/>
  <c r="ACC548"/>
  <c r="ACI548" s="1"/>
  <c r="ACC546"/>
  <c r="ACI546" s="1"/>
  <c r="ACC544"/>
  <c r="ACI544" s="1"/>
  <c r="ACC542"/>
  <c r="ACI542" s="1"/>
  <c r="ACC540"/>
  <c r="ACI540" s="1"/>
  <c r="ACC538"/>
  <c r="ACI538" s="1"/>
  <c r="ACC536"/>
  <c r="ACI536" s="1"/>
  <c r="VQ548"/>
  <c r="VW548" s="1"/>
  <c r="VQ546"/>
  <c r="VW546" s="1"/>
  <c r="VQ544"/>
  <c r="VW544" s="1"/>
  <c r="VQ542"/>
  <c r="VW542" s="1"/>
  <c r="VQ540"/>
  <c r="VW540" s="1"/>
  <c r="VQ538"/>
  <c r="VW538" s="1"/>
  <c r="VQ536"/>
  <c r="VW536" s="1"/>
  <c r="VQ549"/>
  <c r="VW549" s="1"/>
  <c r="VQ547"/>
  <c r="VW547" s="1"/>
  <c r="VQ545"/>
  <c r="VW545" s="1"/>
  <c r="VQ543"/>
  <c r="VW543" s="1"/>
  <c r="VQ541"/>
  <c r="VW541" s="1"/>
  <c r="VQ539"/>
  <c r="VW539" s="1"/>
  <c r="VQ537"/>
  <c r="VW537" s="1"/>
  <c r="LH558"/>
  <c r="LN558" s="1"/>
  <c r="LH561"/>
  <c r="LN561" s="1"/>
  <c r="LH553"/>
  <c r="LN553" s="1"/>
  <c r="LH546"/>
  <c r="LN546" s="1"/>
  <c r="LH542"/>
  <c r="LN542" s="1"/>
  <c r="LH538"/>
  <c r="LN538" s="1"/>
  <c r="LH560"/>
  <c r="LN560" s="1"/>
  <c r="LH552"/>
  <c r="LN552" s="1"/>
  <c r="LH555"/>
  <c r="LN555" s="1"/>
  <c r="LH547"/>
  <c r="LN547" s="1"/>
  <c r="LH543"/>
  <c r="LN543" s="1"/>
  <c r="LH539"/>
  <c r="LN539" s="1"/>
  <c r="LZ548"/>
  <c r="MF548" s="1"/>
  <c r="LZ546"/>
  <c r="MF546" s="1"/>
  <c r="LZ544"/>
  <c r="MF544" s="1"/>
  <c r="LZ542"/>
  <c r="MF542" s="1"/>
  <c r="LZ540"/>
  <c r="MF540" s="1"/>
  <c r="LZ538"/>
  <c r="MF538" s="1"/>
  <c r="LZ536"/>
  <c r="MF536" s="1"/>
  <c r="LZ549"/>
  <c r="MF549" s="1"/>
  <c r="LZ547"/>
  <c r="MF547" s="1"/>
  <c r="LZ545"/>
  <c r="MF545" s="1"/>
  <c r="LZ543"/>
  <c r="MF543" s="1"/>
  <c r="LZ541"/>
  <c r="MF541" s="1"/>
  <c r="LZ539"/>
  <c r="MF539" s="1"/>
  <c r="LZ537"/>
  <c r="MF537" s="1"/>
  <c r="MT548"/>
  <c r="MZ548" s="1"/>
  <c r="MT546"/>
  <c r="MZ546" s="1"/>
  <c r="MT544"/>
  <c r="MZ544" s="1"/>
  <c r="MT542"/>
  <c r="MZ542" s="1"/>
  <c r="MT540"/>
  <c r="MZ540" s="1"/>
  <c r="MT538"/>
  <c r="MZ538" s="1"/>
  <c r="MT536"/>
  <c r="MZ536" s="1"/>
  <c r="MT549"/>
  <c r="MZ549" s="1"/>
  <c r="MT547"/>
  <c r="MZ547" s="1"/>
  <c r="MT545"/>
  <c r="MZ545" s="1"/>
  <c r="MT543"/>
  <c r="MZ543" s="1"/>
  <c r="MT541"/>
  <c r="MZ541" s="1"/>
  <c r="MT539"/>
  <c r="MZ539" s="1"/>
  <c r="MT537"/>
  <c r="MZ537" s="1"/>
  <c r="NS561"/>
  <c r="NY561" s="1"/>
  <c r="NS557"/>
  <c r="NY557" s="1"/>
  <c r="NS553"/>
  <c r="NY553" s="1"/>
  <c r="NS548"/>
  <c r="NY548" s="1"/>
  <c r="NS546"/>
  <c r="NY546" s="1"/>
  <c r="NS544"/>
  <c r="NY544" s="1"/>
  <c r="NS542"/>
  <c r="NY542" s="1"/>
  <c r="NS540"/>
  <c r="NY540" s="1"/>
  <c r="NS538"/>
  <c r="NY538" s="1"/>
  <c r="NS536"/>
  <c r="NY536" s="1"/>
  <c r="NS558"/>
  <c r="NY558" s="1"/>
  <c r="NS554"/>
  <c r="NY554" s="1"/>
  <c r="NS559"/>
  <c r="NY559" s="1"/>
  <c r="NS555"/>
  <c r="NY555" s="1"/>
  <c r="NS549"/>
  <c r="NY549" s="1"/>
  <c r="NS547"/>
  <c r="NY547" s="1"/>
  <c r="NS545"/>
  <c r="NY545" s="1"/>
  <c r="NS543"/>
  <c r="NY543" s="1"/>
  <c r="NS541"/>
  <c r="NY541" s="1"/>
  <c r="NS539"/>
  <c r="NY539" s="1"/>
  <c r="NS537"/>
  <c r="NY537" s="1"/>
  <c r="NS560"/>
  <c r="NY560" s="1"/>
  <c r="NS556"/>
  <c r="NY556" s="1"/>
  <c r="NS552"/>
  <c r="NY552" s="1"/>
  <c r="PF549"/>
  <c r="PL549" s="1"/>
  <c r="PF547"/>
  <c r="PL547" s="1"/>
  <c r="PF545"/>
  <c r="PL545" s="1"/>
  <c r="PF543"/>
  <c r="PL543" s="1"/>
  <c r="PF541"/>
  <c r="PL541" s="1"/>
  <c r="PF539"/>
  <c r="PL539" s="1"/>
  <c r="PF537"/>
  <c r="PL537" s="1"/>
  <c r="PF548"/>
  <c r="PL548" s="1"/>
  <c r="PF546"/>
  <c r="PL546" s="1"/>
  <c r="PF544"/>
  <c r="PL544" s="1"/>
  <c r="PF542"/>
  <c r="PL542" s="1"/>
  <c r="PF540"/>
  <c r="PL540" s="1"/>
  <c r="PF538"/>
  <c r="PL538" s="1"/>
  <c r="PF536"/>
  <c r="PL536" s="1"/>
  <c r="PY548"/>
  <c r="QE548" s="1"/>
  <c r="PY546"/>
  <c r="QE546" s="1"/>
  <c r="PY544"/>
  <c r="QE544" s="1"/>
  <c r="PY542"/>
  <c r="QE542" s="1"/>
  <c r="PY540"/>
  <c r="QE540" s="1"/>
  <c r="PY538"/>
  <c r="QE538" s="1"/>
  <c r="PY549"/>
  <c r="QE549" s="1"/>
  <c r="PY547"/>
  <c r="QE547" s="1"/>
  <c r="PY545"/>
  <c r="QE545" s="1"/>
  <c r="PY543"/>
  <c r="QE543" s="1"/>
  <c r="PY541"/>
  <c r="QE541" s="1"/>
  <c r="PY539"/>
  <c r="QE539" s="1"/>
  <c r="PY537"/>
  <c r="QE537" s="1"/>
  <c r="PY536"/>
  <c r="QE536" s="1"/>
  <c r="QU548"/>
  <c r="RA548" s="1"/>
  <c r="QU546"/>
  <c r="RA546" s="1"/>
  <c r="QU544"/>
  <c r="RA544" s="1"/>
  <c r="QU542"/>
  <c r="RA542" s="1"/>
  <c r="QU540"/>
  <c r="RA540" s="1"/>
  <c r="QU538"/>
  <c r="RA538" s="1"/>
  <c r="QU536"/>
  <c r="RA536" s="1"/>
  <c r="QU549"/>
  <c r="RA549" s="1"/>
  <c r="QU547"/>
  <c r="RA547" s="1"/>
  <c r="QU545"/>
  <c r="RA545" s="1"/>
  <c r="QU543"/>
  <c r="RA543" s="1"/>
  <c r="QU541"/>
  <c r="RA541" s="1"/>
  <c r="QU539"/>
  <c r="RA539" s="1"/>
  <c r="QU537"/>
  <c r="RA537" s="1"/>
  <c r="SN554"/>
  <c r="ST554" s="1"/>
  <c r="SN557"/>
  <c r="ST557" s="1"/>
  <c r="SN548"/>
  <c r="ST548" s="1"/>
  <c r="SN544"/>
  <c r="ST544" s="1"/>
  <c r="SN540"/>
  <c r="ST540" s="1"/>
  <c r="SN536"/>
  <c r="ST536" s="1"/>
  <c r="SN556"/>
  <c r="ST556" s="1"/>
  <c r="SN559"/>
  <c r="ST559" s="1"/>
  <c r="SN549"/>
  <c r="ST549" s="1"/>
  <c r="SN545"/>
  <c r="ST545" s="1"/>
  <c r="SN541"/>
  <c r="ST541" s="1"/>
  <c r="SN537"/>
  <c r="ST537" s="1"/>
  <c r="AUQ548"/>
  <c r="AUW548" s="1"/>
  <c r="AUQ546"/>
  <c r="AUW546" s="1"/>
  <c r="AUQ544"/>
  <c r="AUW544" s="1"/>
  <c r="AUQ542"/>
  <c r="AUW542" s="1"/>
  <c r="AUQ540"/>
  <c r="AUW540" s="1"/>
  <c r="AUQ538"/>
  <c r="AUW538" s="1"/>
  <c r="AUQ536"/>
  <c r="AUW536" s="1"/>
  <c r="AUQ549"/>
  <c r="AUW549" s="1"/>
  <c r="AUQ547"/>
  <c r="AUW547" s="1"/>
  <c r="AUQ545"/>
  <c r="AUW545" s="1"/>
  <c r="AUQ543"/>
  <c r="AUW543" s="1"/>
  <c r="AUQ541"/>
  <c r="AUW541" s="1"/>
  <c r="AUQ539"/>
  <c r="AUW539" s="1"/>
  <c r="AUQ537"/>
  <c r="AUW537" s="1"/>
  <c r="AQP549"/>
  <c r="AQV549" s="1"/>
  <c r="AQP547"/>
  <c r="AQV547" s="1"/>
  <c r="AQP545"/>
  <c r="AQV545" s="1"/>
  <c r="AQP543"/>
  <c r="AQV543" s="1"/>
  <c r="AQP541"/>
  <c r="AQV541" s="1"/>
  <c r="AQP539"/>
  <c r="AQV539" s="1"/>
  <c r="AQP537"/>
  <c r="AQV537" s="1"/>
  <c r="AQP548"/>
  <c r="AQV548" s="1"/>
  <c r="AQP546"/>
  <c r="AQV546" s="1"/>
  <c r="AQP544"/>
  <c r="AQV544" s="1"/>
  <c r="AQP542"/>
  <c r="AQV542" s="1"/>
  <c r="AQP540"/>
  <c r="AQV540" s="1"/>
  <c r="AQP538"/>
  <c r="AQV538" s="1"/>
  <c r="AQP536"/>
  <c r="AQV536" s="1"/>
  <c r="AMO549"/>
  <c r="AMU549" s="1"/>
  <c r="AMO547"/>
  <c r="AMU547" s="1"/>
  <c r="AMO545"/>
  <c r="AMU545" s="1"/>
  <c r="AMO543"/>
  <c r="AMU543" s="1"/>
  <c r="AMO541"/>
  <c r="AMU541" s="1"/>
  <c r="AMO539"/>
  <c r="AMU539" s="1"/>
  <c r="AMO537"/>
  <c r="AMU537" s="1"/>
  <c r="AMO548"/>
  <c r="AMU548" s="1"/>
  <c r="AMO546"/>
  <c r="AMU546" s="1"/>
  <c r="AMO544"/>
  <c r="AMU544" s="1"/>
  <c r="AMO542"/>
  <c r="AMU542" s="1"/>
  <c r="AMO540"/>
  <c r="AMU540" s="1"/>
  <c r="AMO538"/>
  <c r="AMU538" s="1"/>
  <c r="AMO536"/>
  <c r="AMU536" s="1"/>
  <c r="AKD548"/>
  <c r="AKJ548" s="1"/>
  <c r="AKD546"/>
  <c r="AKJ546" s="1"/>
  <c r="AKD544"/>
  <c r="AKJ544" s="1"/>
  <c r="AKD542"/>
  <c r="AKJ542" s="1"/>
  <c r="AKD540"/>
  <c r="AKJ540" s="1"/>
  <c r="AKD538"/>
  <c r="AKJ538" s="1"/>
  <c r="AKD536"/>
  <c r="AKJ536" s="1"/>
  <c r="AKD549"/>
  <c r="AKJ549" s="1"/>
  <c r="AKD545"/>
  <c r="AKJ545" s="1"/>
  <c r="AKD541"/>
  <c r="AKJ541" s="1"/>
  <c r="AKD537"/>
  <c r="AKJ537" s="1"/>
  <c r="AKD547"/>
  <c r="AKJ547" s="1"/>
  <c r="AKD543"/>
  <c r="AKJ543" s="1"/>
  <c r="AKD539"/>
  <c r="AKJ539" s="1"/>
  <c r="AIN548"/>
  <c r="AIT548" s="1"/>
  <c r="AIN546"/>
  <c r="AIT546" s="1"/>
  <c r="AIN544"/>
  <c r="AIT544" s="1"/>
  <c r="AIN542"/>
  <c r="AIT542" s="1"/>
  <c r="AIN540"/>
  <c r="AIT540" s="1"/>
  <c r="AIN538"/>
  <c r="AIT538" s="1"/>
  <c r="AIN549"/>
  <c r="AIT549" s="1"/>
  <c r="AIN547"/>
  <c r="AIT547" s="1"/>
  <c r="AIN545"/>
  <c r="AIT545" s="1"/>
  <c r="AIN543"/>
  <c r="AIT543" s="1"/>
  <c r="AIN541"/>
  <c r="AIT541" s="1"/>
  <c r="AIN539"/>
  <c r="AIT539" s="1"/>
  <c r="AIN537"/>
  <c r="AIT537" s="1"/>
  <c r="AIN536"/>
  <c r="AIT536" s="1"/>
  <c r="YV548"/>
  <c r="ZB548" s="1"/>
  <c r="YV546"/>
  <c r="ZB546" s="1"/>
  <c r="YV544"/>
  <c r="ZB544" s="1"/>
  <c r="YV542"/>
  <c r="ZB542" s="1"/>
  <c r="YV540"/>
  <c r="ZB540" s="1"/>
  <c r="YV538"/>
  <c r="ZB538" s="1"/>
  <c r="YV549"/>
  <c r="ZB549" s="1"/>
  <c r="YV547"/>
  <c r="ZB547" s="1"/>
  <c r="YV545"/>
  <c r="ZB545" s="1"/>
  <c r="YV543"/>
  <c r="ZB543" s="1"/>
  <c r="YV541"/>
  <c r="ZB541" s="1"/>
  <c r="YV539"/>
  <c r="ZB539" s="1"/>
  <c r="YV537"/>
  <c r="ZB537" s="1"/>
  <c r="YV536"/>
  <c r="ZB536" s="1"/>
  <c r="UU548"/>
  <c r="VA548" s="1"/>
  <c r="UU546"/>
  <c r="VA546" s="1"/>
  <c r="UU544"/>
  <c r="VA544" s="1"/>
  <c r="UU542"/>
  <c r="VA542" s="1"/>
  <c r="UU540"/>
  <c r="VA540" s="1"/>
  <c r="UU538"/>
  <c r="VA538" s="1"/>
  <c r="UU536"/>
  <c r="VA536" s="1"/>
  <c r="UU549"/>
  <c r="VA549" s="1"/>
  <c r="UU547"/>
  <c r="VA547" s="1"/>
  <c r="UU545"/>
  <c r="VA545" s="1"/>
  <c r="UU543"/>
  <c r="VA543" s="1"/>
  <c r="UU541"/>
  <c r="VA541" s="1"/>
  <c r="UU539"/>
  <c r="VA539" s="1"/>
  <c r="UU537"/>
  <c r="VA537" s="1"/>
  <c r="ABG548"/>
  <c r="ABM548" s="1"/>
  <c r="ABG546"/>
  <c r="ABM546" s="1"/>
  <c r="ABG544"/>
  <c r="ABM544" s="1"/>
  <c r="ABG542"/>
  <c r="ABM542" s="1"/>
  <c r="ABG540"/>
  <c r="ABM540" s="1"/>
  <c r="ABG538"/>
  <c r="ABM538" s="1"/>
  <c r="ABG549"/>
  <c r="ABM549" s="1"/>
  <c r="ABG547"/>
  <c r="ABM547" s="1"/>
  <c r="ABG545"/>
  <c r="ABM545" s="1"/>
  <c r="ABG543"/>
  <c r="ABM543" s="1"/>
  <c r="ABG541"/>
  <c r="ABM541" s="1"/>
  <c r="ABG539"/>
  <c r="ABM539" s="1"/>
  <c r="ABG537"/>
  <c r="ABM537" s="1"/>
  <c r="ABG536"/>
  <c r="ABM536" s="1"/>
  <c r="TZ548"/>
  <c r="UF548" s="1"/>
  <c r="TZ546"/>
  <c r="UF546" s="1"/>
  <c r="TZ544"/>
  <c r="UF544" s="1"/>
  <c r="TZ542"/>
  <c r="UF542" s="1"/>
  <c r="TZ540"/>
  <c r="UF540" s="1"/>
  <c r="TZ538"/>
  <c r="UF538" s="1"/>
  <c r="TZ536"/>
  <c r="UF536" s="1"/>
  <c r="TZ549"/>
  <c r="UF549" s="1"/>
  <c r="TZ547"/>
  <c r="UF547" s="1"/>
  <c r="TZ545"/>
  <c r="UF545" s="1"/>
  <c r="TZ543"/>
  <c r="UF543" s="1"/>
  <c r="TZ541"/>
  <c r="UF541" s="1"/>
  <c r="TZ539"/>
  <c r="UF539" s="1"/>
  <c r="TZ537"/>
  <c r="UF537" s="1"/>
  <c r="ATX549"/>
  <c r="AUD549" s="1"/>
  <c r="ATX547"/>
  <c r="AUD547" s="1"/>
  <c r="ATX545"/>
  <c r="AUD545" s="1"/>
  <c r="ATX543"/>
  <c r="AUD543" s="1"/>
  <c r="ATX541"/>
  <c r="AUD541" s="1"/>
  <c r="ATX539"/>
  <c r="AUD539" s="1"/>
  <c r="ATX537"/>
  <c r="AUD537" s="1"/>
  <c r="ATX548"/>
  <c r="AUD548" s="1"/>
  <c r="ATX546"/>
  <c r="AUD546" s="1"/>
  <c r="ATX544"/>
  <c r="AUD544" s="1"/>
  <c r="ATX542"/>
  <c r="AUD542" s="1"/>
  <c r="ATX540"/>
  <c r="AUD540" s="1"/>
  <c r="ATX538"/>
  <c r="AUD538" s="1"/>
  <c r="ATX536"/>
  <c r="AUD536" s="1"/>
  <c r="APW548"/>
  <c r="AQC548" s="1"/>
  <c r="APW546"/>
  <c r="AQC546" s="1"/>
  <c r="APW544"/>
  <c r="AQC544" s="1"/>
  <c r="APW542"/>
  <c r="AQC542" s="1"/>
  <c r="APW540"/>
  <c r="AQC540" s="1"/>
  <c r="APW538"/>
  <c r="AQC538" s="1"/>
  <c r="APW549"/>
  <c r="AQC549" s="1"/>
  <c r="APW547"/>
  <c r="AQC547" s="1"/>
  <c r="APW545"/>
  <c r="AQC545" s="1"/>
  <c r="APW543"/>
  <c r="AQC543" s="1"/>
  <c r="APW541"/>
  <c r="AQC541" s="1"/>
  <c r="APW539"/>
  <c r="AQC539" s="1"/>
  <c r="APW537"/>
  <c r="AQC537" s="1"/>
  <c r="APW536"/>
  <c r="AQC536" s="1"/>
  <c r="ALV548"/>
  <c r="AMB548" s="1"/>
  <c r="ALV546"/>
  <c r="AMB546" s="1"/>
  <c r="ALV544"/>
  <c r="AMB544" s="1"/>
  <c r="ALV542"/>
  <c r="AMB542" s="1"/>
  <c r="ALV540"/>
  <c r="AMB540" s="1"/>
  <c r="ALV538"/>
  <c r="AMB538" s="1"/>
  <c r="ALV549"/>
  <c r="AMB549" s="1"/>
  <c r="ALV547"/>
  <c r="AMB547" s="1"/>
  <c r="ALV545"/>
  <c r="AMB545" s="1"/>
  <c r="ALV543"/>
  <c r="AMB543" s="1"/>
  <c r="ALV541"/>
  <c r="AMB541" s="1"/>
  <c r="ALV539"/>
  <c r="AMB539" s="1"/>
  <c r="ALV537"/>
  <c r="AMB537" s="1"/>
  <c r="ALV536"/>
  <c r="AMB536" s="1"/>
  <c r="AHU549"/>
  <c r="AIA549" s="1"/>
  <c r="AHU547"/>
  <c r="AIA547" s="1"/>
  <c r="AHU545"/>
  <c r="AIA545" s="1"/>
  <c r="AHU543"/>
  <c r="AIA543" s="1"/>
  <c r="AHU541"/>
  <c r="AIA541" s="1"/>
  <c r="AHU539"/>
  <c r="AIA539" s="1"/>
  <c r="AHU537"/>
  <c r="AIA537" s="1"/>
  <c r="AHU536"/>
  <c r="AIA536" s="1"/>
  <c r="AHU548"/>
  <c r="AIA548" s="1"/>
  <c r="AHU546"/>
  <c r="AIA546" s="1"/>
  <c r="AHU544"/>
  <c r="AIA544" s="1"/>
  <c r="AHU542"/>
  <c r="AIA542" s="1"/>
  <c r="AHU540"/>
  <c r="AIA540" s="1"/>
  <c r="AHU538"/>
  <c r="AIA538" s="1"/>
  <c r="AGE549"/>
  <c r="AGK549" s="1"/>
  <c r="AGE547"/>
  <c r="AGK547" s="1"/>
  <c r="AGE545"/>
  <c r="AGK545" s="1"/>
  <c r="AGE543"/>
  <c r="AGK543" s="1"/>
  <c r="AGE541"/>
  <c r="AGK541" s="1"/>
  <c r="AGE539"/>
  <c r="AGK539" s="1"/>
  <c r="AGE537"/>
  <c r="AGK537" s="1"/>
  <c r="AGE536"/>
  <c r="AGK536" s="1"/>
  <c r="AGE548"/>
  <c r="AGK548" s="1"/>
  <c r="AGE546"/>
  <c r="AGK546" s="1"/>
  <c r="AGE544"/>
  <c r="AGK544" s="1"/>
  <c r="AGE542"/>
  <c r="AGK542" s="1"/>
  <c r="AGE540"/>
  <c r="AGK540" s="1"/>
  <c r="AGE538"/>
  <c r="AGK538" s="1"/>
  <c r="YX549"/>
  <c r="ZD549" s="1"/>
  <c r="YX547"/>
  <c r="ZD547" s="1"/>
  <c r="YX545"/>
  <c r="ZD545" s="1"/>
  <c r="YX543"/>
  <c r="ZD543" s="1"/>
  <c r="YX541"/>
  <c r="ZD541" s="1"/>
  <c r="YX539"/>
  <c r="ZD539" s="1"/>
  <c r="YX537"/>
  <c r="ZD537" s="1"/>
  <c r="YX536"/>
  <c r="ZD536" s="1"/>
  <c r="YX548"/>
  <c r="ZD548" s="1"/>
  <c r="YX546"/>
  <c r="ZD546" s="1"/>
  <c r="YX544"/>
  <c r="ZD544" s="1"/>
  <c r="YX542"/>
  <c r="ZD542" s="1"/>
  <c r="YX540"/>
  <c r="ZD540" s="1"/>
  <c r="YX538"/>
  <c r="ZD538" s="1"/>
  <c r="UW548"/>
  <c r="VC548" s="1"/>
  <c r="UW546"/>
  <c r="VC546" s="1"/>
  <c r="UW544"/>
  <c r="VC544" s="1"/>
  <c r="UW542"/>
  <c r="VC542" s="1"/>
  <c r="UW540"/>
  <c r="VC540" s="1"/>
  <c r="UW538"/>
  <c r="VC538" s="1"/>
  <c r="UW536"/>
  <c r="VC536" s="1"/>
  <c r="UW549"/>
  <c r="VC549" s="1"/>
  <c r="UW547"/>
  <c r="VC547" s="1"/>
  <c r="UW545"/>
  <c r="VC545" s="1"/>
  <c r="UW543"/>
  <c r="VC543" s="1"/>
  <c r="UW541"/>
  <c r="VC541" s="1"/>
  <c r="UW539"/>
  <c r="VC539" s="1"/>
  <c r="UW537"/>
  <c r="VC537" s="1"/>
  <c r="AAN548"/>
  <c r="AAT548" s="1"/>
  <c r="AAN546"/>
  <c r="AAT546" s="1"/>
  <c r="AAN544"/>
  <c r="AAT544" s="1"/>
  <c r="AAN542"/>
  <c r="AAT542" s="1"/>
  <c r="AAN540"/>
  <c r="AAT540" s="1"/>
  <c r="AAN538"/>
  <c r="AAT538" s="1"/>
  <c r="AAN536"/>
  <c r="AAT536" s="1"/>
  <c r="AAN549"/>
  <c r="AAT549" s="1"/>
  <c r="AAN547"/>
  <c r="AAT547" s="1"/>
  <c r="AAN545"/>
  <c r="AAT545" s="1"/>
  <c r="AAN543"/>
  <c r="AAT543" s="1"/>
  <c r="AAN541"/>
  <c r="AAT541" s="1"/>
  <c r="AAN539"/>
  <c r="AAT539" s="1"/>
  <c r="AAN537"/>
  <c r="AAT537" s="1"/>
  <c r="KJ548"/>
  <c r="KP548" s="1"/>
  <c r="KJ546"/>
  <c r="KP546" s="1"/>
  <c r="KJ544"/>
  <c r="KP544" s="1"/>
  <c r="KJ542"/>
  <c r="KP542" s="1"/>
  <c r="KJ540"/>
  <c r="KP540" s="1"/>
  <c r="KJ538"/>
  <c r="KP538" s="1"/>
  <c r="KJ536"/>
  <c r="KP536" s="1"/>
  <c r="KJ549"/>
  <c r="KP549" s="1"/>
  <c r="KJ547"/>
  <c r="KP547" s="1"/>
  <c r="KJ545"/>
  <c r="KP545" s="1"/>
  <c r="KJ543"/>
  <c r="KP543" s="1"/>
  <c r="KJ541"/>
  <c r="KP541" s="1"/>
  <c r="KJ539"/>
  <c r="KP539" s="1"/>
  <c r="KJ537"/>
  <c r="KP537" s="1"/>
  <c r="LC548"/>
  <c r="LI548" s="1"/>
  <c r="LC546"/>
  <c r="LI546" s="1"/>
  <c r="LC544"/>
  <c r="LI544" s="1"/>
  <c r="LC542"/>
  <c r="LI542" s="1"/>
  <c r="LC540"/>
  <c r="LI540" s="1"/>
  <c r="LC538"/>
  <c r="LI538" s="1"/>
  <c r="LC536"/>
  <c r="LI536" s="1"/>
  <c r="LC549"/>
  <c r="LI549" s="1"/>
  <c r="LC547"/>
  <c r="LI547" s="1"/>
  <c r="LC545"/>
  <c r="LI545" s="1"/>
  <c r="LC543"/>
  <c r="LI543" s="1"/>
  <c r="LC541"/>
  <c r="LI541" s="1"/>
  <c r="LC539"/>
  <c r="LI539" s="1"/>
  <c r="LC537"/>
  <c r="LI537" s="1"/>
  <c r="MS548"/>
  <c r="MY548" s="1"/>
  <c r="MS546"/>
  <c r="MY546" s="1"/>
  <c r="MS544"/>
  <c r="MY544" s="1"/>
  <c r="MS542"/>
  <c r="MY542" s="1"/>
  <c r="MS540"/>
  <c r="MY540" s="1"/>
  <c r="MS538"/>
  <c r="MY538" s="1"/>
  <c r="MS536"/>
  <c r="MY536" s="1"/>
  <c r="MS549"/>
  <c r="MY549" s="1"/>
  <c r="MS547"/>
  <c r="MY547" s="1"/>
  <c r="MS545"/>
  <c r="MY545" s="1"/>
  <c r="MS543"/>
  <c r="MY543" s="1"/>
  <c r="MS541"/>
  <c r="MY541" s="1"/>
  <c r="MS539"/>
  <c r="MY539" s="1"/>
  <c r="MS537"/>
  <c r="MY537" s="1"/>
  <c r="PZ549"/>
  <c r="QF549" s="1"/>
  <c r="PZ547"/>
  <c r="QF547" s="1"/>
  <c r="PZ545"/>
  <c r="QF545" s="1"/>
  <c r="PZ543"/>
  <c r="QF543" s="1"/>
  <c r="PZ541"/>
  <c r="QF541" s="1"/>
  <c r="PZ539"/>
  <c r="QF539" s="1"/>
  <c r="PZ537"/>
  <c r="QF537" s="1"/>
  <c r="PZ548"/>
  <c r="QF548" s="1"/>
  <c r="PZ546"/>
  <c r="QF546" s="1"/>
  <c r="PZ544"/>
  <c r="QF544" s="1"/>
  <c r="PZ542"/>
  <c r="QF542" s="1"/>
  <c r="PZ540"/>
  <c r="QF540" s="1"/>
  <c r="PZ538"/>
  <c r="QF538" s="1"/>
  <c r="PZ536"/>
  <c r="QF536" s="1"/>
  <c r="ATW549"/>
  <c r="AUC549" s="1"/>
  <c r="ATW547"/>
  <c r="AUC547" s="1"/>
  <c r="ATW545"/>
  <c r="AUC545" s="1"/>
  <c r="ATW543"/>
  <c r="AUC543" s="1"/>
  <c r="ATW541"/>
  <c r="AUC541" s="1"/>
  <c r="ATW539"/>
  <c r="AUC539" s="1"/>
  <c r="ATW537"/>
  <c r="AUC537" s="1"/>
  <c r="ATW548"/>
  <c r="AUC548" s="1"/>
  <c r="ATW546"/>
  <c r="AUC546" s="1"/>
  <c r="ATW544"/>
  <c r="AUC544" s="1"/>
  <c r="ATW542"/>
  <c r="AUC542" s="1"/>
  <c r="ATW540"/>
  <c r="AUC540" s="1"/>
  <c r="ATW538"/>
  <c r="AUC538" s="1"/>
  <c r="ATW536"/>
  <c r="AUC536" s="1"/>
  <c r="AOF549"/>
  <c r="AOL549" s="1"/>
  <c r="AOF547"/>
  <c r="AOL547" s="1"/>
  <c r="AOF545"/>
  <c r="AOL545" s="1"/>
  <c r="AOF543"/>
  <c r="AOL543" s="1"/>
  <c r="AOF541"/>
  <c r="AOL541" s="1"/>
  <c r="AOF539"/>
  <c r="AOL539" s="1"/>
  <c r="AOF537"/>
  <c r="AOL537" s="1"/>
  <c r="AOF548"/>
  <c r="AOL548" s="1"/>
  <c r="AOF546"/>
  <c r="AOL546" s="1"/>
  <c r="AOF544"/>
  <c r="AOL544" s="1"/>
  <c r="AOF542"/>
  <c r="AOL542" s="1"/>
  <c r="AOF540"/>
  <c r="AOL540" s="1"/>
  <c r="AOF538"/>
  <c r="AOL538" s="1"/>
  <c r="AOF536"/>
  <c r="AOL536" s="1"/>
  <c r="ANK548"/>
  <c r="ANQ548" s="1"/>
  <c r="ANK546"/>
  <c r="ANQ546" s="1"/>
  <c r="ANK544"/>
  <c r="ANQ544" s="1"/>
  <c r="ANK542"/>
  <c r="ANQ542" s="1"/>
  <c r="ANK540"/>
  <c r="ANQ540" s="1"/>
  <c r="ANK538"/>
  <c r="ANQ538" s="1"/>
  <c r="ANK536"/>
  <c r="ANQ536" s="1"/>
  <c r="ANK549"/>
  <c r="ANQ549" s="1"/>
  <c r="ANK547"/>
  <c r="ANQ547" s="1"/>
  <c r="ANK545"/>
  <c r="ANQ545" s="1"/>
  <c r="ANK543"/>
  <c r="ANQ543" s="1"/>
  <c r="ANK541"/>
  <c r="ANQ541" s="1"/>
  <c r="ANK539"/>
  <c r="ANQ539" s="1"/>
  <c r="ANK537"/>
  <c r="ANQ537" s="1"/>
  <c r="ALU548"/>
  <c r="AMA548" s="1"/>
  <c r="ALU546"/>
  <c r="AMA546" s="1"/>
  <c r="ALU544"/>
  <c r="AMA544" s="1"/>
  <c r="ALU542"/>
  <c r="AMA542" s="1"/>
  <c r="ALU540"/>
  <c r="AMA540" s="1"/>
  <c r="ALU538"/>
  <c r="AMA538" s="1"/>
  <c r="ALU536"/>
  <c r="AMA536" s="1"/>
  <c r="ALU549"/>
  <c r="AMA549" s="1"/>
  <c r="ALU547"/>
  <c r="AMA547" s="1"/>
  <c r="ALU545"/>
  <c r="AMA545" s="1"/>
  <c r="ALU543"/>
  <c r="AMA543" s="1"/>
  <c r="ALU541"/>
  <c r="AMA541" s="1"/>
  <c r="ALU539"/>
  <c r="AMA539" s="1"/>
  <c r="ALU537"/>
  <c r="AMA537" s="1"/>
  <c r="AEN549"/>
  <c r="AET549" s="1"/>
  <c r="AEN547"/>
  <c r="AET547" s="1"/>
  <c r="AEN545"/>
  <c r="AET545" s="1"/>
  <c r="AEN543"/>
  <c r="AET543" s="1"/>
  <c r="AEN541"/>
  <c r="AET541" s="1"/>
  <c r="AEN539"/>
  <c r="AET539" s="1"/>
  <c r="AEN537"/>
  <c r="AET537" s="1"/>
  <c r="AEN548"/>
  <c r="AET548" s="1"/>
  <c r="AEN546"/>
  <c r="AET546" s="1"/>
  <c r="AEN544"/>
  <c r="AET544" s="1"/>
  <c r="AEN542"/>
  <c r="AET542" s="1"/>
  <c r="AEN540"/>
  <c r="AET540" s="1"/>
  <c r="AEN538"/>
  <c r="AET538" s="1"/>
  <c r="AEN536"/>
  <c r="AET536" s="1"/>
  <c r="ZR548"/>
  <c r="ZX548" s="1"/>
  <c r="ZR546"/>
  <c r="ZX546" s="1"/>
  <c r="ZR544"/>
  <c r="ZX544" s="1"/>
  <c r="ZR542"/>
  <c r="ZX542" s="1"/>
  <c r="ZR540"/>
  <c r="ZX540" s="1"/>
  <c r="ZR538"/>
  <c r="ZX538" s="1"/>
  <c r="ZR536"/>
  <c r="ZX536" s="1"/>
  <c r="ZR549"/>
  <c r="ZX549" s="1"/>
  <c r="ZR547"/>
  <c r="ZX547" s="1"/>
  <c r="ZR545"/>
  <c r="ZX545" s="1"/>
  <c r="ZR543"/>
  <c r="ZX543" s="1"/>
  <c r="ZR541"/>
  <c r="ZX541" s="1"/>
  <c r="ZR539"/>
  <c r="ZX539" s="1"/>
  <c r="ZR537"/>
  <c r="ZX537" s="1"/>
  <c r="AGY548"/>
  <c r="AHE548" s="1"/>
  <c r="AGY546"/>
  <c r="AHE546" s="1"/>
  <c r="AGY544"/>
  <c r="AHE544" s="1"/>
  <c r="AGY542"/>
  <c r="AHE542" s="1"/>
  <c r="AGY540"/>
  <c r="AHE540" s="1"/>
  <c r="AGY538"/>
  <c r="AHE538" s="1"/>
  <c r="AGY536"/>
  <c r="AHE536" s="1"/>
  <c r="AGY549"/>
  <c r="AHE549" s="1"/>
  <c r="AGY547"/>
  <c r="AHE547" s="1"/>
  <c r="AGY545"/>
  <c r="AHE545" s="1"/>
  <c r="AGY543"/>
  <c r="AHE543" s="1"/>
  <c r="AGY541"/>
  <c r="AHE541" s="1"/>
  <c r="AGY539"/>
  <c r="AHE539" s="1"/>
  <c r="AGY537"/>
  <c r="AHE537" s="1"/>
  <c r="YW549"/>
  <c r="ZC549" s="1"/>
  <c r="YW547"/>
  <c r="ZC547" s="1"/>
  <c r="YW545"/>
  <c r="ZC545" s="1"/>
  <c r="YW543"/>
  <c r="ZC543" s="1"/>
  <c r="YW541"/>
  <c r="ZC541" s="1"/>
  <c r="YW539"/>
  <c r="ZC539" s="1"/>
  <c r="YW537"/>
  <c r="ZC537" s="1"/>
  <c r="YW548"/>
  <c r="ZC548" s="1"/>
  <c r="YW546"/>
  <c r="ZC546" s="1"/>
  <c r="YW544"/>
  <c r="ZC544" s="1"/>
  <c r="YW542"/>
  <c r="ZC542" s="1"/>
  <c r="YW540"/>
  <c r="ZC540" s="1"/>
  <c r="YW538"/>
  <c r="ZC538" s="1"/>
  <c r="YW536"/>
  <c r="ZC536" s="1"/>
  <c r="UV548"/>
  <c r="VB548" s="1"/>
  <c r="UV546"/>
  <c r="VB546" s="1"/>
  <c r="UV544"/>
  <c r="VB544" s="1"/>
  <c r="UV542"/>
  <c r="VB542" s="1"/>
  <c r="UV540"/>
  <c r="VB540" s="1"/>
  <c r="UV538"/>
  <c r="VB538" s="1"/>
  <c r="UV536"/>
  <c r="VB536" s="1"/>
  <c r="UV549"/>
  <c r="VB549" s="1"/>
  <c r="UV547"/>
  <c r="VB547" s="1"/>
  <c r="UV545"/>
  <c r="VB545" s="1"/>
  <c r="UV543"/>
  <c r="VB543" s="1"/>
  <c r="UV541"/>
  <c r="VB541" s="1"/>
  <c r="UV539"/>
  <c r="VB539" s="1"/>
  <c r="UV537"/>
  <c r="VB537" s="1"/>
  <c r="ATZ557"/>
  <c r="AUF557" s="1"/>
  <c r="ATZ548"/>
  <c r="AUF548" s="1"/>
  <c r="ATZ544"/>
  <c r="AUF544" s="1"/>
  <c r="ATZ540"/>
  <c r="AUF540" s="1"/>
  <c r="ATZ536"/>
  <c r="AUF536" s="1"/>
  <c r="ATZ554"/>
  <c r="AUF554" s="1"/>
  <c r="ATZ555"/>
  <c r="AUF555" s="1"/>
  <c r="ATZ547"/>
  <c r="AUF547" s="1"/>
  <c r="ATZ543"/>
  <c r="AUF543" s="1"/>
  <c r="ATZ539"/>
  <c r="AUF539" s="1"/>
  <c r="ATZ560"/>
  <c r="AUF560" s="1"/>
  <c r="ATZ552"/>
  <c r="AUF552" s="1"/>
  <c r="IS548"/>
  <c r="IY548" s="1"/>
  <c r="IS546"/>
  <c r="IY546" s="1"/>
  <c r="IS544"/>
  <c r="IY544" s="1"/>
  <c r="IS542"/>
  <c r="IY542" s="1"/>
  <c r="IS540"/>
  <c r="IY540" s="1"/>
  <c r="IS538"/>
  <c r="IY538" s="1"/>
  <c r="IS536"/>
  <c r="IY536" s="1"/>
  <c r="IS549"/>
  <c r="IY549" s="1"/>
  <c r="IS547"/>
  <c r="IY547" s="1"/>
  <c r="IS545"/>
  <c r="IY545" s="1"/>
  <c r="IS543"/>
  <c r="IY543" s="1"/>
  <c r="IS541"/>
  <c r="IY541" s="1"/>
  <c r="IS539"/>
  <c r="IY539" s="1"/>
  <c r="IS537"/>
  <c r="IY537" s="1"/>
  <c r="KI548"/>
  <c r="KO548" s="1"/>
  <c r="KI546"/>
  <c r="KO546" s="1"/>
  <c r="KI544"/>
  <c r="KO544" s="1"/>
  <c r="KI542"/>
  <c r="KO542" s="1"/>
  <c r="KI540"/>
  <c r="KO540" s="1"/>
  <c r="KI538"/>
  <c r="KO538" s="1"/>
  <c r="KI536"/>
  <c r="KO536" s="1"/>
  <c r="KI549"/>
  <c r="KO549" s="1"/>
  <c r="KI547"/>
  <c r="KO547" s="1"/>
  <c r="KI545"/>
  <c r="KO545" s="1"/>
  <c r="KI543"/>
  <c r="KO543" s="1"/>
  <c r="KI541"/>
  <c r="KO541" s="1"/>
  <c r="KI539"/>
  <c r="KO539" s="1"/>
  <c r="KI537"/>
  <c r="KO537" s="1"/>
  <c r="PD549"/>
  <c r="PJ549" s="1"/>
  <c r="PD547"/>
  <c r="PJ547" s="1"/>
  <c r="PD545"/>
  <c r="PJ545" s="1"/>
  <c r="PD543"/>
  <c r="PJ543" s="1"/>
  <c r="PD541"/>
  <c r="PJ541" s="1"/>
  <c r="PD539"/>
  <c r="PJ539" s="1"/>
  <c r="PD537"/>
  <c r="PJ537" s="1"/>
  <c r="PD548"/>
  <c r="PJ548" s="1"/>
  <c r="PD546"/>
  <c r="PJ546" s="1"/>
  <c r="PD544"/>
  <c r="PJ544" s="1"/>
  <c r="PD542"/>
  <c r="PJ542" s="1"/>
  <c r="PD540"/>
  <c r="PJ540" s="1"/>
  <c r="PD538"/>
  <c r="PJ538" s="1"/>
  <c r="PD536"/>
  <c r="PJ536" s="1"/>
  <c r="RP549"/>
  <c r="RV549" s="1"/>
  <c r="RP547"/>
  <c r="RV547" s="1"/>
  <c r="RP545"/>
  <c r="RV545" s="1"/>
  <c r="RP543"/>
  <c r="RV543" s="1"/>
  <c r="RP541"/>
  <c r="RV541" s="1"/>
  <c r="RP539"/>
  <c r="RV539" s="1"/>
  <c r="RP537"/>
  <c r="RV537" s="1"/>
  <c r="RP548"/>
  <c r="RV548" s="1"/>
  <c r="RP546"/>
  <c r="RV546" s="1"/>
  <c r="RP544"/>
  <c r="RV544" s="1"/>
  <c r="RP542"/>
  <c r="RV542" s="1"/>
  <c r="RP540"/>
  <c r="RV540" s="1"/>
  <c r="RP538"/>
  <c r="RV538" s="1"/>
  <c r="RP536"/>
  <c r="RV536" s="1"/>
  <c r="ZT564"/>
  <c r="AQT564"/>
  <c r="AIR564"/>
  <c r="UD564"/>
  <c r="AJL564"/>
  <c r="ALD564"/>
  <c r="AFM564"/>
  <c r="YF564"/>
  <c r="ARO564"/>
  <c r="JP564"/>
  <c r="KM564"/>
  <c r="LF564"/>
  <c r="NQ564"/>
  <c r="IA564"/>
  <c r="IA557" s="1"/>
  <c r="IG557" s="1"/>
  <c r="BL539"/>
  <c r="BR539" s="1"/>
  <c r="BL543"/>
  <c r="BR543" s="1"/>
  <c r="BL547"/>
  <c r="BR547" s="1"/>
  <c r="BL536"/>
  <c r="BR536" s="1"/>
  <c r="BL540"/>
  <c r="BR540" s="1"/>
  <c r="BL544"/>
  <c r="BR544" s="1"/>
  <c r="XI536"/>
  <c r="XO536" s="1"/>
  <c r="XI540"/>
  <c r="XO540" s="1"/>
  <c r="XI544"/>
  <c r="XO544" s="1"/>
  <c r="XI548"/>
  <c r="XO548" s="1"/>
  <c r="XI557"/>
  <c r="XO557" s="1"/>
  <c r="XI554"/>
  <c r="XO554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3"/>
  <c r="XQ553" s="1"/>
  <c r="XK557"/>
  <c r="XQ557" s="1"/>
  <c r="XK561"/>
  <c r="XQ561" s="1"/>
  <c r="XK554"/>
  <c r="XQ554" s="1"/>
  <c r="AEP564"/>
  <c r="VS564"/>
  <c r="ATY564"/>
  <c r="UC564"/>
  <c r="AOJ564"/>
  <c r="AHC564"/>
  <c r="ATE564"/>
  <c r="ASJ564"/>
  <c r="APD564"/>
  <c r="ALX564"/>
  <c r="AHW564"/>
  <c r="XJ564"/>
  <c r="AEQ564"/>
  <c r="ZU564"/>
  <c r="IU564"/>
  <c r="JR564"/>
  <c r="KK564"/>
  <c r="MW564"/>
  <c r="RT564"/>
  <c r="TJ564"/>
  <c r="AGF564"/>
  <c r="ACZ564"/>
  <c r="WN564"/>
  <c r="UX564"/>
  <c r="APZ564"/>
  <c r="AMT564"/>
  <c r="WP564"/>
  <c r="ALB564"/>
  <c r="AHA564"/>
  <c r="AAO564"/>
  <c r="AFK564"/>
  <c r="YD564"/>
  <c r="AUV564"/>
  <c r="APE564"/>
  <c r="AQU564"/>
  <c r="AJN564"/>
  <c r="AAQ564"/>
  <c r="JQ564"/>
  <c r="QB564"/>
  <c r="SM564"/>
  <c r="APY564"/>
  <c r="AJM564"/>
  <c r="AFL564"/>
  <c r="YE564"/>
  <c r="AGG564"/>
  <c r="AAP564"/>
  <c r="IV564"/>
  <c r="MB564"/>
  <c r="MV564"/>
  <c r="RR564"/>
  <c r="CJ564"/>
  <c r="CJ561" s="1"/>
  <c r="CP561" s="1"/>
  <c r="HZ564"/>
  <c r="HZ556" s="1"/>
  <c r="IF556" s="1"/>
  <c r="FP564"/>
  <c r="FP536" s="1"/>
  <c r="FV536" s="1"/>
  <c r="U536"/>
  <c r="U540"/>
  <c r="AA540" s="1"/>
  <c r="U544"/>
  <c r="AA544" s="1"/>
  <c r="U548"/>
  <c r="AA548" s="1"/>
  <c r="U537"/>
  <c r="AA537" s="1"/>
  <c r="U541"/>
  <c r="AA541" s="1"/>
  <c r="U545"/>
  <c r="AA545" s="1"/>
  <c r="U549"/>
  <c r="AA549" s="1"/>
  <c r="U538"/>
  <c r="AA538" s="1"/>
  <c r="U546"/>
  <c r="AA546" s="1"/>
  <c r="U543"/>
  <c r="U542"/>
  <c r="AA542" s="1"/>
  <c r="U539"/>
  <c r="AA539" s="1"/>
  <c r="U547"/>
  <c r="AA547" s="1"/>
  <c r="V548"/>
  <c r="AB548" s="1"/>
  <c r="V546"/>
  <c r="AB546" s="1"/>
  <c r="V544"/>
  <c r="V542"/>
  <c r="AB542" s="1"/>
  <c r="V540"/>
  <c r="AB540" s="1"/>
  <c r="V538"/>
  <c r="AB538" s="1"/>
  <c r="V536"/>
  <c r="V549"/>
  <c r="AB549" s="1"/>
  <c r="V547"/>
  <c r="AB547" s="1"/>
  <c r="V545"/>
  <c r="AB545" s="1"/>
  <c r="V543"/>
  <c r="V541"/>
  <c r="AB541" s="1"/>
  <c r="V539"/>
  <c r="AB539" s="1"/>
  <c r="V537"/>
  <c r="AB537" s="1"/>
  <c r="HW549"/>
  <c r="IC549" s="1"/>
  <c r="HW547"/>
  <c r="IC547" s="1"/>
  <c r="HW545"/>
  <c r="IC545" s="1"/>
  <c r="HW543"/>
  <c r="IC543" s="1"/>
  <c r="HW541"/>
  <c r="IC541" s="1"/>
  <c r="HW539"/>
  <c r="IC539" s="1"/>
  <c r="HW537"/>
  <c r="IC537" s="1"/>
  <c r="HW546"/>
  <c r="IC546" s="1"/>
  <c r="HW542"/>
  <c r="IC542" s="1"/>
  <c r="HW538"/>
  <c r="IC538" s="1"/>
  <c r="HW548"/>
  <c r="IC548" s="1"/>
  <c r="HW544"/>
  <c r="IC544" s="1"/>
  <c r="HW540"/>
  <c r="IC540" s="1"/>
  <c r="HW536"/>
  <c r="IC536" s="1"/>
  <c r="GG549"/>
  <c r="GM549" s="1"/>
  <c r="GG547"/>
  <c r="GM547" s="1"/>
  <c r="GG545"/>
  <c r="GM545" s="1"/>
  <c r="GG543"/>
  <c r="GM543" s="1"/>
  <c r="GG541"/>
  <c r="GM541" s="1"/>
  <c r="GG539"/>
  <c r="GM539" s="1"/>
  <c r="GG537"/>
  <c r="GM537" s="1"/>
  <c r="GG536"/>
  <c r="GM536" s="1"/>
  <c r="GG546"/>
  <c r="GM546" s="1"/>
  <c r="GG542"/>
  <c r="GM542" s="1"/>
  <c r="GG538"/>
  <c r="GM538" s="1"/>
  <c r="GG548"/>
  <c r="GM548" s="1"/>
  <c r="GG544"/>
  <c r="GM544" s="1"/>
  <c r="GG540"/>
  <c r="GM540" s="1"/>
  <c r="HY549"/>
  <c r="IE549" s="1"/>
  <c r="HY547"/>
  <c r="IE547" s="1"/>
  <c r="HY545"/>
  <c r="IE545" s="1"/>
  <c r="HY543"/>
  <c r="IE543" s="1"/>
  <c r="HY541"/>
  <c r="IE541" s="1"/>
  <c r="HY539"/>
  <c r="IE539" s="1"/>
  <c r="HY537"/>
  <c r="IE537" s="1"/>
  <c r="HY548"/>
  <c r="IE548" s="1"/>
  <c r="HY544"/>
  <c r="IE544" s="1"/>
  <c r="HY540"/>
  <c r="IE540" s="1"/>
  <c r="HY536"/>
  <c r="IE536" s="1"/>
  <c r="HY546"/>
  <c r="IE546" s="1"/>
  <c r="HY542"/>
  <c r="IE542" s="1"/>
  <c r="HY538"/>
  <c r="IE538" s="1"/>
  <c r="ES549"/>
  <c r="EY549" s="1"/>
  <c r="ES547"/>
  <c r="EY547" s="1"/>
  <c r="ES545"/>
  <c r="EY545" s="1"/>
  <c r="ES543"/>
  <c r="EY543" s="1"/>
  <c r="ES541"/>
  <c r="EY541" s="1"/>
  <c r="ES539"/>
  <c r="EY539" s="1"/>
  <c r="ES537"/>
  <c r="EY537" s="1"/>
  <c r="ES546"/>
  <c r="EY546" s="1"/>
  <c r="ES542"/>
  <c r="EY542" s="1"/>
  <c r="ES538"/>
  <c r="EY538" s="1"/>
  <c r="ES548"/>
  <c r="EY548" s="1"/>
  <c r="ES544"/>
  <c r="EY544" s="1"/>
  <c r="ES540"/>
  <c r="EY540" s="1"/>
  <c r="ES536"/>
  <c r="EY536" s="1"/>
  <c r="BM548"/>
  <c r="BS548" s="1"/>
  <c r="BM546"/>
  <c r="BS546" s="1"/>
  <c r="BM544"/>
  <c r="BS544" s="1"/>
  <c r="BM542"/>
  <c r="BS542" s="1"/>
  <c r="BM540"/>
  <c r="BS540" s="1"/>
  <c r="BM538"/>
  <c r="BS538" s="1"/>
  <c r="BM536"/>
  <c r="BS536" s="1"/>
  <c r="BM549"/>
  <c r="BS549" s="1"/>
  <c r="BM547"/>
  <c r="BS547" s="1"/>
  <c r="BM545"/>
  <c r="BS545" s="1"/>
  <c r="BM543"/>
  <c r="BS543" s="1"/>
  <c r="BM541"/>
  <c r="BS541" s="1"/>
  <c r="BM539"/>
  <c r="BS539" s="1"/>
  <c r="BM537"/>
  <c r="BS537" s="1"/>
  <c r="GJ559"/>
  <c r="GP559" s="1"/>
  <c r="GJ549"/>
  <c r="GP549" s="1"/>
  <c r="GJ545"/>
  <c r="GP545" s="1"/>
  <c r="GJ541"/>
  <c r="GP541" s="1"/>
  <c r="GJ537"/>
  <c r="GP537" s="1"/>
  <c r="GJ556"/>
  <c r="GP556" s="1"/>
  <c r="GJ561"/>
  <c r="GP561" s="1"/>
  <c r="GJ546"/>
  <c r="GP546" s="1"/>
  <c r="GJ538"/>
  <c r="GP538" s="1"/>
  <c r="GJ557"/>
  <c r="GP557" s="1"/>
  <c r="GJ544"/>
  <c r="GP544" s="1"/>
  <c r="GJ536"/>
  <c r="GP536" s="1"/>
  <c r="BP558"/>
  <c r="BV558" s="1"/>
  <c r="BP554"/>
  <c r="BV554" s="1"/>
  <c r="BP561"/>
  <c r="BV561" s="1"/>
  <c r="BP557"/>
  <c r="BV557" s="1"/>
  <c r="BP553"/>
  <c r="BV553" s="1"/>
  <c r="BP548"/>
  <c r="BV548" s="1"/>
  <c r="BP546"/>
  <c r="BV546" s="1"/>
  <c r="BP544"/>
  <c r="BV544" s="1"/>
  <c r="BP542"/>
  <c r="BV542" s="1"/>
  <c r="BP540"/>
  <c r="BV540" s="1"/>
  <c r="BP538"/>
  <c r="BV538" s="1"/>
  <c r="BP536"/>
  <c r="BV536" s="1"/>
  <c r="BP560"/>
  <c r="BV560" s="1"/>
  <c r="BP556"/>
  <c r="BV556" s="1"/>
  <c r="BP552"/>
  <c r="BV552" s="1"/>
  <c r="BP559"/>
  <c r="BV559" s="1"/>
  <c r="BP555"/>
  <c r="BV555" s="1"/>
  <c r="BP549"/>
  <c r="BV549" s="1"/>
  <c r="BP547"/>
  <c r="BV547" s="1"/>
  <c r="BP545"/>
  <c r="BV545" s="1"/>
  <c r="BP543"/>
  <c r="BV543" s="1"/>
  <c r="BP541"/>
  <c r="BV541" s="1"/>
  <c r="BP539"/>
  <c r="BV539" s="1"/>
  <c r="BP537"/>
  <c r="BV537" s="1"/>
  <c r="HE558"/>
  <c r="HK558" s="1"/>
  <c r="HE561"/>
  <c r="HK561" s="1"/>
  <c r="HE553"/>
  <c r="HK553" s="1"/>
  <c r="HE546"/>
  <c r="HK546" s="1"/>
  <c r="HE542"/>
  <c r="HK542" s="1"/>
  <c r="HE538"/>
  <c r="HK538" s="1"/>
  <c r="HE552"/>
  <c r="HK552" s="1"/>
  <c r="HE547"/>
  <c r="HK547" s="1"/>
  <c r="HE539"/>
  <c r="HK539" s="1"/>
  <c r="HE556"/>
  <c r="HK556" s="1"/>
  <c r="HE549"/>
  <c r="HK549" s="1"/>
  <c r="HE541"/>
  <c r="HK541" s="1"/>
  <c r="DD560"/>
  <c r="DJ560" s="1"/>
  <c r="DD555"/>
  <c r="DJ555" s="1"/>
  <c r="DD543"/>
  <c r="DJ543" s="1"/>
  <c r="DD554"/>
  <c r="DJ554" s="1"/>
  <c r="DD540"/>
  <c r="DJ540" s="1"/>
  <c r="DD553"/>
  <c r="DJ553" s="1"/>
  <c r="DV549"/>
  <c r="EB549" s="1"/>
  <c r="DV547"/>
  <c r="EB547" s="1"/>
  <c r="DV545"/>
  <c r="EB545" s="1"/>
  <c r="DV543"/>
  <c r="EB543" s="1"/>
  <c r="DV541"/>
  <c r="EB541" s="1"/>
  <c r="DV539"/>
  <c r="EB539" s="1"/>
  <c r="DV537"/>
  <c r="EB537" s="1"/>
  <c r="DV536"/>
  <c r="EB536" s="1"/>
  <c r="DV546"/>
  <c r="EB546" s="1"/>
  <c r="DV542"/>
  <c r="EB542" s="1"/>
  <c r="DV538"/>
  <c r="EB538" s="1"/>
  <c r="DV548"/>
  <c r="EB548" s="1"/>
  <c r="DV544"/>
  <c r="EB544" s="1"/>
  <c r="DV540"/>
  <c r="EB540" s="1"/>
  <c r="DW548"/>
  <c r="EC548" s="1"/>
  <c r="DW546"/>
  <c r="EC546" s="1"/>
  <c r="DW544"/>
  <c r="EC544" s="1"/>
  <c r="DW542"/>
  <c r="EC542" s="1"/>
  <c r="DW540"/>
  <c r="EC540" s="1"/>
  <c r="DW538"/>
  <c r="EC538" s="1"/>
  <c r="DW536"/>
  <c r="EC536" s="1"/>
  <c r="DW547"/>
  <c r="EC547" s="1"/>
  <c r="DW543"/>
  <c r="EC543" s="1"/>
  <c r="DW539"/>
  <c r="EC539" s="1"/>
  <c r="DW549"/>
  <c r="EC549" s="1"/>
  <c r="DW545"/>
  <c r="EC545" s="1"/>
  <c r="DW541"/>
  <c r="EC541" s="1"/>
  <c r="DW537"/>
  <c r="EC537" s="1"/>
  <c r="HF559"/>
  <c r="HL559" s="1"/>
  <c r="HF549"/>
  <c r="HL549" s="1"/>
  <c r="HF545"/>
  <c r="HL545" s="1"/>
  <c r="HF541"/>
  <c r="HL541" s="1"/>
  <c r="HF537"/>
  <c r="HL537" s="1"/>
  <c r="HF556"/>
  <c r="HL556" s="1"/>
  <c r="HF557"/>
  <c r="HL557" s="1"/>
  <c r="HF544"/>
  <c r="HL544" s="1"/>
  <c r="HF536"/>
  <c r="HL536" s="1"/>
  <c r="HF561"/>
  <c r="HL561" s="1"/>
  <c r="HF546"/>
  <c r="HL546" s="1"/>
  <c r="HF538"/>
  <c r="HL538" s="1"/>
  <c r="EU561"/>
  <c r="FA561" s="1"/>
  <c r="EU553"/>
  <c r="FA553" s="1"/>
  <c r="EU546"/>
  <c r="FA546" s="1"/>
  <c r="EU542"/>
  <c r="FA542" s="1"/>
  <c r="EU538"/>
  <c r="FA538" s="1"/>
  <c r="EU558"/>
  <c r="FA558" s="1"/>
  <c r="EU559"/>
  <c r="FA559" s="1"/>
  <c r="EU545"/>
  <c r="FA545" s="1"/>
  <c r="EU537"/>
  <c r="FA537" s="1"/>
  <c r="EU555"/>
  <c r="FA555" s="1"/>
  <c r="EU543"/>
  <c r="FA543" s="1"/>
  <c r="EU560"/>
  <c r="FA560" s="1"/>
  <c r="CJ548"/>
  <c r="CP548" s="1"/>
  <c r="CJ554"/>
  <c r="CP554" s="1"/>
  <c r="CJ549"/>
  <c r="CP549" s="1"/>
  <c r="HD548"/>
  <c r="HJ548" s="1"/>
  <c r="HD546"/>
  <c r="HJ546" s="1"/>
  <c r="HD544"/>
  <c r="HJ544" s="1"/>
  <c r="HD542"/>
  <c r="HJ542" s="1"/>
  <c r="HD540"/>
  <c r="HJ540" s="1"/>
  <c r="HD538"/>
  <c r="HJ538" s="1"/>
  <c r="HD536"/>
  <c r="HJ536" s="1"/>
  <c r="HD549"/>
  <c r="HJ549" s="1"/>
  <c r="HD545"/>
  <c r="HJ545" s="1"/>
  <c r="HD541"/>
  <c r="HJ541" s="1"/>
  <c r="HD537"/>
  <c r="HJ537" s="1"/>
  <c r="HD547"/>
  <c r="HJ547" s="1"/>
  <c r="HD543"/>
  <c r="HJ543" s="1"/>
  <c r="HD539"/>
  <c r="HJ539" s="1"/>
  <c r="DX548"/>
  <c r="ED548" s="1"/>
  <c r="DX546"/>
  <c r="ED546" s="1"/>
  <c r="DX544"/>
  <c r="ED544" s="1"/>
  <c r="DX542"/>
  <c r="ED542" s="1"/>
  <c r="DX540"/>
  <c r="ED540" s="1"/>
  <c r="DX538"/>
  <c r="ED538" s="1"/>
  <c r="DX547"/>
  <c r="ED547" s="1"/>
  <c r="DX543"/>
  <c r="ED543" s="1"/>
  <c r="DX539"/>
  <c r="ED539" s="1"/>
  <c r="DX536"/>
  <c r="ED536" s="1"/>
  <c r="DX549"/>
  <c r="ED549" s="1"/>
  <c r="DX545"/>
  <c r="ED545" s="1"/>
  <c r="DX541"/>
  <c r="ED541" s="1"/>
  <c r="DX537"/>
  <c r="ED537" s="1"/>
  <c r="ER549"/>
  <c r="EX549" s="1"/>
  <c r="ER547"/>
  <c r="EX547" s="1"/>
  <c r="ER545"/>
  <c r="EX545" s="1"/>
  <c r="ER543"/>
  <c r="EX543" s="1"/>
  <c r="ER541"/>
  <c r="EX541" s="1"/>
  <c r="ER539"/>
  <c r="EX539" s="1"/>
  <c r="ER537"/>
  <c r="EX537" s="1"/>
  <c r="ER548"/>
  <c r="EX548" s="1"/>
  <c r="ER544"/>
  <c r="EX544" s="1"/>
  <c r="ER540"/>
  <c r="EX540" s="1"/>
  <c r="ER536"/>
  <c r="EX536" s="1"/>
  <c r="ER546"/>
  <c r="EX546" s="1"/>
  <c r="ER542"/>
  <c r="EX542" s="1"/>
  <c r="ER538"/>
  <c r="EX538" s="1"/>
  <c r="HB548"/>
  <c r="HH548" s="1"/>
  <c r="HB546"/>
  <c r="HH546" s="1"/>
  <c r="HB544"/>
  <c r="HH544" s="1"/>
  <c r="HB542"/>
  <c r="HH542" s="1"/>
  <c r="HB540"/>
  <c r="HH540" s="1"/>
  <c r="HB538"/>
  <c r="HH538" s="1"/>
  <c r="HB536"/>
  <c r="HH536" s="1"/>
  <c r="HB547"/>
  <c r="HH547" s="1"/>
  <c r="HB543"/>
  <c r="HH543" s="1"/>
  <c r="HB539"/>
  <c r="HH539" s="1"/>
  <c r="HB549"/>
  <c r="HH549" s="1"/>
  <c r="HB545"/>
  <c r="HH545" s="1"/>
  <c r="HB541"/>
  <c r="HH541" s="1"/>
  <c r="HB537"/>
  <c r="HH537" s="1"/>
  <c r="DA549"/>
  <c r="DG549" s="1"/>
  <c r="DA547"/>
  <c r="DG547" s="1"/>
  <c r="DA545"/>
  <c r="DG545" s="1"/>
  <c r="DA543"/>
  <c r="DG543" s="1"/>
  <c r="DA541"/>
  <c r="DG541" s="1"/>
  <c r="DA539"/>
  <c r="DG539" s="1"/>
  <c r="DA537"/>
  <c r="DG537" s="1"/>
  <c r="DA548"/>
  <c r="DG548" s="1"/>
  <c r="DA544"/>
  <c r="DG544" s="1"/>
  <c r="DA540"/>
  <c r="DG540" s="1"/>
  <c r="DA536"/>
  <c r="DG536" s="1"/>
  <c r="DA546"/>
  <c r="DG546" s="1"/>
  <c r="DA542"/>
  <c r="DG542" s="1"/>
  <c r="DA538"/>
  <c r="DG538" s="1"/>
  <c r="FO559"/>
  <c r="FU559" s="1"/>
  <c r="FO555"/>
  <c r="FU555" s="1"/>
  <c r="FO549"/>
  <c r="FU549" s="1"/>
  <c r="FO547"/>
  <c r="FU547" s="1"/>
  <c r="FO545"/>
  <c r="FU545" s="1"/>
  <c r="FO543"/>
  <c r="FU543" s="1"/>
  <c r="FO541"/>
  <c r="FU541" s="1"/>
  <c r="FO539"/>
  <c r="FU539" s="1"/>
  <c r="FO537"/>
  <c r="FU537" s="1"/>
  <c r="FO560"/>
  <c r="FU560" s="1"/>
  <c r="FO556"/>
  <c r="FU556" s="1"/>
  <c r="FO552"/>
  <c r="FU552" s="1"/>
  <c r="FO557"/>
  <c r="FU557" s="1"/>
  <c r="FO548"/>
  <c r="FU548" s="1"/>
  <c r="FO544"/>
  <c r="FU544" s="1"/>
  <c r="FO540"/>
  <c r="FU540" s="1"/>
  <c r="FO536"/>
  <c r="FU536" s="1"/>
  <c r="FO554"/>
  <c r="FU554" s="1"/>
  <c r="FO561"/>
  <c r="FU561" s="1"/>
  <c r="FO553"/>
  <c r="FU553" s="1"/>
  <c r="FO546"/>
  <c r="FU546" s="1"/>
  <c r="FO542"/>
  <c r="FU542" s="1"/>
  <c r="FO538"/>
  <c r="FU538" s="1"/>
  <c r="FO558"/>
  <c r="FU558" s="1"/>
  <c r="FQ561"/>
  <c r="FW561" s="1"/>
  <c r="FQ553"/>
  <c r="FW553" s="1"/>
  <c r="FQ546"/>
  <c r="FW546" s="1"/>
  <c r="FQ542"/>
  <c r="FW542" s="1"/>
  <c r="FQ538"/>
  <c r="FW538" s="1"/>
  <c r="FQ558"/>
  <c r="FW558" s="1"/>
  <c r="FQ559"/>
  <c r="FW559" s="1"/>
  <c r="FQ545"/>
  <c r="FW545" s="1"/>
  <c r="FQ537"/>
  <c r="FW537" s="1"/>
  <c r="FQ555"/>
  <c r="FW555" s="1"/>
  <c r="FQ543"/>
  <c r="FW543" s="1"/>
  <c r="FQ560"/>
  <c r="FW560" s="1"/>
  <c r="AU559"/>
  <c r="BA559" s="1"/>
  <c r="AU549"/>
  <c r="BA549" s="1"/>
  <c r="AU545"/>
  <c r="BA545" s="1"/>
  <c r="AU541"/>
  <c r="BA541" s="1"/>
  <c r="AU537"/>
  <c r="BA537" s="1"/>
  <c r="AU556"/>
  <c r="BA556" s="1"/>
  <c r="AU561"/>
  <c r="BA561" s="1"/>
  <c r="AU553"/>
  <c r="BA553" s="1"/>
  <c r="AU546"/>
  <c r="BA546" s="1"/>
  <c r="AU542"/>
  <c r="BA542" s="1"/>
  <c r="AU538"/>
  <c r="BA538" s="1"/>
  <c r="AU558"/>
  <c r="BA558" s="1"/>
  <c r="HZ552"/>
  <c r="IF552" s="1"/>
  <c r="HZ547"/>
  <c r="IF547" s="1"/>
  <c r="HZ539"/>
  <c r="IF539" s="1"/>
  <c r="HZ553"/>
  <c r="IF553" s="1"/>
  <c r="HZ554"/>
  <c r="IF554" s="1"/>
  <c r="HZ540"/>
  <c r="IF540" s="1"/>
  <c r="HX549"/>
  <c r="ID549" s="1"/>
  <c r="HX547"/>
  <c r="ID547" s="1"/>
  <c r="HX545"/>
  <c r="ID545" s="1"/>
  <c r="HX543"/>
  <c r="ID543" s="1"/>
  <c r="HX541"/>
  <c r="ID541" s="1"/>
  <c r="HX539"/>
  <c r="ID539" s="1"/>
  <c r="HX537"/>
  <c r="ID537" s="1"/>
  <c r="HX546"/>
  <c r="ID546" s="1"/>
  <c r="HX542"/>
  <c r="ID542" s="1"/>
  <c r="HX538"/>
  <c r="ID538" s="1"/>
  <c r="HX548"/>
  <c r="ID548" s="1"/>
  <c r="HX544"/>
  <c r="ID544" s="1"/>
  <c r="HX540"/>
  <c r="ID540" s="1"/>
  <c r="HX536"/>
  <c r="ID536" s="1"/>
  <c r="FP560"/>
  <c r="FV560" s="1"/>
  <c r="FP555"/>
  <c r="FV555" s="1"/>
  <c r="FP543"/>
  <c r="FV543" s="1"/>
  <c r="FP554"/>
  <c r="FV554" s="1"/>
  <c r="FP540"/>
  <c r="FV540" s="1"/>
  <c r="FP546"/>
  <c r="FV546" s="1"/>
  <c r="W539"/>
  <c r="AC539" s="1"/>
  <c r="W543"/>
  <c r="AC543" s="1"/>
  <c r="W547"/>
  <c r="AC547" s="1"/>
  <c r="W536"/>
  <c r="AC536" s="1"/>
  <c r="W538"/>
  <c r="AC538" s="1"/>
  <c r="W544"/>
  <c r="AC544" s="1"/>
  <c r="W546"/>
  <c r="AC546" s="1"/>
  <c r="W537"/>
  <c r="W545"/>
  <c r="AC545" s="1"/>
  <c r="W540"/>
  <c r="AC540" s="1"/>
  <c r="W542"/>
  <c r="W548"/>
  <c r="AC548" s="1"/>
  <c r="W541"/>
  <c r="W549"/>
  <c r="AC549" s="1"/>
  <c r="FL536"/>
  <c r="FR536" s="1"/>
  <c r="FL549"/>
  <c r="FR549" s="1"/>
  <c r="FL547"/>
  <c r="FR547" s="1"/>
  <c r="FL545"/>
  <c r="FR545" s="1"/>
  <c r="FL543"/>
  <c r="FR543" s="1"/>
  <c r="FL541"/>
  <c r="FR541" s="1"/>
  <c r="FL539"/>
  <c r="FR539" s="1"/>
  <c r="FL537"/>
  <c r="FR537" s="1"/>
  <c r="FL548"/>
  <c r="FR548" s="1"/>
  <c r="FL544"/>
  <c r="FR544" s="1"/>
  <c r="FL540"/>
  <c r="FR540" s="1"/>
  <c r="FL546"/>
  <c r="FR546" s="1"/>
  <c r="FL542"/>
  <c r="FR542" s="1"/>
  <c r="FL538"/>
  <c r="FR538" s="1"/>
  <c r="CF549"/>
  <c r="CL549" s="1"/>
  <c r="CF547"/>
  <c r="CL547" s="1"/>
  <c r="CF545"/>
  <c r="CL545" s="1"/>
  <c r="CF543"/>
  <c r="CL543" s="1"/>
  <c r="CF541"/>
  <c r="CL541" s="1"/>
  <c r="CF539"/>
  <c r="CL539" s="1"/>
  <c r="CF537"/>
  <c r="CL537" s="1"/>
  <c r="CF546"/>
  <c r="CL546" s="1"/>
  <c r="CF542"/>
  <c r="CL542" s="1"/>
  <c r="CF538"/>
  <c r="CL538" s="1"/>
  <c r="CF548"/>
  <c r="CL548" s="1"/>
  <c r="CF544"/>
  <c r="CL544" s="1"/>
  <c r="CF540"/>
  <c r="CL540" s="1"/>
  <c r="CF536"/>
  <c r="CL536" s="1"/>
  <c r="FN548"/>
  <c r="FT548" s="1"/>
  <c r="FN546"/>
  <c r="FT546" s="1"/>
  <c r="FN544"/>
  <c r="FT544" s="1"/>
  <c r="FN542"/>
  <c r="FT542" s="1"/>
  <c r="FN540"/>
  <c r="FT540" s="1"/>
  <c r="FN538"/>
  <c r="FT538" s="1"/>
  <c r="FN549"/>
  <c r="FT549" s="1"/>
  <c r="FN545"/>
  <c r="FT545" s="1"/>
  <c r="FN541"/>
  <c r="FT541" s="1"/>
  <c r="FN537"/>
  <c r="FT537" s="1"/>
  <c r="FN547"/>
  <c r="FT547" s="1"/>
  <c r="FN543"/>
  <c r="FT543" s="1"/>
  <c r="FN539"/>
  <c r="FT539" s="1"/>
  <c r="FN536"/>
  <c r="FT536" s="1"/>
  <c r="DC549"/>
  <c r="DI549" s="1"/>
  <c r="DC547"/>
  <c r="DI547" s="1"/>
  <c r="DC545"/>
  <c r="DI545" s="1"/>
  <c r="DC543"/>
  <c r="DI543" s="1"/>
  <c r="DC541"/>
  <c r="DI541" s="1"/>
  <c r="DC539"/>
  <c r="DI539" s="1"/>
  <c r="DC537"/>
  <c r="DI537" s="1"/>
  <c r="DC546"/>
  <c r="DI546" s="1"/>
  <c r="DC542"/>
  <c r="DI542" s="1"/>
  <c r="DC538"/>
  <c r="DI538" s="1"/>
  <c r="DC548"/>
  <c r="DI548" s="1"/>
  <c r="DC544"/>
  <c r="DI544" s="1"/>
  <c r="DC540"/>
  <c r="DI540" s="1"/>
  <c r="DC536"/>
  <c r="DI536" s="1"/>
  <c r="DY559"/>
  <c r="EE559" s="1"/>
  <c r="DY555"/>
  <c r="EE555" s="1"/>
  <c r="DY549"/>
  <c r="EE549" s="1"/>
  <c r="DY547"/>
  <c r="EE547" s="1"/>
  <c r="DY545"/>
  <c r="EE545" s="1"/>
  <c r="DY543"/>
  <c r="EE543" s="1"/>
  <c r="DY541"/>
  <c r="EE541" s="1"/>
  <c r="DY539"/>
  <c r="EE539" s="1"/>
  <c r="DY537"/>
  <c r="EE537" s="1"/>
  <c r="DY560"/>
  <c r="EE560" s="1"/>
  <c r="DY556"/>
  <c r="EE556" s="1"/>
  <c r="DY552"/>
  <c r="EE552" s="1"/>
  <c r="DY561"/>
  <c r="EE561" s="1"/>
  <c r="DY553"/>
  <c r="EE553" s="1"/>
  <c r="DY546"/>
  <c r="EE546" s="1"/>
  <c r="DY542"/>
  <c r="EE542" s="1"/>
  <c r="DY538"/>
  <c r="EE538" s="1"/>
  <c r="DY558"/>
  <c r="EE558" s="1"/>
  <c r="DY557"/>
  <c r="EE557" s="1"/>
  <c r="DY548"/>
  <c r="EE548" s="1"/>
  <c r="DY544"/>
  <c r="EE544" s="1"/>
  <c r="DY540"/>
  <c r="EE540" s="1"/>
  <c r="DY536"/>
  <c r="EE536" s="1"/>
  <c r="DY554"/>
  <c r="EE554" s="1"/>
  <c r="GL555"/>
  <c r="GR555" s="1"/>
  <c r="GL543"/>
  <c r="GR543" s="1"/>
  <c r="GL560"/>
  <c r="GR560" s="1"/>
  <c r="GL553"/>
  <c r="GR553" s="1"/>
  <c r="GL558"/>
  <c r="GR558" s="1"/>
  <c r="GL540"/>
  <c r="GR540" s="1"/>
  <c r="DF560"/>
  <c r="DL560" s="1"/>
  <c r="DF556"/>
  <c r="DL556" s="1"/>
  <c r="DF552"/>
  <c r="DL552" s="1"/>
  <c r="DF559"/>
  <c r="DL559" s="1"/>
  <c r="DF555"/>
  <c r="DL555" s="1"/>
  <c r="DF549"/>
  <c r="DL549" s="1"/>
  <c r="DF547"/>
  <c r="DL547" s="1"/>
  <c r="DF545"/>
  <c r="DL545" s="1"/>
  <c r="DF543"/>
  <c r="DL543" s="1"/>
  <c r="DF541"/>
  <c r="DL541" s="1"/>
  <c r="DF539"/>
  <c r="DL539" s="1"/>
  <c r="DF537"/>
  <c r="DL537" s="1"/>
  <c r="DF554"/>
  <c r="DL554" s="1"/>
  <c r="DF557"/>
  <c r="DL557" s="1"/>
  <c r="DF548"/>
  <c r="DL548" s="1"/>
  <c r="DF544"/>
  <c r="DL544" s="1"/>
  <c r="DF540"/>
  <c r="DL540" s="1"/>
  <c r="DF536"/>
  <c r="DL536" s="1"/>
  <c r="DF558"/>
  <c r="DL558" s="1"/>
  <c r="DF561"/>
  <c r="DL561" s="1"/>
  <c r="DF553"/>
  <c r="DL553" s="1"/>
  <c r="DF546"/>
  <c r="DL546" s="1"/>
  <c r="DF542"/>
  <c r="DL542" s="1"/>
  <c r="DF538"/>
  <c r="DL538" s="1"/>
  <c r="HG560"/>
  <c r="HM560" s="1"/>
  <c r="HG556"/>
  <c r="HM556" s="1"/>
  <c r="HG552"/>
  <c r="HM552" s="1"/>
  <c r="HG559"/>
  <c r="HM559" s="1"/>
  <c r="HG555"/>
  <c r="HM555" s="1"/>
  <c r="HG549"/>
  <c r="HM549" s="1"/>
  <c r="HG547"/>
  <c r="HM547" s="1"/>
  <c r="HG545"/>
  <c r="HM545" s="1"/>
  <c r="HG543"/>
  <c r="HM543" s="1"/>
  <c r="HG541"/>
  <c r="HM541" s="1"/>
  <c r="HG539"/>
  <c r="HM539" s="1"/>
  <c r="HG537"/>
  <c r="HM537" s="1"/>
  <c r="HG536"/>
  <c r="HM536" s="1"/>
  <c r="HG558"/>
  <c r="HM558" s="1"/>
  <c r="HG561"/>
  <c r="HM561" s="1"/>
  <c r="HG553"/>
  <c r="HM553" s="1"/>
  <c r="HG546"/>
  <c r="HM546" s="1"/>
  <c r="HG542"/>
  <c r="HM542" s="1"/>
  <c r="HG538"/>
  <c r="HM538" s="1"/>
  <c r="HG554"/>
  <c r="HM554" s="1"/>
  <c r="HG557"/>
  <c r="HM557" s="1"/>
  <c r="HG548"/>
  <c r="HM548" s="1"/>
  <c r="HG544"/>
  <c r="HM544" s="1"/>
  <c r="HG540"/>
  <c r="HM540" s="1"/>
  <c r="AR549"/>
  <c r="AX549" s="1"/>
  <c r="AR547"/>
  <c r="AX547" s="1"/>
  <c r="AR545"/>
  <c r="AX545" s="1"/>
  <c r="AR543"/>
  <c r="AX543" s="1"/>
  <c r="AR541"/>
  <c r="AX541" s="1"/>
  <c r="AR539"/>
  <c r="AX539" s="1"/>
  <c r="AR537"/>
  <c r="AX537" s="1"/>
  <c r="AR536"/>
  <c r="AX536" s="1"/>
  <c r="AR548"/>
  <c r="AX548" s="1"/>
  <c r="AR546"/>
  <c r="AX546" s="1"/>
  <c r="AR544"/>
  <c r="AX544" s="1"/>
  <c r="AR542"/>
  <c r="AX542" s="1"/>
  <c r="AR540"/>
  <c r="AX540" s="1"/>
  <c r="AR538"/>
  <c r="AX538" s="1"/>
  <c r="GH548"/>
  <c r="GN548" s="1"/>
  <c r="GH546"/>
  <c r="GN546" s="1"/>
  <c r="GH544"/>
  <c r="GN544" s="1"/>
  <c r="GH542"/>
  <c r="GN542" s="1"/>
  <c r="GH540"/>
  <c r="GN540" s="1"/>
  <c r="GH538"/>
  <c r="GN538" s="1"/>
  <c r="GH536"/>
  <c r="GN536" s="1"/>
  <c r="GH547"/>
  <c r="GN547" s="1"/>
  <c r="GH543"/>
  <c r="GN543" s="1"/>
  <c r="GH539"/>
  <c r="GN539" s="1"/>
  <c r="GH549"/>
  <c r="GN549" s="1"/>
  <c r="GH545"/>
  <c r="GN545" s="1"/>
  <c r="GH541"/>
  <c r="GN541" s="1"/>
  <c r="GH537"/>
  <c r="GN537" s="1"/>
  <c r="AQ549"/>
  <c r="AW549" s="1"/>
  <c r="AQ547"/>
  <c r="AW547" s="1"/>
  <c r="AQ545"/>
  <c r="AW545" s="1"/>
  <c r="AQ543"/>
  <c r="AW543" s="1"/>
  <c r="AQ541"/>
  <c r="AW541" s="1"/>
  <c r="AQ539"/>
  <c r="AW539" s="1"/>
  <c r="AQ537"/>
  <c r="AW537" s="1"/>
  <c r="AQ548"/>
  <c r="AW548" s="1"/>
  <c r="AQ546"/>
  <c r="AW546" s="1"/>
  <c r="AQ544"/>
  <c r="AW544" s="1"/>
  <c r="AQ542"/>
  <c r="AW542" s="1"/>
  <c r="AQ540"/>
  <c r="AW540" s="1"/>
  <c r="AQ538"/>
  <c r="AW538" s="1"/>
  <c r="AQ536"/>
  <c r="AW536" s="1"/>
  <c r="FM548"/>
  <c r="FS548" s="1"/>
  <c r="FM546"/>
  <c r="FS546" s="1"/>
  <c r="FM544"/>
  <c r="FS544" s="1"/>
  <c r="FM542"/>
  <c r="FS542" s="1"/>
  <c r="FM540"/>
  <c r="FS540" s="1"/>
  <c r="FM538"/>
  <c r="FS538" s="1"/>
  <c r="FM536"/>
  <c r="FS536" s="1"/>
  <c r="FM549"/>
  <c r="FS549" s="1"/>
  <c r="FM545"/>
  <c r="FS545" s="1"/>
  <c r="FM541"/>
  <c r="FS541" s="1"/>
  <c r="FM537"/>
  <c r="FS537" s="1"/>
  <c r="FM547"/>
  <c r="FS547" s="1"/>
  <c r="FM543"/>
  <c r="FS543" s="1"/>
  <c r="FM539"/>
  <c r="FS539" s="1"/>
  <c r="GI548"/>
  <c r="GO548" s="1"/>
  <c r="GI546"/>
  <c r="GO546" s="1"/>
  <c r="GI544"/>
  <c r="GO544" s="1"/>
  <c r="GI542"/>
  <c r="GO542" s="1"/>
  <c r="GI540"/>
  <c r="GO540" s="1"/>
  <c r="GI538"/>
  <c r="GO538" s="1"/>
  <c r="GI547"/>
  <c r="GO547" s="1"/>
  <c r="GI543"/>
  <c r="GO543" s="1"/>
  <c r="GI539"/>
  <c r="GO539" s="1"/>
  <c r="GI536"/>
  <c r="GO536" s="1"/>
  <c r="GI549"/>
  <c r="GO549" s="1"/>
  <c r="GI545"/>
  <c r="GO545" s="1"/>
  <c r="GI541"/>
  <c r="GO541" s="1"/>
  <c r="GI537"/>
  <c r="GO537" s="1"/>
  <c r="CH549"/>
  <c r="CN549" s="1"/>
  <c r="CH547"/>
  <c r="CN547" s="1"/>
  <c r="CH545"/>
  <c r="CN545" s="1"/>
  <c r="CH543"/>
  <c r="CN543" s="1"/>
  <c r="CH541"/>
  <c r="CN541" s="1"/>
  <c r="CH539"/>
  <c r="CN539" s="1"/>
  <c r="CH537"/>
  <c r="CN537" s="1"/>
  <c r="CH548"/>
  <c r="CN548" s="1"/>
  <c r="CH544"/>
  <c r="CN544" s="1"/>
  <c r="CH540"/>
  <c r="CN540" s="1"/>
  <c r="CH536"/>
  <c r="CN536" s="1"/>
  <c r="CH546"/>
  <c r="CN546" s="1"/>
  <c r="CH542"/>
  <c r="CN542" s="1"/>
  <c r="CH538"/>
  <c r="CN538" s="1"/>
  <c r="EQ549"/>
  <c r="EW549" s="1"/>
  <c r="EQ547"/>
  <c r="EW547" s="1"/>
  <c r="EQ545"/>
  <c r="EW545" s="1"/>
  <c r="EQ543"/>
  <c r="EW543" s="1"/>
  <c r="EQ541"/>
  <c r="EW541" s="1"/>
  <c r="EQ539"/>
  <c r="EW539" s="1"/>
  <c r="EQ537"/>
  <c r="EW537" s="1"/>
  <c r="EQ548"/>
  <c r="EW548" s="1"/>
  <c r="EQ544"/>
  <c r="EW544" s="1"/>
  <c r="EQ540"/>
  <c r="EW540" s="1"/>
  <c r="EQ536"/>
  <c r="EW536" s="1"/>
  <c r="EQ546"/>
  <c r="EW546" s="1"/>
  <c r="EQ542"/>
  <c r="EW542" s="1"/>
  <c r="EQ538"/>
  <c r="EW538" s="1"/>
  <c r="BK548"/>
  <c r="BQ548" s="1"/>
  <c r="BK546"/>
  <c r="BQ546" s="1"/>
  <c r="BK544"/>
  <c r="BQ544" s="1"/>
  <c r="BK542"/>
  <c r="BQ542" s="1"/>
  <c r="BK540"/>
  <c r="BQ540" s="1"/>
  <c r="BK538"/>
  <c r="BQ538" s="1"/>
  <c r="BK536"/>
  <c r="BQ536" s="1"/>
  <c r="BK549"/>
  <c r="BQ549" s="1"/>
  <c r="BK547"/>
  <c r="BQ547" s="1"/>
  <c r="BK545"/>
  <c r="BQ545" s="1"/>
  <c r="BK543"/>
  <c r="BQ543" s="1"/>
  <c r="BK541"/>
  <c r="BQ541" s="1"/>
  <c r="BK539"/>
  <c r="BQ539" s="1"/>
  <c r="BK537"/>
  <c r="BQ537" s="1"/>
  <c r="CG549"/>
  <c r="CM549" s="1"/>
  <c r="CG547"/>
  <c r="CM547" s="1"/>
  <c r="CG545"/>
  <c r="CM545" s="1"/>
  <c r="CG543"/>
  <c r="CM543" s="1"/>
  <c r="CG541"/>
  <c r="CM541" s="1"/>
  <c r="CG539"/>
  <c r="CM539" s="1"/>
  <c r="CG537"/>
  <c r="CM537" s="1"/>
  <c r="CG546"/>
  <c r="CM546" s="1"/>
  <c r="CG542"/>
  <c r="CM542" s="1"/>
  <c r="CG538"/>
  <c r="CM538" s="1"/>
  <c r="CG548"/>
  <c r="CM548" s="1"/>
  <c r="CG544"/>
  <c r="CM544" s="1"/>
  <c r="CG540"/>
  <c r="CM540" s="1"/>
  <c r="CG536"/>
  <c r="CM536" s="1"/>
  <c r="IA561"/>
  <c r="IG561" s="1"/>
  <c r="IA546"/>
  <c r="IG546" s="1"/>
  <c r="IA538"/>
  <c r="IG538" s="1"/>
  <c r="IA555"/>
  <c r="IG555" s="1"/>
  <c r="IA560"/>
  <c r="IG560" s="1"/>
  <c r="IA545"/>
  <c r="IG545" s="1"/>
  <c r="HC549"/>
  <c r="HI549" s="1"/>
  <c r="HC547"/>
  <c r="HI547" s="1"/>
  <c r="HC545"/>
  <c r="HI545" s="1"/>
  <c r="HC543"/>
  <c r="HI543" s="1"/>
  <c r="HC541"/>
  <c r="HI541" s="1"/>
  <c r="HC539"/>
  <c r="HI539" s="1"/>
  <c r="HC537"/>
  <c r="HI537" s="1"/>
  <c r="HC548"/>
  <c r="HI548" s="1"/>
  <c r="HC544"/>
  <c r="HI544" s="1"/>
  <c r="HC540"/>
  <c r="HI540" s="1"/>
  <c r="HC546"/>
  <c r="HI546" s="1"/>
  <c r="HC542"/>
  <c r="HI542" s="1"/>
  <c r="HC538"/>
  <c r="HI538" s="1"/>
  <c r="HC536"/>
  <c r="HI536" s="1"/>
  <c r="EV564"/>
  <c r="AS564"/>
  <c r="CI564"/>
  <c r="DZ564"/>
  <c r="EA564"/>
  <c r="ET564"/>
  <c r="IB564"/>
  <c r="BO564"/>
  <c r="AA536"/>
  <c r="AA543"/>
  <c r="AB543"/>
  <c r="AB536"/>
  <c r="AB544"/>
  <c r="AC542"/>
  <c r="AC537"/>
  <c r="AC541"/>
  <c r="X564"/>
  <c r="Z564"/>
  <c r="Y564"/>
  <c r="CK554" l="1"/>
  <c r="CQ554" s="1"/>
  <c r="CK548"/>
  <c r="CQ548" s="1"/>
  <c r="CK540"/>
  <c r="CQ540" s="1"/>
  <c r="CK558"/>
  <c r="CQ558" s="1"/>
  <c r="CK559"/>
  <c r="CQ559" s="1"/>
  <c r="CK545"/>
  <c r="CQ545" s="1"/>
  <c r="CK537"/>
  <c r="CQ537" s="1"/>
  <c r="CK552"/>
  <c r="CQ552" s="1"/>
  <c r="CK547"/>
  <c r="CQ547" s="1"/>
  <c r="CK539"/>
  <c r="CQ539" s="1"/>
  <c r="CK557"/>
  <c r="CQ557" s="1"/>
  <c r="CK544"/>
  <c r="CQ544" s="1"/>
  <c r="CK556"/>
  <c r="CQ556" s="1"/>
  <c r="CK549"/>
  <c r="CQ549" s="1"/>
  <c r="CK541"/>
  <c r="CQ541" s="1"/>
  <c r="CK560"/>
  <c r="CQ560" s="1"/>
  <c r="CK555"/>
  <c r="CQ555" s="1"/>
  <c r="CK543"/>
  <c r="CQ543" s="1"/>
  <c r="AKI554"/>
  <c r="AKO554" s="1"/>
  <c r="AKI557"/>
  <c r="AKO557" s="1"/>
  <c r="AKI548"/>
  <c r="AKO548" s="1"/>
  <c r="AKI544"/>
  <c r="AKO544" s="1"/>
  <c r="AKI540"/>
  <c r="AKO540" s="1"/>
  <c r="AKI536"/>
  <c r="AKO536" s="1"/>
  <c r="AKI552"/>
  <c r="AKO552" s="1"/>
  <c r="AKI547"/>
  <c r="AKO547" s="1"/>
  <c r="AKI539"/>
  <c r="AKO539" s="1"/>
  <c r="AKI559"/>
  <c r="AKO559" s="1"/>
  <c r="AKI545"/>
  <c r="AKO545" s="1"/>
  <c r="AKI537"/>
  <c r="AKO537" s="1"/>
  <c r="AKI558"/>
  <c r="AKO558" s="1"/>
  <c r="AKI553"/>
  <c r="AKO553" s="1"/>
  <c r="AKI542"/>
  <c r="AKO542" s="1"/>
  <c r="AKI560"/>
  <c r="AKO560" s="1"/>
  <c r="AKI543"/>
  <c r="AKO543" s="1"/>
  <c r="AKI549"/>
  <c r="AKO549" s="1"/>
  <c r="AKI561"/>
  <c r="AKO561" s="1"/>
  <c r="AKI546"/>
  <c r="AKO546" s="1"/>
  <c r="AKI538"/>
  <c r="AKO538" s="1"/>
  <c r="AKI555"/>
  <c r="AKO555" s="1"/>
  <c r="AKI556"/>
  <c r="AKO556" s="1"/>
  <c r="AKI541"/>
  <c r="AKO541" s="1"/>
  <c r="DE561"/>
  <c r="DK561" s="1"/>
  <c r="DE548"/>
  <c r="DK548" s="1"/>
  <c r="DE540"/>
  <c r="DK540" s="1"/>
  <c r="DE552"/>
  <c r="DK552" s="1"/>
  <c r="DE541"/>
  <c r="DK541" s="1"/>
  <c r="DE547"/>
  <c r="DK547" s="1"/>
  <c r="DE536"/>
  <c r="DK536" s="1"/>
  <c r="DE557"/>
  <c r="DK557" s="1"/>
  <c r="DE544"/>
  <c r="DK544" s="1"/>
  <c r="DE560"/>
  <c r="DK560" s="1"/>
  <c r="DE549"/>
  <c r="DK549" s="1"/>
  <c r="DE554"/>
  <c r="DK554" s="1"/>
  <c r="DE539"/>
  <c r="DK539" s="1"/>
  <c r="ALY555"/>
  <c r="AME555" s="1"/>
  <c r="ALY547"/>
  <c r="AME547" s="1"/>
  <c r="ALY543"/>
  <c r="AME543" s="1"/>
  <c r="ALY539"/>
  <c r="AME539" s="1"/>
  <c r="ALY560"/>
  <c r="AME560" s="1"/>
  <c r="ALY552"/>
  <c r="AME552" s="1"/>
  <c r="ALY557"/>
  <c r="AME557" s="1"/>
  <c r="ALY548"/>
  <c r="AME548" s="1"/>
  <c r="ALY544"/>
  <c r="AME544" s="1"/>
  <c r="ALY540"/>
  <c r="AME540" s="1"/>
  <c r="ALY536"/>
  <c r="AME536" s="1"/>
  <c r="ALY554"/>
  <c r="AME554" s="1"/>
  <c r="YZ554"/>
  <c r="ZF554" s="1"/>
  <c r="YZ557"/>
  <c r="ZF557" s="1"/>
  <c r="YZ548"/>
  <c r="ZF548" s="1"/>
  <c r="YZ544"/>
  <c r="ZF544" s="1"/>
  <c r="YZ540"/>
  <c r="ZF540" s="1"/>
  <c r="YZ536"/>
  <c r="ZF536" s="1"/>
  <c r="YZ556"/>
  <c r="ZF556" s="1"/>
  <c r="YZ559"/>
  <c r="ZF559" s="1"/>
  <c r="YZ549"/>
  <c r="ZF549" s="1"/>
  <c r="YZ545"/>
  <c r="ZF545" s="1"/>
  <c r="UE554"/>
  <c r="UK554" s="1"/>
  <c r="UE557"/>
  <c r="UK557" s="1"/>
  <c r="UE548"/>
  <c r="UK548" s="1"/>
  <c r="UE544"/>
  <c r="UK544" s="1"/>
  <c r="UE540"/>
  <c r="UK540" s="1"/>
  <c r="UE536"/>
  <c r="UK536" s="1"/>
  <c r="UE556"/>
  <c r="UK556" s="1"/>
  <c r="UE559"/>
  <c r="UK559" s="1"/>
  <c r="UE549"/>
  <c r="UK549" s="1"/>
  <c r="UE545"/>
  <c r="UK545" s="1"/>
  <c r="UE541"/>
  <c r="UK541" s="1"/>
  <c r="UE537"/>
  <c r="UK537" s="1"/>
  <c r="AKH559"/>
  <c r="AKN559" s="1"/>
  <c r="AKH539"/>
  <c r="AKN539" s="1"/>
  <c r="AKH548"/>
  <c r="AKN548" s="1"/>
  <c r="AKH554"/>
  <c r="AKN554" s="1"/>
  <c r="AMS556"/>
  <c r="AMY556" s="1"/>
  <c r="AMS552"/>
  <c r="AMY552" s="1"/>
  <c r="AMS547"/>
  <c r="AMY547" s="1"/>
  <c r="AMS539"/>
  <c r="AMY539" s="1"/>
  <c r="AMS561"/>
  <c r="AMY561" s="1"/>
  <c r="AMS546"/>
  <c r="AMY546" s="1"/>
  <c r="AMS538"/>
  <c r="AMY538" s="1"/>
  <c r="ABI547"/>
  <c r="ABO547" s="1"/>
  <c r="ABI543"/>
  <c r="ABO543" s="1"/>
  <c r="ABI539"/>
  <c r="ABO539" s="1"/>
  <c r="ABI536"/>
  <c r="ABO536" s="1"/>
  <c r="ABI546"/>
  <c r="ABO546" s="1"/>
  <c r="ABI542"/>
  <c r="ABO542" s="1"/>
  <c r="ABI538"/>
  <c r="ABO538" s="1"/>
  <c r="ACD547"/>
  <c r="ACJ547" s="1"/>
  <c r="ACD543"/>
  <c r="ACJ543" s="1"/>
  <c r="ACD539"/>
  <c r="ACJ539" s="1"/>
  <c r="ACD536"/>
  <c r="ACJ536" s="1"/>
  <c r="ACD546"/>
  <c r="ACJ546" s="1"/>
  <c r="ACD542"/>
  <c r="ACJ542" s="1"/>
  <c r="ACD538"/>
  <c r="ACJ538" s="1"/>
  <c r="AJK546"/>
  <c r="AJQ546" s="1"/>
  <c r="AJK542"/>
  <c r="AJQ542" s="1"/>
  <c r="AJK538"/>
  <c r="AJQ538" s="1"/>
  <c r="AJK549"/>
  <c r="AJQ549" s="1"/>
  <c r="AJK545"/>
  <c r="AJQ545" s="1"/>
  <c r="AJK541"/>
  <c r="AJQ541" s="1"/>
  <c r="AJK537"/>
  <c r="AJQ537" s="1"/>
  <c r="AQR547"/>
  <c r="AQX547" s="1"/>
  <c r="AQR543"/>
  <c r="AQX543" s="1"/>
  <c r="AQR539"/>
  <c r="AQX539" s="1"/>
  <c r="AQR548"/>
  <c r="AQX548" s="1"/>
  <c r="AQR544"/>
  <c r="AQX544" s="1"/>
  <c r="AQR540"/>
  <c r="AQX540" s="1"/>
  <c r="AQR536"/>
  <c r="AQX536" s="1"/>
  <c r="WK546"/>
  <c r="WQ546" s="1"/>
  <c r="WK542"/>
  <c r="WQ542" s="1"/>
  <c r="WK538"/>
  <c r="WQ538" s="1"/>
  <c r="WK547"/>
  <c r="WQ547" s="1"/>
  <c r="WK543"/>
  <c r="WQ543" s="1"/>
  <c r="WK539"/>
  <c r="WQ539" s="1"/>
  <c r="WK536"/>
  <c r="WQ536" s="1"/>
  <c r="VP546"/>
  <c r="VV546" s="1"/>
  <c r="VP542"/>
  <c r="VV542" s="1"/>
  <c r="VP538"/>
  <c r="VV538" s="1"/>
  <c r="VP549"/>
  <c r="VV549" s="1"/>
  <c r="VP545"/>
  <c r="VV545" s="1"/>
  <c r="VP541"/>
  <c r="VV541" s="1"/>
  <c r="VP537"/>
  <c r="VV537" s="1"/>
  <c r="AGX548"/>
  <c r="AHD548" s="1"/>
  <c r="AGX540"/>
  <c r="AHD540" s="1"/>
  <c r="AGX547"/>
  <c r="AHD547" s="1"/>
  <c r="AGX539"/>
  <c r="AHD539" s="1"/>
  <c r="AOE549"/>
  <c r="AOK549" s="1"/>
  <c r="AOE541"/>
  <c r="AOK541" s="1"/>
  <c r="AOE546"/>
  <c r="AOK546" s="1"/>
  <c r="AOE538"/>
  <c r="AOK538" s="1"/>
  <c r="AUU555"/>
  <c r="AVA555" s="1"/>
  <c r="AUU547"/>
  <c r="AVA547" s="1"/>
  <c r="AUU543"/>
  <c r="AVA543" s="1"/>
  <c r="AUU539"/>
  <c r="AVA539" s="1"/>
  <c r="AUU560"/>
  <c r="AVA560" s="1"/>
  <c r="AUU552"/>
  <c r="AVA552" s="1"/>
  <c r="AUU557"/>
  <c r="AVA557" s="1"/>
  <c r="AUU548"/>
  <c r="AVA548" s="1"/>
  <c r="AUU544"/>
  <c r="AVA544" s="1"/>
  <c r="AUU540"/>
  <c r="AVA540" s="1"/>
  <c r="AUU536"/>
  <c r="AVA536" s="1"/>
  <c r="AUU554"/>
  <c r="AVA554" s="1"/>
  <c r="AFI546"/>
  <c r="AFO546" s="1"/>
  <c r="AFI542"/>
  <c r="AFO542" s="1"/>
  <c r="AFI538"/>
  <c r="AFO538" s="1"/>
  <c r="AFI549"/>
  <c r="AFO549" s="1"/>
  <c r="AFI545"/>
  <c r="AFO545" s="1"/>
  <c r="AFI541"/>
  <c r="AFO541" s="1"/>
  <c r="AFI537"/>
  <c r="AFO537" s="1"/>
  <c r="ACX547"/>
  <c r="ADD547" s="1"/>
  <c r="ACX543"/>
  <c r="ADD543" s="1"/>
  <c r="ACX539"/>
  <c r="ADD539" s="1"/>
  <c r="ACX548"/>
  <c r="ADD548" s="1"/>
  <c r="ACX544"/>
  <c r="ADD544" s="1"/>
  <c r="ACX540"/>
  <c r="ADD540" s="1"/>
  <c r="ACX536"/>
  <c r="ADD536" s="1"/>
  <c r="AMP547"/>
  <c r="AMV547" s="1"/>
  <c r="AMP543"/>
  <c r="AMV543" s="1"/>
  <c r="AMP539"/>
  <c r="AMV539" s="1"/>
  <c r="AMP548"/>
  <c r="AMV548" s="1"/>
  <c r="AMP544"/>
  <c r="AMV544" s="1"/>
  <c r="AMP540"/>
  <c r="AMV540" s="1"/>
  <c r="AMP536"/>
  <c r="AMV536" s="1"/>
  <c r="ATB547"/>
  <c r="ATH547" s="1"/>
  <c r="ATB543"/>
  <c r="ATH543" s="1"/>
  <c r="ATB539"/>
  <c r="ATH539" s="1"/>
  <c r="ATB548"/>
  <c r="ATH548" s="1"/>
  <c r="ATB544"/>
  <c r="ATH544" s="1"/>
  <c r="ATB540"/>
  <c r="ATH540" s="1"/>
  <c r="ATB536"/>
  <c r="ATH536" s="1"/>
  <c r="RQ547"/>
  <c r="RW547" s="1"/>
  <c r="RQ543"/>
  <c r="RW543" s="1"/>
  <c r="RQ539"/>
  <c r="RW539" s="1"/>
  <c r="RQ536"/>
  <c r="RW536" s="1"/>
  <c r="RQ546"/>
  <c r="RW546" s="1"/>
  <c r="RQ542"/>
  <c r="RW542" s="1"/>
  <c r="RQ538"/>
  <c r="RW538" s="1"/>
  <c r="PH557"/>
  <c r="PN557" s="1"/>
  <c r="PH548"/>
  <c r="PN548" s="1"/>
  <c r="PH544"/>
  <c r="PN544" s="1"/>
  <c r="PH540"/>
  <c r="PN540" s="1"/>
  <c r="PH536"/>
  <c r="PN536" s="1"/>
  <c r="PH554"/>
  <c r="PN554" s="1"/>
  <c r="PH555"/>
  <c r="PN555" s="1"/>
  <c r="PH547"/>
  <c r="PN547" s="1"/>
  <c r="PH543"/>
  <c r="PN543" s="1"/>
  <c r="PH539"/>
  <c r="PN539" s="1"/>
  <c r="PH560"/>
  <c r="PN560" s="1"/>
  <c r="PH552"/>
  <c r="PN552" s="1"/>
  <c r="OI546"/>
  <c r="OO546" s="1"/>
  <c r="OI542"/>
  <c r="OO542" s="1"/>
  <c r="OI538"/>
  <c r="OO538" s="1"/>
  <c r="OI549"/>
  <c r="OO549" s="1"/>
  <c r="OI545"/>
  <c r="OO545" s="1"/>
  <c r="OI541"/>
  <c r="OO541" s="1"/>
  <c r="OI537"/>
  <c r="OO537" s="1"/>
  <c r="MU546"/>
  <c r="NA546" s="1"/>
  <c r="MU542"/>
  <c r="NA542" s="1"/>
  <c r="MU538"/>
  <c r="NA538" s="1"/>
  <c r="MU549"/>
  <c r="NA549" s="1"/>
  <c r="MU545"/>
  <c r="NA545" s="1"/>
  <c r="MU541"/>
  <c r="NA541" s="1"/>
  <c r="MU537"/>
  <c r="NA537" s="1"/>
  <c r="IR547"/>
  <c r="IX547" s="1"/>
  <c r="IR543"/>
  <c r="IX543" s="1"/>
  <c r="IR539"/>
  <c r="IX539" s="1"/>
  <c r="IR548"/>
  <c r="IX548" s="1"/>
  <c r="IR544"/>
  <c r="IX544" s="1"/>
  <c r="IR540"/>
  <c r="IX540" s="1"/>
  <c r="IR536"/>
  <c r="IX536" s="1"/>
  <c r="ABL557"/>
  <c r="ABR557" s="1"/>
  <c r="ABL548"/>
  <c r="ABR548" s="1"/>
  <c r="ABL544"/>
  <c r="ABR544" s="1"/>
  <c r="ABL540"/>
  <c r="ABR540" s="1"/>
  <c r="ABL536"/>
  <c r="ABR536" s="1"/>
  <c r="ABL554"/>
  <c r="ABR554" s="1"/>
  <c r="ABL555"/>
  <c r="ABR555" s="1"/>
  <c r="ABL547"/>
  <c r="ABR547" s="1"/>
  <c r="ABL543"/>
  <c r="ABR543" s="1"/>
  <c r="ABL539"/>
  <c r="ABR539" s="1"/>
  <c r="ABL560"/>
  <c r="ABR560" s="1"/>
  <c r="ABL552"/>
  <c r="ABR552" s="1"/>
  <c r="AIS557"/>
  <c r="AIY557" s="1"/>
  <c r="AIS548"/>
  <c r="AIY548" s="1"/>
  <c r="AIS544"/>
  <c r="AIY544" s="1"/>
  <c r="AIS540"/>
  <c r="AIY540" s="1"/>
  <c r="AIS536"/>
  <c r="AIY536" s="1"/>
  <c r="AIS554"/>
  <c r="AIY554" s="1"/>
  <c r="AIS555"/>
  <c r="AIY555" s="1"/>
  <c r="AIS547"/>
  <c r="AIY547" s="1"/>
  <c r="AIS543"/>
  <c r="AIY543" s="1"/>
  <c r="AIS539"/>
  <c r="AIY539" s="1"/>
  <c r="AIS560"/>
  <c r="AIY560" s="1"/>
  <c r="AIS552"/>
  <c r="AIY552" s="1"/>
  <c r="ATF556"/>
  <c r="ATL556" s="1"/>
  <c r="ATF559"/>
  <c r="ATL559" s="1"/>
  <c r="ATF549"/>
  <c r="ATL549" s="1"/>
  <c r="ATF545"/>
  <c r="ATL545" s="1"/>
  <c r="ATF541"/>
  <c r="ATL541" s="1"/>
  <c r="ATF537"/>
  <c r="ATL537" s="1"/>
  <c r="ATF554"/>
  <c r="ATL554" s="1"/>
  <c r="ATF557"/>
  <c r="ATL557" s="1"/>
  <c r="ATF548"/>
  <c r="ATL548" s="1"/>
  <c r="ATF544"/>
  <c r="ATL544" s="1"/>
  <c r="ATF540"/>
  <c r="ATL540" s="1"/>
  <c r="ATF536"/>
  <c r="ATL536" s="1"/>
  <c r="ABJ557"/>
  <c r="ABP557" s="1"/>
  <c r="ABJ548"/>
  <c r="ABP548" s="1"/>
  <c r="ABJ544"/>
  <c r="ABP544" s="1"/>
  <c r="ABJ540"/>
  <c r="ABP540" s="1"/>
  <c r="ABJ536"/>
  <c r="ABP536" s="1"/>
  <c r="ABJ554"/>
  <c r="ABP554" s="1"/>
  <c r="ABJ555"/>
  <c r="ABP555" s="1"/>
  <c r="ABJ547"/>
  <c r="ABP547" s="1"/>
  <c r="ABJ543"/>
  <c r="ABP543" s="1"/>
  <c r="ABJ539"/>
  <c r="ABP539" s="1"/>
  <c r="ABJ560"/>
  <c r="ABP560" s="1"/>
  <c r="ABJ552"/>
  <c r="ABP552" s="1"/>
  <c r="ANM555"/>
  <c r="ANS555" s="1"/>
  <c r="ANM547"/>
  <c r="ANS547" s="1"/>
  <c r="ANM543"/>
  <c r="ANS543" s="1"/>
  <c r="ANM539"/>
  <c r="ANS539" s="1"/>
  <c r="ANM560"/>
  <c r="ANS560" s="1"/>
  <c r="ANM552"/>
  <c r="ANS552" s="1"/>
  <c r="ANM557"/>
  <c r="ANS557" s="1"/>
  <c r="ANM548"/>
  <c r="ANS548" s="1"/>
  <c r="ANM544"/>
  <c r="ANS544" s="1"/>
  <c r="ANM540"/>
  <c r="ANS540" s="1"/>
  <c r="ANM536"/>
  <c r="ANS536" s="1"/>
  <c r="ANM554"/>
  <c r="ANS554" s="1"/>
  <c r="BL541"/>
  <c r="BR541" s="1"/>
  <c r="BL538"/>
  <c r="BR538" s="1"/>
  <c r="IA537"/>
  <c r="IG537" s="1"/>
  <c r="IA559"/>
  <c r="IG559" s="1"/>
  <c r="IA543"/>
  <c r="IG543" s="1"/>
  <c r="IA558"/>
  <c r="IG558" s="1"/>
  <c r="IA542"/>
  <c r="IG542" s="1"/>
  <c r="IA553"/>
  <c r="IG553" s="1"/>
  <c r="FP538"/>
  <c r="FV538" s="1"/>
  <c r="FP561"/>
  <c r="FV561" s="1"/>
  <c r="FP548"/>
  <c r="FV548" s="1"/>
  <c r="FP539"/>
  <c r="FV539" s="1"/>
  <c r="FP547"/>
  <c r="FV547" s="1"/>
  <c r="FP552"/>
  <c r="FV552" s="1"/>
  <c r="AU554"/>
  <c r="BA554" s="1"/>
  <c r="AU536"/>
  <c r="BA536" s="1"/>
  <c r="AU540"/>
  <c r="BA540" s="1"/>
  <c r="AU544"/>
  <c r="BA544" s="1"/>
  <c r="AU548"/>
  <c r="BA548" s="1"/>
  <c r="AU557"/>
  <c r="BA557" s="1"/>
  <c r="AU552"/>
  <c r="BA552" s="1"/>
  <c r="AU560"/>
  <c r="BA560" s="1"/>
  <c r="AU539"/>
  <c r="BA539" s="1"/>
  <c r="AU543"/>
  <c r="BA543" s="1"/>
  <c r="AU547"/>
  <c r="BA547" s="1"/>
  <c r="FQ552"/>
  <c r="FW552" s="1"/>
  <c r="FQ539"/>
  <c r="FW539" s="1"/>
  <c r="FQ547"/>
  <c r="FW547" s="1"/>
  <c r="FQ556"/>
  <c r="FW556" s="1"/>
  <c r="FQ541"/>
  <c r="FW541" s="1"/>
  <c r="FQ549"/>
  <c r="FW549" s="1"/>
  <c r="FQ554"/>
  <c r="FW554" s="1"/>
  <c r="FQ536"/>
  <c r="FW536" s="1"/>
  <c r="FQ540"/>
  <c r="FW540" s="1"/>
  <c r="FQ544"/>
  <c r="FW544" s="1"/>
  <c r="FQ548"/>
  <c r="FW548" s="1"/>
  <c r="CJ556"/>
  <c r="CP556" s="1"/>
  <c r="CJ539"/>
  <c r="CP539" s="1"/>
  <c r="CJ540"/>
  <c r="CP540" s="1"/>
  <c r="EU552"/>
  <c r="FA552" s="1"/>
  <c r="EU539"/>
  <c r="FA539" s="1"/>
  <c r="EU547"/>
  <c r="FA547" s="1"/>
  <c r="EU556"/>
  <c r="FA556" s="1"/>
  <c r="EU541"/>
  <c r="FA541" s="1"/>
  <c r="EU549"/>
  <c r="FA549" s="1"/>
  <c r="EU554"/>
  <c r="FA554" s="1"/>
  <c r="EU536"/>
  <c r="FA536" s="1"/>
  <c r="EU540"/>
  <c r="FA540" s="1"/>
  <c r="EU544"/>
  <c r="FA544" s="1"/>
  <c r="EU548"/>
  <c r="FA548" s="1"/>
  <c r="HF558"/>
  <c r="HL558" s="1"/>
  <c r="HF542"/>
  <c r="HL542" s="1"/>
  <c r="HF553"/>
  <c r="HL553" s="1"/>
  <c r="HF554"/>
  <c r="HL554" s="1"/>
  <c r="HF540"/>
  <c r="HL540" s="1"/>
  <c r="HF548"/>
  <c r="HL548" s="1"/>
  <c r="HF552"/>
  <c r="HL552" s="1"/>
  <c r="HF560"/>
  <c r="HL560" s="1"/>
  <c r="HF539"/>
  <c r="HL539" s="1"/>
  <c r="HF543"/>
  <c r="HL543" s="1"/>
  <c r="HF547"/>
  <c r="HL547" s="1"/>
  <c r="DD542"/>
  <c r="DJ542" s="1"/>
  <c r="DD558"/>
  <c r="DJ558" s="1"/>
  <c r="DD548"/>
  <c r="DJ548" s="1"/>
  <c r="DD539"/>
  <c r="DJ539" s="1"/>
  <c r="DD547"/>
  <c r="DJ547" s="1"/>
  <c r="DD552"/>
  <c r="DJ552" s="1"/>
  <c r="HE537"/>
  <c r="HK537" s="1"/>
  <c r="HE545"/>
  <c r="HK545" s="1"/>
  <c r="HE559"/>
  <c r="HK559" s="1"/>
  <c r="HE536"/>
  <c r="HK536" s="1"/>
  <c r="HE543"/>
  <c r="HK543" s="1"/>
  <c r="HE555"/>
  <c r="HK555" s="1"/>
  <c r="HE560"/>
  <c r="HK560" s="1"/>
  <c r="HE540"/>
  <c r="HK540" s="1"/>
  <c r="HE544"/>
  <c r="HK544" s="1"/>
  <c r="HE548"/>
  <c r="HK548" s="1"/>
  <c r="HE557"/>
  <c r="HK557" s="1"/>
  <c r="ATZ556"/>
  <c r="AUF556" s="1"/>
  <c r="ATZ537"/>
  <c r="AUF537" s="1"/>
  <c r="ATZ541"/>
  <c r="AUF541" s="1"/>
  <c r="ATZ545"/>
  <c r="AUF545" s="1"/>
  <c r="ATZ549"/>
  <c r="AUF549" s="1"/>
  <c r="ATZ559"/>
  <c r="AUF559" s="1"/>
  <c r="ATZ558"/>
  <c r="AUF558" s="1"/>
  <c r="ATZ538"/>
  <c r="AUF538" s="1"/>
  <c r="ATZ542"/>
  <c r="AUF542" s="1"/>
  <c r="ATZ546"/>
  <c r="AUF546" s="1"/>
  <c r="ATZ553"/>
  <c r="AUF553" s="1"/>
  <c r="SN539"/>
  <c r="ST539" s="1"/>
  <c r="SN543"/>
  <c r="ST543" s="1"/>
  <c r="SN547"/>
  <c r="ST547" s="1"/>
  <c r="SN555"/>
  <c r="ST555" s="1"/>
  <c r="SN552"/>
  <c r="ST552" s="1"/>
  <c r="SN560"/>
  <c r="ST560" s="1"/>
  <c r="SN538"/>
  <c r="ST538" s="1"/>
  <c r="SN542"/>
  <c r="ST542" s="1"/>
  <c r="SN546"/>
  <c r="ST546" s="1"/>
  <c r="SN553"/>
  <c r="ST553" s="1"/>
  <c r="SN561"/>
  <c r="ST561" s="1"/>
  <c r="ON558"/>
  <c r="OT558" s="1"/>
  <c r="ON542"/>
  <c r="OT542" s="1"/>
  <c r="ON553"/>
  <c r="OT553" s="1"/>
  <c r="ON556"/>
  <c r="OT556" s="1"/>
  <c r="ON541"/>
  <c r="OT541" s="1"/>
  <c r="ON549"/>
  <c r="OT549" s="1"/>
  <c r="ACF537"/>
  <c r="ACL537" s="1"/>
  <c r="ACF541"/>
  <c r="ACL541" s="1"/>
  <c r="ACF545"/>
  <c r="ACL545" s="1"/>
  <c r="ACF549"/>
  <c r="ACL549" s="1"/>
  <c r="ACF559"/>
  <c r="ACL559" s="1"/>
  <c r="ACF556"/>
  <c r="ACL556" s="1"/>
  <c r="ACF536"/>
  <c r="ACL536" s="1"/>
  <c r="ACF540"/>
  <c r="ACL540" s="1"/>
  <c r="ACF544"/>
  <c r="ACL544" s="1"/>
  <c r="ACF548"/>
  <c r="ACL548" s="1"/>
  <c r="ACF557"/>
  <c r="ACL557" s="1"/>
  <c r="AHB558"/>
  <c r="AHH558" s="1"/>
  <c r="AHB542"/>
  <c r="AHH542" s="1"/>
  <c r="AHB553"/>
  <c r="AHH553" s="1"/>
  <c r="AHB556"/>
  <c r="AHH556" s="1"/>
  <c r="AHB541"/>
  <c r="AHH541" s="1"/>
  <c r="AHB549"/>
  <c r="AHH549" s="1"/>
  <c r="AOI552"/>
  <c r="AOO552" s="1"/>
  <c r="AOI560"/>
  <c r="AOO560" s="1"/>
  <c r="AOI539"/>
  <c r="AOO539" s="1"/>
  <c r="AOI543"/>
  <c r="AOO543" s="1"/>
  <c r="AOI547"/>
  <c r="AOO547" s="1"/>
  <c r="AOI555"/>
  <c r="AOO555" s="1"/>
  <c r="AOI554"/>
  <c r="AOO554" s="1"/>
  <c r="AOI536"/>
  <c r="AOO536" s="1"/>
  <c r="AOI540"/>
  <c r="AOO540" s="1"/>
  <c r="AOI544"/>
  <c r="AOO544" s="1"/>
  <c r="AOI548"/>
  <c r="AOO548" s="1"/>
  <c r="MA537"/>
  <c r="MG537" s="1"/>
  <c r="MA541"/>
  <c r="MG541" s="1"/>
  <c r="MA545"/>
  <c r="MG545" s="1"/>
  <c r="MA549"/>
  <c r="MG549" s="1"/>
  <c r="MA559"/>
  <c r="MG559" s="1"/>
  <c r="MA556"/>
  <c r="MG556" s="1"/>
  <c r="MA536"/>
  <c r="MG536" s="1"/>
  <c r="MA540"/>
  <c r="MG540" s="1"/>
  <c r="MA544"/>
  <c r="MG544" s="1"/>
  <c r="MA548"/>
  <c r="MG548" s="1"/>
  <c r="MA557"/>
  <c r="MG557" s="1"/>
  <c r="LG554"/>
  <c r="LM554" s="1"/>
  <c r="LG536"/>
  <c r="LM536" s="1"/>
  <c r="LG540"/>
  <c r="LM540" s="1"/>
  <c r="LG544"/>
  <c r="LM544" s="1"/>
  <c r="LG548"/>
  <c r="LM548" s="1"/>
  <c r="LG557"/>
  <c r="LM557" s="1"/>
  <c r="LG552"/>
  <c r="LM552" s="1"/>
  <c r="LG560"/>
  <c r="LM560" s="1"/>
  <c r="LG539"/>
  <c r="LM539" s="1"/>
  <c r="LG543"/>
  <c r="LM543" s="1"/>
  <c r="LG547"/>
  <c r="LM547" s="1"/>
  <c r="AQS536"/>
  <c r="AQY536" s="1"/>
  <c r="AQS540"/>
  <c r="AQY540" s="1"/>
  <c r="AQS544"/>
  <c r="AQY544" s="1"/>
  <c r="AQS548"/>
  <c r="AQY548" s="1"/>
  <c r="AQS557"/>
  <c r="AQY557" s="1"/>
  <c r="AQS554"/>
  <c r="AQY554" s="1"/>
  <c r="AQS537"/>
  <c r="AQY537" s="1"/>
  <c r="AQS541"/>
  <c r="AQY541" s="1"/>
  <c r="AQS545"/>
  <c r="AQY545" s="1"/>
  <c r="AQS549"/>
  <c r="AQY549" s="1"/>
  <c r="AQS559"/>
  <c r="AQY559" s="1"/>
  <c r="ACG552"/>
  <c r="ACM552" s="1"/>
  <c r="ACG560"/>
  <c r="ACM560" s="1"/>
  <c r="ACG539"/>
  <c r="ACM539" s="1"/>
  <c r="ACG543"/>
  <c r="ACM543" s="1"/>
  <c r="ACG547"/>
  <c r="ACM547" s="1"/>
  <c r="ACG555"/>
  <c r="ACM555" s="1"/>
  <c r="ACG554"/>
  <c r="ACM554" s="1"/>
  <c r="ACG536"/>
  <c r="ACM536" s="1"/>
  <c r="ACG540"/>
  <c r="ACM540" s="1"/>
  <c r="ACG544"/>
  <c r="ACM544" s="1"/>
  <c r="ACG548"/>
  <c r="ACM548" s="1"/>
  <c r="AMR552"/>
  <c r="AMX552" s="1"/>
  <c r="AMR560"/>
  <c r="AMX560" s="1"/>
  <c r="AMR539"/>
  <c r="AMX539" s="1"/>
  <c r="AMR543"/>
  <c r="AMX543" s="1"/>
  <c r="AMR547"/>
  <c r="AMX547" s="1"/>
  <c r="AMR555"/>
  <c r="AMX555" s="1"/>
  <c r="AMR554"/>
  <c r="AMX554" s="1"/>
  <c r="AMR536"/>
  <c r="AMX536" s="1"/>
  <c r="AMR540"/>
  <c r="AMX540" s="1"/>
  <c r="AMR544"/>
  <c r="AMX544" s="1"/>
  <c r="AMR548"/>
  <c r="AMX548" s="1"/>
  <c r="QY537"/>
  <c r="RE537" s="1"/>
  <c r="QY541"/>
  <c r="RE541" s="1"/>
  <c r="QY545"/>
  <c r="RE545" s="1"/>
  <c r="QY549"/>
  <c r="RE549" s="1"/>
  <c r="QY559"/>
  <c r="RE559" s="1"/>
  <c r="QY556"/>
  <c r="RE556" s="1"/>
  <c r="QY536"/>
  <c r="RE536" s="1"/>
  <c r="QY540"/>
  <c r="RE540" s="1"/>
  <c r="QY544"/>
  <c r="RE544" s="1"/>
  <c r="QY548"/>
  <c r="RE548" s="1"/>
  <c r="QY557"/>
  <c r="RE557" s="1"/>
  <c r="MX537"/>
  <c r="ND537" s="1"/>
  <c r="MX541"/>
  <c r="ND541" s="1"/>
  <c r="MX545"/>
  <c r="ND545" s="1"/>
  <c r="MX549"/>
  <c r="ND549" s="1"/>
  <c r="MX559"/>
  <c r="ND559" s="1"/>
  <c r="MX556"/>
  <c r="ND556" s="1"/>
  <c r="MX536"/>
  <c r="ND536" s="1"/>
  <c r="MX540"/>
  <c r="ND540" s="1"/>
  <c r="MX544"/>
  <c r="ND544" s="1"/>
  <c r="MX548"/>
  <c r="ND548" s="1"/>
  <c r="MX557"/>
  <c r="ND557" s="1"/>
  <c r="ABK537"/>
  <c r="ABQ537" s="1"/>
  <c r="ABK541"/>
  <c r="ABQ541" s="1"/>
  <c r="ABK545"/>
  <c r="ABQ545" s="1"/>
  <c r="ABK549"/>
  <c r="ABQ549" s="1"/>
  <c r="ABK559"/>
  <c r="ABQ559" s="1"/>
  <c r="ABK556"/>
  <c r="ABQ556" s="1"/>
  <c r="ABK536"/>
  <c r="ABQ536" s="1"/>
  <c r="ABK540"/>
  <c r="ABQ540" s="1"/>
  <c r="ABK544"/>
  <c r="ABQ544" s="1"/>
  <c r="ABK548"/>
  <c r="ABQ548" s="1"/>
  <c r="ABK557"/>
  <c r="ABQ557" s="1"/>
  <c r="YZ537"/>
  <c r="ZF537" s="1"/>
  <c r="YZ541"/>
  <c r="ZF541" s="1"/>
  <c r="YZ547"/>
  <c r="ZF547" s="1"/>
  <c r="YZ552"/>
  <c r="ZF552" s="1"/>
  <c r="YZ538"/>
  <c r="ZF538" s="1"/>
  <c r="YZ546"/>
  <c r="ZF546" s="1"/>
  <c r="YZ561"/>
  <c r="ZF561" s="1"/>
  <c r="AKH540"/>
  <c r="AKN540" s="1"/>
  <c r="AKH547"/>
  <c r="AKN547" s="1"/>
  <c r="UE543"/>
  <c r="UK543" s="1"/>
  <c r="UE555"/>
  <c r="UK555" s="1"/>
  <c r="UE560"/>
  <c r="UK560" s="1"/>
  <c r="UE542"/>
  <c r="UK542" s="1"/>
  <c r="UE553"/>
  <c r="UK553" s="1"/>
  <c r="UE558"/>
  <c r="UK558" s="1"/>
  <c r="ALY538"/>
  <c r="AME538" s="1"/>
  <c r="ALY546"/>
  <c r="AME546" s="1"/>
  <c r="ALY561"/>
  <c r="AME561" s="1"/>
  <c r="ALY537"/>
  <c r="AME537" s="1"/>
  <c r="ALY545"/>
  <c r="AME545" s="1"/>
  <c r="ALY559"/>
  <c r="AME559" s="1"/>
  <c r="GK556"/>
  <c r="GQ556" s="1"/>
  <c r="GK560"/>
  <c r="GQ560" s="1"/>
  <c r="GK536"/>
  <c r="GQ536" s="1"/>
  <c r="GK558"/>
  <c r="GQ558" s="1"/>
  <c r="GK540"/>
  <c r="GQ540" s="1"/>
  <c r="GK553"/>
  <c r="GQ553" s="1"/>
  <c r="GK547"/>
  <c r="GQ547" s="1"/>
  <c r="GK544"/>
  <c r="GQ544" s="1"/>
  <c r="GK538"/>
  <c r="GQ538" s="1"/>
  <c r="GK561"/>
  <c r="GQ561" s="1"/>
  <c r="GK541"/>
  <c r="GQ541" s="1"/>
  <c r="GK549"/>
  <c r="GQ549" s="1"/>
  <c r="GK542"/>
  <c r="GQ542" s="1"/>
  <c r="GK543"/>
  <c r="GQ543" s="1"/>
  <c r="GK548"/>
  <c r="GQ548" s="1"/>
  <c r="GK555"/>
  <c r="GQ555" s="1"/>
  <c r="GK554"/>
  <c r="GQ554" s="1"/>
  <c r="GK539"/>
  <c r="GQ539" s="1"/>
  <c r="GK552"/>
  <c r="GQ552" s="1"/>
  <c r="GK557"/>
  <c r="GQ557" s="1"/>
  <c r="GK546"/>
  <c r="GQ546" s="1"/>
  <c r="GK537"/>
  <c r="GQ537" s="1"/>
  <c r="GK545"/>
  <c r="GQ545" s="1"/>
  <c r="GK559"/>
  <c r="GQ559" s="1"/>
  <c r="PG560"/>
  <c r="PM560" s="1"/>
  <c r="PG552"/>
  <c r="PM552" s="1"/>
  <c r="PG555"/>
  <c r="PM555" s="1"/>
  <c r="PG547"/>
  <c r="PM547" s="1"/>
  <c r="PG543"/>
  <c r="PM543" s="1"/>
  <c r="PG539"/>
  <c r="PM539" s="1"/>
  <c r="PG536"/>
  <c r="PM536" s="1"/>
  <c r="PG554"/>
  <c r="PM554" s="1"/>
  <c r="PG557"/>
  <c r="PM557" s="1"/>
  <c r="PG548"/>
  <c r="PM548" s="1"/>
  <c r="PG544"/>
  <c r="PM544" s="1"/>
  <c r="PG540"/>
  <c r="PM540" s="1"/>
  <c r="PG556"/>
  <c r="PM556" s="1"/>
  <c r="PG559"/>
  <c r="PM559" s="1"/>
  <c r="PG549"/>
  <c r="PM549" s="1"/>
  <c r="PG545"/>
  <c r="PM545" s="1"/>
  <c r="PG541"/>
  <c r="PM541" s="1"/>
  <c r="PG537"/>
  <c r="PM537" s="1"/>
  <c r="PG558"/>
  <c r="PM558" s="1"/>
  <c r="PG561"/>
  <c r="PM561" s="1"/>
  <c r="PG553"/>
  <c r="PM553" s="1"/>
  <c r="PG546"/>
  <c r="PM546" s="1"/>
  <c r="PG542"/>
  <c r="PM542" s="1"/>
  <c r="PG538"/>
  <c r="PM538" s="1"/>
  <c r="KL559"/>
  <c r="KR559" s="1"/>
  <c r="KL549"/>
  <c r="KR549" s="1"/>
  <c r="KL545"/>
  <c r="KR545" s="1"/>
  <c r="KL541"/>
  <c r="KR541" s="1"/>
  <c r="KL537"/>
  <c r="KR537" s="1"/>
  <c r="KL556"/>
  <c r="KR556" s="1"/>
  <c r="KL561"/>
  <c r="KR561" s="1"/>
  <c r="KL553"/>
  <c r="KR553" s="1"/>
  <c r="KL546"/>
  <c r="KR546" s="1"/>
  <c r="KL542"/>
  <c r="KR542" s="1"/>
  <c r="KL538"/>
  <c r="KR538" s="1"/>
  <c r="KL558"/>
  <c r="KR558" s="1"/>
  <c r="KL555"/>
  <c r="KR555" s="1"/>
  <c r="KL547"/>
  <c r="KR547" s="1"/>
  <c r="KL543"/>
  <c r="KR543" s="1"/>
  <c r="KL539"/>
  <c r="KR539" s="1"/>
  <c r="KL560"/>
  <c r="KR560" s="1"/>
  <c r="KL552"/>
  <c r="KR552" s="1"/>
  <c r="KL557"/>
  <c r="KR557" s="1"/>
  <c r="KL548"/>
  <c r="KR548" s="1"/>
  <c r="KL544"/>
  <c r="KR544" s="1"/>
  <c r="KL540"/>
  <c r="KR540" s="1"/>
  <c r="KL536"/>
  <c r="KR536" s="1"/>
  <c r="KL554"/>
  <c r="KR554" s="1"/>
  <c r="UY558"/>
  <c r="VE558" s="1"/>
  <c r="UY561"/>
  <c r="VE561" s="1"/>
  <c r="UY553"/>
  <c r="VE553" s="1"/>
  <c r="UY546"/>
  <c r="VE546" s="1"/>
  <c r="UY542"/>
  <c r="VE542" s="1"/>
  <c r="UY538"/>
  <c r="VE538" s="1"/>
  <c r="UY560"/>
  <c r="VE560" s="1"/>
  <c r="UY552"/>
  <c r="VE552" s="1"/>
  <c r="UY555"/>
  <c r="VE555" s="1"/>
  <c r="UY547"/>
  <c r="VE547" s="1"/>
  <c r="UY543"/>
  <c r="VE543" s="1"/>
  <c r="UY539"/>
  <c r="VE539" s="1"/>
  <c r="UY554"/>
  <c r="VE554" s="1"/>
  <c r="UY557"/>
  <c r="VE557" s="1"/>
  <c r="UY548"/>
  <c r="VE548" s="1"/>
  <c r="UY544"/>
  <c r="VE544" s="1"/>
  <c r="UY540"/>
  <c r="VE540" s="1"/>
  <c r="UY536"/>
  <c r="VE536" s="1"/>
  <c r="UY556"/>
  <c r="VE556" s="1"/>
  <c r="UY559"/>
  <c r="VE559" s="1"/>
  <c r="UY549"/>
  <c r="VE549" s="1"/>
  <c r="UY545"/>
  <c r="VE545" s="1"/>
  <c r="UY541"/>
  <c r="VE541" s="1"/>
  <c r="UY537"/>
  <c r="VE537" s="1"/>
  <c r="ARP560"/>
  <c r="ARV560" s="1"/>
  <c r="ARP552"/>
  <c r="ARV552" s="1"/>
  <c r="ARP555"/>
  <c r="ARV555" s="1"/>
  <c r="ARP547"/>
  <c r="ARV547" s="1"/>
  <c r="ARP543"/>
  <c r="ARV543" s="1"/>
  <c r="ARP539"/>
  <c r="ARV539" s="1"/>
  <c r="ARP558"/>
  <c r="ARV558" s="1"/>
  <c r="ARP561"/>
  <c r="ARV561" s="1"/>
  <c r="ARP553"/>
  <c r="ARV553" s="1"/>
  <c r="ARP546"/>
  <c r="ARV546" s="1"/>
  <c r="ARP542"/>
  <c r="ARV542" s="1"/>
  <c r="ARP538"/>
  <c r="ARV538" s="1"/>
  <c r="ARP556"/>
  <c r="ARV556" s="1"/>
  <c r="ARP559"/>
  <c r="ARV559" s="1"/>
  <c r="ARP549"/>
  <c r="ARV549" s="1"/>
  <c r="ARP545"/>
  <c r="ARV545" s="1"/>
  <c r="ARP541"/>
  <c r="ARV541" s="1"/>
  <c r="ARP537"/>
  <c r="ARV537" s="1"/>
  <c r="ARP554"/>
  <c r="ARV554" s="1"/>
  <c r="ARP557"/>
  <c r="ARV557" s="1"/>
  <c r="ARP548"/>
  <c r="ARV548" s="1"/>
  <c r="ARP544"/>
  <c r="ARV544" s="1"/>
  <c r="ARP540"/>
  <c r="ARV540" s="1"/>
  <c r="ARP536"/>
  <c r="ARV536" s="1"/>
  <c r="AOH556"/>
  <c r="AON556" s="1"/>
  <c r="AOH559"/>
  <c r="AON559" s="1"/>
  <c r="AOH549"/>
  <c r="AON549" s="1"/>
  <c r="AOH545"/>
  <c r="AON545" s="1"/>
  <c r="AOH541"/>
  <c r="AON541" s="1"/>
  <c r="AOH537"/>
  <c r="AON537" s="1"/>
  <c r="AOH554"/>
  <c r="AON554" s="1"/>
  <c r="AOH557"/>
  <c r="AON557" s="1"/>
  <c r="AOH548"/>
  <c r="AON548" s="1"/>
  <c r="AOH544"/>
  <c r="AON544" s="1"/>
  <c r="AOH540"/>
  <c r="AON540" s="1"/>
  <c r="AOH536"/>
  <c r="AON536" s="1"/>
  <c r="AOH560"/>
  <c r="AON560" s="1"/>
  <c r="AOH552"/>
  <c r="AON552" s="1"/>
  <c r="AOH555"/>
  <c r="AON555" s="1"/>
  <c r="AOH547"/>
  <c r="AON547" s="1"/>
  <c r="AOH543"/>
  <c r="AON543" s="1"/>
  <c r="AOH539"/>
  <c r="AON539" s="1"/>
  <c r="AOH558"/>
  <c r="AON558" s="1"/>
  <c r="AOH561"/>
  <c r="AON561" s="1"/>
  <c r="AOH553"/>
  <c r="AON553" s="1"/>
  <c r="AOH546"/>
  <c r="AON546" s="1"/>
  <c r="AOH542"/>
  <c r="AON542" s="1"/>
  <c r="AOH538"/>
  <c r="AON538" s="1"/>
  <c r="AT536"/>
  <c r="AZ536" s="1"/>
  <c r="AT554"/>
  <c r="AZ554" s="1"/>
  <c r="AT557"/>
  <c r="AZ557" s="1"/>
  <c r="AT548"/>
  <c r="AZ548" s="1"/>
  <c r="AT544"/>
  <c r="AZ544" s="1"/>
  <c r="AT540"/>
  <c r="AZ540" s="1"/>
  <c r="AT560"/>
  <c r="AZ560" s="1"/>
  <c r="AT552"/>
  <c r="AZ552" s="1"/>
  <c r="AT555"/>
  <c r="AZ555" s="1"/>
  <c r="AT547"/>
  <c r="AZ547" s="1"/>
  <c r="AT543"/>
  <c r="AZ543" s="1"/>
  <c r="AT539"/>
  <c r="AZ539" s="1"/>
  <c r="AT558"/>
  <c r="AZ558" s="1"/>
  <c r="AT561"/>
  <c r="AZ561" s="1"/>
  <c r="AT553"/>
  <c r="AZ553" s="1"/>
  <c r="AT546"/>
  <c r="AZ546" s="1"/>
  <c r="AT542"/>
  <c r="AZ542" s="1"/>
  <c r="AT538"/>
  <c r="AZ538" s="1"/>
  <c r="AT556"/>
  <c r="AZ556" s="1"/>
  <c r="AT559"/>
  <c r="AZ559" s="1"/>
  <c r="AT549"/>
  <c r="AZ549" s="1"/>
  <c r="AT545"/>
  <c r="AZ545" s="1"/>
  <c r="AT541"/>
  <c r="AZ541" s="1"/>
  <c r="AT537"/>
  <c r="AZ537" s="1"/>
  <c r="ADV558"/>
  <c r="AEB558" s="1"/>
  <c r="ADV561"/>
  <c r="AEB561" s="1"/>
  <c r="ADV553"/>
  <c r="AEB553" s="1"/>
  <c r="ADV546"/>
  <c r="AEB546" s="1"/>
  <c r="ADV542"/>
  <c r="AEB542" s="1"/>
  <c r="ADV538"/>
  <c r="AEB538" s="1"/>
  <c r="ADV556"/>
  <c r="AEB556" s="1"/>
  <c r="ADV559"/>
  <c r="AEB559" s="1"/>
  <c r="ADV549"/>
  <c r="AEB549" s="1"/>
  <c r="ADV545"/>
  <c r="AEB545" s="1"/>
  <c r="ADV541"/>
  <c r="AEB541" s="1"/>
  <c r="ADV537"/>
  <c r="AEB537" s="1"/>
  <c r="ADV536"/>
  <c r="AEB536" s="1"/>
  <c r="ADV554"/>
  <c r="AEB554" s="1"/>
  <c r="ADV557"/>
  <c r="AEB557" s="1"/>
  <c r="ADV548"/>
  <c r="AEB548" s="1"/>
  <c r="ADV544"/>
  <c r="AEB544" s="1"/>
  <c r="ADV540"/>
  <c r="AEB540" s="1"/>
  <c r="ADV560"/>
  <c r="AEB560" s="1"/>
  <c r="ADV552"/>
  <c r="AEB552" s="1"/>
  <c r="ADV555"/>
  <c r="AEB555" s="1"/>
  <c r="ADV547"/>
  <c r="AEB547" s="1"/>
  <c r="ADV543"/>
  <c r="AEB543" s="1"/>
  <c r="ADV539"/>
  <c r="AEB539" s="1"/>
  <c r="OM554"/>
  <c r="OS554" s="1"/>
  <c r="OM557"/>
  <c r="OS557" s="1"/>
  <c r="OM548"/>
  <c r="OS548" s="1"/>
  <c r="OM544"/>
  <c r="OS544" s="1"/>
  <c r="OM540"/>
  <c r="OS540" s="1"/>
  <c r="OM536"/>
  <c r="OS536" s="1"/>
  <c r="OM556"/>
  <c r="OS556" s="1"/>
  <c r="OM559"/>
  <c r="OS559" s="1"/>
  <c r="OM549"/>
  <c r="OS549" s="1"/>
  <c r="OM545"/>
  <c r="OS545" s="1"/>
  <c r="OM541"/>
  <c r="OS541" s="1"/>
  <c r="OM537"/>
  <c r="OS537" s="1"/>
  <c r="OM558"/>
  <c r="OS558" s="1"/>
  <c r="OM561"/>
  <c r="OS561" s="1"/>
  <c r="OM553"/>
  <c r="OS553" s="1"/>
  <c r="OM546"/>
  <c r="OS546" s="1"/>
  <c r="OM542"/>
  <c r="OS542" s="1"/>
  <c r="OM538"/>
  <c r="OS538" s="1"/>
  <c r="OM560"/>
  <c r="OS560" s="1"/>
  <c r="OM552"/>
  <c r="OS552" s="1"/>
  <c r="OM555"/>
  <c r="OS555" s="1"/>
  <c r="OM547"/>
  <c r="OS547" s="1"/>
  <c r="OM543"/>
  <c r="OS543" s="1"/>
  <c r="OM539"/>
  <c r="OS539" s="1"/>
  <c r="AUA556"/>
  <c r="AUG556" s="1"/>
  <c r="AUA559"/>
  <c r="AUG559" s="1"/>
  <c r="AUA549"/>
  <c r="AUG549" s="1"/>
  <c r="AUA545"/>
  <c r="AUG545" s="1"/>
  <c r="AUA541"/>
  <c r="AUG541" s="1"/>
  <c r="AUA537"/>
  <c r="AUG537" s="1"/>
  <c r="AUA554"/>
  <c r="AUG554" s="1"/>
  <c r="AUA557"/>
  <c r="AUG557" s="1"/>
  <c r="AUA548"/>
  <c r="AUG548" s="1"/>
  <c r="AUA544"/>
  <c r="AUG544" s="1"/>
  <c r="AUA540"/>
  <c r="AUG540" s="1"/>
  <c r="AUA536"/>
  <c r="AUG536" s="1"/>
  <c r="AUA560"/>
  <c r="AUG560" s="1"/>
  <c r="AUA552"/>
  <c r="AUG552" s="1"/>
  <c r="AUA555"/>
  <c r="AUG555" s="1"/>
  <c r="AUA547"/>
  <c r="AUG547" s="1"/>
  <c r="AUA543"/>
  <c r="AUG543" s="1"/>
  <c r="AUA539"/>
  <c r="AUG539" s="1"/>
  <c r="AUA558"/>
  <c r="AUG558" s="1"/>
  <c r="AUA561"/>
  <c r="AUG561" s="1"/>
  <c r="AUA553"/>
  <c r="AUG553" s="1"/>
  <c r="AUA546"/>
  <c r="AUG546" s="1"/>
  <c r="AUA542"/>
  <c r="AUG542" s="1"/>
  <c r="AUA538"/>
  <c r="AUG538" s="1"/>
  <c r="BN558"/>
  <c r="BT558" s="1"/>
  <c r="BN561"/>
  <c r="BT561" s="1"/>
  <c r="BN553"/>
  <c r="BT553" s="1"/>
  <c r="BN546"/>
  <c r="BT546" s="1"/>
  <c r="BN542"/>
  <c r="BT542" s="1"/>
  <c r="BN538"/>
  <c r="BT538" s="1"/>
  <c r="BN560"/>
  <c r="BT560" s="1"/>
  <c r="BN552"/>
  <c r="BT552" s="1"/>
  <c r="BN555"/>
  <c r="BT555" s="1"/>
  <c r="BN547"/>
  <c r="BT547" s="1"/>
  <c r="BN543"/>
  <c r="BT543" s="1"/>
  <c r="BN539"/>
  <c r="BT539" s="1"/>
  <c r="BN554"/>
  <c r="BT554" s="1"/>
  <c r="BN557"/>
  <c r="BT557" s="1"/>
  <c r="BN548"/>
  <c r="BT548" s="1"/>
  <c r="BN544"/>
  <c r="BT544" s="1"/>
  <c r="BN540"/>
  <c r="BT540" s="1"/>
  <c r="BN536"/>
  <c r="BT536" s="1"/>
  <c r="BN556"/>
  <c r="BT556" s="1"/>
  <c r="BN559"/>
  <c r="BT559" s="1"/>
  <c r="BN549"/>
  <c r="BT549" s="1"/>
  <c r="BN545"/>
  <c r="BT545" s="1"/>
  <c r="BN541"/>
  <c r="BT541" s="1"/>
  <c r="BN537"/>
  <c r="BT537" s="1"/>
  <c r="TI548"/>
  <c r="TO548" s="1"/>
  <c r="TI542"/>
  <c r="TO542" s="1"/>
  <c r="TI558"/>
  <c r="TO558" s="1"/>
  <c r="TI555"/>
  <c r="TO555" s="1"/>
  <c r="TI547"/>
  <c r="TO547" s="1"/>
  <c r="TI543"/>
  <c r="TO543" s="1"/>
  <c r="TI539"/>
  <c r="TO539" s="1"/>
  <c r="TI560"/>
  <c r="TO560" s="1"/>
  <c r="TI552"/>
  <c r="TO552" s="1"/>
  <c r="TI553"/>
  <c r="TO553" s="1"/>
  <c r="TI540"/>
  <c r="TO540" s="1"/>
  <c r="TI554"/>
  <c r="TO554" s="1"/>
  <c r="TI557"/>
  <c r="TO557" s="1"/>
  <c r="TI544"/>
  <c r="TO544" s="1"/>
  <c r="TI538"/>
  <c r="TO538" s="1"/>
  <c r="TI559"/>
  <c r="TO559" s="1"/>
  <c r="TI549"/>
  <c r="TO549" s="1"/>
  <c r="TI545"/>
  <c r="TO545" s="1"/>
  <c r="TI541"/>
  <c r="TO541" s="1"/>
  <c r="TI537"/>
  <c r="TO537" s="1"/>
  <c r="TI556"/>
  <c r="TO556" s="1"/>
  <c r="TI561"/>
  <c r="TO561" s="1"/>
  <c r="TI546"/>
  <c r="TO546" s="1"/>
  <c r="TI536"/>
  <c r="TO536" s="1"/>
  <c r="QC558"/>
  <c r="QI558" s="1"/>
  <c r="QC561"/>
  <c r="QI561" s="1"/>
  <c r="QC553"/>
  <c r="QI553" s="1"/>
  <c r="QC546"/>
  <c r="QI546" s="1"/>
  <c r="QC542"/>
  <c r="QI542" s="1"/>
  <c r="QC538"/>
  <c r="QI538" s="1"/>
  <c r="QC560"/>
  <c r="QI560" s="1"/>
  <c r="QC552"/>
  <c r="QI552" s="1"/>
  <c r="QC555"/>
  <c r="QI555" s="1"/>
  <c r="QC547"/>
  <c r="QI547" s="1"/>
  <c r="QC543"/>
  <c r="QI543" s="1"/>
  <c r="QC539"/>
  <c r="QI539" s="1"/>
  <c r="QC554"/>
  <c r="QI554" s="1"/>
  <c r="QC557"/>
  <c r="QI557" s="1"/>
  <c r="QC548"/>
  <c r="QI548" s="1"/>
  <c r="QC544"/>
  <c r="QI544" s="1"/>
  <c r="QC540"/>
  <c r="QI540" s="1"/>
  <c r="QC536"/>
  <c r="QI536" s="1"/>
  <c r="QC556"/>
  <c r="QI556" s="1"/>
  <c r="QC559"/>
  <c r="QI559" s="1"/>
  <c r="QC549"/>
  <c r="QI549" s="1"/>
  <c r="QC545"/>
  <c r="QI545" s="1"/>
  <c r="QC541"/>
  <c r="QI541" s="1"/>
  <c r="QC537"/>
  <c r="QI537" s="1"/>
  <c r="MC558"/>
  <c r="MI558" s="1"/>
  <c r="MC561"/>
  <c r="MI561" s="1"/>
  <c r="MC553"/>
  <c r="MI553" s="1"/>
  <c r="MC546"/>
  <c r="MI546" s="1"/>
  <c r="MC542"/>
  <c r="MI542" s="1"/>
  <c r="MC538"/>
  <c r="MI538" s="1"/>
  <c r="MC560"/>
  <c r="MI560" s="1"/>
  <c r="MC552"/>
  <c r="MI552" s="1"/>
  <c r="MC555"/>
  <c r="MI555" s="1"/>
  <c r="MC547"/>
  <c r="MI547" s="1"/>
  <c r="MC543"/>
  <c r="MI543" s="1"/>
  <c r="MC539"/>
  <c r="MI539" s="1"/>
  <c r="MC554"/>
  <c r="MI554" s="1"/>
  <c r="MC557"/>
  <c r="MI557" s="1"/>
  <c r="MC548"/>
  <c r="MI548" s="1"/>
  <c r="MC544"/>
  <c r="MI544" s="1"/>
  <c r="MC540"/>
  <c r="MI540" s="1"/>
  <c r="MC536"/>
  <c r="MI536" s="1"/>
  <c r="MC556"/>
  <c r="MI556" s="1"/>
  <c r="MC559"/>
  <c r="MI559" s="1"/>
  <c r="MC549"/>
  <c r="MI549" s="1"/>
  <c r="MC545"/>
  <c r="MI545" s="1"/>
  <c r="MC541"/>
  <c r="MI541" s="1"/>
  <c r="MC537"/>
  <c r="MI537" s="1"/>
  <c r="RS554"/>
  <c r="RY554" s="1"/>
  <c r="RS557"/>
  <c r="RY557" s="1"/>
  <c r="RS548"/>
  <c r="RY548" s="1"/>
  <c r="RS544"/>
  <c r="RY544" s="1"/>
  <c r="RS540"/>
  <c r="RY540" s="1"/>
  <c r="RS536"/>
  <c r="RY536" s="1"/>
  <c r="RS556"/>
  <c r="RY556" s="1"/>
  <c r="RS559"/>
  <c r="RY559" s="1"/>
  <c r="RS549"/>
  <c r="RY549" s="1"/>
  <c r="RS545"/>
  <c r="RY545" s="1"/>
  <c r="RS541"/>
  <c r="RY541" s="1"/>
  <c r="RS537"/>
  <c r="RY537" s="1"/>
  <c r="RS558"/>
  <c r="RY558" s="1"/>
  <c r="RS561"/>
  <c r="RY561" s="1"/>
  <c r="RS553"/>
  <c r="RY553" s="1"/>
  <c r="RS546"/>
  <c r="RY546" s="1"/>
  <c r="RS542"/>
  <c r="RY542" s="1"/>
  <c r="RS538"/>
  <c r="RY538" s="1"/>
  <c r="RS560"/>
  <c r="RY560" s="1"/>
  <c r="RS552"/>
  <c r="RY552" s="1"/>
  <c r="RS555"/>
  <c r="RY555" s="1"/>
  <c r="RS547"/>
  <c r="RY547" s="1"/>
  <c r="RS543"/>
  <c r="RY543" s="1"/>
  <c r="RS539"/>
  <c r="RY539" s="1"/>
  <c r="NR554"/>
  <c r="NX554" s="1"/>
  <c r="NR557"/>
  <c r="NX557" s="1"/>
  <c r="NR548"/>
  <c r="NX548" s="1"/>
  <c r="NR544"/>
  <c r="NX544" s="1"/>
  <c r="NR540"/>
  <c r="NX540" s="1"/>
  <c r="NR536"/>
  <c r="NX536" s="1"/>
  <c r="NR556"/>
  <c r="NX556" s="1"/>
  <c r="NR559"/>
  <c r="NX559" s="1"/>
  <c r="NR549"/>
  <c r="NX549" s="1"/>
  <c r="NR545"/>
  <c r="NX545" s="1"/>
  <c r="NR541"/>
  <c r="NX541" s="1"/>
  <c r="NR537"/>
  <c r="NX537" s="1"/>
  <c r="NR558"/>
  <c r="NX558" s="1"/>
  <c r="NR561"/>
  <c r="NX561" s="1"/>
  <c r="NR553"/>
  <c r="NX553" s="1"/>
  <c r="NR546"/>
  <c r="NX546" s="1"/>
  <c r="NR542"/>
  <c r="NX542" s="1"/>
  <c r="NR538"/>
  <c r="NX538" s="1"/>
  <c r="NR560"/>
  <c r="NX560" s="1"/>
  <c r="NR552"/>
  <c r="NX552" s="1"/>
  <c r="NR555"/>
  <c r="NX555" s="1"/>
  <c r="NR547"/>
  <c r="NX547" s="1"/>
  <c r="NR543"/>
  <c r="NX543" s="1"/>
  <c r="NR539"/>
  <c r="NX539" s="1"/>
  <c r="ZV554"/>
  <c r="AAB554" s="1"/>
  <c r="ZV557"/>
  <c r="AAB557" s="1"/>
  <c r="ZV548"/>
  <c r="AAB548" s="1"/>
  <c r="ZV544"/>
  <c r="AAB544" s="1"/>
  <c r="ZV540"/>
  <c r="AAB540" s="1"/>
  <c r="ZV536"/>
  <c r="AAB536" s="1"/>
  <c r="ZV556"/>
  <c r="AAB556" s="1"/>
  <c r="ZV559"/>
  <c r="AAB559" s="1"/>
  <c r="ZV549"/>
  <c r="AAB549" s="1"/>
  <c r="ZV545"/>
  <c r="AAB545" s="1"/>
  <c r="ZV541"/>
  <c r="AAB541" s="1"/>
  <c r="ZV537"/>
  <c r="AAB537" s="1"/>
  <c r="ZV558"/>
  <c r="AAB558" s="1"/>
  <c r="ZV561"/>
  <c r="AAB561" s="1"/>
  <c r="ZV553"/>
  <c r="AAB553" s="1"/>
  <c r="ZV546"/>
  <c r="AAB546" s="1"/>
  <c r="ZV542"/>
  <c r="AAB542" s="1"/>
  <c r="ZV538"/>
  <c r="AAB538" s="1"/>
  <c r="ZV560"/>
  <c r="AAB560" s="1"/>
  <c r="ZV552"/>
  <c r="AAB552" s="1"/>
  <c r="ZV555"/>
  <c r="AAB555" s="1"/>
  <c r="ZV547"/>
  <c r="AAB547" s="1"/>
  <c r="ZV543"/>
  <c r="AAB543" s="1"/>
  <c r="ZV539"/>
  <c r="AAB539" s="1"/>
  <c r="ZE551"/>
  <c r="AVK563"/>
  <c r="AVJ563"/>
  <c r="AVI563"/>
  <c r="DE558"/>
  <c r="DK558" s="1"/>
  <c r="DE543"/>
  <c r="DK543" s="1"/>
  <c r="DE555"/>
  <c r="DK555" s="1"/>
  <c r="DE537"/>
  <c r="DK537" s="1"/>
  <c r="DE545"/>
  <c r="DK545" s="1"/>
  <c r="DE559"/>
  <c r="DK559" s="1"/>
  <c r="DE556"/>
  <c r="DK556" s="1"/>
  <c r="DE538"/>
  <c r="DK538" s="1"/>
  <c r="DE542"/>
  <c r="DK542" s="1"/>
  <c r="DE546"/>
  <c r="DK546" s="1"/>
  <c r="DE553"/>
  <c r="DK553" s="1"/>
  <c r="HZ548"/>
  <c r="IF548" s="1"/>
  <c r="HZ542"/>
  <c r="IF542" s="1"/>
  <c r="HZ558"/>
  <c r="IF558" s="1"/>
  <c r="HZ543"/>
  <c r="IF543" s="1"/>
  <c r="HZ555"/>
  <c r="IF555" s="1"/>
  <c r="HZ560"/>
  <c r="IF560" s="1"/>
  <c r="AGX546"/>
  <c r="AHD546" s="1"/>
  <c r="AGX542"/>
  <c r="AHD542" s="1"/>
  <c r="AGX538"/>
  <c r="AHD538" s="1"/>
  <c r="AGX549"/>
  <c r="AHD549" s="1"/>
  <c r="AGX545"/>
  <c r="AHD545" s="1"/>
  <c r="AGX541"/>
  <c r="AHD541" s="1"/>
  <c r="AGX537"/>
  <c r="AHD537" s="1"/>
  <c r="AOE547"/>
  <c r="AOK547" s="1"/>
  <c r="AOE543"/>
  <c r="AOK543" s="1"/>
  <c r="AOE539"/>
  <c r="AOK539" s="1"/>
  <c r="AOE548"/>
  <c r="AOK548" s="1"/>
  <c r="AOE544"/>
  <c r="AOK544" s="1"/>
  <c r="AOE540"/>
  <c r="AOK540" s="1"/>
  <c r="AOE536"/>
  <c r="AOK536" s="1"/>
  <c r="DB547"/>
  <c r="DH547" s="1"/>
  <c r="DB542"/>
  <c r="DH542" s="1"/>
  <c r="DB544"/>
  <c r="DH544" s="1"/>
  <c r="DB536"/>
  <c r="DH536" s="1"/>
  <c r="DB545"/>
  <c r="DH545" s="1"/>
  <c r="DB541"/>
  <c r="DH541" s="1"/>
  <c r="DB549"/>
  <c r="DH549" s="1"/>
  <c r="DB537"/>
  <c r="DH537" s="1"/>
  <c r="DB546"/>
  <c r="DH546" s="1"/>
  <c r="DB548"/>
  <c r="DH548" s="1"/>
  <c r="DB543"/>
  <c r="DH543" s="1"/>
  <c r="AP536"/>
  <c r="AV536" s="1"/>
  <c r="AP541"/>
  <c r="AV541" s="1"/>
  <c r="AP537"/>
  <c r="AV537" s="1"/>
  <c r="AP540"/>
  <c r="AV540" s="1"/>
  <c r="AP539"/>
  <c r="AV539" s="1"/>
  <c r="AP547"/>
  <c r="AV547" s="1"/>
  <c r="AP542"/>
  <c r="AV542" s="1"/>
  <c r="AP549"/>
  <c r="AV549" s="1"/>
  <c r="AP544"/>
  <c r="AV544" s="1"/>
  <c r="AP545"/>
  <c r="AV545" s="1"/>
  <c r="AP548"/>
  <c r="AV548" s="1"/>
  <c r="AP543"/>
  <c r="AV543" s="1"/>
  <c r="AP538"/>
  <c r="AV538" s="1"/>
  <c r="AP546"/>
  <c r="AV546" s="1"/>
  <c r="BL548"/>
  <c r="BR548" s="1"/>
  <c r="BL549"/>
  <c r="BR549" s="1"/>
  <c r="BL542"/>
  <c r="BR542" s="1"/>
  <c r="BL545"/>
  <c r="BR545" s="1"/>
  <c r="BL546"/>
  <c r="BR546" s="1"/>
  <c r="ACB546"/>
  <c r="ACH546" s="1"/>
  <c r="ACB542"/>
  <c r="ACH542" s="1"/>
  <c r="ACB538"/>
  <c r="ACH538" s="1"/>
  <c r="ACB547"/>
  <c r="ACH547" s="1"/>
  <c r="AKY547"/>
  <c r="ALE547" s="1"/>
  <c r="AKY543"/>
  <c r="ALE543" s="1"/>
  <c r="AKY539"/>
  <c r="ALE539" s="1"/>
  <c r="AKY548"/>
  <c r="ALE548" s="1"/>
  <c r="AKY544"/>
  <c r="ALE544" s="1"/>
  <c r="AKY540"/>
  <c r="ALE540" s="1"/>
  <c r="AKY536"/>
  <c r="ALE536" s="1"/>
  <c r="ARK547"/>
  <c r="ARQ547" s="1"/>
  <c r="ARK543"/>
  <c r="ARQ543" s="1"/>
  <c r="ARK539"/>
  <c r="ARQ539" s="1"/>
  <c r="ARK548"/>
  <c r="ARQ548" s="1"/>
  <c r="ARK544"/>
  <c r="ARQ544" s="1"/>
  <c r="ARK540"/>
  <c r="ARQ540" s="1"/>
  <c r="ARK536"/>
  <c r="ARQ536" s="1"/>
  <c r="SK547"/>
  <c r="SQ547" s="1"/>
  <c r="SK543"/>
  <c r="SQ543" s="1"/>
  <c r="SK539"/>
  <c r="SQ539" s="1"/>
  <c r="SK548"/>
  <c r="SQ548" s="1"/>
  <c r="SK544"/>
  <c r="SQ544" s="1"/>
  <c r="SK540"/>
  <c r="SQ540" s="1"/>
  <c r="SK536"/>
  <c r="SQ536" s="1"/>
  <c r="ASQ535"/>
  <c r="AIB551"/>
  <c r="AID551"/>
  <c r="ABP551"/>
  <c r="ZG551"/>
  <c r="KR535"/>
  <c r="IA556"/>
  <c r="IG556" s="1"/>
  <c r="IA541"/>
  <c r="IG541" s="1"/>
  <c r="IA549"/>
  <c r="IG549" s="1"/>
  <c r="IA552"/>
  <c r="IG552" s="1"/>
  <c r="IA539"/>
  <c r="IG539" s="1"/>
  <c r="IA547"/>
  <c r="IG547" s="1"/>
  <c r="IA554"/>
  <c r="IG554" s="1"/>
  <c r="IA536"/>
  <c r="IG536" s="1"/>
  <c r="IA540"/>
  <c r="IG540" s="1"/>
  <c r="IA544"/>
  <c r="IG544" s="1"/>
  <c r="IA548"/>
  <c r="IG548" s="1"/>
  <c r="ASO535"/>
  <c r="AMX551"/>
  <c r="AUT537"/>
  <c r="AUZ537" s="1"/>
  <c r="AUT541"/>
  <c r="AUZ541" s="1"/>
  <c r="AUT545"/>
  <c r="AUZ545" s="1"/>
  <c r="AUT549"/>
  <c r="AUZ549" s="1"/>
  <c r="AUT559"/>
  <c r="AUZ559" s="1"/>
  <c r="AUT556"/>
  <c r="AUZ556" s="1"/>
  <c r="AUT538"/>
  <c r="AUZ538" s="1"/>
  <c r="AUT542"/>
  <c r="AUZ542" s="1"/>
  <c r="AUT546"/>
  <c r="AUZ546" s="1"/>
  <c r="AUT553"/>
  <c r="AUZ553" s="1"/>
  <c r="AUT561"/>
  <c r="AUZ561" s="1"/>
  <c r="APC538"/>
  <c r="API538" s="1"/>
  <c r="APC542"/>
  <c r="API542" s="1"/>
  <c r="APC546"/>
  <c r="API546" s="1"/>
  <c r="APC553"/>
  <c r="API553" s="1"/>
  <c r="APC561"/>
  <c r="API561" s="1"/>
  <c r="APC558"/>
  <c r="API558" s="1"/>
  <c r="APC539"/>
  <c r="API539" s="1"/>
  <c r="APC543"/>
  <c r="API543" s="1"/>
  <c r="APC547"/>
  <c r="API547" s="1"/>
  <c r="APC555"/>
  <c r="API555" s="1"/>
  <c r="APC552"/>
  <c r="API552" s="1"/>
  <c r="AIW551"/>
  <c r="QW555"/>
  <c r="RC555" s="1"/>
  <c r="QW558"/>
  <c r="RC558" s="1"/>
  <c r="VU558"/>
  <c r="WA558" s="1"/>
  <c r="VU538"/>
  <c r="WA538" s="1"/>
  <c r="VU542"/>
  <c r="WA542" s="1"/>
  <c r="VU546"/>
  <c r="WA546" s="1"/>
  <c r="VU553"/>
  <c r="WA553" s="1"/>
  <c r="VU561"/>
  <c r="WA561" s="1"/>
  <c r="VU556"/>
  <c r="WA556" s="1"/>
  <c r="VU537"/>
  <c r="WA537" s="1"/>
  <c r="VU541"/>
  <c r="WA541" s="1"/>
  <c r="VU545"/>
  <c r="WA545" s="1"/>
  <c r="VU549"/>
  <c r="WA549" s="1"/>
  <c r="GL554"/>
  <c r="GR554" s="1"/>
  <c r="GL548"/>
  <c r="GR548" s="1"/>
  <c r="GL542"/>
  <c r="GR542" s="1"/>
  <c r="GL552"/>
  <c r="GR552" s="1"/>
  <c r="GL539"/>
  <c r="GR539" s="1"/>
  <c r="GL547"/>
  <c r="GR547" s="1"/>
  <c r="VT543"/>
  <c r="VZ543" s="1"/>
  <c r="VT560"/>
  <c r="VZ560" s="1"/>
  <c r="VT553"/>
  <c r="VZ553" s="1"/>
  <c r="GL536"/>
  <c r="GR536" s="1"/>
  <c r="GL544"/>
  <c r="GR544" s="1"/>
  <c r="GL557"/>
  <c r="GR557" s="1"/>
  <c r="GL538"/>
  <c r="GR538" s="1"/>
  <c r="GL546"/>
  <c r="GR546" s="1"/>
  <c r="GL561"/>
  <c r="GR561" s="1"/>
  <c r="GL556"/>
  <c r="GR556" s="1"/>
  <c r="GL537"/>
  <c r="GR537" s="1"/>
  <c r="GL541"/>
  <c r="GR541" s="1"/>
  <c r="GL545"/>
  <c r="GR545" s="1"/>
  <c r="GL549"/>
  <c r="GR549" s="1"/>
  <c r="GJ554"/>
  <c r="GP554" s="1"/>
  <c r="GJ540"/>
  <c r="GP540" s="1"/>
  <c r="GJ548"/>
  <c r="GP548" s="1"/>
  <c r="GJ558"/>
  <c r="GP558" s="1"/>
  <c r="GJ542"/>
  <c r="GP542" s="1"/>
  <c r="GJ553"/>
  <c r="GP553" s="1"/>
  <c r="GJ552"/>
  <c r="GP552" s="1"/>
  <c r="GJ560"/>
  <c r="GP560" s="1"/>
  <c r="GJ539"/>
  <c r="GP539" s="1"/>
  <c r="GJ543"/>
  <c r="GP543" s="1"/>
  <c r="GJ547"/>
  <c r="GP547" s="1"/>
  <c r="APX558"/>
  <c r="AQD558" s="1"/>
  <c r="APX538"/>
  <c r="AQD538" s="1"/>
  <c r="APX542"/>
  <c r="AQD542" s="1"/>
  <c r="APX546"/>
  <c r="AQD546" s="1"/>
  <c r="APX553"/>
  <c r="AQD553" s="1"/>
  <c r="APX561"/>
  <c r="AQD561" s="1"/>
  <c r="APX556"/>
  <c r="AQD556" s="1"/>
  <c r="APX537"/>
  <c r="AQD537" s="1"/>
  <c r="APX541"/>
  <c r="AQD541" s="1"/>
  <c r="APX545"/>
  <c r="AQD545" s="1"/>
  <c r="APX549"/>
  <c r="AQD549" s="1"/>
  <c r="TH539"/>
  <c r="TN539" s="1"/>
  <c r="TH547"/>
  <c r="TN547" s="1"/>
  <c r="TH552"/>
  <c r="TN552" s="1"/>
  <c r="TH538"/>
  <c r="TN538" s="1"/>
  <c r="TH546"/>
  <c r="TN546" s="1"/>
  <c r="TH561"/>
  <c r="TN561" s="1"/>
  <c r="AMS536"/>
  <c r="AMY536" s="1"/>
  <c r="AMS540"/>
  <c r="AMY540" s="1"/>
  <c r="AMS544"/>
  <c r="AMY544" s="1"/>
  <c r="AMS548"/>
  <c r="AMY548" s="1"/>
  <c r="AMS557"/>
  <c r="AMY557" s="1"/>
  <c r="AMS554"/>
  <c r="AMY554" s="1"/>
  <c r="AMS537"/>
  <c r="AMY537" s="1"/>
  <c r="AMS541"/>
  <c r="AMY541" s="1"/>
  <c r="AMS545"/>
  <c r="AMY545" s="1"/>
  <c r="AMS549"/>
  <c r="AMY549" s="1"/>
  <c r="AMS559"/>
  <c r="AMY559" s="1"/>
  <c r="VT539"/>
  <c r="VZ539" s="1"/>
  <c r="VT547"/>
  <c r="VZ547" s="1"/>
  <c r="VT552"/>
  <c r="VZ552" s="1"/>
  <c r="VT538"/>
  <c r="VZ538" s="1"/>
  <c r="VT546"/>
  <c r="VZ546" s="1"/>
  <c r="VT561"/>
  <c r="VZ561" s="1"/>
  <c r="HI535"/>
  <c r="HI565" s="1"/>
  <c r="HI566" s="1"/>
  <c r="CM535"/>
  <c r="CM565" s="1"/>
  <c r="CM566" s="1"/>
  <c r="AV535"/>
  <c r="CL535"/>
  <c r="CL565" s="1"/>
  <c r="CL566" s="1"/>
  <c r="RU535"/>
  <c r="RU565" s="1"/>
  <c r="RU566" s="1"/>
  <c r="ACH535"/>
  <c r="ACH565" s="1"/>
  <c r="ACH566" s="1"/>
  <c r="EY535"/>
  <c r="EY565" s="1"/>
  <c r="EY566" s="1"/>
  <c r="AOM535"/>
  <c r="AOM565" s="1"/>
  <c r="AOM566" s="1"/>
  <c r="AMW535"/>
  <c r="AMW565" s="1"/>
  <c r="AMW566" s="1"/>
  <c r="AQX535"/>
  <c r="AQX565" s="1"/>
  <c r="AQX566" s="1"/>
  <c r="ADY535"/>
  <c r="ADY565" s="1"/>
  <c r="ADY566" s="1"/>
  <c r="ABN535"/>
  <c r="ABN565" s="1"/>
  <c r="ABN566" s="1"/>
  <c r="ALF535"/>
  <c r="ALF565" s="1"/>
  <c r="ALF566" s="1"/>
  <c r="ATH535"/>
  <c r="ATH565" s="1"/>
  <c r="ATH566" s="1"/>
  <c r="AIU535"/>
  <c r="AIU565" s="1"/>
  <c r="AIU566" s="1"/>
  <c r="DH535"/>
  <c r="DH565" s="1"/>
  <c r="DH566" s="1"/>
  <c r="ID535"/>
  <c r="ID565" s="1"/>
  <c r="ID566" s="1"/>
  <c r="ARQ535"/>
  <c r="ARQ565" s="1"/>
  <c r="ARQ566" s="1"/>
  <c r="AES535"/>
  <c r="AES565" s="1"/>
  <c r="AES566" s="1"/>
  <c r="AHY535"/>
  <c r="AHY565" s="1"/>
  <c r="AHY566" s="1"/>
  <c r="APF535"/>
  <c r="APF565" s="1"/>
  <c r="APF566" s="1"/>
  <c r="RV535"/>
  <c r="RV565" s="1"/>
  <c r="RV566" s="1"/>
  <c r="PJ535"/>
  <c r="PJ565" s="1"/>
  <c r="PJ566" s="1"/>
  <c r="ZC535"/>
  <c r="ZC565" s="1"/>
  <c r="ZC566" s="1"/>
  <c r="AET535"/>
  <c r="AET565" s="1"/>
  <c r="AET566" s="1"/>
  <c r="QF535"/>
  <c r="QF565" s="1"/>
  <c r="QF566" s="1"/>
  <c r="AQC535"/>
  <c r="AQC565" s="1"/>
  <c r="AQC566" s="1"/>
  <c r="AUD535"/>
  <c r="AUD565" s="1"/>
  <c r="AUD566" s="1"/>
  <c r="ABM535"/>
  <c r="ABM565" s="1"/>
  <c r="ABM566" s="1"/>
  <c r="ZB535"/>
  <c r="ZB565" s="1"/>
  <c r="ZB566" s="1"/>
  <c r="AIT535"/>
  <c r="AIT565" s="1"/>
  <c r="AIT566" s="1"/>
  <c r="AMU535"/>
  <c r="AMU565" s="1"/>
  <c r="AMU566" s="1"/>
  <c r="AQV535"/>
  <c r="AQV565" s="1"/>
  <c r="AQV566" s="1"/>
  <c r="QE535"/>
  <c r="QE565" s="1"/>
  <c r="QE566" s="1"/>
  <c r="AHZ535"/>
  <c r="AHZ565" s="1"/>
  <c r="AHZ566" s="1"/>
  <c r="AGJ535"/>
  <c r="AGJ565" s="1"/>
  <c r="AGJ566" s="1"/>
  <c r="AQW535"/>
  <c r="AQW565" s="1"/>
  <c r="AQW566" s="1"/>
  <c r="APG535"/>
  <c r="APG565" s="1"/>
  <c r="APG566" s="1"/>
  <c r="AUX535"/>
  <c r="AUX565" s="1"/>
  <c r="AUX566" s="1"/>
  <c r="AGI535"/>
  <c r="AGI565" s="1"/>
  <c r="AGI566" s="1"/>
  <c r="SQ535"/>
  <c r="SQ565" s="1"/>
  <c r="SQ566" s="1"/>
  <c r="ATI535"/>
  <c r="ATI565" s="1"/>
  <c r="ATI566" s="1"/>
  <c r="ASN535"/>
  <c r="ASN565" s="1"/>
  <c r="ASN566" s="1"/>
  <c r="APH535"/>
  <c r="APH565" s="1"/>
  <c r="APH566" s="1"/>
  <c r="AHB554"/>
  <c r="AHH554" s="1"/>
  <c r="AHB536"/>
  <c r="AHH536" s="1"/>
  <c r="AHB540"/>
  <c r="AHH540" s="1"/>
  <c r="AHB544"/>
  <c r="AHH544" s="1"/>
  <c r="AHB548"/>
  <c r="AHH548" s="1"/>
  <c r="AHB557"/>
  <c r="AHH557" s="1"/>
  <c r="AHB552"/>
  <c r="AHH552" s="1"/>
  <c r="AHB560"/>
  <c r="AHH560" s="1"/>
  <c r="AHB539"/>
  <c r="AHH539" s="1"/>
  <c r="AHB543"/>
  <c r="AHH543" s="1"/>
  <c r="AHB547"/>
  <c r="AHH547" s="1"/>
  <c r="JC535"/>
  <c r="IZ535"/>
  <c r="IZ565" s="1"/>
  <c r="IZ566" s="1"/>
  <c r="IX535"/>
  <c r="IX565" s="1"/>
  <c r="IX566" s="1"/>
  <c r="GQ551"/>
  <c r="AKH536"/>
  <c r="AKN536" s="1"/>
  <c r="AKH544"/>
  <c r="AKN544" s="1"/>
  <c r="AKH557"/>
  <c r="AKN557" s="1"/>
  <c r="AKH560"/>
  <c r="AKN560" s="1"/>
  <c r="AKH543"/>
  <c r="AKN543" s="1"/>
  <c r="AKH555"/>
  <c r="AKN555" s="1"/>
  <c r="AEX551"/>
  <c r="VT537"/>
  <c r="VZ537" s="1"/>
  <c r="VT541"/>
  <c r="VZ541" s="1"/>
  <c r="VT545"/>
  <c r="VZ545" s="1"/>
  <c r="VT549"/>
  <c r="VZ549" s="1"/>
  <c r="VT559"/>
  <c r="VZ559" s="1"/>
  <c r="VT556"/>
  <c r="VZ556" s="1"/>
  <c r="VT536"/>
  <c r="VZ536" s="1"/>
  <c r="VT540"/>
  <c r="VZ540" s="1"/>
  <c r="VT544"/>
  <c r="VZ544" s="1"/>
  <c r="VT548"/>
  <c r="VZ548" s="1"/>
  <c r="VT557"/>
  <c r="VZ557" s="1"/>
  <c r="TH537"/>
  <c r="TN537" s="1"/>
  <c r="TH541"/>
  <c r="TN541" s="1"/>
  <c r="TH545"/>
  <c r="TN545" s="1"/>
  <c r="TH549"/>
  <c r="TN549" s="1"/>
  <c r="TH559"/>
  <c r="TN559" s="1"/>
  <c r="TH556"/>
  <c r="TN556" s="1"/>
  <c r="TH536"/>
  <c r="TN536" s="1"/>
  <c r="TH540"/>
  <c r="TN540" s="1"/>
  <c r="TH544"/>
  <c r="TN544" s="1"/>
  <c r="TH548"/>
  <c r="TN548" s="1"/>
  <c r="TH557"/>
  <c r="TN557" s="1"/>
  <c r="QW543"/>
  <c r="RC543" s="1"/>
  <c r="QW560"/>
  <c r="RC560" s="1"/>
  <c r="QW553"/>
  <c r="RC553" s="1"/>
  <c r="QW539"/>
  <c r="RC539" s="1"/>
  <c r="QW547"/>
  <c r="RC547" s="1"/>
  <c r="QW552"/>
  <c r="RC552" s="1"/>
  <c r="QW538"/>
  <c r="RC538" s="1"/>
  <c r="QW546"/>
  <c r="RC546" s="1"/>
  <c r="QW561"/>
  <c r="RC561" s="1"/>
  <c r="ON554"/>
  <c r="OT554" s="1"/>
  <c r="ON536"/>
  <c r="OT536" s="1"/>
  <c r="ON540"/>
  <c r="OT540" s="1"/>
  <c r="ON544"/>
  <c r="OT544" s="1"/>
  <c r="ON548"/>
  <c r="OT548" s="1"/>
  <c r="ON557"/>
  <c r="OT557" s="1"/>
  <c r="ON552"/>
  <c r="OT552" s="1"/>
  <c r="ON560"/>
  <c r="OT560" s="1"/>
  <c r="ON539"/>
  <c r="OT539" s="1"/>
  <c r="ON543"/>
  <c r="OT543" s="1"/>
  <c r="ON547"/>
  <c r="OT547" s="1"/>
  <c r="LH537"/>
  <c r="LN537" s="1"/>
  <c r="LH541"/>
  <c r="LN541" s="1"/>
  <c r="LH545"/>
  <c r="LN545" s="1"/>
  <c r="LH549"/>
  <c r="LN549" s="1"/>
  <c r="LH559"/>
  <c r="LN559" s="1"/>
  <c r="LH556"/>
  <c r="LN556" s="1"/>
  <c r="LH536"/>
  <c r="LN536" s="1"/>
  <c r="LH540"/>
  <c r="LN540" s="1"/>
  <c r="LH544"/>
  <c r="LN544" s="1"/>
  <c r="LH548"/>
  <c r="LN548" s="1"/>
  <c r="LH557"/>
  <c r="LN557" s="1"/>
  <c r="FA551"/>
  <c r="DD538"/>
  <c r="DJ538" s="1"/>
  <c r="DD546"/>
  <c r="DJ546" s="1"/>
  <c r="DD561"/>
  <c r="DJ561" s="1"/>
  <c r="DD536"/>
  <c r="DJ536" s="1"/>
  <c r="DD544"/>
  <c r="DJ544" s="1"/>
  <c r="DD557"/>
  <c r="DJ557" s="1"/>
  <c r="DD537"/>
  <c r="DJ537" s="1"/>
  <c r="DD541"/>
  <c r="DJ541" s="1"/>
  <c r="DD545"/>
  <c r="DJ545" s="1"/>
  <c r="DD549"/>
  <c r="DJ549" s="1"/>
  <c r="DD559"/>
  <c r="DJ559" s="1"/>
  <c r="AUZ535"/>
  <c r="AVA535"/>
  <c r="AUB535"/>
  <c r="AUB565" s="1"/>
  <c r="AUB566" s="1"/>
  <c r="AUF551"/>
  <c r="AUC535"/>
  <c r="AUC565" s="1"/>
  <c r="AUC566" s="1"/>
  <c r="AUG535"/>
  <c r="ATG535"/>
  <c r="ATG565" s="1"/>
  <c r="ATG566" s="1"/>
  <c r="ATJ535"/>
  <c r="ATL535"/>
  <c r="ARR535"/>
  <c r="ARR565" s="1"/>
  <c r="ARR566" s="1"/>
  <c r="ARS535"/>
  <c r="ARS565" s="1"/>
  <c r="ARS566" s="1"/>
  <c r="ARV535"/>
  <c r="ART535"/>
  <c r="AQY535"/>
  <c r="API535"/>
  <c r="AOK535"/>
  <c r="AOK565" s="1"/>
  <c r="AOK566" s="1"/>
  <c r="AOL535"/>
  <c r="AOL565" s="1"/>
  <c r="AOL566" s="1"/>
  <c r="AON535"/>
  <c r="AOO551"/>
  <c r="ANR535"/>
  <c r="ANR565" s="1"/>
  <c r="ANR566" s="1"/>
  <c r="ANS535"/>
  <c r="AMY535"/>
  <c r="AMV535"/>
  <c r="AMV565" s="1"/>
  <c r="AMV566" s="1"/>
  <c r="AMB535"/>
  <c r="AMB565" s="1"/>
  <c r="AMB566" s="1"/>
  <c r="AMC535"/>
  <c r="AME535"/>
  <c r="ALG535"/>
  <c r="ALG565" s="1"/>
  <c r="ALG566" s="1"/>
  <c r="ALE535"/>
  <c r="ALE565" s="1"/>
  <c r="ALE566" s="1"/>
  <c r="ALI551"/>
  <c r="AKH558"/>
  <c r="AKN558" s="1"/>
  <c r="AKH538"/>
  <c r="AKN538" s="1"/>
  <c r="AKH542"/>
  <c r="AKN542" s="1"/>
  <c r="AKH546"/>
  <c r="AKN546" s="1"/>
  <c r="AKH553"/>
  <c r="AKN553" s="1"/>
  <c r="AKH561"/>
  <c r="AKN561" s="1"/>
  <c r="AKH556"/>
  <c r="AKN556" s="1"/>
  <c r="AKH537"/>
  <c r="AKN537" s="1"/>
  <c r="AKH541"/>
  <c r="AKN541" s="1"/>
  <c r="AKH545"/>
  <c r="AKN545" s="1"/>
  <c r="AKH549"/>
  <c r="AKN549" s="1"/>
  <c r="AIY551"/>
  <c r="AGN551"/>
  <c r="AEB535"/>
  <c r="ADX535"/>
  <c r="ADX565" s="1"/>
  <c r="ADX566" s="1"/>
  <c r="AEC535"/>
  <c r="ADD535"/>
  <c r="ADD565" s="1"/>
  <c r="ADD566" s="1"/>
  <c r="ADC535"/>
  <c r="ADC565" s="1"/>
  <c r="ADC566" s="1"/>
  <c r="ACM551"/>
  <c r="ACI535"/>
  <c r="ACI565" s="1"/>
  <c r="ACI566" s="1"/>
  <c r="ABR551"/>
  <c r="XI561"/>
  <c r="XO561" s="1"/>
  <c r="XI553"/>
  <c r="XO553" s="1"/>
  <c r="XI546"/>
  <c r="XO546" s="1"/>
  <c r="XI542"/>
  <c r="XO542" s="1"/>
  <c r="XK558"/>
  <c r="XQ558" s="1"/>
  <c r="XK560"/>
  <c r="XQ560" s="1"/>
  <c r="XK552"/>
  <c r="XQ552" s="1"/>
  <c r="XK555"/>
  <c r="XQ555" s="1"/>
  <c r="XK547"/>
  <c r="XQ547" s="1"/>
  <c r="XK543"/>
  <c r="XQ543" s="1"/>
  <c r="XK539"/>
  <c r="XQ539" s="1"/>
  <c r="XK556"/>
  <c r="XQ556" s="1"/>
  <c r="XK559"/>
  <c r="XQ559" s="1"/>
  <c r="XK549"/>
  <c r="XQ549" s="1"/>
  <c r="XK545"/>
  <c r="XQ545" s="1"/>
  <c r="XK541"/>
  <c r="XQ541" s="1"/>
  <c r="XK537"/>
  <c r="XQ537" s="1"/>
  <c r="XI558"/>
  <c r="XO558" s="1"/>
  <c r="XI560"/>
  <c r="XO560" s="1"/>
  <c r="XI552"/>
  <c r="XO552" s="1"/>
  <c r="XI555"/>
  <c r="XO555" s="1"/>
  <c r="XI547"/>
  <c r="XO547" s="1"/>
  <c r="XI543"/>
  <c r="XO543" s="1"/>
  <c r="XI539"/>
  <c r="XO539" s="1"/>
  <c r="XI556"/>
  <c r="XO556" s="1"/>
  <c r="XI559"/>
  <c r="XO559" s="1"/>
  <c r="XI549"/>
  <c r="XO549" s="1"/>
  <c r="XI545"/>
  <c r="XO545" s="1"/>
  <c r="XI541"/>
  <c r="XO541" s="1"/>
  <c r="XI537"/>
  <c r="XO537" s="1"/>
  <c r="WR535"/>
  <c r="WR565" s="1"/>
  <c r="WR566" s="1"/>
  <c r="WQ535"/>
  <c r="WQ565" s="1"/>
  <c r="WQ566" s="1"/>
  <c r="WA535"/>
  <c r="VF535"/>
  <c r="TO535"/>
  <c r="TO551"/>
  <c r="SP535"/>
  <c r="SP565" s="1"/>
  <c r="SP566" s="1"/>
  <c r="SU551"/>
  <c r="QW537"/>
  <c r="RC537" s="1"/>
  <c r="QW541"/>
  <c r="RC541" s="1"/>
  <c r="QW545"/>
  <c r="RC545" s="1"/>
  <c r="QW549"/>
  <c r="RC549" s="1"/>
  <c r="QW559"/>
  <c r="RC559" s="1"/>
  <c r="QW556"/>
  <c r="RC556" s="1"/>
  <c r="QW536"/>
  <c r="RC536" s="1"/>
  <c r="QW540"/>
  <c r="RC540" s="1"/>
  <c r="QW544"/>
  <c r="RC544" s="1"/>
  <c r="QW548"/>
  <c r="RC548" s="1"/>
  <c r="QW557"/>
  <c r="RC557" s="1"/>
  <c r="RD535"/>
  <c r="QJ551"/>
  <c r="PL535"/>
  <c r="PL565" s="1"/>
  <c r="PL566" s="1"/>
  <c r="PN551"/>
  <c r="OR535"/>
  <c r="NY551"/>
  <c r="NU535"/>
  <c r="NU565" s="1"/>
  <c r="NU566" s="1"/>
  <c r="NT535"/>
  <c r="NT565" s="1"/>
  <c r="NT566" s="1"/>
  <c r="LM535"/>
  <c r="AVR542"/>
  <c r="HZ536"/>
  <c r="IF536" s="1"/>
  <c r="HZ544"/>
  <c r="IF544" s="1"/>
  <c r="HZ557"/>
  <c r="IF557" s="1"/>
  <c r="HZ538"/>
  <c r="IF538" s="1"/>
  <c r="HZ546"/>
  <c r="IF546" s="1"/>
  <c r="HZ561"/>
  <c r="IF561" s="1"/>
  <c r="HZ537"/>
  <c r="IF537" s="1"/>
  <c r="HZ541"/>
  <c r="IF541" s="1"/>
  <c r="HZ545"/>
  <c r="IF545" s="1"/>
  <c r="HZ549"/>
  <c r="IF549" s="1"/>
  <c r="HZ559"/>
  <c r="IF559" s="1"/>
  <c r="IC535"/>
  <c r="IC565" s="1"/>
  <c r="IC566" s="1"/>
  <c r="GQ535"/>
  <c r="GQ565" s="1"/>
  <c r="GQ566" s="1"/>
  <c r="AVT542"/>
  <c r="AVT536"/>
  <c r="AVS540"/>
  <c r="AVS548"/>
  <c r="FT535"/>
  <c r="FT565" s="1"/>
  <c r="FT566" s="1"/>
  <c r="FW551"/>
  <c r="AVR540"/>
  <c r="AVR548"/>
  <c r="AVR537"/>
  <c r="AVR541"/>
  <c r="AVR545"/>
  <c r="AVR549"/>
  <c r="AVR538"/>
  <c r="AVR546"/>
  <c r="DI535"/>
  <c r="DI565" s="1"/>
  <c r="DI566" s="1"/>
  <c r="DK535"/>
  <c r="CK536"/>
  <c r="CQ536" s="1"/>
  <c r="CK538"/>
  <c r="CQ538" s="1"/>
  <c r="CK546"/>
  <c r="CQ546" s="1"/>
  <c r="CK561"/>
  <c r="CQ561" s="1"/>
  <c r="CK542"/>
  <c r="CQ542" s="1"/>
  <c r="CK553"/>
  <c r="CQ553" s="1"/>
  <c r="AVS544"/>
  <c r="AVS539"/>
  <c r="AVS543"/>
  <c r="AVS547"/>
  <c r="AVT538"/>
  <c r="AVT546"/>
  <c r="AVT539"/>
  <c r="AVT543"/>
  <c r="AVT547"/>
  <c r="AVR539"/>
  <c r="AVR543"/>
  <c r="AVR547"/>
  <c r="AVR536"/>
  <c r="AVR544"/>
  <c r="AVS538"/>
  <c r="AVS542"/>
  <c r="AVS546"/>
  <c r="AVS537"/>
  <c r="AVS541"/>
  <c r="AVS545"/>
  <c r="AVS549"/>
  <c r="AVT540"/>
  <c r="AVT544"/>
  <c r="AVT548"/>
  <c r="AVT537"/>
  <c r="AVT541"/>
  <c r="AVT545"/>
  <c r="AVT549"/>
  <c r="CJ541"/>
  <c r="CP541" s="1"/>
  <c r="CJ552"/>
  <c r="CP552" s="1"/>
  <c r="CJ547"/>
  <c r="CP547" s="1"/>
  <c r="CJ536"/>
  <c r="CP536" s="1"/>
  <c r="CJ544"/>
  <c r="CP544" s="1"/>
  <c r="CJ557"/>
  <c r="CP557" s="1"/>
  <c r="AW535"/>
  <c r="AW565" s="1"/>
  <c r="AW566" s="1"/>
  <c r="AVS536"/>
  <c r="AZ535"/>
  <c r="BA535"/>
  <c r="RR561"/>
  <c r="RX561" s="1"/>
  <c r="RR557"/>
  <c r="RX557" s="1"/>
  <c r="RR553"/>
  <c r="RX553" s="1"/>
  <c r="RR548"/>
  <c r="RX548" s="1"/>
  <c r="RR546"/>
  <c r="RX546" s="1"/>
  <c r="RR544"/>
  <c r="RX544" s="1"/>
  <c r="RR542"/>
  <c r="RX542" s="1"/>
  <c r="RR540"/>
  <c r="RX540" s="1"/>
  <c r="RR538"/>
  <c r="RX538" s="1"/>
  <c r="RR536"/>
  <c r="RX536" s="1"/>
  <c r="RR558"/>
  <c r="RX558" s="1"/>
  <c r="RR554"/>
  <c r="RX554" s="1"/>
  <c r="RR559"/>
  <c r="RX559" s="1"/>
  <c r="RR555"/>
  <c r="RX555" s="1"/>
  <c r="RR549"/>
  <c r="RX549" s="1"/>
  <c r="RR547"/>
  <c r="RX547" s="1"/>
  <c r="RR545"/>
  <c r="RX545" s="1"/>
  <c r="RR543"/>
  <c r="RX543" s="1"/>
  <c r="RR541"/>
  <c r="RX541" s="1"/>
  <c r="RR539"/>
  <c r="RX539" s="1"/>
  <c r="RR537"/>
  <c r="RX537" s="1"/>
  <c r="RR560"/>
  <c r="RX560" s="1"/>
  <c r="RR556"/>
  <c r="RX556" s="1"/>
  <c r="RR552"/>
  <c r="RX552" s="1"/>
  <c r="YE559"/>
  <c r="YK559" s="1"/>
  <c r="YE555"/>
  <c r="YK555" s="1"/>
  <c r="YE549"/>
  <c r="YK549" s="1"/>
  <c r="YE547"/>
  <c r="YK547" s="1"/>
  <c r="YE545"/>
  <c r="YK545" s="1"/>
  <c r="YE543"/>
  <c r="YK543" s="1"/>
  <c r="YE541"/>
  <c r="YK541" s="1"/>
  <c r="YE539"/>
  <c r="YK539" s="1"/>
  <c r="YE537"/>
  <c r="YK537" s="1"/>
  <c r="YE560"/>
  <c r="YK560" s="1"/>
  <c r="YE556"/>
  <c r="YK556" s="1"/>
  <c r="YE552"/>
  <c r="YK552" s="1"/>
  <c r="YE561"/>
  <c r="YK561" s="1"/>
  <c r="YE557"/>
  <c r="YK557" s="1"/>
  <c r="YE553"/>
  <c r="YK553" s="1"/>
  <c r="YE548"/>
  <c r="YK548" s="1"/>
  <c r="YE546"/>
  <c r="YK546" s="1"/>
  <c r="YE544"/>
  <c r="YK544" s="1"/>
  <c r="YE542"/>
  <c r="YK542" s="1"/>
  <c r="YE540"/>
  <c r="YK540" s="1"/>
  <c r="YE538"/>
  <c r="YK538" s="1"/>
  <c r="YE536"/>
  <c r="YK536" s="1"/>
  <c r="YE558"/>
  <c r="YK558" s="1"/>
  <c r="YE554"/>
  <c r="YK554" s="1"/>
  <c r="AJM559"/>
  <c r="AJS559" s="1"/>
  <c r="AJM555"/>
  <c r="AJS555" s="1"/>
  <c r="AJM549"/>
  <c r="AJS549" s="1"/>
  <c r="AJM547"/>
  <c r="AJS547" s="1"/>
  <c r="AJM545"/>
  <c r="AJS545" s="1"/>
  <c r="AJM543"/>
  <c r="AJS543" s="1"/>
  <c r="AJM541"/>
  <c r="AJS541" s="1"/>
  <c r="AJM539"/>
  <c r="AJS539" s="1"/>
  <c r="AJM537"/>
  <c r="AJS537" s="1"/>
  <c r="AJM560"/>
  <c r="AJS560" s="1"/>
  <c r="AJM556"/>
  <c r="AJS556" s="1"/>
  <c r="AJM552"/>
  <c r="AJS552" s="1"/>
  <c r="AJM561"/>
  <c r="AJS561" s="1"/>
  <c r="AJM557"/>
  <c r="AJS557" s="1"/>
  <c r="AJM553"/>
  <c r="AJS553" s="1"/>
  <c r="AJM548"/>
  <c r="AJS548" s="1"/>
  <c r="AJM546"/>
  <c r="AJS546" s="1"/>
  <c r="AJM544"/>
  <c r="AJS544" s="1"/>
  <c r="AJM542"/>
  <c r="AJS542" s="1"/>
  <c r="AJM540"/>
  <c r="AJS540" s="1"/>
  <c r="AJM538"/>
  <c r="AJS538" s="1"/>
  <c r="AJM536"/>
  <c r="AJS536" s="1"/>
  <c r="AJM558"/>
  <c r="AJS558" s="1"/>
  <c r="AJM554"/>
  <c r="AJS554" s="1"/>
  <c r="AAQ558"/>
  <c r="AAW558" s="1"/>
  <c r="AAQ554"/>
  <c r="AAW554" s="1"/>
  <c r="AAQ561"/>
  <c r="AAW561" s="1"/>
  <c r="AAQ557"/>
  <c r="AAW557" s="1"/>
  <c r="AAQ553"/>
  <c r="AAW553" s="1"/>
  <c r="AAQ548"/>
  <c r="AAW548" s="1"/>
  <c r="AAQ546"/>
  <c r="AAW546" s="1"/>
  <c r="AAQ544"/>
  <c r="AAW544" s="1"/>
  <c r="AAQ542"/>
  <c r="AAW542" s="1"/>
  <c r="AAQ540"/>
  <c r="AAW540" s="1"/>
  <c r="AAQ538"/>
  <c r="AAW538" s="1"/>
  <c r="AAQ536"/>
  <c r="AAW536" s="1"/>
  <c r="AAQ560"/>
  <c r="AAW560" s="1"/>
  <c r="AAQ556"/>
  <c r="AAW556" s="1"/>
  <c r="AAQ552"/>
  <c r="AAW552" s="1"/>
  <c r="AAQ559"/>
  <c r="AAW559" s="1"/>
  <c r="AAQ555"/>
  <c r="AAW555" s="1"/>
  <c r="AAQ549"/>
  <c r="AAW549" s="1"/>
  <c r="AAQ547"/>
  <c r="AAW547" s="1"/>
  <c r="AAQ545"/>
  <c r="AAW545" s="1"/>
  <c r="AAQ543"/>
  <c r="AAW543" s="1"/>
  <c r="AAQ541"/>
  <c r="AAW541" s="1"/>
  <c r="AAQ539"/>
  <c r="AAW539" s="1"/>
  <c r="AAQ537"/>
  <c r="AAW537" s="1"/>
  <c r="AQU560"/>
  <c r="ARA560" s="1"/>
  <c r="AQU556"/>
  <c r="ARA556" s="1"/>
  <c r="AQU552"/>
  <c r="ARA552" s="1"/>
  <c r="AQU559"/>
  <c r="ARA559" s="1"/>
  <c r="AQU555"/>
  <c r="ARA555" s="1"/>
  <c r="AQU549"/>
  <c r="ARA549" s="1"/>
  <c r="AQU547"/>
  <c r="ARA547" s="1"/>
  <c r="AQU545"/>
  <c r="ARA545" s="1"/>
  <c r="AQU543"/>
  <c r="ARA543" s="1"/>
  <c r="AQU541"/>
  <c r="ARA541" s="1"/>
  <c r="AQU539"/>
  <c r="ARA539" s="1"/>
  <c r="AQU537"/>
  <c r="ARA537" s="1"/>
  <c r="AQU558"/>
  <c r="ARA558" s="1"/>
  <c r="AQU554"/>
  <c r="ARA554" s="1"/>
  <c r="AQU561"/>
  <c r="ARA561" s="1"/>
  <c r="AQU557"/>
  <c r="ARA557" s="1"/>
  <c r="AQU553"/>
  <c r="ARA553" s="1"/>
  <c r="AQU548"/>
  <c r="ARA548" s="1"/>
  <c r="AQU546"/>
  <c r="ARA546" s="1"/>
  <c r="AQU544"/>
  <c r="ARA544" s="1"/>
  <c r="AQU542"/>
  <c r="ARA542" s="1"/>
  <c r="AQU540"/>
  <c r="ARA540" s="1"/>
  <c r="AQU538"/>
  <c r="ARA538" s="1"/>
  <c r="AQU536"/>
  <c r="ARA536" s="1"/>
  <c r="AFK558"/>
  <c r="AFQ558" s="1"/>
  <c r="AFK554"/>
  <c r="AFQ554" s="1"/>
  <c r="AFK561"/>
  <c r="AFQ561" s="1"/>
  <c r="AFK557"/>
  <c r="AFQ557" s="1"/>
  <c r="AFK553"/>
  <c r="AFQ553" s="1"/>
  <c r="AFK548"/>
  <c r="AFQ548" s="1"/>
  <c r="AFK546"/>
  <c r="AFQ546" s="1"/>
  <c r="AFK544"/>
  <c r="AFQ544" s="1"/>
  <c r="AFK542"/>
  <c r="AFQ542" s="1"/>
  <c r="AFK540"/>
  <c r="AFQ540" s="1"/>
  <c r="AFK538"/>
  <c r="AFQ538" s="1"/>
  <c r="AFK536"/>
  <c r="AFQ536" s="1"/>
  <c r="AFK560"/>
  <c r="AFQ560" s="1"/>
  <c r="AFK556"/>
  <c r="AFQ556" s="1"/>
  <c r="AFK552"/>
  <c r="AFQ552" s="1"/>
  <c r="AFK559"/>
  <c r="AFQ559" s="1"/>
  <c r="AFK555"/>
  <c r="AFQ555" s="1"/>
  <c r="AFK549"/>
  <c r="AFQ549" s="1"/>
  <c r="AFK547"/>
  <c r="AFQ547" s="1"/>
  <c r="AFK545"/>
  <c r="AFQ545" s="1"/>
  <c r="AFK543"/>
  <c r="AFQ543" s="1"/>
  <c r="AFK541"/>
  <c r="AFQ541" s="1"/>
  <c r="AFK539"/>
  <c r="AFQ539" s="1"/>
  <c r="AFK537"/>
  <c r="AFQ537" s="1"/>
  <c r="AMT561"/>
  <c r="AMZ561" s="1"/>
  <c r="AMT557"/>
  <c r="AMZ557" s="1"/>
  <c r="AMT553"/>
  <c r="AMZ553" s="1"/>
  <c r="AMT548"/>
  <c r="AMZ548" s="1"/>
  <c r="AMT546"/>
  <c r="AMZ546" s="1"/>
  <c r="AMT544"/>
  <c r="AMZ544" s="1"/>
  <c r="AMT542"/>
  <c r="AMZ542" s="1"/>
  <c r="AMT540"/>
  <c r="AMZ540" s="1"/>
  <c r="AMT538"/>
  <c r="AMZ538" s="1"/>
  <c r="AMT536"/>
  <c r="AMZ536" s="1"/>
  <c r="AMT558"/>
  <c r="AMZ558" s="1"/>
  <c r="AMT554"/>
  <c r="AMZ554" s="1"/>
  <c r="AMT559"/>
  <c r="AMZ559" s="1"/>
  <c r="AMT555"/>
  <c r="AMZ555" s="1"/>
  <c r="AMT549"/>
  <c r="AMZ549" s="1"/>
  <c r="AMT547"/>
  <c r="AMZ547" s="1"/>
  <c r="AMT545"/>
  <c r="AMZ545" s="1"/>
  <c r="AMT543"/>
  <c r="AMZ543" s="1"/>
  <c r="AMT541"/>
  <c r="AMZ541" s="1"/>
  <c r="AMT539"/>
  <c r="AMZ539" s="1"/>
  <c r="AMT537"/>
  <c r="AMZ537" s="1"/>
  <c r="AMT560"/>
  <c r="AMZ560" s="1"/>
  <c r="AMT556"/>
  <c r="AMZ556" s="1"/>
  <c r="AMT552"/>
  <c r="AMZ552" s="1"/>
  <c r="WN561"/>
  <c r="WT561" s="1"/>
  <c r="WN557"/>
  <c r="WT557" s="1"/>
  <c r="WN553"/>
  <c r="WT553" s="1"/>
  <c r="WN548"/>
  <c r="WT548" s="1"/>
  <c r="WN546"/>
  <c r="WT546" s="1"/>
  <c r="WN544"/>
  <c r="WT544" s="1"/>
  <c r="WN542"/>
  <c r="WT542" s="1"/>
  <c r="WN540"/>
  <c r="WT540" s="1"/>
  <c r="WN538"/>
  <c r="WT538" s="1"/>
  <c r="WN536"/>
  <c r="WT536" s="1"/>
  <c r="WN558"/>
  <c r="WT558" s="1"/>
  <c r="WN554"/>
  <c r="WT554" s="1"/>
  <c r="WN559"/>
  <c r="WT559" s="1"/>
  <c r="WN555"/>
  <c r="WT555" s="1"/>
  <c r="WN549"/>
  <c r="WT549" s="1"/>
  <c r="WN547"/>
  <c r="WT547" s="1"/>
  <c r="WN545"/>
  <c r="WT545" s="1"/>
  <c r="WN543"/>
  <c r="WT543" s="1"/>
  <c r="WN541"/>
  <c r="WT541" s="1"/>
  <c r="WN539"/>
  <c r="WT539" s="1"/>
  <c r="WN537"/>
  <c r="WT537" s="1"/>
  <c r="WN560"/>
  <c r="WT560" s="1"/>
  <c r="WN556"/>
  <c r="WT556" s="1"/>
  <c r="WN552"/>
  <c r="WT552" s="1"/>
  <c r="AGF561"/>
  <c r="AGL561" s="1"/>
  <c r="AGF557"/>
  <c r="AGL557" s="1"/>
  <c r="AGF553"/>
  <c r="AGL553" s="1"/>
  <c r="AGF548"/>
  <c r="AGL548" s="1"/>
  <c r="AGF546"/>
  <c r="AGL546" s="1"/>
  <c r="AGF544"/>
  <c r="AGL544" s="1"/>
  <c r="AGF542"/>
  <c r="AGL542" s="1"/>
  <c r="AGF540"/>
  <c r="AGL540" s="1"/>
  <c r="AGF538"/>
  <c r="AGL538" s="1"/>
  <c r="AGF536"/>
  <c r="AGL536" s="1"/>
  <c r="AGF558"/>
  <c r="AGL558" s="1"/>
  <c r="AGF554"/>
  <c r="AGL554" s="1"/>
  <c r="AGF559"/>
  <c r="AGL559" s="1"/>
  <c r="AGF555"/>
  <c r="AGL555" s="1"/>
  <c r="AGF549"/>
  <c r="AGL549" s="1"/>
  <c r="AGF547"/>
  <c r="AGL547" s="1"/>
  <c r="AGF545"/>
  <c r="AGL545" s="1"/>
  <c r="AGF543"/>
  <c r="AGL543" s="1"/>
  <c r="AGF541"/>
  <c r="AGL541" s="1"/>
  <c r="AGF539"/>
  <c r="AGL539" s="1"/>
  <c r="AGF537"/>
  <c r="AGL537" s="1"/>
  <c r="AGF560"/>
  <c r="AGL560" s="1"/>
  <c r="AGF556"/>
  <c r="AGL556" s="1"/>
  <c r="AGF552"/>
  <c r="AGL552" s="1"/>
  <c r="KK558"/>
  <c r="KQ558" s="1"/>
  <c r="KK554"/>
  <c r="KQ554" s="1"/>
  <c r="KK561"/>
  <c r="KQ561" s="1"/>
  <c r="KK557"/>
  <c r="KQ557" s="1"/>
  <c r="KK553"/>
  <c r="KQ553" s="1"/>
  <c r="KK548"/>
  <c r="KQ548" s="1"/>
  <c r="KK546"/>
  <c r="KQ546" s="1"/>
  <c r="KK544"/>
  <c r="KQ544" s="1"/>
  <c r="KK542"/>
  <c r="KQ542" s="1"/>
  <c r="KK540"/>
  <c r="KQ540" s="1"/>
  <c r="KK538"/>
  <c r="KQ538" s="1"/>
  <c r="KK536"/>
  <c r="KQ536" s="1"/>
  <c r="KK560"/>
  <c r="KQ560" s="1"/>
  <c r="KK556"/>
  <c r="KQ556" s="1"/>
  <c r="KK552"/>
  <c r="KQ552" s="1"/>
  <c r="KK559"/>
  <c r="KQ559" s="1"/>
  <c r="KK555"/>
  <c r="KQ555" s="1"/>
  <c r="KK549"/>
  <c r="KQ549" s="1"/>
  <c r="KK547"/>
  <c r="KQ547" s="1"/>
  <c r="KK545"/>
  <c r="KQ545" s="1"/>
  <c r="KK543"/>
  <c r="KQ543" s="1"/>
  <c r="KK541"/>
  <c r="KQ541" s="1"/>
  <c r="KK539"/>
  <c r="KQ539" s="1"/>
  <c r="KK537"/>
  <c r="KQ537" s="1"/>
  <c r="AEQ558"/>
  <c r="AEW558" s="1"/>
  <c r="AEQ554"/>
  <c r="AEW554" s="1"/>
  <c r="AEQ561"/>
  <c r="AEW561" s="1"/>
  <c r="AEQ557"/>
  <c r="AEW557" s="1"/>
  <c r="AEQ553"/>
  <c r="AEW553" s="1"/>
  <c r="AEQ548"/>
  <c r="AEW548" s="1"/>
  <c r="AEQ546"/>
  <c r="AEW546" s="1"/>
  <c r="AEQ544"/>
  <c r="AEW544" s="1"/>
  <c r="AEQ542"/>
  <c r="AEW542" s="1"/>
  <c r="AEQ540"/>
  <c r="AEW540" s="1"/>
  <c r="AEQ538"/>
  <c r="AEW538" s="1"/>
  <c r="AEQ536"/>
  <c r="AEW536" s="1"/>
  <c r="AEQ560"/>
  <c r="AEW560" s="1"/>
  <c r="AEQ556"/>
  <c r="AEW556" s="1"/>
  <c r="AEQ552"/>
  <c r="AEW552" s="1"/>
  <c r="AEQ559"/>
  <c r="AEW559" s="1"/>
  <c r="AEQ555"/>
  <c r="AEW555" s="1"/>
  <c r="AEQ549"/>
  <c r="AEW549" s="1"/>
  <c r="AEQ547"/>
  <c r="AEW547" s="1"/>
  <c r="AEQ545"/>
  <c r="AEW545" s="1"/>
  <c r="AEQ543"/>
  <c r="AEW543" s="1"/>
  <c r="AEQ541"/>
  <c r="AEW541" s="1"/>
  <c r="AEQ539"/>
  <c r="AEW539" s="1"/>
  <c r="AEQ537"/>
  <c r="AEW537" s="1"/>
  <c r="APD561"/>
  <c r="APJ561" s="1"/>
  <c r="APD557"/>
  <c r="APJ557" s="1"/>
  <c r="APD553"/>
  <c r="APJ553" s="1"/>
  <c r="APD548"/>
  <c r="APJ548" s="1"/>
  <c r="APD546"/>
  <c r="APJ546" s="1"/>
  <c r="APD544"/>
  <c r="APJ544" s="1"/>
  <c r="APD542"/>
  <c r="APJ542" s="1"/>
  <c r="APD540"/>
  <c r="APJ540" s="1"/>
  <c r="APD538"/>
  <c r="APJ538" s="1"/>
  <c r="APD536"/>
  <c r="APJ536" s="1"/>
  <c r="APD558"/>
  <c r="APJ558" s="1"/>
  <c r="APD554"/>
  <c r="APJ554" s="1"/>
  <c r="APD559"/>
  <c r="APJ559" s="1"/>
  <c r="APD555"/>
  <c r="APJ555" s="1"/>
  <c r="APD549"/>
  <c r="APJ549" s="1"/>
  <c r="APD547"/>
  <c r="APJ547" s="1"/>
  <c r="APD545"/>
  <c r="APJ545" s="1"/>
  <c r="APD543"/>
  <c r="APJ543" s="1"/>
  <c r="APD541"/>
  <c r="APJ541" s="1"/>
  <c r="APD539"/>
  <c r="APJ539" s="1"/>
  <c r="APD537"/>
  <c r="APJ537" s="1"/>
  <c r="APD560"/>
  <c r="APJ560" s="1"/>
  <c r="APD556"/>
  <c r="APJ556" s="1"/>
  <c r="APD552"/>
  <c r="APJ552" s="1"/>
  <c r="AHC558"/>
  <c r="AHI558" s="1"/>
  <c r="AHC554"/>
  <c r="AHI554" s="1"/>
  <c r="AHC561"/>
  <c r="AHI561" s="1"/>
  <c r="AHC557"/>
  <c r="AHI557" s="1"/>
  <c r="AHC553"/>
  <c r="AHI553" s="1"/>
  <c r="AHC548"/>
  <c r="AHI548" s="1"/>
  <c r="AHC546"/>
  <c r="AHI546" s="1"/>
  <c r="AHC544"/>
  <c r="AHI544" s="1"/>
  <c r="AHC542"/>
  <c r="AHI542" s="1"/>
  <c r="AHC540"/>
  <c r="AHI540" s="1"/>
  <c r="AHC538"/>
  <c r="AHI538" s="1"/>
  <c r="AHC536"/>
  <c r="AHI536" s="1"/>
  <c r="AHC560"/>
  <c r="AHI560" s="1"/>
  <c r="AHC556"/>
  <c r="AHI556" s="1"/>
  <c r="AHC552"/>
  <c r="AHI552" s="1"/>
  <c r="AHC559"/>
  <c r="AHI559" s="1"/>
  <c r="AHC555"/>
  <c r="AHI555" s="1"/>
  <c r="AHC549"/>
  <c r="AHI549" s="1"/>
  <c r="AHC547"/>
  <c r="AHI547" s="1"/>
  <c r="AHC545"/>
  <c r="AHI545" s="1"/>
  <c r="AHC543"/>
  <c r="AHI543" s="1"/>
  <c r="AHC541"/>
  <c r="AHI541" s="1"/>
  <c r="AHC539"/>
  <c r="AHI539" s="1"/>
  <c r="AHC537"/>
  <c r="AHI537" s="1"/>
  <c r="UC558"/>
  <c r="UI558" s="1"/>
  <c r="UC554"/>
  <c r="UI554" s="1"/>
  <c r="UC561"/>
  <c r="UI561" s="1"/>
  <c r="UC557"/>
  <c r="UI557" s="1"/>
  <c r="UC553"/>
  <c r="UI553" s="1"/>
  <c r="UC548"/>
  <c r="UI548" s="1"/>
  <c r="UC546"/>
  <c r="UI546" s="1"/>
  <c r="UC544"/>
  <c r="UI544" s="1"/>
  <c r="UC542"/>
  <c r="UI542" s="1"/>
  <c r="UC540"/>
  <c r="UI540" s="1"/>
  <c r="UC538"/>
  <c r="UI538" s="1"/>
  <c r="UC536"/>
  <c r="UI536" s="1"/>
  <c r="UC560"/>
  <c r="UI560" s="1"/>
  <c r="UC556"/>
  <c r="UI556" s="1"/>
  <c r="UC552"/>
  <c r="UI552" s="1"/>
  <c r="UC559"/>
  <c r="UI559" s="1"/>
  <c r="UC555"/>
  <c r="UI555" s="1"/>
  <c r="UC549"/>
  <c r="UI549" s="1"/>
  <c r="UC547"/>
  <c r="UI547" s="1"/>
  <c r="UC545"/>
  <c r="UI545" s="1"/>
  <c r="UC543"/>
  <c r="UI543" s="1"/>
  <c r="UC541"/>
  <c r="UI541" s="1"/>
  <c r="UC539"/>
  <c r="UI539" s="1"/>
  <c r="UC537"/>
  <c r="UI537" s="1"/>
  <c r="AEP561"/>
  <c r="AEV561" s="1"/>
  <c r="AEP557"/>
  <c r="AEV557" s="1"/>
  <c r="AEP553"/>
  <c r="AEV553" s="1"/>
  <c r="AEP548"/>
  <c r="AEV548" s="1"/>
  <c r="AEP546"/>
  <c r="AEV546" s="1"/>
  <c r="AEP544"/>
  <c r="AEV544" s="1"/>
  <c r="AEP542"/>
  <c r="AEV542" s="1"/>
  <c r="AEP540"/>
  <c r="AEV540" s="1"/>
  <c r="AEP538"/>
  <c r="AEV538" s="1"/>
  <c r="AEP536"/>
  <c r="AEV536" s="1"/>
  <c r="AEP558"/>
  <c r="AEV558" s="1"/>
  <c r="AEP554"/>
  <c r="AEV554" s="1"/>
  <c r="AEP559"/>
  <c r="AEV559" s="1"/>
  <c r="AEP555"/>
  <c r="AEV555" s="1"/>
  <c r="AEP549"/>
  <c r="AEV549" s="1"/>
  <c r="AEP547"/>
  <c r="AEV547" s="1"/>
  <c r="AEP545"/>
  <c r="AEV545" s="1"/>
  <c r="AEP543"/>
  <c r="AEV543" s="1"/>
  <c r="AEP541"/>
  <c r="AEV541" s="1"/>
  <c r="AEP539"/>
  <c r="AEV539" s="1"/>
  <c r="AEP537"/>
  <c r="AEV537" s="1"/>
  <c r="AEP560"/>
  <c r="AEV560" s="1"/>
  <c r="AEP556"/>
  <c r="AEV556" s="1"/>
  <c r="AEP552"/>
  <c r="AEV552" s="1"/>
  <c r="LF558"/>
  <c r="LL558" s="1"/>
  <c r="LF554"/>
  <c r="LL554" s="1"/>
  <c r="LF561"/>
  <c r="LL561" s="1"/>
  <c r="LF557"/>
  <c r="LL557" s="1"/>
  <c r="LF553"/>
  <c r="LL553" s="1"/>
  <c r="LF548"/>
  <c r="LL548" s="1"/>
  <c r="LF546"/>
  <c r="LL546" s="1"/>
  <c r="LF544"/>
  <c r="LL544" s="1"/>
  <c r="LF542"/>
  <c r="LL542" s="1"/>
  <c r="LF540"/>
  <c r="LL540" s="1"/>
  <c r="LF538"/>
  <c r="LL538" s="1"/>
  <c r="LF536"/>
  <c r="LL536" s="1"/>
  <c r="LF560"/>
  <c r="LL560" s="1"/>
  <c r="LF556"/>
  <c r="LL556" s="1"/>
  <c r="LF552"/>
  <c r="LL552" s="1"/>
  <c r="LF559"/>
  <c r="LL559" s="1"/>
  <c r="LF555"/>
  <c r="LL555" s="1"/>
  <c r="LF549"/>
  <c r="LL549" s="1"/>
  <c r="LF547"/>
  <c r="LL547" s="1"/>
  <c r="LF545"/>
  <c r="LL545" s="1"/>
  <c r="LF543"/>
  <c r="LL543" s="1"/>
  <c r="LF541"/>
  <c r="LL541" s="1"/>
  <c r="LF539"/>
  <c r="LL539" s="1"/>
  <c r="LF537"/>
  <c r="LL537" s="1"/>
  <c r="JP558"/>
  <c r="JV558" s="1"/>
  <c r="JP554"/>
  <c r="JV554" s="1"/>
  <c r="JP561"/>
  <c r="JV561" s="1"/>
  <c r="JP557"/>
  <c r="JV557" s="1"/>
  <c r="JP553"/>
  <c r="JV553" s="1"/>
  <c r="JP548"/>
  <c r="JV548" s="1"/>
  <c r="JP546"/>
  <c r="JV546" s="1"/>
  <c r="JP544"/>
  <c r="JV544" s="1"/>
  <c r="JP542"/>
  <c r="JV542" s="1"/>
  <c r="JP540"/>
  <c r="JV540" s="1"/>
  <c r="JP538"/>
  <c r="JV538" s="1"/>
  <c r="JP536"/>
  <c r="JV536" s="1"/>
  <c r="JP560"/>
  <c r="JV560" s="1"/>
  <c r="JP556"/>
  <c r="JV556" s="1"/>
  <c r="JP552"/>
  <c r="JV552" s="1"/>
  <c r="JP559"/>
  <c r="JV559" s="1"/>
  <c r="JP555"/>
  <c r="JV555" s="1"/>
  <c r="JP549"/>
  <c r="JV549" s="1"/>
  <c r="JP547"/>
  <c r="JV547" s="1"/>
  <c r="JP545"/>
  <c r="JV545" s="1"/>
  <c r="JP543"/>
  <c r="JV543" s="1"/>
  <c r="JP541"/>
  <c r="JV541" s="1"/>
  <c r="JP539"/>
  <c r="JV539" s="1"/>
  <c r="JP537"/>
  <c r="JV537" s="1"/>
  <c r="AFM558"/>
  <c r="AFS558" s="1"/>
  <c r="AFM554"/>
  <c r="AFS554" s="1"/>
  <c r="AFM561"/>
  <c r="AFS561" s="1"/>
  <c r="AFM557"/>
  <c r="AFS557" s="1"/>
  <c r="AFM553"/>
  <c r="AFS553" s="1"/>
  <c r="AFM548"/>
  <c r="AFS548" s="1"/>
  <c r="AFM546"/>
  <c r="AFS546" s="1"/>
  <c r="AFM544"/>
  <c r="AFS544" s="1"/>
  <c r="AFM542"/>
  <c r="AFS542" s="1"/>
  <c r="AFM540"/>
  <c r="AFS540" s="1"/>
  <c r="AFM538"/>
  <c r="AFS538" s="1"/>
  <c r="AFM536"/>
  <c r="AFS536" s="1"/>
  <c r="AFM560"/>
  <c r="AFS560" s="1"/>
  <c r="AFM556"/>
  <c r="AFS556" s="1"/>
  <c r="AFM552"/>
  <c r="AFS552" s="1"/>
  <c r="AFM559"/>
  <c r="AFS559" s="1"/>
  <c r="AFM555"/>
  <c r="AFS555" s="1"/>
  <c r="AFM549"/>
  <c r="AFS549" s="1"/>
  <c r="AFM547"/>
  <c r="AFS547" s="1"/>
  <c r="AFM545"/>
  <c r="AFS545" s="1"/>
  <c r="AFM543"/>
  <c r="AFS543" s="1"/>
  <c r="AFM541"/>
  <c r="AFS541" s="1"/>
  <c r="AFM539"/>
  <c r="AFS539" s="1"/>
  <c r="AFM537"/>
  <c r="AFS537" s="1"/>
  <c r="AJL558"/>
  <c r="AJR558" s="1"/>
  <c r="AJL554"/>
  <c r="AJR554" s="1"/>
  <c r="AJL561"/>
  <c r="AJR561" s="1"/>
  <c r="AJL557"/>
  <c r="AJR557" s="1"/>
  <c r="AJL553"/>
  <c r="AJR553" s="1"/>
  <c r="AJL548"/>
  <c r="AJR548" s="1"/>
  <c r="AJL546"/>
  <c r="AJR546" s="1"/>
  <c r="AJL544"/>
  <c r="AJR544" s="1"/>
  <c r="AJL542"/>
  <c r="AJR542" s="1"/>
  <c r="AJL540"/>
  <c r="AJR540" s="1"/>
  <c r="AJL538"/>
  <c r="AJR538" s="1"/>
  <c r="AJL536"/>
  <c r="AJR536" s="1"/>
  <c r="AJL560"/>
  <c r="AJR560" s="1"/>
  <c r="AJL556"/>
  <c r="AJR556" s="1"/>
  <c r="AJL552"/>
  <c r="AJR552" s="1"/>
  <c r="AJL559"/>
  <c r="AJR559" s="1"/>
  <c r="AJL555"/>
  <c r="AJR555" s="1"/>
  <c r="AJL549"/>
  <c r="AJR549" s="1"/>
  <c r="AJL547"/>
  <c r="AJR547" s="1"/>
  <c r="AJL545"/>
  <c r="AJR545" s="1"/>
  <c r="AJL543"/>
  <c r="AJR543" s="1"/>
  <c r="AJL541"/>
  <c r="AJR541" s="1"/>
  <c r="AJL539"/>
  <c r="AJR539" s="1"/>
  <c r="AJL537"/>
  <c r="AJR537" s="1"/>
  <c r="UD559"/>
  <c r="UJ559" s="1"/>
  <c r="UD555"/>
  <c r="UJ555" s="1"/>
  <c r="UD549"/>
  <c r="UJ549" s="1"/>
  <c r="UD547"/>
  <c r="UJ547" s="1"/>
  <c r="UD545"/>
  <c r="UJ545" s="1"/>
  <c r="UD543"/>
  <c r="UJ543" s="1"/>
  <c r="UD541"/>
  <c r="UJ541" s="1"/>
  <c r="UD539"/>
  <c r="UJ539" s="1"/>
  <c r="UD537"/>
  <c r="UJ537" s="1"/>
  <c r="UD560"/>
  <c r="UJ560" s="1"/>
  <c r="UD556"/>
  <c r="UJ556" s="1"/>
  <c r="UD552"/>
  <c r="UJ552" s="1"/>
  <c r="UD561"/>
  <c r="UJ561" s="1"/>
  <c r="UD557"/>
  <c r="UJ557" s="1"/>
  <c r="UD553"/>
  <c r="UJ553" s="1"/>
  <c r="UD548"/>
  <c r="UJ548" s="1"/>
  <c r="UD546"/>
  <c r="UJ546" s="1"/>
  <c r="UD544"/>
  <c r="UJ544" s="1"/>
  <c r="UD542"/>
  <c r="UJ542" s="1"/>
  <c r="UD540"/>
  <c r="UJ540" s="1"/>
  <c r="UD538"/>
  <c r="UJ538" s="1"/>
  <c r="UD536"/>
  <c r="UJ536" s="1"/>
  <c r="UD558"/>
  <c r="UJ558" s="1"/>
  <c r="UD554"/>
  <c r="UJ554" s="1"/>
  <c r="AQT561"/>
  <c r="AQZ561" s="1"/>
  <c r="AQT557"/>
  <c r="AQZ557" s="1"/>
  <c r="AQT553"/>
  <c r="AQZ553" s="1"/>
  <c r="AQT548"/>
  <c r="AQZ548" s="1"/>
  <c r="AQT546"/>
  <c r="AQZ546" s="1"/>
  <c r="AQT544"/>
  <c r="AQZ544" s="1"/>
  <c r="AQT542"/>
  <c r="AQZ542" s="1"/>
  <c r="AQT540"/>
  <c r="AQZ540" s="1"/>
  <c r="AQT538"/>
  <c r="AQZ538" s="1"/>
  <c r="AQT536"/>
  <c r="AQZ536" s="1"/>
  <c r="AQT558"/>
  <c r="AQZ558" s="1"/>
  <c r="AQT554"/>
  <c r="AQZ554" s="1"/>
  <c r="AQT559"/>
  <c r="AQZ559" s="1"/>
  <c r="AQT555"/>
  <c r="AQZ555" s="1"/>
  <c r="AQT549"/>
  <c r="AQZ549" s="1"/>
  <c r="AQT547"/>
  <c r="AQZ547" s="1"/>
  <c r="AQT545"/>
  <c r="AQZ545" s="1"/>
  <c r="AQT543"/>
  <c r="AQZ543" s="1"/>
  <c r="AQT541"/>
  <c r="AQZ541" s="1"/>
  <c r="AQT539"/>
  <c r="AQZ539" s="1"/>
  <c r="AQT537"/>
  <c r="AQZ537" s="1"/>
  <c r="AQT560"/>
  <c r="AQZ560" s="1"/>
  <c r="AQT556"/>
  <c r="AQZ556" s="1"/>
  <c r="AQT552"/>
  <c r="AQZ552" s="1"/>
  <c r="MV558"/>
  <c r="NB558" s="1"/>
  <c r="MV554"/>
  <c r="NB554" s="1"/>
  <c r="MV561"/>
  <c r="NB561" s="1"/>
  <c r="MV557"/>
  <c r="NB557" s="1"/>
  <c r="MV553"/>
  <c r="NB553" s="1"/>
  <c r="MV548"/>
  <c r="NB548" s="1"/>
  <c r="MV546"/>
  <c r="NB546" s="1"/>
  <c r="MV544"/>
  <c r="NB544" s="1"/>
  <c r="MV542"/>
  <c r="NB542" s="1"/>
  <c r="MV540"/>
  <c r="NB540" s="1"/>
  <c r="MV538"/>
  <c r="NB538" s="1"/>
  <c r="MV536"/>
  <c r="NB536" s="1"/>
  <c r="MV560"/>
  <c r="NB560" s="1"/>
  <c r="MV556"/>
  <c r="NB556" s="1"/>
  <c r="MV552"/>
  <c r="NB552" s="1"/>
  <c r="MV559"/>
  <c r="NB559" s="1"/>
  <c r="MV555"/>
  <c r="NB555" s="1"/>
  <c r="MV549"/>
  <c r="NB549" s="1"/>
  <c r="MV547"/>
  <c r="NB547" s="1"/>
  <c r="MV545"/>
  <c r="NB545" s="1"/>
  <c r="MV543"/>
  <c r="NB543" s="1"/>
  <c r="MV541"/>
  <c r="NB541" s="1"/>
  <c r="MV539"/>
  <c r="NB539" s="1"/>
  <c r="MV537"/>
  <c r="NB537" s="1"/>
  <c r="IV561"/>
  <c r="JB561" s="1"/>
  <c r="IV557"/>
  <c r="JB557" s="1"/>
  <c r="IV553"/>
  <c r="JB553" s="1"/>
  <c r="IV548"/>
  <c r="JB548" s="1"/>
  <c r="IV546"/>
  <c r="JB546" s="1"/>
  <c r="IV544"/>
  <c r="JB544" s="1"/>
  <c r="IV542"/>
  <c r="JB542" s="1"/>
  <c r="IV540"/>
  <c r="JB540" s="1"/>
  <c r="IV538"/>
  <c r="JB538" s="1"/>
  <c r="IV536"/>
  <c r="JB536" s="1"/>
  <c r="IV558"/>
  <c r="JB558" s="1"/>
  <c r="IV554"/>
  <c r="JB554" s="1"/>
  <c r="IV559"/>
  <c r="JB559" s="1"/>
  <c r="IV555"/>
  <c r="JB555" s="1"/>
  <c r="IV549"/>
  <c r="JB549" s="1"/>
  <c r="IV547"/>
  <c r="JB547" s="1"/>
  <c r="IV545"/>
  <c r="JB545" s="1"/>
  <c r="IV543"/>
  <c r="JB543" s="1"/>
  <c r="IV541"/>
  <c r="JB541" s="1"/>
  <c r="IV539"/>
  <c r="JB539" s="1"/>
  <c r="IV537"/>
  <c r="JB537" s="1"/>
  <c r="IV560"/>
  <c r="JB560" s="1"/>
  <c r="IV556"/>
  <c r="JB556" s="1"/>
  <c r="IV552"/>
  <c r="JB552" s="1"/>
  <c r="AGG558"/>
  <c r="AGM558" s="1"/>
  <c r="AGG554"/>
  <c r="AGM554" s="1"/>
  <c r="AGG561"/>
  <c r="AGM561" s="1"/>
  <c r="AGG557"/>
  <c r="AGM557" s="1"/>
  <c r="AGG553"/>
  <c r="AGM553" s="1"/>
  <c r="AGG548"/>
  <c r="AGM548" s="1"/>
  <c r="AGG546"/>
  <c r="AGM546" s="1"/>
  <c r="AGG544"/>
  <c r="AGM544" s="1"/>
  <c r="AGG542"/>
  <c r="AGM542" s="1"/>
  <c r="AGG540"/>
  <c r="AGM540" s="1"/>
  <c r="AGG538"/>
  <c r="AGM538" s="1"/>
  <c r="AGG536"/>
  <c r="AGM536" s="1"/>
  <c r="AGG560"/>
  <c r="AGM560" s="1"/>
  <c r="AGG556"/>
  <c r="AGM556" s="1"/>
  <c r="AGG552"/>
  <c r="AGM552" s="1"/>
  <c r="AGG559"/>
  <c r="AGM559" s="1"/>
  <c r="AGG555"/>
  <c r="AGM555" s="1"/>
  <c r="AGG549"/>
  <c r="AGM549" s="1"/>
  <c r="AGG547"/>
  <c r="AGM547" s="1"/>
  <c r="AGG545"/>
  <c r="AGM545" s="1"/>
  <c r="AGG543"/>
  <c r="AGM543" s="1"/>
  <c r="AGG541"/>
  <c r="AGM541" s="1"/>
  <c r="AGG539"/>
  <c r="AGM539" s="1"/>
  <c r="AGG537"/>
  <c r="AGM537" s="1"/>
  <c r="AFL559"/>
  <c r="AFR559" s="1"/>
  <c r="AFL555"/>
  <c r="AFR555" s="1"/>
  <c r="AFL549"/>
  <c r="AFR549" s="1"/>
  <c r="AFL547"/>
  <c r="AFR547" s="1"/>
  <c r="AFL545"/>
  <c r="AFR545" s="1"/>
  <c r="AFL543"/>
  <c r="AFR543" s="1"/>
  <c r="AFL541"/>
  <c r="AFR541" s="1"/>
  <c r="AFL539"/>
  <c r="AFR539" s="1"/>
  <c r="AFL537"/>
  <c r="AFR537" s="1"/>
  <c r="AFL560"/>
  <c r="AFR560" s="1"/>
  <c r="AFL556"/>
  <c r="AFR556" s="1"/>
  <c r="AFL552"/>
  <c r="AFR552" s="1"/>
  <c r="AFL561"/>
  <c r="AFR561" s="1"/>
  <c r="AFL557"/>
  <c r="AFR557" s="1"/>
  <c r="AFL553"/>
  <c r="AFR553" s="1"/>
  <c r="AFL548"/>
  <c r="AFR548" s="1"/>
  <c r="AFL546"/>
  <c r="AFR546" s="1"/>
  <c r="AFL544"/>
  <c r="AFR544" s="1"/>
  <c r="AFL542"/>
  <c r="AFR542" s="1"/>
  <c r="AFL540"/>
  <c r="AFR540" s="1"/>
  <c r="AFL538"/>
  <c r="AFR538" s="1"/>
  <c r="AFL536"/>
  <c r="AFR536" s="1"/>
  <c r="AFL558"/>
  <c r="AFR558" s="1"/>
  <c r="AFL554"/>
  <c r="AFR554" s="1"/>
  <c r="ANN560"/>
  <c r="ANT560" s="1"/>
  <c r="ANN556"/>
  <c r="ANT556" s="1"/>
  <c r="ANN552"/>
  <c r="ANT552" s="1"/>
  <c r="ANN559"/>
  <c r="ANT559" s="1"/>
  <c r="ANN555"/>
  <c r="ANT555" s="1"/>
  <c r="ANN549"/>
  <c r="ANT549" s="1"/>
  <c r="ANN547"/>
  <c r="ANT547" s="1"/>
  <c r="ANN545"/>
  <c r="ANT545" s="1"/>
  <c r="ANN543"/>
  <c r="ANT543" s="1"/>
  <c r="ANN541"/>
  <c r="ANT541" s="1"/>
  <c r="ANN539"/>
  <c r="ANT539" s="1"/>
  <c r="ANN537"/>
  <c r="ANT537" s="1"/>
  <c r="ANN558"/>
  <c r="ANT558" s="1"/>
  <c r="ANN554"/>
  <c r="ANT554" s="1"/>
  <c r="ANN561"/>
  <c r="ANT561" s="1"/>
  <c r="ANN557"/>
  <c r="ANT557" s="1"/>
  <c r="ANN553"/>
  <c r="ANT553" s="1"/>
  <c r="ANN548"/>
  <c r="ANT548" s="1"/>
  <c r="ANN546"/>
  <c r="ANT546" s="1"/>
  <c r="ANN544"/>
  <c r="ANT544" s="1"/>
  <c r="ANN542"/>
  <c r="ANT542" s="1"/>
  <c r="ANN540"/>
  <c r="ANT540" s="1"/>
  <c r="ANN538"/>
  <c r="ANT538" s="1"/>
  <c r="ANN536"/>
  <c r="ANT536" s="1"/>
  <c r="SM561"/>
  <c r="SS561" s="1"/>
  <c r="SM557"/>
  <c r="SS557" s="1"/>
  <c r="SM553"/>
  <c r="SS553" s="1"/>
  <c r="SM548"/>
  <c r="SS548" s="1"/>
  <c r="SM546"/>
  <c r="SS546" s="1"/>
  <c r="SM544"/>
  <c r="SS544" s="1"/>
  <c r="SM542"/>
  <c r="SS542" s="1"/>
  <c r="SM540"/>
  <c r="SS540" s="1"/>
  <c r="SM538"/>
  <c r="SS538" s="1"/>
  <c r="SM536"/>
  <c r="SS536" s="1"/>
  <c r="SM558"/>
  <c r="SS558" s="1"/>
  <c r="SM554"/>
  <c r="SS554" s="1"/>
  <c r="SM559"/>
  <c r="SS559" s="1"/>
  <c r="SM555"/>
  <c r="SS555" s="1"/>
  <c r="SM549"/>
  <c r="SS549" s="1"/>
  <c r="SM547"/>
  <c r="SS547" s="1"/>
  <c r="SM545"/>
  <c r="SS545" s="1"/>
  <c r="SM543"/>
  <c r="SS543" s="1"/>
  <c r="SM541"/>
  <c r="SS541" s="1"/>
  <c r="SM539"/>
  <c r="SS539" s="1"/>
  <c r="SM537"/>
  <c r="SS537" s="1"/>
  <c r="SM560"/>
  <c r="SS560" s="1"/>
  <c r="SM556"/>
  <c r="SS556" s="1"/>
  <c r="SM552"/>
  <c r="SS552" s="1"/>
  <c r="JQ559"/>
  <c r="JW559" s="1"/>
  <c r="JQ555"/>
  <c r="JW555" s="1"/>
  <c r="JQ549"/>
  <c r="JW549" s="1"/>
  <c r="JQ547"/>
  <c r="JW547" s="1"/>
  <c r="JQ545"/>
  <c r="JW545" s="1"/>
  <c r="JQ543"/>
  <c r="JW543" s="1"/>
  <c r="JQ541"/>
  <c r="JW541" s="1"/>
  <c r="JQ539"/>
  <c r="JW539" s="1"/>
  <c r="JQ537"/>
  <c r="JW537" s="1"/>
  <c r="JQ560"/>
  <c r="JW560" s="1"/>
  <c r="JQ556"/>
  <c r="JW556" s="1"/>
  <c r="JQ552"/>
  <c r="JW552" s="1"/>
  <c r="JQ561"/>
  <c r="JW561" s="1"/>
  <c r="JQ557"/>
  <c r="JW557" s="1"/>
  <c r="JQ553"/>
  <c r="JW553" s="1"/>
  <c r="JQ548"/>
  <c r="JW548" s="1"/>
  <c r="JQ546"/>
  <c r="JW546" s="1"/>
  <c r="JQ544"/>
  <c r="JW544" s="1"/>
  <c r="JQ542"/>
  <c r="JW542" s="1"/>
  <c r="JQ540"/>
  <c r="JW540" s="1"/>
  <c r="JQ538"/>
  <c r="JW538" s="1"/>
  <c r="JQ536"/>
  <c r="JW536" s="1"/>
  <c r="JQ558"/>
  <c r="JW558" s="1"/>
  <c r="JQ554"/>
  <c r="JW554" s="1"/>
  <c r="AJN558"/>
  <c r="AJT558" s="1"/>
  <c r="AJN554"/>
  <c r="AJT554" s="1"/>
  <c r="AJN561"/>
  <c r="AJT561" s="1"/>
  <c r="AJN557"/>
  <c r="AJT557" s="1"/>
  <c r="AJN553"/>
  <c r="AJT553" s="1"/>
  <c r="AJN548"/>
  <c r="AJT548" s="1"/>
  <c r="AJN546"/>
  <c r="AJT546" s="1"/>
  <c r="AJN544"/>
  <c r="AJT544" s="1"/>
  <c r="AJN542"/>
  <c r="AJT542" s="1"/>
  <c r="AJN540"/>
  <c r="AJT540" s="1"/>
  <c r="AJN538"/>
  <c r="AJT538" s="1"/>
  <c r="AJN536"/>
  <c r="AJT536" s="1"/>
  <c r="AJN560"/>
  <c r="AJT560" s="1"/>
  <c r="AJN556"/>
  <c r="AJT556" s="1"/>
  <c r="AJN552"/>
  <c r="AJT552" s="1"/>
  <c r="AJN559"/>
  <c r="AJT559" s="1"/>
  <c r="AJN555"/>
  <c r="AJT555" s="1"/>
  <c r="AJN549"/>
  <c r="AJT549" s="1"/>
  <c r="AJN547"/>
  <c r="AJT547" s="1"/>
  <c r="AJN545"/>
  <c r="AJT545" s="1"/>
  <c r="AJN543"/>
  <c r="AJT543" s="1"/>
  <c r="AJN541"/>
  <c r="AJT541" s="1"/>
  <c r="AJN539"/>
  <c r="AJT539" s="1"/>
  <c r="AJN537"/>
  <c r="AJT537" s="1"/>
  <c r="APE560"/>
  <c r="APK560" s="1"/>
  <c r="APE556"/>
  <c r="APK556" s="1"/>
  <c r="APE552"/>
  <c r="APK552" s="1"/>
  <c r="APE559"/>
  <c r="APK559" s="1"/>
  <c r="APE555"/>
  <c r="APK555" s="1"/>
  <c r="APE549"/>
  <c r="APK549" s="1"/>
  <c r="APE547"/>
  <c r="APK547" s="1"/>
  <c r="APE545"/>
  <c r="APK545" s="1"/>
  <c r="APE543"/>
  <c r="APK543" s="1"/>
  <c r="APE541"/>
  <c r="APK541" s="1"/>
  <c r="APE539"/>
  <c r="APK539" s="1"/>
  <c r="APE537"/>
  <c r="APK537" s="1"/>
  <c r="APE558"/>
  <c r="APK558" s="1"/>
  <c r="APE554"/>
  <c r="APK554" s="1"/>
  <c r="APE561"/>
  <c r="APK561" s="1"/>
  <c r="APE557"/>
  <c r="APK557" s="1"/>
  <c r="APE553"/>
  <c r="APK553" s="1"/>
  <c r="APE548"/>
  <c r="APK548" s="1"/>
  <c r="APE546"/>
  <c r="APK546" s="1"/>
  <c r="APE544"/>
  <c r="APK544" s="1"/>
  <c r="APE542"/>
  <c r="APK542" s="1"/>
  <c r="APE540"/>
  <c r="APK540" s="1"/>
  <c r="APE538"/>
  <c r="APK538" s="1"/>
  <c r="APE536"/>
  <c r="APK536" s="1"/>
  <c r="YD558"/>
  <c r="YJ558" s="1"/>
  <c r="YD554"/>
  <c r="YJ554" s="1"/>
  <c r="YD561"/>
  <c r="YJ561" s="1"/>
  <c r="YD557"/>
  <c r="YJ557" s="1"/>
  <c r="YD553"/>
  <c r="YJ553" s="1"/>
  <c r="YD548"/>
  <c r="YJ548" s="1"/>
  <c r="YD546"/>
  <c r="YJ546" s="1"/>
  <c r="YD544"/>
  <c r="YJ544" s="1"/>
  <c r="YD542"/>
  <c r="YJ542" s="1"/>
  <c r="YD540"/>
  <c r="YJ540" s="1"/>
  <c r="YD538"/>
  <c r="YJ538" s="1"/>
  <c r="YD536"/>
  <c r="YJ536" s="1"/>
  <c r="YD560"/>
  <c r="YJ560" s="1"/>
  <c r="YD556"/>
  <c r="YJ556" s="1"/>
  <c r="YD552"/>
  <c r="YJ552" s="1"/>
  <c r="YD559"/>
  <c r="YJ559" s="1"/>
  <c r="YD555"/>
  <c r="YJ555" s="1"/>
  <c r="YD549"/>
  <c r="YJ549" s="1"/>
  <c r="YD547"/>
  <c r="YJ547" s="1"/>
  <c r="YD545"/>
  <c r="YJ545" s="1"/>
  <c r="YD543"/>
  <c r="YJ543" s="1"/>
  <c r="YD541"/>
  <c r="YJ541" s="1"/>
  <c r="YD539"/>
  <c r="YJ539" s="1"/>
  <c r="YD537"/>
  <c r="YJ537" s="1"/>
  <c r="AAO558"/>
  <c r="AAU558" s="1"/>
  <c r="AAO554"/>
  <c r="AAU554" s="1"/>
  <c r="AAO561"/>
  <c r="AAU561" s="1"/>
  <c r="AAO557"/>
  <c r="AAU557" s="1"/>
  <c r="AAO553"/>
  <c r="AAU553" s="1"/>
  <c r="AAO548"/>
  <c r="AAU548" s="1"/>
  <c r="AAO546"/>
  <c r="AAU546" s="1"/>
  <c r="AAO544"/>
  <c r="AAU544" s="1"/>
  <c r="AAO542"/>
  <c r="AAU542" s="1"/>
  <c r="AAO540"/>
  <c r="AAU540" s="1"/>
  <c r="AAO538"/>
  <c r="AAU538" s="1"/>
  <c r="AAO536"/>
  <c r="AAU536" s="1"/>
  <c r="AAO560"/>
  <c r="AAU560" s="1"/>
  <c r="AAO556"/>
  <c r="AAU556" s="1"/>
  <c r="AAO552"/>
  <c r="AAU552" s="1"/>
  <c r="AAO559"/>
  <c r="AAU559" s="1"/>
  <c r="AAO555"/>
  <c r="AAU555" s="1"/>
  <c r="AAO549"/>
  <c r="AAU549" s="1"/>
  <c r="AAO547"/>
  <c r="AAU547" s="1"/>
  <c r="AAO545"/>
  <c r="AAU545" s="1"/>
  <c r="AAO543"/>
  <c r="AAU543" s="1"/>
  <c r="AAO541"/>
  <c r="AAU541" s="1"/>
  <c r="AAO539"/>
  <c r="AAU539" s="1"/>
  <c r="AAO537"/>
  <c r="AAU537" s="1"/>
  <c r="ALB560"/>
  <c r="ALH560" s="1"/>
  <c r="ALB556"/>
  <c r="ALH556" s="1"/>
  <c r="ALB552"/>
  <c r="ALH552" s="1"/>
  <c r="ALB559"/>
  <c r="ALH559" s="1"/>
  <c r="ALB555"/>
  <c r="ALH555" s="1"/>
  <c r="ALB549"/>
  <c r="ALH549" s="1"/>
  <c r="ALB547"/>
  <c r="ALH547" s="1"/>
  <c r="ALB545"/>
  <c r="ALH545" s="1"/>
  <c r="ALB543"/>
  <c r="ALH543" s="1"/>
  <c r="ALB541"/>
  <c r="ALH541" s="1"/>
  <c r="ALB539"/>
  <c r="ALH539" s="1"/>
  <c r="ALB558"/>
  <c r="ALH558" s="1"/>
  <c r="ALB554"/>
  <c r="ALH554" s="1"/>
  <c r="ALB561"/>
  <c r="ALH561" s="1"/>
  <c r="ALB557"/>
  <c r="ALH557" s="1"/>
  <c r="ALB553"/>
  <c r="ALH553" s="1"/>
  <c r="ALB548"/>
  <c r="ALH548" s="1"/>
  <c r="ALB546"/>
  <c r="ALH546" s="1"/>
  <c r="ALB544"/>
  <c r="ALH544" s="1"/>
  <c r="ALB542"/>
  <c r="ALH542" s="1"/>
  <c r="ALB540"/>
  <c r="ALH540" s="1"/>
  <c r="ALB538"/>
  <c r="ALH538" s="1"/>
  <c r="ALB536"/>
  <c r="ALH536" s="1"/>
  <c r="ALB537"/>
  <c r="ALH537" s="1"/>
  <c r="ADB561"/>
  <c r="ADH561" s="1"/>
  <c r="ADB557"/>
  <c r="ADH557" s="1"/>
  <c r="ADB553"/>
  <c r="ADH553" s="1"/>
  <c r="ADB548"/>
  <c r="ADH548" s="1"/>
  <c r="ADB546"/>
  <c r="ADH546" s="1"/>
  <c r="ADB544"/>
  <c r="ADH544" s="1"/>
  <c r="ADB542"/>
  <c r="ADH542" s="1"/>
  <c r="ADB540"/>
  <c r="ADH540" s="1"/>
  <c r="ADB538"/>
  <c r="ADH538" s="1"/>
  <c r="ADB536"/>
  <c r="ADH536" s="1"/>
  <c r="ADB558"/>
  <c r="ADH558" s="1"/>
  <c r="ADB554"/>
  <c r="ADH554" s="1"/>
  <c r="ADB559"/>
  <c r="ADH559" s="1"/>
  <c r="ADB555"/>
  <c r="ADH555" s="1"/>
  <c r="ADB549"/>
  <c r="ADH549" s="1"/>
  <c r="ADB547"/>
  <c r="ADH547" s="1"/>
  <c r="ADB545"/>
  <c r="ADH545" s="1"/>
  <c r="ADB543"/>
  <c r="ADH543" s="1"/>
  <c r="ADB541"/>
  <c r="ADH541" s="1"/>
  <c r="ADB539"/>
  <c r="ADH539" s="1"/>
  <c r="ADB537"/>
  <c r="ADH537" s="1"/>
  <c r="ADB560"/>
  <c r="ADH560" s="1"/>
  <c r="ADB556"/>
  <c r="ADH556" s="1"/>
  <c r="ADB552"/>
  <c r="ADH552" s="1"/>
  <c r="ANO559"/>
  <c r="ANU559" s="1"/>
  <c r="ANO555"/>
  <c r="ANU555" s="1"/>
  <c r="ANO549"/>
  <c r="ANU549" s="1"/>
  <c r="ANO547"/>
  <c r="ANU547" s="1"/>
  <c r="ANO545"/>
  <c r="ANU545" s="1"/>
  <c r="ANO543"/>
  <c r="ANU543" s="1"/>
  <c r="ANO541"/>
  <c r="ANU541" s="1"/>
  <c r="ANO539"/>
  <c r="ANU539" s="1"/>
  <c r="ANO537"/>
  <c r="ANU537" s="1"/>
  <c r="ANO560"/>
  <c r="ANU560" s="1"/>
  <c r="ANO556"/>
  <c r="ANU556" s="1"/>
  <c r="ANO552"/>
  <c r="ANU552" s="1"/>
  <c r="ANO561"/>
  <c r="ANU561" s="1"/>
  <c r="ANO557"/>
  <c r="ANU557" s="1"/>
  <c r="ANO553"/>
  <c r="ANU553" s="1"/>
  <c r="ANO548"/>
  <c r="ANU548" s="1"/>
  <c r="ANO546"/>
  <c r="ANU546" s="1"/>
  <c r="ANO544"/>
  <c r="ANU544" s="1"/>
  <c r="ANO542"/>
  <c r="ANU542" s="1"/>
  <c r="ANO540"/>
  <c r="ANU540" s="1"/>
  <c r="ANO538"/>
  <c r="ANU538" s="1"/>
  <c r="ANO536"/>
  <c r="ANU536" s="1"/>
  <c r="ANO558"/>
  <c r="ANU558" s="1"/>
  <c r="ANO554"/>
  <c r="ANU554" s="1"/>
  <c r="UX559"/>
  <c r="VD559" s="1"/>
  <c r="UX555"/>
  <c r="VD555" s="1"/>
  <c r="UX549"/>
  <c r="VD549" s="1"/>
  <c r="UX547"/>
  <c r="VD547" s="1"/>
  <c r="UX545"/>
  <c r="VD545" s="1"/>
  <c r="UX543"/>
  <c r="VD543" s="1"/>
  <c r="UX541"/>
  <c r="VD541" s="1"/>
  <c r="UX539"/>
  <c r="VD539" s="1"/>
  <c r="UX537"/>
  <c r="VD537" s="1"/>
  <c r="UX560"/>
  <c r="VD560" s="1"/>
  <c r="UX556"/>
  <c r="VD556" s="1"/>
  <c r="UX552"/>
  <c r="VD552" s="1"/>
  <c r="UX561"/>
  <c r="VD561" s="1"/>
  <c r="UX557"/>
  <c r="VD557" s="1"/>
  <c r="UX553"/>
  <c r="VD553" s="1"/>
  <c r="UX548"/>
  <c r="VD548" s="1"/>
  <c r="UX546"/>
  <c r="VD546" s="1"/>
  <c r="UX544"/>
  <c r="VD544" s="1"/>
  <c r="UX542"/>
  <c r="VD542" s="1"/>
  <c r="UX540"/>
  <c r="VD540" s="1"/>
  <c r="UX538"/>
  <c r="VD538" s="1"/>
  <c r="UX536"/>
  <c r="VD536" s="1"/>
  <c r="UX558"/>
  <c r="VD558" s="1"/>
  <c r="UX554"/>
  <c r="VD554" s="1"/>
  <c r="ACZ561"/>
  <c r="ADF561" s="1"/>
  <c r="ACZ557"/>
  <c r="ADF557" s="1"/>
  <c r="ACZ553"/>
  <c r="ADF553" s="1"/>
  <c r="ACZ548"/>
  <c r="ADF548" s="1"/>
  <c r="ACZ546"/>
  <c r="ADF546" s="1"/>
  <c r="ACZ544"/>
  <c r="ADF544" s="1"/>
  <c r="ACZ542"/>
  <c r="ADF542" s="1"/>
  <c r="ACZ540"/>
  <c r="ADF540" s="1"/>
  <c r="ACZ538"/>
  <c r="ADF538" s="1"/>
  <c r="ACZ536"/>
  <c r="ADF536" s="1"/>
  <c r="ACZ558"/>
  <c r="ADF558" s="1"/>
  <c r="ACZ554"/>
  <c r="ADF554" s="1"/>
  <c r="ACZ559"/>
  <c r="ADF559" s="1"/>
  <c r="ACZ555"/>
  <c r="ADF555" s="1"/>
  <c r="ACZ549"/>
  <c r="ADF549" s="1"/>
  <c r="ACZ547"/>
  <c r="ADF547" s="1"/>
  <c r="ACZ545"/>
  <c r="ADF545" s="1"/>
  <c r="ACZ543"/>
  <c r="ADF543" s="1"/>
  <c r="ACZ541"/>
  <c r="ADF541" s="1"/>
  <c r="ACZ539"/>
  <c r="ADF539" s="1"/>
  <c r="ACZ537"/>
  <c r="ADF537" s="1"/>
  <c r="ACZ560"/>
  <c r="ADF560" s="1"/>
  <c r="ACZ556"/>
  <c r="ADF556" s="1"/>
  <c r="ACZ552"/>
  <c r="ADF552" s="1"/>
  <c r="TJ558"/>
  <c r="TP558" s="1"/>
  <c r="TJ554"/>
  <c r="TP554" s="1"/>
  <c r="TJ561"/>
  <c r="TP561" s="1"/>
  <c r="TJ557"/>
  <c r="TP557" s="1"/>
  <c r="TJ553"/>
  <c r="TP553" s="1"/>
  <c r="TJ548"/>
  <c r="TP548" s="1"/>
  <c r="TJ546"/>
  <c r="TP546" s="1"/>
  <c r="TJ544"/>
  <c r="TP544" s="1"/>
  <c r="TJ542"/>
  <c r="TP542" s="1"/>
  <c r="TJ540"/>
  <c r="TP540" s="1"/>
  <c r="TJ538"/>
  <c r="TP538" s="1"/>
  <c r="TJ536"/>
  <c r="TP536" s="1"/>
  <c r="TJ560"/>
  <c r="TP560" s="1"/>
  <c r="TJ556"/>
  <c r="TP556" s="1"/>
  <c r="TJ552"/>
  <c r="TP552" s="1"/>
  <c r="TJ559"/>
  <c r="TP559" s="1"/>
  <c r="TJ555"/>
  <c r="TP555" s="1"/>
  <c r="TJ549"/>
  <c r="TP549" s="1"/>
  <c r="TJ547"/>
  <c r="TP547" s="1"/>
  <c r="TJ545"/>
  <c r="TP545" s="1"/>
  <c r="TJ543"/>
  <c r="TP543" s="1"/>
  <c r="TJ541"/>
  <c r="TP541" s="1"/>
  <c r="TJ539"/>
  <c r="TP539" s="1"/>
  <c r="TJ537"/>
  <c r="TP537" s="1"/>
  <c r="MW559"/>
  <c r="NC559" s="1"/>
  <c r="MW555"/>
  <c r="NC555" s="1"/>
  <c r="MW549"/>
  <c r="NC549" s="1"/>
  <c r="MW547"/>
  <c r="NC547" s="1"/>
  <c r="MW545"/>
  <c r="NC545" s="1"/>
  <c r="MW543"/>
  <c r="NC543" s="1"/>
  <c r="MW541"/>
  <c r="NC541" s="1"/>
  <c r="MW539"/>
  <c r="NC539" s="1"/>
  <c r="MW537"/>
  <c r="NC537" s="1"/>
  <c r="MW560"/>
  <c r="NC560" s="1"/>
  <c r="MW556"/>
  <c r="NC556" s="1"/>
  <c r="MW552"/>
  <c r="NC552" s="1"/>
  <c r="MW561"/>
  <c r="NC561" s="1"/>
  <c r="MW557"/>
  <c r="NC557" s="1"/>
  <c r="MW553"/>
  <c r="NC553" s="1"/>
  <c r="MW548"/>
  <c r="NC548" s="1"/>
  <c r="MW546"/>
  <c r="NC546" s="1"/>
  <c r="MW544"/>
  <c r="NC544" s="1"/>
  <c r="MW542"/>
  <c r="NC542" s="1"/>
  <c r="MW540"/>
  <c r="NC540" s="1"/>
  <c r="MW538"/>
  <c r="NC538" s="1"/>
  <c r="MW536"/>
  <c r="NC536" s="1"/>
  <c r="MW558"/>
  <c r="NC558" s="1"/>
  <c r="MW554"/>
  <c r="NC554" s="1"/>
  <c r="JR558"/>
  <c r="JX558" s="1"/>
  <c r="JR554"/>
  <c r="JX554" s="1"/>
  <c r="JR561"/>
  <c r="JX561" s="1"/>
  <c r="JR557"/>
  <c r="JX557" s="1"/>
  <c r="JR553"/>
  <c r="JX553" s="1"/>
  <c r="JR548"/>
  <c r="JX548" s="1"/>
  <c r="JR546"/>
  <c r="JX546" s="1"/>
  <c r="JR544"/>
  <c r="JX544" s="1"/>
  <c r="JR542"/>
  <c r="JX542" s="1"/>
  <c r="JR540"/>
  <c r="JX540" s="1"/>
  <c r="JR538"/>
  <c r="JX538" s="1"/>
  <c r="JR536"/>
  <c r="JX536" s="1"/>
  <c r="JR560"/>
  <c r="JX560" s="1"/>
  <c r="JR556"/>
  <c r="JX556" s="1"/>
  <c r="JR552"/>
  <c r="JX552" s="1"/>
  <c r="JR559"/>
  <c r="JX559" s="1"/>
  <c r="JR555"/>
  <c r="JX555" s="1"/>
  <c r="JR549"/>
  <c r="JX549" s="1"/>
  <c r="JR547"/>
  <c r="JX547" s="1"/>
  <c r="JR545"/>
  <c r="JX545" s="1"/>
  <c r="JR543"/>
  <c r="JX543" s="1"/>
  <c r="JR541"/>
  <c r="JX541" s="1"/>
  <c r="JR539"/>
  <c r="JX539" s="1"/>
  <c r="JR537"/>
  <c r="JX537" s="1"/>
  <c r="ZU559"/>
  <c r="AAA559" s="1"/>
  <c r="ZU555"/>
  <c r="AAA555" s="1"/>
  <c r="ZU549"/>
  <c r="AAA549" s="1"/>
  <c r="ZU547"/>
  <c r="AAA547" s="1"/>
  <c r="ZU545"/>
  <c r="AAA545" s="1"/>
  <c r="ZU543"/>
  <c r="AAA543" s="1"/>
  <c r="ZU541"/>
  <c r="AAA541" s="1"/>
  <c r="ZU539"/>
  <c r="AAA539" s="1"/>
  <c r="ZU537"/>
  <c r="AAA537" s="1"/>
  <c r="ZU560"/>
  <c r="AAA560" s="1"/>
  <c r="ZU556"/>
  <c r="AAA556" s="1"/>
  <c r="ZU552"/>
  <c r="AAA552" s="1"/>
  <c r="ZU561"/>
  <c r="AAA561" s="1"/>
  <c r="ZU557"/>
  <c r="AAA557" s="1"/>
  <c r="ZU553"/>
  <c r="AAA553" s="1"/>
  <c r="ZU548"/>
  <c r="AAA548" s="1"/>
  <c r="ZU546"/>
  <c r="AAA546" s="1"/>
  <c r="ZU544"/>
  <c r="AAA544" s="1"/>
  <c r="ZU542"/>
  <c r="AAA542" s="1"/>
  <c r="ZU540"/>
  <c r="AAA540" s="1"/>
  <c r="ZU538"/>
  <c r="AAA538" s="1"/>
  <c r="ZU536"/>
  <c r="AAA536" s="1"/>
  <c r="ZU558"/>
  <c r="AAA558" s="1"/>
  <c r="ZU554"/>
  <c r="AAA554" s="1"/>
  <c r="XJ559"/>
  <c r="XP559" s="1"/>
  <c r="XJ555"/>
  <c r="XP555" s="1"/>
  <c r="XJ549"/>
  <c r="XP549" s="1"/>
  <c r="XJ547"/>
  <c r="XP547" s="1"/>
  <c r="XJ545"/>
  <c r="XP545" s="1"/>
  <c r="XJ543"/>
  <c r="XP543" s="1"/>
  <c r="XJ541"/>
  <c r="XP541" s="1"/>
  <c r="XJ539"/>
  <c r="XP539" s="1"/>
  <c r="XJ537"/>
  <c r="XP537" s="1"/>
  <c r="XJ560"/>
  <c r="XP560" s="1"/>
  <c r="XJ556"/>
  <c r="XP556" s="1"/>
  <c r="XJ552"/>
  <c r="XP552" s="1"/>
  <c r="XJ561"/>
  <c r="XP561" s="1"/>
  <c r="XJ557"/>
  <c r="XP557" s="1"/>
  <c r="XJ553"/>
  <c r="XP553" s="1"/>
  <c r="XJ548"/>
  <c r="XP548" s="1"/>
  <c r="XJ546"/>
  <c r="XP546" s="1"/>
  <c r="XJ544"/>
  <c r="XP544" s="1"/>
  <c r="XJ542"/>
  <c r="XP542" s="1"/>
  <c r="XJ540"/>
  <c r="XP540" s="1"/>
  <c r="XJ538"/>
  <c r="XP538" s="1"/>
  <c r="XJ536"/>
  <c r="XP536" s="1"/>
  <c r="XJ558"/>
  <c r="XP558" s="1"/>
  <c r="XJ554"/>
  <c r="XP554" s="1"/>
  <c r="ALX560"/>
  <c r="AMD560" s="1"/>
  <c r="ALX556"/>
  <c r="AMD556" s="1"/>
  <c r="ALX552"/>
  <c r="AMD552" s="1"/>
  <c r="ALX559"/>
  <c r="AMD559" s="1"/>
  <c r="ALX555"/>
  <c r="AMD555" s="1"/>
  <c r="ALX549"/>
  <c r="AMD549" s="1"/>
  <c r="ALX547"/>
  <c r="AMD547" s="1"/>
  <c r="ALX545"/>
  <c r="AMD545" s="1"/>
  <c r="ALX543"/>
  <c r="AMD543" s="1"/>
  <c r="ALX541"/>
  <c r="AMD541" s="1"/>
  <c r="ALX539"/>
  <c r="AMD539" s="1"/>
  <c r="ALX537"/>
  <c r="AMD537" s="1"/>
  <c r="ALX558"/>
  <c r="AMD558" s="1"/>
  <c r="ALX554"/>
  <c r="AMD554" s="1"/>
  <c r="ALX561"/>
  <c r="AMD561" s="1"/>
  <c r="ALX557"/>
  <c r="AMD557" s="1"/>
  <c r="ALX553"/>
  <c r="AMD553" s="1"/>
  <c r="ALX548"/>
  <c r="AMD548" s="1"/>
  <c r="ALX546"/>
  <c r="AMD546" s="1"/>
  <c r="ALX544"/>
  <c r="AMD544" s="1"/>
  <c r="ALX542"/>
  <c r="AMD542" s="1"/>
  <c r="ALX540"/>
  <c r="AMD540" s="1"/>
  <c r="ALX538"/>
  <c r="AMD538" s="1"/>
  <c r="ALX536"/>
  <c r="AMD536" s="1"/>
  <c r="ASJ560"/>
  <c r="ASP560" s="1"/>
  <c r="ASJ556"/>
  <c r="ASP556" s="1"/>
  <c r="ASJ552"/>
  <c r="ASP552" s="1"/>
  <c r="ASJ559"/>
  <c r="ASP559" s="1"/>
  <c r="ASJ555"/>
  <c r="ASP555" s="1"/>
  <c r="ASJ549"/>
  <c r="ASP549" s="1"/>
  <c r="ASJ547"/>
  <c r="ASP547" s="1"/>
  <c r="ASJ545"/>
  <c r="ASP545" s="1"/>
  <c r="ASJ543"/>
  <c r="ASP543" s="1"/>
  <c r="ASJ541"/>
  <c r="ASP541" s="1"/>
  <c r="ASJ539"/>
  <c r="ASP539" s="1"/>
  <c r="ASJ537"/>
  <c r="ASP537" s="1"/>
  <c r="ASJ558"/>
  <c r="ASP558" s="1"/>
  <c r="ASJ554"/>
  <c r="ASP554" s="1"/>
  <c r="ASJ561"/>
  <c r="ASP561" s="1"/>
  <c r="ASJ557"/>
  <c r="ASP557" s="1"/>
  <c r="ASJ553"/>
  <c r="ASP553" s="1"/>
  <c r="ASJ548"/>
  <c r="ASP548" s="1"/>
  <c r="ASJ546"/>
  <c r="ASP546" s="1"/>
  <c r="ASJ544"/>
  <c r="ASP544" s="1"/>
  <c r="ASJ542"/>
  <c r="ASP542" s="1"/>
  <c r="ASJ540"/>
  <c r="ASP540" s="1"/>
  <c r="ASJ538"/>
  <c r="ASP538" s="1"/>
  <c r="ASJ536"/>
  <c r="ASP536" s="1"/>
  <c r="PI558"/>
  <c r="PO558" s="1"/>
  <c r="PI554"/>
  <c r="PO554" s="1"/>
  <c r="PI561"/>
  <c r="PO561" s="1"/>
  <c r="PI557"/>
  <c r="PO557" s="1"/>
  <c r="PI553"/>
  <c r="PO553" s="1"/>
  <c r="PI548"/>
  <c r="PO548" s="1"/>
  <c r="PI546"/>
  <c r="PO546" s="1"/>
  <c r="PI544"/>
  <c r="PO544" s="1"/>
  <c r="PI542"/>
  <c r="PO542" s="1"/>
  <c r="PI540"/>
  <c r="PO540" s="1"/>
  <c r="PI538"/>
  <c r="PO538" s="1"/>
  <c r="PI560"/>
  <c r="PO560" s="1"/>
  <c r="PI556"/>
  <c r="PO556" s="1"/>
  <c r="PI552"/>
  <c r="PO552" s="1"/>
  <c r="PI559"/>
  <c r="PO559" s="1"/>
  <c r="PI555"/>
  <c r="PO555" s="1"/>
  <c r="PI549"/>
  <c r="PO549" s="1"/>
  <c r="PI547"/>
  <c r="PO547" s="1"/>
  <c r="PI545"/>
  <c r="PO545" s="1"/>
  <c r="PI543"/>
  <c r="PO543" s="1"/>
  <c r="PI541"/>
  <c r="PO541" s="1"/>
  <c r="PI539"/>
  <c r="PO539" s="1"/>
  <c r="PI537"/>
  <c r="PO537" s="1"/>
  <c r="PI536"/>
  <c r="PO536" s="1"/>
  <c r="AOJ560"/>
  <c r="AOP560" s="1"/>
  <c r="AOJ556"/>
  <c r="AOP556" s="1"/>
  <c r="AOJ552"/>
  <c r="AOP552" s="1"/>
  <c r="AOJ559"/>
  <c r="AOP559" s="1"/>
  <c r="AOJ555"/>
  <c r="AOP555" s="1"/>
  <c r="AOJ549"/>
  <c r="AOP549" s="1"/>
  <c r="AOJ547"/>
  <c r="AOP547" s="1"/>
  <c r="AOJ545"/>
  <c r="AOP545" s="1"/>
  <c r="AOJ543"/>
  <c r="AOP543" s="1"/>
  <c r="AOJ541"/>
  <c r="AOP541" s="1"/>
  <c r="AOJ539"/>
  <c r="AOP539" s="1"/>
  <c r="AOJ537"/>
  <c r="AOP537" s="1"/>
  <c r="AOJ558"/>
  <c r="AOP558" s="1"/>
  <c r="AOJ554"/>
  <c r="AOP554" s="1"/>
  <c r="AOJ561"/>
  <c r="AOP561" s="1"/>
  <c r="AOJ557"/>
  <c r="AOP557" s="1"/>
  <c r="AOJ553"/>
  <c r="AOP553" s="1"/>
  <c r="AOJ548"/>
  <c r="AOP548" s="1"/>
  <c r="AOJ546"/>
  <c r="AOP546" s="1"/>
  <c r="AOJ544"/>
  <c r="AOP544" s="1"/>
  <c r="AOJ542"/>
  <c r="AOP542" s="1"/>
  <c r="AOJ540"/>
  <c r="AOP540" s="1"/>
  <c r="AOJ538"/>
  <c r="AOP538" s="1"/>
  <c r="AOJ536"/>
  <c r="AOP536" s="1"/>
  <c r="ATY560"/>
  <c r="AUE560" s="1"/>
  <c r="ATY556"/>
  <c r="AUE556" s="1"/>
  <c r="ATY552"/>
  <c r="AUE552" s="1"/>
  <c r="ATY559"/>
  <c r="AUE559" s="1"/>
  <c r="ATY555"/>
  <c r="AUE555" s="1"/>
  <c r="ATY549"/>
  <c r="AUE549" s="1"/>
  <c r="ATY547"/>
  <c r="AUE547" s="1"/>
  <c r="ATY545"/>
  <c r="AUE545" s="1"/>
  <c r="ATY543"/>
  <c r="AUE543" s="1"/>
  <c r="ATY541"/>
  <c r="AUE541" s="1"/>
  <c r="ATY539"/>
  <c r="AUE539" s="1"/>
  <c r="ATY537"/>
  <c r="AUE537" s="1"/>
  <c r="ATY558"/>
  <c r="AUE558" s="1"/>
  <c r="ATY554"/>
  <c r="AUE554" s="1"/>
  <c r="ATY561"/>
  <c r="AUE561" s="1"/>
  <c r="ATY557"/>
  <c r="AUE557" s="1"/>
  <c r="ATY553"/>
  <c r="AUE553" s="1"/>
  <c r="ATY548"/>
  <c r="AUE548" s="1"/>
  <c r="ATY546"/>
  <c r="AUE546" s="1"/>
  <c r="ATY544"/>
  <c r="AUE544" s="1"/>
  <c r="ATY542"/>
  <c r="AUE542" s="1"/>
  <c r="ATY540"/>
  <c r="AUE540" s="1"/>
  <c r="ATY538"/>
  <c r="AUE538" s="1"/>
  <c r="ATY536"/>
  <c r="AUE536" s="1"/>
  <c r="ACE561"/>
  <c r="ACK561" s="1"/>
  <c r="ACE557"/>
  <c r="ACK557" s="1"/>
  <c r="ACE553"/>
  <c r="ACK553" s="1"/>
  <c r="ACE548"/>
  <c r="ACK548" s="1"/>
  <c r="ACE546"/>
  <c r="ACK546" s="1"/>
  <c r="ACE544"/>
  <c r="ACK544" s="1"/>
  <c r="ACE542"/>
  <c r="ACK542" s="1"/>
  <c r="ACE540"/>
  <c r="ACK540" s="1"/>
  <c r="ACE538"/>
  <c r="ACK538" s="1"/>
  <c r="ACE536"/>
  <c r="ACK536" s="1"/>
  <c r="ACE558"/>
  <c r="ACK558" s="1"/>
  <c r="ACE554"/>
  <c r="ACK554" s="1"/>
  <c r="ACE559"/>
  <c r="ACK559" s="1"/>
  <c r="ACE555"/>
  <c r="ACK555" s="1"/>
  <c r="ACE549"/>
  <c r="ACK549" s="1"/>
  <c r="ACE547"/>
  <c r="ACK547" s="1"/>
  <c r="ACE545"/>
  <c r="ACK545" s="1"/>
  <c r="ACE543"/>
  <c r="ACK543" s="1"/>
  <c r="ACE541"/>
  <c r="ACK541" s="1"/>
  <c r="ACE539"/>
  <c r="ACK539" s="1"/>
  <c r="ACE537"/>
  <c r="ACK537" s="1"/>
  <c r="ACE560"/>
  <c r="ACK560" s="1"/>
  <c r="ACE556"/>
  <c r="ACK556" s="1"/>
  <c r="ACE552"/>
  <c r="ACK552" s="1"/>
  <c r="NQ561"/>
  <c r="NW561" s="1"/>
  <c r="NQ557"/>
  <c r="NW557" s="1"/>
  <c r="NQ553"/>
  <c r="NW553" s="1"/>
  <c r="NQ548"/>
  <c r="NW548" s="1"/>
  <c r="NQ546"/>
  <c r="NW546" s="1"/>
  <c r="NQ544"/>
  <c r="NW544" s="1"/>
  <c r="NQ542"/>
  <c r="NW542" s="1"/>
  <c r="NQ540"/>
  <c r="NW540" s="1"/>
  <c r="NQ538"/>
  <c r="NW538" s="1"/>
  <c r="NQ536"/>
  <c r="NW536" s="1"/>
  <c r="NQ558"/>
  <c r="NW558" s="1"/>
  <c r="NQ554"/>
  <c r="NW554" s="1"/>
  <c r="NQ559"/>
  <c r="NW559" s="1"/>
  <c r="NQ555"/>
  <c r="NW555" s="1"/>
  <c r="NQ549"/>
  <c r="NW549" s="1"/>
  <c r="NQ547"/>
  <c r="NW547" s="1"/>
  <c r="NQ545"/>
  <c r="NW545" s="1"/>
  <c r="NQ543"/>
  <c r="NW543" s="1"/>
  <c r="NQ541"/>
  <c r="NW541" s="1"/>
  <c r="NQ539"/>
  <c r="NW539" s="1"/>
  <c r="NQ537"/>
  <c r="NW537" s="1"/>
  <c r="NQ560"/>
  <c r="NW560" s="1"/>
  <c r="NQ556"/>
  <c r="NW556" s="1"/>
  <c r="NQ552"/>
  <c r="NW552" s="1"/>
  <c r="KM558"/>
  <c r="KS558" s="1"/>
  <c r="KM554"/>
  <c r="KS554" s="1"/>
  <c r="KM561"/>
  <c r="KS561" s="1"/>
  <c r="KM557"/>
  <c r="KS557" s="1"/>
  <c r="KM553"/>
  <c r="KS553" s="1"/>
  <c r="KM548"/>
  <c r="KS548" s="1"/>
  <c r="KM546"/>
  <c r="KS546" s="1"/>
  <c r="KM544"/>
  <c r="KS544" s="1"/>
  <c r="KM542"/>
  <c r="KS542" s="1"/>
  <c r="KM540"/>
  <c r="KS540" s="1"/>
  <c r="KM538"/>
  <c r="KS538" s="1"/>
  <c r="KM536"/>
  <c r="KS536" s="1"/>
  <c r="KM560"/>
  <c r="KS560" s="1"/>
  <c r="KM556"/>
  <c r="KS556" s="1"/>
  <c r="KM552"/>
  <c r="KS552" s="1"/>
  <c r="KM559"/>
  <c r="KS559" s="1"/>
  <c r="KM555"/>
  <c r="KS555" s="1"/>
  <c r="KM549"/>
  <c r="KS549" s="1"/>
  <c r="KM547"/>
  <c r="KS547" s="1"/>
  <c r="KM545"/>
  <c r="KS545" s="1"/>
  <c r="KM543"/>
  <c r="KS543" s="1"/>
  <c r="KM541"/>
  <c r="KS541" s="1"/>
  <c r="KM539"/>
  <c r="KS539" s="1"/>
  <c r="KM537"/>
  <c r="KS537" s="1"/>
  <c r="ARO561"/>
  <c r="ARU561" s="1"/>
  <c r="ARO557"/>
  <c r="ARU557" s="1"/>
  <c r="ARO553"/>
  <c r="ARU553" s="1"/>
  <c r="ARO548"/>
  <c r="ARU548" s="1"/>
  <c r="ARO546"/>
  <c r="ARU546" s="1"/>
  <c r="ARO544"/>
  <c r="ARU544" s="1"/>
  <c r="ARO542"/>
  <c r="ARU542" s="1"/>
  <c r="ARO540"/>
  <c r="ARU540" s="1"/>
  <c r="ARO538"/>
  <c r="ARU538" s="1"/>
  <c r="ARO536"/>
  <c r="ARU536" s="1"/>
  <c r="ARO558"/>
  <c r="ARU558" s="1"/>
  <c r="ARO554"/>
  <c r="ARU554" s="1"/>
  <c r="ARO559"/>
  <c r="ARU559" s="1"/>
  <c r="ARO555"/>
  <c r="ARU555" s="1"/>
  <c r="ARO549"/>
  <c r="ARU549" s="1"/>
  <c r="ARO547"/>
  <c r="ARU547" s="1"/>
  <c r="ARO545"/>
  <c r="ARU545" s="1"/>
  <c r="ARO543"/>
  <c r="ARU543" s="1"/>
  <c r="ARO541"/>
  <c r="ARU541" s="1"/>
  <c r="ARO539"/>
  <c r="ARU539" s="1"/>
  <c r="ARO537"/>
  <c r="ARU537" s="1"/>
  <c r="ARO560"/>
  <c r="ARU560" s="1"/>
  <c r="ARO556"/>
  <c r="ARU556" s="1"/>
  <c r="ARO552"/>
  <c r="ARU552" s="1"/>
  <c r="YF558"/>
  <c r="YL558" s="1"/>
  <c r="YF554"/>
  <c r="YL554" s="1"/>
  <c r="YF561"/>
  <c r="YL561" s="1"/>
  <c r="YF557"/>
  <c r="YL557" s="1"/>
  <c r="YF553"/>
  <c r="YL553" s="1"/>
  <c r="YF548"/>
  <c r="YL548" s="1"/>
  <c r="YF546"/>
  <c r="YL546" s="1"/>
  <c r="YF544"/>
  <c r="YL544" s="1"/>
  <c r="YF542"/>
  <c r="YL542" s="1"/>
  <c r="YF540"/>
  <c r="YL540" s="1"/>
  <c r="YF538"/>
  <c r="YL538" s="1"/>
  <c r="YF536"/>
  <c r="YL536" s="1"/>
  <c r="YF560"/>
  <c r="YL560" s="1"/>
  <c r="YF556"/>
  <c r="YL556" s="1"/>
  <c r="YF552"/>
  <c r="YL552" s="1"/>
  <c r="YF559"/>
  <c r="YL559" s="1"/>
  <c r="YF555"/>
  <c r="YL555" s="1"/>
  <c r="YF549"/>
  <c r="YL549" s="1"/>
  <c r="YF547"/>
  <c r="YL547" s="1"/>
  <c r="YF545"/>
  <c r="YL545" s="1"/>
  <c r="YF543"/>
  <c r="YL543" s="1"/>
  <c r="YF541"/>
  <c r="YL541" s="1"/>
  <c r="YF539"/>
  <c r="YL539" s="1"/>
  <c r="YF537"/>
  <c r="YL537" s="1"/>
  <c r="ALD558"/>
  <c r="ALJ558" s="1"/>
  <c r="ALD554"/>
  <c r="ALJ554" s="1"/>
  <c r="ALD561"/>
  <c r="ALJ561" s="1"/>
  <c r="ALD557"/>
  <c r="ALJ557" s="1"/>
  <c r="ALD553"/>
  <c r="ALJ553" s="1"/>
  <c r="ALD548"/>
  <c r="ALJ548" s="1"/>
  <c r="ALD546"/>
  <c r="ALJ546" s="1"/>
  <c r="ALD544"/>
  <c r="ALJ544" s="1"/>
  <c r="ALD542"/>
  <c r="ALJ542" s="1"/>
  <c r="ALD540"/>
  <c r="ALJ540" s="1"/>
  <c r="ALD538"/>
  <c r="ALJ538" s="1"/>
  <c r="ALD536"/>
  <c r="ALJ536" s="1"/>
  <c r="ALD556"/>
  <c r="ALJ556" s="1"/>
  <c r="ALD559"/>
  <c r="ALJ559" s="1"/>
  <c r="ALD549"/>
  <c r="ALJ549" s="1"/>
  <c r="ALD545"/>
  <c r="ALJ545" s="1"/>
  <c r="ALD541"/>
  <c r="ALJ541" s="1"/>
  <c r="ALD537"/>
  <c r="ALJ537" s="1"/>
  <c r="ALD560"/>
  <c r="ALJ560" s="1"/>
  <c r="ALD552"/>
  <c r="ALJ552" s="1"/>
  <c r="ALD555"/>
  <c r="ALJ555" s="1"/>
  <c r="ALD547"/>
  <c r="ALJ547" s="1"/>
  <c r="ALD543"/>
  <c r="ALJ543" s="1"/>
  <c r="ALD539"/>
  <c r="ALJ539" s="1"/>
  <c r="ADU561"/>
  <c r="AEA561" s="1"/>
  <c r="ADU557"/>
  <c r="AEA557" s="1"/>
  <c r="ADU553"/>
  <c r="AEA553" s="1"/>
  <c r="ADU548"/>
  <c r="AEA548" s="1"/>
  <c r="ADU546"/>
  <c r="AEA546" s="1"/>
  <c r="ADU544"/>
  <c r="AEA544" s="1"/>
  <c r="ADU542"/>
  <c r="AEA542" s="1"/>
  <c r="ADU540"/>
  <c r="AEA540" s="1"/>
  <c r="ADU538"/>
  <c r="AEA538" s="1"/>
  <c r="ADU536"/>
  <c r="AEA536" s="1"/>
  <c r="ADU558"/>
  <c r="AEA558" s="1"/>
  <c r="ADU554"/>
  <c r="AEA554" s="1"/>
  <c r="ADU559"/>
  <c r="AEA559" s="1"/>
  <c r="ADU555"/>
  <c r="AEA555" s="1"/>
  <c r="ADU549"/>
  <c r="AEA549" s="1"/>
  <c r="ADU547"/>
  <c r="AEA547" s="1"/>
  <c r="ADU545"/>
  <c r="AEA545" s="1"/>
  <c r="ADU543"/>
  <c r="AEA543" s="1"/>
  <c r="ADU541"/>
  <c r="AEA541" s="1"/>
  <c r="ADU539"/>
  <c r="AEA539" s="1"/>
  <c r="ADU537"/>
  <c r="AEA537" s="1"/>
  <c r="ADU560"/>
  <c r="AEA560" s="1"/>
  <c r="ADU556"/>
  <c r="AEA556" s="1"/>
  <c r="ADU552"/>
  <c r="AEA552" s="1"/>
  <c r="AIR558"/>
  <c r="AIX558" s="1"/>
  <c r="AIR554"/>
  <c r="AIX554" s="1"/>
  <c r="AIR561"/>
  <c r="AIX561" s="1"/>
  <c r="AIR557"/>
  <c r="AIX557" s="1"/>
  <c r="AIR553"/>
  <c r="AIX553" s="1"/>
  <c r="AIR548"/>
  <c r="AIX548" s="1"/>
  <c r="AIR546"/>
  <c r="AIX546" s="1"/>
  <c r="AIR544"/>
  <c r="AIX544" s="1"/>
  <c r="AIR542"/>
  <c r="AIX542" s="1"/>
  <c r="AIR540"/>
  <c r="AIX540" s="1"/>
  <c r="AIR538"/>
  <c r="AIX538" s="1"/>
  <c r="AIR536"/>
  <c r="AIX536" s="1"/>
  <c r="AIR560"/>
  <c r="AIX560" s="1"/>
  <c r="AIR556"/>
  <c r="AIX556" s="1"/>
  <c r="AIR552"/>
  <c r="AIX552" s="1"/>
  <c r="AIR559"/>
  <c r="AIX559" s="1"/>
  <c r="AIR555"/>
  <c r="AIX555" s="1"/>
  <c r="AIR549"/>
  <c r="AIX549" s="1"/>
  <c r="AIR547"/>
  <c r="AIX547" s="1"/>
  <c r="AIR545"/>
  <c r="AIX545" s="1"/>
  <c r="AIR543"/>
  <c r="AIX543" s="1"/>
  <c r="AIR541"/>
  <c r="AIX541" s="1"/>
  <c r="AIR539"/>
  <c r="AIX539" s="1"/>
  <c r="AIR537"/>
  <c r="AIX537" s="1"/>
  <c r="ZT558"/>
  <c r="ZZ558" s="1"/>
  <c r="ZT554"/>
  <c r="ZZ554" s="1"/>
  <c r="ZT561"/>
  <c r="ZZ561" s="1"/>
  <c r="ZT557"/>
  <c r="ZZ557" s="1"/>
  <c r="ZT553"/>
  <c r="ZZ553" s="1"/>
  <c r="ZT548"/>
  <c r="ZZ548" s="1"/>
  <c r="ZT546"/>
  <c r="ZZ546" s="1"/>
  <c r="ZT544"/>
  <c r="ZZ544" s="1"/>
  <c r="ZT542"/>
  <c r="ZZ542" s="1"/>
  <c r="ZT540"/>
  <c r="ZZ540" s="1"/>
  <c r="ZT538"/>
  <c r="ZZ538" s="1"/>
  <c r="ZT536"/>
  <c r="ZZ536" s="1"/>
  <c r="ZT560"/>
  <c r="ZZ560" s="1"/>
  <c r="ZT556"/>
  <c r="ZZ556" s="1"/>
  <c r="ZT552"/>
  <c r="ZZ552" s="1"/>
  <c r="ZT559"/>
  <c r="ZZ559" s="1"/>
  <c r="ZT555"/>
  <c r="ZZ555" s="1"/>
  <c r="ZT549"/>
  <c r="ZZ549" s="1"/>
  <c r="ZT547"/>
  <c r="ZZ547" s="1"/>
  <c r="ZT545"/>
  <c r="ZZ545" s="1"/>
  <c r="ZT543"/>
  <c r="ZZ543" s="1"/>
  <c r="ZT541"/>
  <c r="ZZ541" s="1"/>
  <c r="ZT539"/>
  <c r="ZZ539" s="1"/>
  <c r="ZT537"/>
  <c r="ZZ537" s="1"/>
  <c r="AUF535"/>
  <c r="AUF565" s="1"/>
  <c r="AUF566" s="1"/>
  <c r="RY535"/>
  <c r="ZD535"/>
  <c r="ZD565" s="1"/>
  <c r="ZD566" s="1"/>
  <c r="AGK535"/>
  <c r="AGK565" s="1"/>
  <c r="AGK566" s="1"/>
  <c r="AIA535"/>
  <c r="AIA565" s="1"/>
  <c r="AIA566" s="1"/>
  <c r="ST535"/>
  <c r="NY535"/>
  <c r="NY565" s="1"/>
  <c r="NY566" s="1"/>
  <c r="LN535"/>
  <c r="OS535"/>
  <c r="NX535"/>
  <c r="AAB535"/>
  <c r="VF551"/>
  <c r="VF565" s="1"/>
  <c r="VF566" s="1"/>
  <c r="AEX535"/>
  <c r="AEX565" s="1"/>
  <c r="AEX566" s="1"/>
  <c r="AGN535"/>
  <c r="AGN565" s="1"/>
  <c r="AGN566" s="1"/>
  <c r="AEU535"/>
  <c r="AEU565" s="1"/>
  <c r="AEU566" s="1"/>
  <c r="ANP535"/>
  <c r="ANP565" s="1"/>
  <c r="ANP566" s="1"/>
  <c r="AQA535"/>
  <c r="AQA565" s="1"/>
  <c r="AQA566" s="1"/>
  <c r="SR535"/>
  <c r="SR565" s="1"/>
  <c r="SR566" s="1"/>
  <c r="RC535"/>
  <c r="QG535"/>
  <c r="QG565" s="1"/>
  <c r="QG566" s="1"/>
  <c r="OT551"/>
  <c r="JC551"/>
  <c r="JC565" s="1"/>
  <c r="JC566" s="1"/>
  <c r="WU535"/>
  <c r="ADG535"/>
  <c r="ACL535"/>
  <c r="ALI535"/>
  <c r="ALI565" s="1"/>
  <c r="ALI566" s="1"/>
  <c r="AOO535"/>
  <c r="AOO565" s="1"/>
  <c r="AOO566" s="1"/>
  <c r="NV535"/>
  <c r="NV565" s="1"/>
  <c r="NV566" s="1"/>
  <c r="MG535"/>
  <c r="LM551"/>
  <c r="WA551"/>
  <c r="WA565" s="1"/>
  <c r="WA566" s="1"/>
  <c r="ACM535"/>
  <c r="ACM565" s="1"/>
  <c r="ACM566" s="1"/>
  <c r="ZE535"/>
  <c r="ZE565" s="1"/>
  <c r="ZE566" s="1"/>
  <c r="AIW535"/>
  <c r="AMX535"/>
  <c r="AMX565" s="1"/>
  <c r="AMX566" s="1"/>
  <c r="ASO551"/>
  <c r="ASO565" s="1"/>
  <c r="ASO566" s="1"/>
  <c r="WS535"/>
  <c r="WS565" s="1"/>
  <c r="WS566" s="1"/>
  <c r="ADE535"/>
  <c r="ADE565" s="1"/>
  <c r="ADE566" s="1"/>
  <c r="ADZ535"/>
  <c r="ADZ565" s="1"/>
  <c r="ADZ566" s="1"/>
  <c r="ALZ535"/>
  <c r="ALZ565" s="1"/>
  <c r="ALZ566" s="1"/>
  <c r="ASL535"/>
  <c r="ASL565" s="1"/>
  <c r="ASL566" s="1"/>
  <c r="RE535"/>
  <c r="QI535"/>
  <c r="OR551"/>
  <c r="OR565" s="1"/>
  <c r="OR566" s="1"/>
  <c r="ND535"/>
  <c r="ABQ535"/>
  <c r="VE535"/>
  <c r="ZF535"/>
  <c r="AKN551"/>
  <c r="AVA551"/>
  <c r="AVA565" s="1"/>
  <c r="AVA566" s="1"/>
  <c r="SU535"/>
  <c r="SU565" s="1"/>
  <c r="SU566" s="1"/>
  <c r="RW535"/>
  <c r="RW565" s="1"/>
  <c r="RW566" s="1"/>
  <c r="RD551"/>
  <c r="RD565" s="1"/>
  <c r="RD566" s="1"/>
  <c r="QJ535"/>
  <c r="QJ565" s="1"/>
  <c r="QJ566" s="1"/>
  <c r="PN535"/>
  <c r="MI535"/>
  <c r="KR551"/>
  <c r="KR565" s="1"/>
  <c r="KR566" s="1"/>
  <c r="UK535"/>
  <c r="AKO551"/>
  <c r="AKO535"/>
  <c r="AKM551"/>
  <c r="AKM535"/>
  <c r="ZG535"/>
  <c r="ZG565" s="1"/>
  <c r="ZG566" s="1"/>
  <c r="AEC551"/>
  <c r="AEC565" s="1"/>
  <c r="AEC566" s="1"/>
  <c r="ABR535"/>
  <c r="ABR565" s="1"/>
  <c r="ABR566" s="1"/>
  <c r="AID535"/>
  <c r="AID565" s="1"/>
  <c r="AID566" s="1"/>
  <c r="AIY535"/>
  <c r="AME551"/>
  <c r="AME565" s="1"/>
  <c r="AME566" s="1"/>
  <c r="ASQ551"/>
  <c r="ASQ565" s="1"/>
  <c r="ASQ566" s="1"/>
  <c r="AIB535"/>
  <c r="AIB565" s="1"/>
  <c r="AIB566" s="1"/>
  <c r="ABP535"/>
  <c r="ABP565" s="1"/>
  <c r="ABP566" s="1"/>
  <c r="AMC551"/>
  <c r="ANS551"/>
  <c r="ANS565" s="1"/>
  <c r="ANS566" s="1"/>
  <c r="AQD551"/>
  <c r="ABO535"/>
  <c r="ABO565" s="1"/>
  <c r="ABO566" s="1"/>
  <c r="ACJ535"/>
  <c r="ACJ565" s="1"/>
  <c r="ACJ566" s="1"/>
  <c r="AIV535"/>
  <c r="AIV565" s="1"/>
  <c r="AIV566" s="1"/>
  <c r="FP542"/>
  <c r="FV542" s="1"/>
  <c r="FP553"/>
  <c r="FV553" s="1"/>
  <c r="FP558"/>
  <c r="FV558" s="1"/>
  <c r="FP544"/>
  <c r="FV544" s="1"/>
  <c r="FP557"/>
  <c r="FV557" s="1"/>
  <c r="FP537"/>
  <c r="FV537" s="1"/>
  <c r="FP541"/>
  <c r="FV541" s="1"/>
  <c r="FP545"/>
  <c r="FV545" s="1"/>
  <c r="FP549"/>
  <c r="FV549" s="1"/>
  <c r="FP559"/>
  <c r="FV559" s="1"/>
  <c r="FP556"/>
  <c r="FV556" s="1"/>
  <c r="CJ537"/>
  <c r="CP537" s="1"/>
  <c r="CJ545"/>
  <c r="CP545" s="1"/>
  <c r="CJ559"/>
  <c r="CP559" s="1"/>
  <c r="CJ560"/>
  <c r="CP560" s="1"/>
  <c r="CJ543"/>
  <c r="CP543" s="1"/>
  <c r="CJ555"/>
  <c r="CP555" s="1"/>
  <c r="CJ558"/>
  <c r="CP558" s="1"/>
  <c r="CJ538"/>
  <c r="CP538" s="1"/>
  <c r="CJ542"/>
  <c r="CP542" s="1"/>
  <c r="CJ546"/>
  <c r="CP546" s="1"/>
  <c r="CJ553"/>
  <c r="CP553" s="1"/>
  <c r="CQ551"/>
  <c r="BR535"/>
  <c r="BR565" s="1"/>
  <c r="BR566" s="1"/>
  <c r="KO535"/>
  <c r="KO565" s="1"/>
  <c r="KO566" s="1"/>
  <c r="IY535"/>
  <c r="IY565" s="1"/>
  <c r="IY566" s="1"/>
  <c r="VB535"/>
  <c r="VB565" s="1"/>
  <c r="VB566" s="1"/>
  <c r="AHE535"/>
  <c r="AHE565" s="1"/>
  <c r="AHE566" s="1"/>
  <c r="ZX535"/>
  <c r="ZX565" s="1"/>
  <c r="ZX566" s="1"/>
  <c r="AMA535"/>
  <c r="AMA565" s="1"/>
  <c r="AMA566" s="1"/>
  <c r="ANQ535"/>
  <c r="ANQ565" s="1"/>
  <c r="ANQ566" s="1"/>
  <c r="RY551"/>
  <c r="MY535"/>
  <c r="MY565" s="1"/>
  <c r="MY566" s="1"/>
  <c r="LI535"/>
  <c r="LI565" s="1"/>
  <c r="LI566" s="1"/>
  <c r="KP535"/>
  <c r="KP565" s="1"/>
  <c r="KP566" s="1"/>
  <c r="AAT535"/>
  <c r="AAT565" s="1"/>
  <c r="AAT566" s="1"/>
  <c r="VC535"/>
  <c r="VC565" s="1"/>
  <c r="VC566" s="1"/>
  <c r="UF535"/>
  <c r="UF565" s="1"/>
  <c r="UF566" s="1"/>
  <c r="VA535"/>
  <c r="VA565" s="1"/>
  <c r="VA566" s="1"/>
  <c r="AKJ535"/>
  <c r="AKJ565" s="1"/>
  <c r="AKJ566" s="1"/>
  <c r="AUW535"/>
  <c r="AUW565" s="1"/>
  <c r="AUW566" s="1"/>
  <c r="ST551"/>
  <c r="RA535"/>
  <c r="RA565" s="1"/>
  <c r="RA566" s="1"/>
  <c r="MZ535"/>
  <c r="MZ565" s="1"/>
  <c r="MZ566" s="1"/>
  <c r="MF535"/>
  <c r="MF565" s="1"/>
  <c r="MF566" s="1"/>
  <c r="AEB551"/>
  <c r="VW535"/>
  <c r="VW565" s="1"/>
  <c r="VW566" s="1"/>
  <c r="AAS535"/>
  <c r="AAS565" s="1"/>
  <c r="AAS566" s="1"/>
  <c r="AJP535"/>
  <c r="AJP565" s="1"/>
  <c r="AJP566" s="1"/>
  <c r="TK535"/>
  <c r="TK565" s="1"/>
  <c r="TK566" s="1"/>
  <c r="QZ535"/>
  <c r="QZ565" s="1"/>
  <c r="QZ566" s="1"/>
  <c r="OS551"/>
  <c r="NX551"/>
  <c r="ME535"/>
  <c r="ME565" s="1"/>
  <c r="ME566" s="1"/>
  <c r="KN535"/>
  <c r="KN565" s="1"/>
  <c r="KN566" s="1"/>
  <c r="JU535"/>
  <c r="JU565" s="1"/>
  <c r="JU566" s="1"/>
  <c r="AAB551"/>
  <c r="AUG551"/>
  <c r="AUG565" s="1"/>
  <c r="AUG566" s="1"/>
  <c r="AON551"/>
  <c r="AON565" s="1"/>
  <c r="AON566" s="1"/>
  <c r="ZY535"/>
  <c r="ZY565" s="1"/>
  <c r="ZY566" s="1"/>
  <c r="YI535"/>
  <c r="YI565" s="1"/>
  <c r="YI566" s="1"/>
  <c r="AFP535"/>
  <c r="AFP565" s="1"/>
  <c r="AFP566" s="1"/>
  <c r="AHF535"/>
  <c r="AHF565" s="1"/>
  <c r="AHF566" s="1"/>
  <c r="AAR535"/>
  <c r="AAR565" s="1"/>
  <c r="AAR566" s="1"/>
  <c r="YG535"/>
  <c r="YG565" s="1"/>
  <c r="YG566" s="1"/>
  <c r="AFN535"/>
  <c r="AFN565" s="1"/>
  <c r="AFN566" s="1"/>
  <c r="AJO535"/>
  <c r="AJO565" s="1"/>
  <c r="AJO566" s="1"/>
  <c r="TN551"/>
  <c r="MD535"/>
  <c r="MD565" s="1"/>
  <c r="MD566" s="1"/>
  <c r="WU551"/>
  <c r="WU565" s="1"/>
  <c r="WU566" s="1"/>
  <c r="ADG551"/>
  <c r="ADG565" s="1"/>
  <c r="ADG566" s="1"/>
  <c r="ACL551"/>
  <c r="XM535"/>
  <c r="XM565" s="1"/>
  <c r="XM566" s="1"/>
  <c r="UG535"/>
  <c r="UG565" s="1"/>
  <c r="UG566" s="1"/>
  <c r="AKK535"/>
  <c r="AKK565" s="1"/>
  <c r="AKK566" s="1"/>
  <c r="AQB535"/>
  <c r="AQB565" s="1"/>
  <c r="AQB566" s="1"/>
  <c r="TM535"/>
  <c r="TM565" s="1"/>
  <c r="TM566" s="1"/>
  <c r="RB535"/>
  <c r="RB565" s="1"/>
  <c r="RB566" s="1"/>
  <c r="PM535"/>
  <c r="PM551"/>
  <c r="OQ535"/>
  <c r="OQ565" s="1"/>
  <c r="OQ566" s="1"/>
  <c r="MG551"/>
  <c r="JS535"/>
  <c r="JS565" s="1"/>
  <c r="JS566" s="1"/>
  <c r="AQY551"/>
  <c r="AQY565" s="1"/>
  <c r="AQY566" s="1"/>
  <c r="API551"/>
  <c r="API565" s="1"/>
  <c r="API566" s="1"/>
  <c r="ATJ551"/>
  <c r="XN535"/>
  <c r="XN565" s="1"/>
  <c r="XN566" s="1"/>
  <c r="AKL535"/>
  <c r="AKL565" s="1"/>
  <c r="AKL566" s="1"/>
  <c r="ZW535"/>
  <c r="ZW565" s="1"/>
  <c r="ZW566" s="1"/>
  <c r="XL535"/>
  <c r="XL565" s="1"/>
  <c r="XL566" s="1"/>
  <c r="TL535"/>
  <c r="TL565" s="1"/>
  <c r="TL566" s="1"/>
  <c r="RE551"/>
  <c r="QI551"/>
  <c r="QI565" s="1"/>
  <c r="QI566" s="1"/>
  <c r="OP535"/>
  <c r="OP565" s="1"/>
  <c r="OP566" s="1"/>
  <c r="ND551"/>
  <c r="LJ535"/>
  <c r="LJ565" s="1"/>
  <c r="LJ566" s="1"/>
  <c r="JT535"/>
  <c r="JT565" s="1"/>
  <c r="JT566" s="1"/>
  <c r="ABQ551"/>
  <c r="VE551"/>
  <c r="ZF551"/>
  <c r="AMY551"/>
  <c r="AMY565" s="1"/>
  <c r="AMY566" s="1"/>
  <c r="YH535"/>
  <c r="YH565" s="1"/>
  <c r="YH566" s="1"/>
  <c r="AFO535"/>
  <c r="AFO565" s="1"/>
  <c r="AFO566" s="1"/>
  <c r="ASM535"/>
  <c r="ASM565" s="1"/>
  <c r="ASM566" s="1"/>
  <c r="PK535"/>
  <c r="PK565" s="1"/>
  <c r="PK566" s="1"/>
  <c r="OO535"/>
  <c r="OO565" s="1"/>
  <c r="OO566" s="1"/>
  <c r="NA535"/>
  <c r="NA565" s="1"/>
  <c r="NA566" s="1"/>
  <c r="MI551"/>
  <c r="LK535"/>
  <c r="LK565" s="1"/>
  <c r="LK566" s="1"/>
  <c r="UK551"/>
  <c r="ARV551"/>
  <c r="ART551"/>
  <c r="ART565" s="1"/>
  <c r="ART566" s="1"/>
  <c r="ATL551"/>
  <c r="ATL565" s="1"/>
  <c r="ATL566" s="1"/>
  <c r="UH535"/>
  <c r="UH565" s="1"/>
  <c r="UH566" s="1"/>
  <c r="VX535"/>
  <c r="VX565" s="1"/>
  <c r="VX566" s="1"/>
  <c r="AJQ535"/>
  <c r="AJQ565" s="1"/>
  <c r="AJQ566" s="1"/>
  <c r="AUY535"/>
  <c r="AUY565" s="1"/>
  <c r="AUY566" s="1"/>
  <c r="VV535"/>
  <c r="VV565" s="1"/>
  <c r="VV566" s="1"/>
  <c r="AHD535"/>
  <c r="AHD565" s="1"/>
  <c r="AHD566" s="1"/>
  <c r="MB559"/>
  <c r="MH559" s="1"/>
  <c r="MB555"/>
  <c r="MH555" s="1"/>
  <c r="MB549"/>
  <c r="MH549" s="1"/>
  <c r="MB547"/>
  <c r="MH547" s="1"/>
  <c r="MB545"/>
  <c r="MH545" s="1"/>
  <c r="MB543"/>
  <c r="MH543" s="1"/>
  <c r="MB541"/>
  <c r="MH541" s="1"/>
  <c r="MB539"/>
  <c r="MH539" s="1"/>
  <c r="MB537"/>
  <c r="MH537" s="1"/>
  <c r="MB560"/>
  <c r="MH560" s="1"/>
  <c r="MB556"/>
  <c r="MH556" s="1"/>
  <c r="MB552"/>
  <c r="MH552" s="1"/>
  <c r="MB561"/>
  <c r="MH561" s="1"/>
  <c r="MB557"/>
  <c r="MH557" s="1"/>
  <c r="MB553"/>
  <c r="MH553" s="1"/>
  <c r="MB548"/>
  <c r="MH548" s="1"/>
  <c r="MB546"/>
  <c r="MH546" s="1"/>
  <c r="MB544"/>
  <c r="MH544" s="1"/>
  <c r="MB542"/>
  <c r="MH542" s="1"/>
  <c r="MB540"/>
  <c r="MH540" s="1"/>
  <c r="MB538"/>
  <c r="MH538" s="1"/>
  <c r="MB536"/>
  <c r="MH536" s="1"/>
  <c r="MB558"/>
  <c r="MH558" s="1"/>
  <c r="MB554"/>
  <c r="MH554" s="1"/>
  <c r="AAP559"/>
  <c r="AAV559" s="1"/>
  <c r="AAP555"/>
  <c r="AAV555" s="1"/>
  <c r="AAP549"/>
  <c r="AAV549" s="1"/>
  <c r="AAP547"/>
  <c r="AAV547" s="1"/>
  <c r="AAP545"/>
  <c r="AAV545" s="1"/>
  <c r="AAP543"/>
  <c r="AAV543" s="1"/>
  <c r="AAP541"/>
  <c r="AAV541" s="1"/>
  <c r="AAP539"/>
  <c r="AAV539" s="1"/>
  <c r="AAP537"/>
  <c r="AAV537" s="1"/>
  <c r="AAP560"/>
  <c r="AAV560" s="1"/>
  <c r="AAP556"/>
  <c r="AAV556" s="1"/>
  <c r="AAP552"/>
  <c r="AAV552" s="1"/>
  <c r="AAP561"/>
  <c r="AAV561" s="1"/>
  <c r="AAP557"/>
  <c r="AAV557" s="1"/>
  <c r="AAP553"/>
  <c r="AAV553" s="1"/>
  <c r="AAP548"/>
  <c r="AAV548" s="1"/>
  <c r="AAP546"/>
  <c r="AAV546" s="1"/>
  <c r="AAP544"/>
  <c r="AAV544" s="1"/>
  <c r="AAP542"/>
  <c r="AAV542" s="1"/>
  <c r="AAP540"/>
  <c r="AAV540" s="1"/>
  <c r="AAP538"/>
  <c r="AAV538" s="1"/>
  <c r="AAP536"/>
  <c r="AAV536" s="1"/>
  <c r="AAP558"/>
  <c r="AAV558" s="1"/>
  <c r="AAP554"/>
  <c r="AAV554" s="1"/>
  <c r="APY560"/>
  <c r="AQE560" s="1"/>
  <c r="APY556"/>
  <c r="AQE556" s="1"/>
  <c r="APY552"/>
  <c r="AQE552" s="1"/>
  <c r="APY559"/>
  <c r="AQE559" s="1"/>
  <c r="APY555"/>
  <c r="AQE555" s="1"/>
  <c r="APY549"/>
  <c r="AQE549" s="1"/>
  <c r="APY547"/>
  <c r="AQE547" s="1"/>
  <c r="APY545"/>
  <c r="AQE545" s="1"/>
  <c r="APY543"/>
  <c r="AQE543" s="1"/>
  <c r="APY541"/>
  <c r="AQE541" s="1"/>
  <c r="APY539"/>
  <c r="AQE539" s="1"/>
  <c r="APY537"/>
  <c r="AQE537" s="1"/>
  <c r="APY558"/>
  <c r="AQE558" s="1"/>
  <c r="APY554"/>
  <c r="AQE554" s="1"/>
  <c r="APY561"/>
  <c r="AQE561" s="1"/>
  <c r="APY557"/>
  <c r="AQE557" s="1"/>
  <c r="APY553"/>
  <c r="AQE553" s="1"/>
  <c r="APY548"/>
  <c r="AQE548" s="1"/>
  <c r="APY546"/>
  <c r="AQE546" s="1"/>
  <c r="APY544"/>
  <c r="AQE544" s="1"/>
  <c r="APY542"/>
  <c r="AQE542" s="1"/>
  <c r="APY540"/>
  <c r="AQE540" s="1"/>
  <c r="APY538"/>
  <c r="AQE538" s="1"/>
  <c r="APY536"/>
  <c r="AQE536" s="1"/>
  <c r="QB561"/>
  <c r="QH561" s="1"/>
  <c r="QB557"/>
  <c r="QH557" s="1"/>
  <c r="QB553"/>
  <c r="QH553" s="1"/>
  <c r="QB548"/>
  <c r="QH548" s="1"/>
  <c r="QB546"/>
  <c r="QH546" s="1"/>
  <c r="QB544"/>
  <c r="QH544" s="1"/>
  <c r="QB542"/>
  <c r="QH542" s="1"/>
  <c r="QB540"/>
  <c r="QH540" s="1"/>
  <c r="QB538"/>
  <c r="QH538" s="1"/>
  <c r="QB536"/>
  <c r="QH536" s="1"/>
  <c r="QB558"/>
  <c r="QH558" s="1"/>
  <c r="QB554"/>
  <c r="QH554" s="1"/>
  <c r="QB559"/>
  <c r="QH559" s="1"/>
  <c r="QB555"/>
  <c r="QH555" s="1"/>
  <c r="QB549"/>
  <c r="QH549" s="1"/>
  <c r="QB547"/>
  <c r="QH547" s="1"/>
  <c r="QB545"/>
  <c r="QH545" s="1"/>
  <c r="QB543"/>
  <c r="QH543" s="1"/>
  <c r="QB541"/>
  <c r="QH541" s="1"/>
  <c r="QB539"/>
  <c r="QH539" s="1"/>
  <c r="QB537"/>
  <c r="QH537" s="1"/>
  <c r="QB560"/>
  <c r="QH560" s="1"/>
  <c r="QB556"/>
  <c r="QH556" s="1"/>
  <c r="QB552"/>
  <c r="QH552" s="1"/>
  <c r="AUV560"/>
  <c r="AVB560" s="1"/>
  <c r="AUV556"/>
  <c r="AVB556" s="1"/>
  <c r="AUV552"/>
  <c r="AVB552" s="1"/>
  <c r="AUV559"/>
  <c r="AVB559" s="1"/>
  <c r="AUV555"/>
  <c r="AVB555" s="1"/>
  <c r="AUV549"/>
  <c r="AVB549" s="1"/>
  <c r="AUV547"/>
  <c r="AVB547" s="1"/>
  <c r="AUV545"/>
  <c r="AVB545" s="1"/>
  <c r="AUV543"/>
  <c r="AVB543" s="1"/>
  <c r="AUV541"/>
  <c r="AVB541" s="1"/>
  <c r="AUV539"/>
  <c r="AVB539" s="1"/>
  <c r="AUV537"/>
  <c r="AVB537" s="1"/>
  <c r="AUV536"/>
  <c r="AVB536" s="1"/>
  <c r="AUV558"/>
  <c r="AVB558" s="1"/>
  <c r="AUV554"/>
  <c r="AVB554" s="1"/>
  <c r="AUV561"/>
  <c r="AVB561" s="1"/>
  <c r="AUV557"/>
  <c r="AVB557" s="1"/>
  <c r="AUV553"/>
  <c r="AVB553" s="1"/>
  <c r="AUV548"/>
  <c r="AVB548" s="1"/>
  <c r="AUV546"/>
  <c r="AVB546" s="1"/>
  <c r="AUV544"/>
  <c r="AVB544" s="1"/>
  <c r="AUV542"/>
  <c r="AVB542" s="1"/>
  <c r="AUV540"/>
  <c r="AVB540" s="1"/>
  <c r="AUV538"/>
  <c r="AVB538" s="1"/>
  <c r="AHA558"/>
  <c r="AHG558" s="1"/>
  <c r="AHA554"/>
  <c r="AHG554" s="1"/>
  <c r="AHA561"/>
  <c r="AHG561" s="1"/>
  <c r="AHA557"/>
  <c r="AHG557" s="1"/>
  <c r="AHA553"/>
  <c r="AHG553" s="1"/>
  <c r="AHA548"/>
  <c r="AHG548" s="1"/>
  <c r="AHA546"/>
  <c r="AHG546" s="1"/>
  <c r="AHA544"/>
  <c r="AHG544" s="1"/>
  <c r="AHA542"/>
  <c r="AHG542" s="1"/>
  <c r="AHA540"/>
  <c r="AHG540" s="1"/>
  <c r="AHA538"/>
  <c r="AHG538" s="1"/>
  <c r="AHA536"/>
  <c r="AHG536" s="1"/>
  <c r="AHA560"/>
  <c r="AHG560" s="1"/>
  <c r="AHA556"/>
  <c r="AHG556" s="1"/>
  <c r="AHA552"/>
  <c r="AHG552" s="1"/>
  <c r="AHA559"/>
  <c r="AHG559" s="1"/>
  <c r="AHA555"/>
  <c r="AHG555" s="1"/>
  <c r="AHA549"/>
  <c r="AHG549" s="1"/>
  <c r="AHA547"/>
  <c r="AHG547" s="1"/>
  <c r="AHA545"/>
  <c r="AHG545" s="1"/>
  <c r="AHA543"/>
  <c r="AHG543" s="1"/>
  <c r="AHA541"/>
  <c r="AHG541" s="1"/>
  <c r="AHA539"/>
  <c r="AHG539" s="1"/>
  <c r="AHA537"/>
  <c r="AHG537" s="1"/>
  <c r="WP561"/>
  <c r="WV561" s="1"/>
  <c r="WP557"/>
  <c r="WV557" s="1"/>
  <c r="WP553"/>
  <c r="WV553" s="1"/>
  <c r="WP548"/>
  <c r="WV548" s="1"/>
  <c r="WP546"/>
  <c r="WV546" s="1"/>
  <c r="WP544"/>
  <c r="WV544" s="1"/>
  <c r="WP542"/>
  <c r="WV542" s="1"/>
  <c r="WP540"/>
  <c r="WV540" s="1"/>
  <c r="WP538"/>
  <c r="WV538" s="1"/>
  <c r="WP536"/>
  <c r="WV536" s="1"/>
  <c r="WP558"/>
  <c r="WV558" s="1"/>
  <c r="WP554"/>
  <c r="WV554" s="1"/>
  <c r="WP559"/>
  <c r="WV559" s="1"/>
  <c r="WP555"/>
  <c r="WV555" s="1"/>
  <c r="WP549"/>
  <c r="WV549" s="1"/>
  <c r="WP547"/>
  <c r="WV547" s="1"/>
  <c r="WP545"/>
  <c r="WV545" s="1"/>
  <c r="WP543"/>
  <c r="WV543" s="1"/>
  <c r="WP541"/>
  <c r="WV541" s="1"/>
  <c r="WP539"/>
  <c r="WV539" s="1"/>
  <c r="WP537"/>
  <c r="WV537" s="1"/>
  <c r="WP560"/>
  <c r="WV560" s="1"/>
  <c r="WP556"/>
  <c r="WV556" s="1"/>
  <c r="WP552"/>
  <c r="WV552" s="1"/>
  <c r="APZ559"/>
  <c r="AQF559" s="1"/>
  <c r="APZ555"/>
  <c r="AQF555" s="1"/>
  <c r="APZ549"/>
  <c r="AQF549" s="1"/>
  <c r="APZ547"/>
  <c r="AQF547" s="1"/>
  <c r="APZ545"/>
  <c r="AQF545" s="1"/>
  <c r="APZ543"/>
  <c r="AQF543" s="1"/>
  <c r="APZ541"/>
  <c r="AQF541" s="1"/>
  <c r="APZ539"/>
  <c r="AQF539" s="1"/>
  <c r="APZ537"/>
  <c r="AQF537" s="1"/>
  <c r="APZ560"/>
  <c r="AQF560" s="1"/>
  <c r="APZ556"/>
  <c r="AQF556" s="1"/>
  <c r="APZ552"/>
  <c r="AQF552" s="1"/>
  <c r="APZ561"/>
  <c r="AQF561" s="1"/>
  <c r="APZ557"/>
  <c r="AQF557" s="1"/>
  <c r="APZ553"/>
  <c r="AQF553" s="1"/>
  <c r="APZ548"/>
  <c r="AQF548" s="1"/>
  <c r="APZ546"/>
  <c r="AQF546" s="1"/>
  <c r="APZ544"/>
  <c r="AQF544" s="1"/>
  <c r="APZ542"/>
  <c r="AQF542" s="1"/>
  <c r="APZ540"/>
  <c r="AQF540" s="1"/>
  <c r="APZ538"/>
  <c r="AQF538" s="1"/>
  <c r="APZ536"/>
  <c r="AQF536" s="1"/>
  <c r="APZ558"/>
  <c r="AQF558" s="1"/>
  <c r="APZ554"/>
  <c r="AQF554" s="1"/>
  <c r="RT561"/>
  <c r="RZ561" s="1"/>
  <c r="RT557"/>
  <c r="RZ557" s="1"/>
  <c r="RT553"/>
  <c r="RZ553" s="1"/>
  <c r="RT548"/>
  <c r="RZ548" s="1"/>
  <c r="RT546"/>
  <c r="RZ546" s="1"/>
  <c r="RT544"/>
  <c r="RZ544" s="1"/>
  <c r="RT542"/>
  <c r="RZ542" s="1"/>
  <c r="RT540"/>
  <c r="RZ540" s="1"/>
  <c r="RT538"/>
  <c r="RZ538" s="1"/>
  <c r="RT536"/>
  <c r="RZ536" s="1"/>
  <c r="RT558"/>
  <c r="RZ558" s="1"/>
  <c r="RT554"/>
  <c r="RZ554" s="1"/>
  <c r="RT559"/>
  <c r="RZ559" s="1"/>
  <c r="RT555"/>
  <c r="RZ555" s="1"/>
  <c r="RT549"/>
  <c r="RZ549" s="1"/>
  <c r="RT547"/>
  <c r="RZ547" s="1"/>
  <c r="RT545"/>
  <c r="RZ545" s="1"/>
  <c r="RT543"/>
  <c r="RZ543" s="1"/>
  <c r="RT541"/>
  <c r="RZ541" s="1"/>
  <c r="RT539"/>
  <c r="RZ539" s="1"/>
  <c r="RT537"/>
  <c r="RZ537" s="1"/>
  <c r="RT560"/>
  <c r="RZ560" s="1"/>
  <c r="RT556"/>
  <c r="RZ556" s="1"/>
  <c r="RT552"/>
  <c r="RZ552" s="1"/>
  <c r="IU560"/>
  <c r="JA560" s="1"/>
  <c r="IU556"/>
  <c r="JA556" s="1"/>
  <c r="IU552"/>
  <c r="JA552" s="1"/>
  <c r="IU559"/>
  <c r="JA559" s="1"/>
  <c r="IU555"/>
  <c r="JA555" s="1"/>
  <c r="IU549"/>
  <c r="JA549" s="1"/>
  <c r="IU547"/>
  <c r="JA547" s="1"/>
  <c r="IU545"/>
  <c r="JA545" s="1"/>
  <c r="IU543"/>
  <c r="JA543" s="1"/>
  <c r="IU541"/>
  <c r="JA541" s="1"/>
  <c r="IU539"/>
  <c r="JA539" s="1"/>
  <c r="IU537"/>
  <c r="JA537" s="1"/>
  <c r="IU536"/>
  <c r="JA536" s="1"/>
  <c r="IU558"/>
  <c r="JA558" s="1"/>
  <c r="IU554"/>
  <c r="JA554" s="1"/>
  <c r="IU561"/>
  <c r="JA561" s="1"/>
  <c r="IU557"/>
  <c r="JA557" s="1"/>
  <c r="IU553"/>
  <c r="JA553" s="1"/>
  <c r="IU548"/>
  <c r="JA548" s="1"/>
  <c r="IU546"/>
  <c r="JA546" s="1"/>
  <c r="IU544"/>
  <c r="JA544" s="1"/>
  <c r="IU542"/>
  <c r="JA542" s="1"/>
  <c r="IU540"/>
  <c r="JA540" s="1"/>
  <c r="IU538"/>
  <c r="JA538" s="1"/>
  <c r="AHW558"/>
  <c r="AIC558" s="1"/>
  <c r="AHW554"/>
  <c r="AIC554" s="1"/>
  <c r="AHW561"/>
  <c r="AIC561" s="1"/>
  <c r="AHW557"/>
  <c r="AIC557" s="1"/>
  <c r="AHW553"/>
  <c r="AIC553" s="1"/>
  <c r="AHW548"/>
  <c r="AIC548" s="1"/>
  <c r="AHW546"/>
  <c r="AIC546" s="1"/>
  <c r="AHW544"/>
  <c r="AIC544" s="1"/>
  <c r="AHW542"/>
  <c r="AIC542" s="1"/>
  <c r="AHW540"/>
  <c r="AIC540" s="1"/>
  <c r="AHW538"/>
  <c r="AIC538" s="1"/>
  <c r="AHW536"/>
  <c r="AIC536" s="1"/>
  <c r="AHW560"/>
  <c r="AIC560" s="1"/>
  <c r="AHW556"/>
  <c r="AIC556" s="1"/>
  <c r="AHW552"/>
  <c r="AIC552" s="1"/>
  <c r="AHW559"/>
  <c r="AIC559" s="1"/>
  <c r="AHW555"/>
  <c r="AIC555" s="1"/>
  <c r="AHW549"/>
  <c r="AIC549" s="1"/>
  <c r="AHW547"/>
  <c r="AIC547" s="1"/>
  <c r="AHW545"/>
  <c r="AIC545" s="1"/>
  <c r="AHW543"/>
  <c r="AIC543" s="1"/>
  <c r="AHW541"/>
  <c r="AIC541" s="1"/>
  <c r="AHW539"/>
  <c r="AIC539" s="1"/>
  <c r="AHW537"/>
  <c r="AIC537" s="1"/>
  <c r="ATE561"/>
  <c r="ATK561" s="1"/>
  <c r="ATE557"/>
  <c r="ATK557" s="1"/>
  <c r="ATE553"/>
  <c r="ATK553" s="1"/>
  <c r="ATE548"/>
  <c r="ATK548" s="1"/>
  <c r="ATE546"/>
  <c r="ATK546" s="1"/>
  <c r="ATE544"/>
  <c r="ATK544" s="1"/>
  <c r="ATE541"/>
  <c r="ATK541" s="1"/>
  <c r="ATE538"/>
  <c r="ATK538" s="1"/>
  <c r="ATE560"/>
  <c r="ATK560" s="1"/>
  <c r="ATE556"/>
  <c r="ATK556" s="1"/>
  <c r="ATE552"/>
  <c r="ATK552" s="1"/>
  <c r="ATE540"/>
  <c r="ATK540" s="1"/>
  <c r="ATE559"/>
  <c r="ATK559" s="1"/>
  <c r="ATE555"/>
  <c r="ATK555" s="1"/>
  <c r="ATE549"/>
  <c r="ATK549" s="1"/>
  <c r="ATE547"/>
  <c r="ATK547" s="1"/>
  <c r="ATE545"/>
  <c r="ATK545" s="1"/>
  <c r="ATE542"/>
  <c r="ATK542" s="1"/>
  <c r="ATE539"/>
  <c r="ATK539" s="1"/>
  <c r="ATE536"/>
  <c r="ATK536" s="1"/>
  <c r="ATE558"/>
  <c r="ATK558" s="1"/>
  <c r="ATE554"/>
  <c r="ATK554" s="1"/>
  <c r="ATE543"/>
  <c r="ATK543" s="1"/>
  <c r="ATE537"/>
  <c r="ATK537" s="1"/>
  <c r="VS559"/>
  <c r="VY559" s="1"/>
  <c r="VS555"/>
  <c r="VY555" s="1"/>
  <c r="VS549"/>
  <c r="VY549" s="1"/>
  <c r="VS547"/>
  <c r="VY547" s="1"/>
  <c r="VS545"/>
  <c r="VY545" s="1"/>
  <c r="VS543"/>
  <c r="VY543" s="1"/>
  <c r="VS541"/>
  <c r="VY541" s="1"/>
  <c r="VS539"/>
  <c r="VY539" s="1"/>
  <c r="VS537"/>
  <c r="VY537" s="1"/>
  <c r="VS560"/>
  <c r="VY560" s="1"/>
  <c r="VS556"/>
  <c r="VY556" s="1"/>
  <c r="VS552"/>
  <c r="VY552" s="1"/>
  <c r="VS561"/>
  <c r="VY561" s="1"/>
  <c r="VS557"/>
  <c r="VY557" s="1"/>
  <c r="VS553"/>
  <c r="VY553" s="1"/>
  <c r="VS548"/>
  <c r="VY548" s="1"/>
  <c r="VS546"/>
  <c r="VY546" s="1"/>
  <c r="VS544"/>
  <c r="VY544" s="1"/>
  <c r="VS542"/>
  <c r="VY542" s="1"/>
  <c r="VS540"/>
  <c r="VY540" s="1"/>
  <c r="VS538"/>
  <c r="VY538" s="1"/>
  <c r="VS536"/>
  <c r="VY536" s="1"/>
  <c r="VS558"/>
  <c r="VY558" s="1"/>
  <c r="VS554"/>
  <c r="VY554" s="1"/>
  <c r="Z561"/>
  <c r="AF561" s="1"/>
  <c r="Z557"/>
  <c r="AF557" s="1"/>
  <c r="Z553"/>
  <c r="Z559"/>
  <c r="Z555"/>
  <c r="AF555" s="1"/>
  <c r="Z549"/>
  <c r="Z547"/>
  <c r="AF547" s="1"/>
  <c r="Z545"/>
  <c r="AF545" s="1"/>
  <c r="Z543"/>
  <c r="AF543" s="1"/>
  <c r="Z541"/>
  <c r="Z539"/>
  <c r="AF539" s="1"/>
  <c r="Z537"/>
  <c r="AF537" s="1"/>
  <c r="Z552"/>
  <c r="Z560"/>
  <c r="Z538"/>
  <c r="AF538" s="1"/>
  <c r="Z542"/>
  <c r="Z546"/>
  <c r="AF546" s="1"/>
  <c r="Z554"/>
  <c r="AF554" s="1"/>
  <c r="Z558"/>
  <c r="AF558" s="1"/>
  <c r="Z536"/>
  <c r="AF536" s="1"/>
  <c r="Z544"/>
  <c r="Z556"/>
  <c r="AF556" s="1"/>
  <c r="Z540"/>
  <c r="Z548"/>
  <c r="AF548" s="1"/>
  <c r="BO559"/>
  <c r="BU559" s="1"/>
  <c r="BO555"/>
  <c r="BU555" s="1"/>
  <c r="BO549"/>
  <c r="BU549" s="1"/>
  <c r="BO547"/>
  <c r="BU547" s="1"/>
  <c r="BO545"/>
  <c r="BU545" s="1"/>
  <c r="BO543"/>
  <c r="BU543" s="1"/>
  <c r="BO541"/>
  <c r="BU541" s="1"/>
  <c r="BO539"/>
  <c r="BU539" s="1"/>
  <c r="BO537"/>
  <c r="BU537" s="1"/>
  <c r="BO560"/>
  <c r="BU560" s="1"/>
  <c r="BO556"/>
  <c r="BU556" s="1"/>
  <c r="BO552"/>
  <c r="BU552" s="1"/>
  <c r="BO561"/>
  <c r="BU561" s="1"/>
  <c r="BO557"/>
  <c r="BU557" s="1"/>
  <c r="BO553"/>
  <c r="BU553" s="1"/>
  <c r="BO548"/>
  <c r="BU548" s="1"/>
  <c r="BO546"/>
  <c r="BU546" s="1"/>
  <c r="BO544"/>
  <c r="BU544" s="1"/>
  <c r="BO542"/>
  <c r="BU542" s="1"/>
  <c r="BO540"/>
  <c r="BU540" s="1"/>
  <c r="BO538"/>
  <c r="BU538" s="1"/>
  <c r="BO536"/>
  <c r="BU536" s="1"/>
  <c r="BO558"/>
  <c r="BU558" s="1"/>
  <c r="BO554"/>
  <c r="BU554" s="1"/>
  <c r="ET560"/>
  <c r="EZ560" s="1"/>
  <c r="ET556"/>
  <c r="EZ556" s="1"/>
  <c r="ET552"/>
  <c r="EZ552" s="1"/>
  <c r="ET559"/>
  <c r="EZ559" s="1"/>
  <c r="ET555"/>
  <c r="EZ555" s="1"/>
  <c r="ET549"/>
  <c r="EZ549" s="1"/>
  <c r="ET547"/>
  <c r="EZ547" s="1"/>
  <c r="ET545"/>
  <c r="EZ545" s="1"/>
  <c r="ET543"/>
  <c r="EZ543" s="1"/>
  <c r="ET541"/>
  <c r="EZ541" s="1"/>
  <c r="ET539"/>
  <c r="EZ539" s="1"/>
  <c r="ET537"/>
  <c r="EZ537" s="1"/>
  <c r="ET554"/>
  <c r="EZ554" s="1"/>
  <c r="ET557"/>
  <c r="EZ557" s="1"/>
  <c r="ET548"/>
  <c r="EZ548" s="1"/>
  <c r="ET544"/>
  <c r="EZ544" s="1"/>
  <c r="ET540"/>
  <c r="EZ540" s="1"/>
  <c r="ET536"/>
  <c r="EZ536" s="1"/>
  <c r="ET558"/>
  <c r="EZ558" s="1"/>
  <c r="ET561"/>
  <c r="EZ561" s="1"/>
  <c r="ET553"/>
  <c r="EZ553" s="1"/>
  <c r="ET546"/>
  <c r="EZ546" s="1"/>
  <c r="ET542"/>
  <c r="EZ542" s="1"/>
  <c r="ET538"/>
  <c r="EZ538" s="1"/>
  <c r="DZ560"/>
  <c r="EF560" s="1"/>
  <c r="DZ556"/>
  <c r="EF556" s="1"/>
  <c r="DZ552"/>
  <c r="EF552" s="1"/>
  <c r="DZ559"/>
  <c r="EF559" s="1"/>
  <c r="DZ555"/>
  <c r="EF555" s="1"/>
  <c r="DZ549"/>
  <c r="EF549" s="1"/>
  <c r="DZ547"/>
  <c r="EF547" s="1"/>
  <c r="DZ545"/>
  <c r="EF545" s="1"/>
  <c r="DZ543"/>
  <c r="EF543" s="1"/>
  <c r="DZ541"/>
  <c r="EF541" s="1"/>
  <c r="DZ539"/>
  <c r="EF539" s="1"/>
  <c r="DZ537"/>
  <c r="EF537" s="1"/>
  <c r="DZ558"/>
  <c r="EF558" s="1"/>
  <c r="DZ561"/>
  <c r="EF561" s="1"/>
  <c r="DZ553"/>
  <c r="EF553" s="1"/>
  <c r="DZ546"/>
  <c r="EF546" s="1"/>
  <c r="DZ542"/>
  <c r="EF542" s="1"/>
  <c r="DZ538"/>
  <c r="EF538" s="1"/>
  <c r="DZ554"/>
  <c r="EF554" s="1"/>
  <c r="DZ557"/>
  <c r="EF557" s="1"/>
  <c r="DZ548"/>
  <c r="EF548" s="1"/>
  <c r="DZ544"/>
  <c r="EF544" s="1"/>
  <c r="DZ540"/>
  <c r="EF540" s="1"/>
  <c r="DZ536"/>
  <c r="EF536" s="1"/>
  <c r="AS561"/>
  <c r="AY561" s="1"/>
  <c r="AS557"/>
  <c r="AY557" s="1"/>
  <c r="AS553"/>
  <c r="AY553" s="1"/>
  <c r="AS548"/>
  <c r="AY548" s="1"/>
  <c r="AS546"/>
  <c r="AY546" s="1"/>
  <c r="AS544"/>
  <c r="AY544" s="1"/>
  <c r="AS542"/>
  <c r="AY542" s="1"/>
  <c r="AS540"/>
  <c r="AY540" s="1"/>
  <c r="AS538"/>
  <c r="AY538" s="1"/>
  <c r="AS536"/>
  <c r="AY536" s="1"/>
  <c r="AS558"/>
  <c r="AY558" s="1"/>
  <c r="AS554"/>
  <c r="AY554" s="1"/>
  <c r="AS559"/>
  <c r="AY559" s="1"/>
  <c r="AS555"/>
  <c r="AY555" s="1"/>
  <c r="AS549"/>
  <c r="AY549" s="1"/>
  <c r="AS547"/>
  <c r="AY547" s="1"/>
  <c r="AS545"/>
  <c r="AY545" s="1"/>
  <c r="AS543"/>
  <c r="AY543" s="1"/>
  <c r="AS541"/>
  <c r="AY541" s="1"/>
  <c r="AS539"/>
  <c r="AY539" s="1"/>
  <c r="AS537"/>
  <c r="AY537" s="1"/>
  <c r="AS560"/>
  <c r="AY560" s="1"/>
  <c r="AS556"/>
  <c r="AY556" s="1"/>
  <c r="AS552"/>
  <c r="AY552" s="1"/>
  <c r="Y560"/>
  <c r="Y556"/>
  <c r="Y552"/>
  <c r="AE552" s="1"/>
  <c r="Y558"/>
  <c r="AE558" s="1"/>
  <c r="Y554"/>
  <c r="Y555"/>
  <c r="Y537"/>
  <c r="AE537" s="1"/>
  <c r="Y541"/>
  <c r="AE541" s="1"/>
  <c r="Y545"/>
  <c r="Y549"/>
  <c r="AE549" s="1"/>
  <c r="Y538"/>
  <c r="AE538" s="1"/>
  <c r="Y542"/>
  <c r="AE542" s="1"/>
  <c r="Y546"/>
  <c r="Y553"/>
  <c r="AE553" s="1"/>
  <c r="Y559"/>
  <c r="Y539"/>
  <c r="AE539" s="1"/>
  <c r="Y547"/>
  <c r="AE547" s="1"/>
  <c r="Y540"/>
  <c r="AE540" s="1"/>
  <c r="Y548"/>
  <c r="AE548" s="1"/>
  <c r="Y557"/>
  <c r="AE557" s="1"/>
  <c r="Y561"/>
  <c r="AE561" s="1"/>
  <c r="Y543"/>
  <c r="Y536"/>
  <c r="Y544"/>
  <c r="X559"/>
  <c r="AD559" s="1"/>
  <c r="X555"/>
  <c r="AD555" s="1"/>
  <c r="X549"/>
  <c r="AD549" s="1"/>
  <c r="X547"/>
  <c r="AD547" s="1"/>
  <c r="X545"/>
  <c r="AD545" s="1"/>
  <c r="X543"/>
  <c r="AD543" s="1"/>
  <c r="X541"/>
  <c r="AD541" s="1"/>
  <c r="X539"/>
  <c r="AD539" s="1"/>
  <c r="X537"/>
  <c r="X561"/>
  <c r="AD561" s="1"/>
  <c r="X557"/>
  <c r="AD557" s="1"/>
  <c r="X553"/>
  <c r="AD553" s="1"/>
  <c r="X548"/>
  <c r="AD548" s="1"/>
  <c r="X546"/>
  <c r="AD546" s="1"/>
  <c r="X544"/>
  <c r="AD544" s="1"/>
  <c r="X542"/>
  <c r="X540"/>
  <c r="AD540" s="1"/>
  <c r="X538"/>
  <c r="AD538" s="1"/>
  <c r="X536"/>
  <c r="AD536" s="1"/>
  <c r="X558"/>
  <c r="AD558" s="1"/>
  <c r="X554"/>
  <c r="AD554" s="1"/>
  <c r="X560"/>
  <c r="X552"/>
  <c r="AD552" s="1"/>
  <c r="X556"/>
  <c r="AD556" s="1"/>
  <c r="IB560"/>
  <c r="IH560" s="1"/>
  <c r="IB556"/>
  <c r="IH556" s="1"/>
  <c r="IB552"/>
  <c r="IH552" s="1"/>
  <c r="IB559"/>
  <c r="IH559" s="1"/>
  <c r="IB555"/>
  <c r="IH555" s="1"/>
  <c r="IB549"/>
  <c r="IH549" s="1"/>
  <c r="IB547"/>
  <c r="IH547" s="1"/>
  <c r="IB545"/>
  <c r="IH545" s="1"/>
  <c r="IB543"/>
  <c r="IH543" s="1"/>
  <c r="IB541"/>
  <c r="IH541" s="1"/>
  <c r="IB539"/>
  <c r="IH539" s="1"/>
  <c r="IB537"/>
  <c r="IH537" s="1"/>
  <c r="IB558"/>
  <c r="IH558" s="1"/>
  <c r="IB561"/>
  <c r="IH561" s="1"/>
  <c r="IB553"/>
  <c r="IH553" s="1"/>
  <c r="IB546"/>
  <c r="IH546" s="1"/>
  <c r="IB542"/>
  <c r="IH542" s="1"/>
  <c r="IB538"/>
  <c r="IH538" s="1"/>
  <c r="IB554"/>
  <c r="IH554" s="1"/>
  <c r="IB557"/>
  <c r="IH557" s="1"/>
  <c r="IB548"/>
  <c r="IH548" s="1"/>
  <c r="IB544"/>
  <c r="IH544" s="1"/>
  <c r="IB540"/>
  <c r="IH540" s="1"/>
  <c r="IB536"/>
  <c r="IH536" s="1"/>
  <c r="EA559"/>
  <c r="EG559" s="1"/>
  <c r="EA555"/>
  <c r="EG555" s="1"/>
  <c r="EA549"/>
  <c r="EG549" s="1"/>
  <c r="EA547"/>
  <c r="EG547" s="1"/>
  <c r="EA545"/>
  <c r="EG545" s="1"/>
  <c r="EA543"/>
  <c r="EG543" s="1"/>
  <c r="EA541"/>
  <c r="EG541" s="1"/>
  <c r="EA539"/>
  <c r="EG539" s="1"/>
  <c r="EA537"/>
  <c r="EG537" s="1"/>
  <c r="EA560"/>
  <c r="EG560" s="1"/>
  <c r="EA556"/>
  <c r="EG556" s="1"/>
  <c r="EA552"/>
  <c r="EG552" s="1"/>
  <c r="EA561"/>
  <c r="EG561" s="1"/>
  <c r="EA553"/>
  <c r="EG553" s="1"/>
  <c r="EA546"/>
  <c r="EG546" s="1"/>
  <c r="EA542"/>
  <c r="EG542" s="1"/>
  <c r="EA538"/>
  <c r="EG538" s="1"/>
  <c r="EA558"/>
  <c r="EG558" s="1"/>
  <c r="EA557"/>
  <c r="EG557" s="1"/>
  <c r="EA548"/>
  <c r="EG548" s="1"/>
  <c r="EA544"/>
  <c r="EG544" s="1"/>
  <c r="EA540"/>
  <c r="EG540" s="1"/>
  <c r="EA536"/>
  <c r="EG536" s="1"/>
  <c r="EA554"/>
  <c r="EG554" s="1"/>
  <c r="CI560"/>
  <c r="CO560" s="1"/>
  <c r="CI556"/>
  <c r="CO556" s="1"/>
  <c r="CI552"/>
  <c r="CO552" s="1"/>
  <c r="CI559"/>
  <c r="CO559" s="1"/>
  <c r="CI555"/>
  <c r="CO555" s="1"/>
  <c r="CI558"/>
  <c r="CO558" s="1"/>
  <c r="CI561"/>
  <c r="CO561" s="1"/>
  <c r="CI553"/>
  <c r="CO553" s="1"/>
  <c r="CI548"/>
  <c r="CO548" s="1"/>
  <c r="CI546"/>
  <c r="CO546" s="1"/>
  <c r="CI544"/>
  <c r="CO544" s="1"/>
  <c r="CI542"/>
  <c r="CO542" s="1"/>
  <c r="CI540"/>
  <c r="CO540" s="1"/>
  <c r="CI538"/>
  <c r="CO538" s="1"/>
  <c r="CI536"/>
  <c r="CO536" s="1"/>
  <c r="CI554"/>
  <c r="CO554" s="1"/>
  <c r="CI557"/>
  <c r="CO557" s="1"/>
  <c r="CI549"/>
  <c r="CO549" s="1"/>
  <c r="CI547"/>
  <c r="CO547" s="1"/>
  <c r="CI545"/>
  <c r="CO545" s="1"/>
  <c r="CI543"/>
  <c r="CO543" s="1"/>
  <c r="CI541"/>
  <c r="CO541" s="1"/>
  <c r="CI539"/>
  <c r="CO539" s="1"/>
  <c r="CI537"/>
  <c r="CO537" s="1"/>
  <c r="EV560"/>
  <c r="FB560" s="1"/>
  <c r="EV556"/>
  <c r="FB556" s="1"/>
  <c r="EV552"/>
  <c r="FB552" s="1"/>
  <c r="EV559"/>
  <c r="FB559" s="1"/>
  <c r="EV555"/>
  <c r="FB555" s="1"/>
  <c r="EV549"/>
  <c r="FB549" s="1"/>
  <c r="EV547"/>
  <c r="FB547" s="1"/>
  <c r="EV545"/>
  <c r="FB545" s="1"/>
  <c r="EV543"/>
  <c r="FB543" s="1"/>
  <c r="EV541"/>
  <c r="FB541" s="1"/>
  <c r="EV539"/>
  <c r="FB539" s="1"/>
  <c r="EV537"/>
  <c r="FB537" s="1"/>
  <c r="EV554"/>
  <c r="FB554" s="1"/>
  <c r="EV557"/>
  <c r="FB557" s="1"/>
  <c r="EV548"/>
  <c r="FB548" s="1"/>
  <c r="EV544"/>
  <c r="FB544" s="1"/>
  <c r="EV540"/>
  <c r="FB540" s="1"/>
  <c r="EV536"/>
  <c r="FB536" s="1"/>
  <c r="EV558"/>
  <c r="FB558" s="1"/>
  <c r="EV561"/>
  <c r="FB561" s="1"/>
  <c r="EV553"/>
  <c r="FB553" s="1"/>
  <c r="EV546"/>
  <c r="FB546" s="1"/>
  <c r="EV542"/>
  <c r="FB542" s="1"/>
  <c r="EV538"/>
  <c r="FB538" s="1"/>
  <c r="IG551"/>
  <c r="IG535"/>
  <c r="GO535"/>
  <c r="GO565" s="1"/>
  <c r="GO566" s="1"/>
  <c r="AX535"/>
  <c r="AX565" s="1"/>
  <c r="AX566" s="1"/>
  <c r="DL535"/>
  <c r="EE551"/>
  <c r="FR535"/>
  <c r="FR565" s="1"/>
  <c r="FR566" s="1"/>
  <c r="DK551"/>
  <c r="DK565" s="1"/>
  <c r="DK566" s="1"/>
  <c r="BA551"/>
  <c r="BA565" s="1"/>
  <c r="BA566" s="1"/>
  <c r="FW535"/>
  <c r="FW565" s="1"/>
  <c r="FW566" s="1"/>
  <c r="FU551"/>
  <c r="ED535"/>
  <c r="ED565" s="1"/>
  <c r="ED566" s="1"/>
  <c r="FA535"/>
  <c r="FA565" s="1"/>
  <c r="FA566" s="1"/>
  <c r="HL551"/>
  <c r="EB535"/>
  <c r="EB565" s="1"/>
  <c r="EB566" s="1"/>
  <c r="DJ535"/>
  <c r="BT535"/>
  <c r="HK535"/>
  <c r="BV535"/>
  <c r="GM535"/>
  <c r="GM565" s="1"/>
  <c r="GM566" s="1"/>
  <c r="BQ535"/>
  <c r="BQ565" s="1"/>
  <c r="BQ566" s="1"/>
  <c r="EW535"/>
  <c r="EW565" s="1"/>
  <c r="EW566" s="1"/>
  <c r="CN535"/>
  <c r="CN565" s="1"/>
  <c r="CN566" s="1"/>
  <c r="FS535"/>
  <c r="FS565" s="1"/>
  <c r="FS566" s="1"/>
  <c r="GN535"/>
  <c r="GN565" s="1"/>
  <c r="GN566" s="1"/>
  <c r="HM535"/>
  <c r="HM551"/>
  <c r="DL551"/>
  <c r="EE535"/>
  <c r="AZ551"/>
  <c r="AZ565" s="1"/>
  <c r="AZ566" s="1"/>
  <c r="FU535"/>
  <c r="DG535"/>
  <c r="DG565" s="1"/>
  <c r="DG566" s="1"/>
  <c r="HH535"/>
  <c r="HH565" s="1"/>
  <c r="HH566" s="1"/>
  <c r="EX535"/>
  <c r="EX565" s="1"/>
  <c r="EX566" s="1"/>
  <c r="HJ535"/>
  <c r="HJ565" s="1"/>
  <c r="HJ566" s="1"/>
  <c r="HL535"/>
  <c r="EC535"/>
  <c r="EC565" s="1"/>
  <c r="EC566" s="1"/>
  <c r="DJ551"/>
  <c r="BT551"/>
  <c r="HK551"/>
  <c r="BV551"/>
  <c r="BS535"/>
  <c r="BS565" s="1"/>
  <c r="BS566" s="1"/>
  <c r="IE535"/>
  <c r="IE565" s="1"/>
  <c r="IE566" s="1"/>
  <c r="AF552"/>
  <c r="AF553"/>
  <c r="AF560"/>
  <c r="AF540"/>
  <c r="AF542"/>
  <c r="AF544"/>
  <c r="AF559"/>
  <c r="AF541"/>
  <c r="AF549"/>
  <c r="AE543"/>
  <c r="AE545"/>
  <c r="AE536"/>
  <c r="AE544"/>
  <c r="AE546"/>
  <c r="AE555"/>
  <c r="AE554"/>
  <c r="AE556"/>
  <c r="AE559"/>
  <c r="AE560"/>
  <c r="AD560"/>
  <c r="AD542"/>
  <c r="AD537"/>
  <c r="AB535"/>
  <c r="AB565" s="1"/>
  <c r="AB566" s="1"/>
  <c r="AC535"/>
  <c r="AC565" s="1"/>
  <c r="AC566" s="1"/>
  <c r="AA535"/>
  <c r="AA565" s="1"/>
  <c r="AA566" s="1"/>
  <c r="CP551" l="1"/>
  <c r="FV535"/>
  <c r="MI565"/>
  <c r="MI566" s="1"/>
  <c r="ZF565"/>
  <c r="ZF566" s="1"/>
  <c r="ABQ565"/>
  <c r="ABQ566" s="1"/>
  <c r="RY565"/>
  <c r="RY566" s="1"/>
  <c r="AKN535"/>
  <c r="AKN565" s="1"/>
  <c r="AKN566" s="1"/>
  <c r="AHH551"/>
  <c r="FV551"/>
  <c r="AQD535"/>
  <c r="AQD565" s="1"/>
  <c r="AQD566" s="1"/>
  <c r="RC551"/>
  <c r="ACL565"/>
  <c r="ACL566" s="1"/>
  <c r="AUZ551"/>
  <c r="AUZ565" s="1"/>
  <c r="AUZ566" s="1"/>
  <c r="AIW565"/>
  <c r="AIW566" s="1"/>
  <c r="GR551"/>
  <c r="GP535"/>
  <c r="GR535"/>
  <c r="GR565" s="1"/>
  <c r="GR566" s="1"/>
  <c r="GP551"/>
  <c r="AIY565"/>
  <c r="AIY566" s="1"/>
  <c r="AEB565"/>
  <c r="AEB566" s="1"/>
  <c r="AV565"/>
  <c r="AV566" s="1"/>
  <c r="LN551"/>
  <c r="LN565" s="1"/>
  <c r="LN566" s="1"/>
  <c r="XQ535"/>
  <c r="HM565"/>
  <c r="HM566" s="1"/>
  <c r="AEA551"/>
  <c r="ARU551"/>
  <c r="ACK551"/>
  <c r="XP535"/>
  <c r="AAA535"/>
  <c r="NC535"/>
  <c r="HL565"/>
  <c r="HL566" s="1"/>
  <c r="AHH535"/>
  <c r="YK535"/>
  <c r="XO535"/>
  <c r="XO551"/>
  <c r="VZ535"/>
  <c r="VZ551"/>
  <c r="VZ565" s="1"/>
  <c r="VZ566" s="1"/>
  <c r="PO535"/>
  <c r="OT535"/>
  <c r="JW535"/>
  <c r="AQZ551"/>
  <c r="AOP535"/>
  <c r="AGL551"/>
  <c r="AEV551"/>
  <c r="UJ535"/>
  <c r="TN535"/>
  <c r="TN565" s="1"/>
  <c r="TN566" s="1"/>
  <c r="ST565"/>
  <c r="ST566" s="1"/>
  <c r="SS551"/>
  <c r="OT565"/>
  <c r="OT566" s="1"/>
  <c r="LM565"/>
  <c r="LM566" s="1"/>
  <c r="AUE535"/>
  <c r="ATJ565"/>
  <c r="ATJ566" s="1"/>
  <c r="ASP535"/>
  <c r="ARV565"/>
  <c r="ARV566" s="1"/>
  <c r="ARA535"/>
  <c r="APJ551"/>
  <c r="APK535"/>
  <c r="ANU535"/>
  <c r="ANT535"/>
  <c r="AMC565"/>
  <c r="AMC566" s="1"/>
  <c r="AMD535"/>
  <c r="ALJ551"/>
  <c r="AKO565"/>
  <c r="AKO566" s="1"/>
  <c r="AJS535"/>
  <c r="AFR535"/>
  <c r="ADF551"/>
  <c r="ADH551"/>
  <c r="AVU556"/>
  <c r="AVU541"/>
  <c r="AVU549"/>
  <c r="XQ551"/>
  <c r="VD535"/>
  <c r="TO565"/>
  <c r="TO566" s="1"/>
  <c r="RX551"/>
  <c r="PN565"/>
  <c r="PN566" s="1"/>
  <c r="PM565"/>
  <c r="PM566" s="1"/>
  <c r="NX565"/>
  <c r="NX566" s="1"/>
  <c r="NW551"/>
  <c r="AVU558"/>
  <c r="AVU538"/>
  <c r="AVU542"/>
  <c r="AVU553"/>
  <c r="JB551"/>
  <c r="AVW536"/>
  <c r="AVW544"/>
  <c r="AVW557"/>
  <c r="AVW556"/>
  <c r="IF551"/>
  <c r="IF535"/>
  <c r="AVU537"/>
  <c r="AVU545"/>
  <c r="AVU559"/>
  <c r="AVU546"/>
  <c r="IG565"/>
  <c r="IG566" s="1"/>
  <c r="IH535"/>
  <c r="FU565"/>
  <c r="FU566" s="1"/>
  <c r="AVW546"/>
  <c r="AVW537"/>
  <c r="AVW541"/>
  <c r="AVW545"/>
  <c r="AVW549"/>
  <c r="AVW559"/>
  <c r="AVW554"/>
  <c r="AVW540"/>
  <c r="AVW548"/>
  <c r="AVW558"/>
  <c r="AVW542"/>
  <c r="AVW552"/>
  <c r="AVW560"/>
  <c r="AVW539"/>
  <c r="AVW543"/>
  <c r="AVW547"/>
  <c r="AVW555"/>
  <c r="EF535"/>
  <c r="AVV554"/>
  <c r="AVV540"/>
  <c r="AVV544"/>
  <c r="AVV548"/>
  <c r="AVV539"/>
  <c r="AVV543"/>
  <c r="AVV547"/>
  <c r="AVW553"/>
  <c r="AVW561"/>
  <c r="AVW538"/>
  <c r="AVV558"/>
  <c r="AVV538"/>
  <c r="AVV542"/>
  <c r="AVV546"/>
  <c r="AVV553"/>
  <c r="AVV561"/>
  <c r="AVV556"/>
  <c r="AVV537"/>
  <c r="AVV541"/>
  <c r="AVV545"/>
  <c r="AVV549"/>
  <c r="AVV559"/>
  <c r="AVT535"/>
  <c r="AVT565" s="1"/>
  <c r="AVT566" s="1"/>
  <c r="AVR535"/>
  <c r="AVR565" s="1"/>
  <c r="AVR566" s="1"/>
  <c r="CP535"/>
  <c r="CP565" s="1"/>
  <c r="CP566" s="1"/>
  <c r="AVU561"/>
  <c r="AVU560"/>
  <c r="AVU539"/>
  <c r="AVU543"/>
  <c r="AVU547"/>
  <c r="AVU555"/>
  <c r="AVU554"/>
  <c r="AVU536"/>
  <c r="AVU540"/>
  <c r="AVU544"/>
  <c r="AVU548"/>
  <c r="AVU557"/>
  <c r="AVV557"/>
  <c r="AVV552"/>
  <c r="AVV560"/>
  <c r="AVV555"/>
  <c r="CQ535"/>
  <c r="CQ565" s="1"/>
  <c r="CQ566" s="1"/>
  <c r="AVS535"/>
  <c r="AVS565" s="1"/>
  <c r="AVS566" s="1"/>
  <c r="BU535"/>
  <c r="AVV536"/>
  <c r="AY551"/>
  <c r="AVU552"/>
  <c r="ATK551"/>
  <c r="AIC551"/>
  <c r="JA535"/>
  <c r="JA551"/>
  <c r="AHG551"/>
  <c r="AVB535"/>
  <c r="AVB551"/>
  <c r="AQE551"/>
  <c r="RE565"/>
  <c r="RE566" s="1"/>
  <c r="MG565"/>
  <c r="MG566" s="1"/>
  <c r="AAB565"/>
  <c r="AAB566" s="1"/>
  <c r="OS565"/>
  <c r="OS566" s="1"/>
  <c r="ZZ535"/>
  <c r="AIX535"/>
  <c r="AEA535"/>
  <c r="ALJ535"/>
  <c r="ALJ565" s="1"/>
  <c r="ALJ566" s="1"/>
  <c r="YL535"/>
  <c r="ARU535"/>
  <c r="ARU565" s="1"/>
  <c r="ARU566" s="1"/>
  <c r="KS535"/>
  <c r="NW535"/>
  <c r="NW565" s="1"/>
  <c r="NW566" s="1"/>
  <c r="ACK535"/>
  <c r="PO551"/>
  <c r="PO565" s="1"/>
  <c r="PO566" s="1"/>
  <c r="XP551"/>
  <c r="XP565" s="1"/>
  <c r="XP566" s="1"/>
  <c r="AAA551"/>
  <c r="AAA565" s="1"/>
  <c r="AAA566" s="1"/>
  <c r="JX535"/>
  <c r="NC551"/>
  <c r="NC565" s="1"/>
  <c r="NC566" s="1"/>
  <c r="TP535"/>
  <c r="ADF535"/>
  <c r="VD551"/>
  <c r="ANU551"/>
  <c r="ADH535"/>
  <c r="AAU535"/>
  <c r="YJ535"/>
  <c r="AJT535"/>
  <c r="JW551"/>
  <c r="JW565" s="1"/>
  <c r="JW566" s="1"/>
  <c r="SS535"/>
  <c r="SS565" s="1"/>
  <c r="SS566" s="1"/>
  <c r="AFR551"/>
  <c r="AGM535"/>
  <c r="JB535"/>
  <c r="NB535"/>
  <c r="AQZ535"/>
  <c r="UJ551"/>
  <c r="UJ565" s="1"/>
  <c r="UJ566" s="1"/>
  <c r="AJR535"/>
  <c r="AFS535"/>
  <c r="JV535"/>
  <c r="LL535"/>
  <c r="AEV535"/>
  <c r="AEV565" s="1"/>
  <c r="AEV566" s="1"/>
  <c r="UI535"/>
  <c r="AHI535"/>
  <c r="APJ535"/>
  <c r="APJ565" s="1"/>
  <c r="APJ566" s="1"/>
  <c r="AEW535"/>
  <c r="KQ535"/>
  <c r="AGL535"/>
  <c r="WT551"/>
  <c r="WT535"/>
  <c r="AMZ551"/>
  <c r="AMZ535"/>
  <c r="AFQ535"/>
  <c r="AAW535"/>
  <c r="AJS551"/>
  <c r="AJS565" s="1"/>
  <c r="AJS566" s="1"/>
  <c r="YK551"/>
  <c r="RX535"/>
  <c r="VY535"/>
  <c r="VY551"/>
  <c r="ATK535"/>
  <c r="ATK565" s="1"/>
  <c r="ATK566" s="1"/>
  <c r="AIC535"/>
  <c r="RZ551"/>
  <c r="RZ535"/>
  <c r="AQF535"/>
  <c r="AQF551"/>
  <c r="WV551"/>
  <c r="WV535"/>
  <c r="AHG535"/>
  <c r="AHG565" s="1"/>
  <c r="AHG566" s="1"/>
  <c r="QH551"/>
  <c r="QH535"/>
  <c r="AQE535"/>
  <c r="AAV535"/>
  <c r="AAV551"/>
  <c r="MH535"/>
  <c r="MH551"/>
  <c r="AKM565"/>
  <c r="AKM566" s="1"/>
  <c r="UK565"/>
  <c r="UK566" s="1"/>
  <c r="VE565"/>
  <c r="VE566" s="1"/>
  <c r="ND565"/>
  <c r="ND566" s="1"/>
  <c r="RC565"/>
  <c r="RC566" s="1"/>
  <c r="ZZ551"/>
  <c r="AIX551"/>
  <c r="YL551"/>
  <c r="KS551"/>
  <c r="AUE551"/>
  <c r="AOP551"/>
  <c r="AOP565" s="1"/>
  <c r="AOP566" s="1"/>
  <c r="ASP551"/>
  <c r="AMD551"/>
  <c r="JX551"/>
  <c r="TP551"/>
  <c r="ALH535"/>
  <c r="ALH551"/>
  <c r="AAU551"/>
  <c r="YJ551"/>
  <c r="APK551"/>
  <c r="AJT551"/>
  <c r="ANT551"/>
  <c r="AGM551"/>
  <c r="NB551"/>
  <c r="AJR551"/>
  <c r="AFS551"/>
  <c r="JV551"/>
  <c r="LL551"/>
  <c r="UI551"/>
  <c r="AHI551"/>
  <c r="AEW551"/>
  <c r="AEW565" s="1"/>
  <c r="AEW566" s="1"/>
  <c r="KQ551"/>
  <c r="AFQ551"/>
  <c r="ARA551"/>
  <c r="ARA565" s="1"/>
  <c r="ARA566" s="1"/>
  <c r="AAW551"/>
  <c r="GP565"/>
  <c r="GP566" s="1"/>
  <c r="HK565"/>
  <c r="HK566" s="1"/>
  <c r="DJ565"/>
  <c r="DJ566" s="1"/>
  <c r="FB535"/>
  <c r="EG551"/>
  <c r="AY535"/>
  <c r="EZ535"/>
  <c r="BU551"/>
  <c r="BV565"/>
  <c r="BV566" s="1"/>
  <c r="BT565"/>
  <c r="BT566" s="1"/>
  <c r="FV565"/>
  <c r="FV566" s="1"/>
  <c r="EE565"/>
  <c r="EE566" s="1"/>
  <c r="DL565"/>
  <c r="DL566" s="1"/>
  <c r="FB551"/>
  <c r="CO535"/>
  <c r="CO551"/>
  <c r="EG535"/>
  <c r="IH551"/>
  <c r="EF551"/>
  <c r="EF565" s="1"/>
  <c r="EF566" s="1"/>
  <c r="EZ551"/>
  <c r="AE551"/>
  <c r="AE535"/>
  <c r="AD535"/>
  <c r="AD551"/>
  <c r="AF535"/>
  <c r="AF551"/>
  <c r="IH565" l="1"/>
  <c r="IH566" s="1"/>
  <c r="AMD565"/>
  <c r="AMD566" s="1"/>
  <c r="YK565"/>
  <c r="YK566" s="1"/>
  <c r="AGL565"/>
  <c r="AGL566" s="1"/>
  <c r="AQZ565"/>
  <c r="AQZ566" s="1"/>
  <c r="JB565"/>
  <c r="JB566" s="1"/>
  <c r="AFR565"/>
  <c r="AFR566" s="1"/>
  <c r="ADH565"/>
  <c r="ADH566" s="1"/>
  <c r="ACK565"/>
  <c r="ACK566" s="1"/>
  <c r="AEA565"/>
  <c r="AEA566" s="1"/>
  <c r="AHH565"/>
  <c r="AHH566" s="1"/>
  <c r="XO565"/>
  <c r="XO566" s="1"/>
  <c r="ANU565"/>
  <c r="ANU566" s="1"/>
  <c r="VD565"/>
  <c r="VD566" s="1"/>
  <c r="AY565"/>
  <c r="AY566" s="1"/>
  <c r="XQ565"/>
  <c r="XQ566" s="1"/>
  <c r="BU565"/>
  <c r="BU566" s="1"/>
  <c r="AMZ565"/>
  <c r="AMZ566" s="1"/>
  <c r="VY565"/>
  <c r="VY566" s="1"/>
  <c r="IF565"/>
  <c r="IF566" s="1"/>
  <c r="AAV565"/>
  <c r="AAV566" s="1"/>
  <c r="TP565"/>
  <c r="TP566" s="1"/>
  <c r="AUE565"/>
  <c r="AUE566" s="1"/>
  <c r="ADF565"/>
  <c r="ADF566" s="1"/>
  <c r="WT565"/>
  <c r="WT566" s="1"/>
  <c r="RX565"/>
  <c r="RX566" s="1"/>
  <c r="EG565"/>
  <c r="EG566" s="1"/>
  <c r="AVB565"/>
  <c r="AVB566" s="1"/>
  <c r="ASP565"/>
  <c r="ASP566" s="1"/>
  <c r="APK565"/>
  <c r="APK566" s="1"/>
  <c r="ANT565"/>
  <c r="ANT566" s="1"/>
  <c r="RZ565"/>
  <c r="RZ566" s="1"/>
  <c r="MH565"/>
  <c r="MH566" s="1"/>
  <c r="AVV535"/>
  <c r="AVV551"/>
  <c r="AVW551"/>
  <c r="AVW535"/>
  <c r="AVU535"/>
  <c r="AVU551"/>
  <c r="ALH565"/>
  <c r="ALH566" s="1"/>
  <c r="QH565"/>
  <c r="QH566" s="1"/>
  <c r="WV565"/>
  <c r="WV566" s="1"/>
  <c r="AAW565"/>
  <c r="AAW566" s="1"/>
  <c r="AFQ565"/>
  <c r="AFQ566" s="1"/>
  <c r="KQ565"/>
  <c r="KQ566" s="1"/>
  <c r="UI565"/>
  <c r="UI566" s="1"/>
  <c r="JV565"/>
  <c r="JV566" s="1"/>
  <c r="AFS565"/>
  <c r="AFS566" s="1"/>
  <c r="AAU565"/>
  <c r="AAU566" s="1"/>
  <c r="JX565"/>
  <c r="JX566" s="1"/>
  <c r="KS565"/>
  <c r="KS566" s="1"/>
  <c r="YL565"/>
  <c r="YL566" s="1"/>
  <c r="ZZ565"/>
  <c r="ZZ566" s="1"/>
  <c r="JA565"/>
  <c r="JA566" s="1"/>
  <c r="AQF565"/>
  <c r="AQF566" s="1"/>
  <c r="AHI565"/>
  <c r="AHI566" s="1"/>
  <c r="LL565"/>
  <c r="LL566" s="1"/>
  <c r="AJR565"/>
  <c r="AJR566" s="1"/>
  <c r="NB565"/>
  <c r="NB566" s="1"/>
  <c r="AGM565"/>
  <c r="AGM566" s="1"/>
  <c r="AJT565"/>
  <c r="AJT566" s="1"/>
  <c r="YJ565"/>
  <c r="YJ566" s="1"/>
  <c r="AIX565"/>
  <c r="AIX566" s="1"/>
  <c r="AQE565"/>
  <c r="AQE566" s="1"/>
  <c r="AIC565"/>
  <c r="AIC566" s="1"/>
  <c r="EZ565"/>
  <c r="EZ566" s="1"/>
  <c r="FB565"/>
  <c r="FB566" s="1"/>
  <c r="CO565"/>
  <c r="CO566" s="1"/>
  <c r="AE565"/>
  <c r="AE566" s="1"/>
  <c r="AF565"/>
  <c r="AF566" s="1"/>
  <c r="AD565"/>
  <c r="AD566" s="1"/>
  <c r="AVV565" l="1"/>
  <c r="AVV566" s="1"/>
  <c r="AVW565"/>
  <c r="AVW566" s="1"/>
  <c r="AVU565"/>
  <c r="AVU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<sst xmlns="http://schemas.openxmlformats.org/spreadsheetml/2006/main" count="7339" uniqueCount="221">
  <si>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</si>
  <si>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</si>
  <si>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</si>
  <si>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</si>
  <si>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</si>
  <si>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</si>
  <si>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</si>
  <si>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</si>
  <si>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</si>
  <si>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</si>
  <si>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</si>
  <si>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</si>
  <si>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</si>
  <si>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</si>
  <si>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</si>
  <si>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</si>
  <si>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</si>
  <si>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</si>
  <si>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</si>
  <si>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</si>
  <si>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</si>
  <si>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</si>
  <si>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</si>
  <si>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</si>
  <si>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</si>
  <si>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</si>
  <si>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</si>
  <si>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</si>
  <si>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</si>
  <si>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</si>
  <si>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</si>
  <si>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</si>
  <si>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</si>
  <si>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</si>
  <si>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</si>
  <si>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</si>
  <si>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</si>
  <si>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</si>
  <si>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</si>
  <si>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</si>
  <si>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</si>
  <si>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</si>
  <si>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</si>
  <si>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</si>
  <si>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</si>
  <si>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</si>
  <si>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</si>
  <si>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</si>
  <si>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</si>
  <si>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</si>
  <si>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</si>
  <si>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</si>
  <si>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</si>
  <si>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</si>
  <si>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</si>
  <si>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</si>
  <si>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</si>
  <si>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</si>
  <si>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</si>
  <si>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</si>
  <si>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</si>
  <si>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</si>
  <si>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</si>
  <si>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</si>
  <si>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</si>
  <si>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</si>
  <si>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</si>
  <si>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</si>
  <si>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</si>
  <si>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</si>
  <si>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</si>
  <si>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</si>
  <si>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</si>
  <si>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</si>
  <si>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</si>
  <si>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</si>
  <si>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</si>
  <si>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</si>
  <si>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</si>
  <si>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</si>
  <si>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</si>
  <si>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</si>
  <si>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</si>
  <si>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</si>
  <si>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</si>
  <si>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</si>
  <si>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</si>
  <si>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</si>
  <si>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</si>
  <si>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</si>
  <si>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</si>
  <si>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</si>
  <si>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</si>
  <si>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</si>
  <si>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</si>
  <si>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</si>
  <si>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</si>
  <si>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</si>
  <si>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</si>
  <si>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</si>
  <si>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</si>
  <si>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</si>
  <si>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</si>
  <si>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</si>
  <si>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</si>
  <si>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</si>
  <si>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</si>
  <si>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</si>
  <si>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</si>
  <si>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</si>
  <si>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</si>
  <si>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</si>
  <si>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</si>
  <si>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</si>
  <si>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</si>
  <si>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</si>
  <si>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</si>
  <si>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</si>
  <si>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</si>
  <si>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</si>
  <si>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</si>
  <si>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</si>
  <si>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</si>
  <si>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</si>
  <si>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</si>
  <si>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</si>
  <si>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</si>
  <si>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</si>
  <si>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</si>
  <si>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</si>
  <si>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</si>
  <si>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</si>
  <si>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</si>
  <si>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</si>
  <si>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</si>
  <si>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</si>
  <si>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</si>
  <si>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</si>
  <si>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</si>
  <si>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</si>
  <si>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</si>
  <si>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</si>
  <si>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</si>
  <si>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</si>
  <si>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</si>
  <si>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</si>
  <si>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</si>
  <si>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</si>
  <si>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</si>
  <si>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</si>
  <si>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</si>
  <si>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</si>
  <si>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</si>
  <si>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</si>
  <si>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</si>
  <si>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</si>
  <si>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</si>
  <si>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</si>
  <si>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</si>
  <si>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</si>
  <si>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</si>
  <si>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</si>
  <si>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</si>
  <si>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</si>
  <si>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</si>
  <si>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</si>
  <si>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</si>
  <si>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</si>
  <si>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</si>
  <si>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</si>
  <si>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</si>
  <si>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</si>
  <si>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</si>
  <si>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</si>
  <si>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</si>
  <si>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</si>
  <si>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</si>
  <si>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</si>
  <si>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</si>
  <si>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</si>
  <si>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</si>
  <si>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</si>
  <si>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</si>
  <si>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</si>
  <si>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</si>
  <si>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</si>
  <si>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</si>
  <si>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</si>
  <si>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</si>
  <si>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</si>
  <si>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</si>
  <si>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</si>
  <si>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</si>
  <si>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</si>
  <si>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</si>
  <si>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</si>
  <si>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</si>
  <si>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</si>
  <si>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</si>
  <si>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</si>
  <si>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</si>
  <si>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</si>
  <si>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</si>
  <si>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</si>
  <si>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</si>
  <si>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</si>
  <si>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</si>
  <si>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</si>
  <si>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</si>
  <si>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</si>
  <si>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</si>
  <si>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</si>
  <si>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</si>
  <si>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</si>
  <si>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</si>
  <si>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</si>
  <si>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</si>
  <si>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</si>
  <si>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31.07.2019 №937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</si>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</sst>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1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6" fillId="27" borderId="24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9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49" fontId="26" fillId="27" borderId="29" xfId="0" applyNumberFormat="1" applyFont="1" applyFill="1" applyBorder="1" applyAlignment="1">
      <alignment vertical="top" wrapText="1"/>
    </xf>
    <xf numFmtId="4" fontId="31" fillId="27" borderId="29" xfId="0" applyNumberFormat="1" applyFont="1" applyFill="1" applyBorder="1" applyAlignment="1">
      <alignment vertical="top" wrapText="1"/>
    </xf>
    <xf numFmtId="4" fontId="33" fillId="27" borderId="29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0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L22" sqref="L22"/>
    </sheetView>
  </sheetViews>
  <sheetFormatPr defaultRowHeight="15"/>
  <cols>
    <col min="1" max="1" width="34.85546875" style="1" customWidth="1"/>
    <col min="2" max="2" width="23.140625" style="128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customWidth="1"/>
    <col min="21" max="23" width="14" style="1" customWidth="1"/>
    <col min="24" max="41" width="12.140625" style="1" customWidth="1"/>
    <col min="42" max="44" width="14" style="1" customWidth="1"/>
    <col min="45" max="62" width="12.140625" style="1" customWidth="1"/>
    <col min="63" max="65" width="14" style="1" customWidth="1"/>
    <col min="66" max="74" width="12.140625" style="1" customWidth="1"/>
    <col min="75" max="83" width="12.140625" style="1" hidden="1" customWidth="1"/>
    <col min="84" max="86" width="14" style="1" hidden="1" customWidth="1"/>
    <col min="87" max="95" width="12.140625" style="1" hidden="1" customWidth="1"/>
    <col min="96" max="104" width="12.140625" style="1" customWidth="1"/>
    <col min="105" max="107" width="14" style="1" customWidth="1"/>
    <col min="108" max="125" width="12.140625" style="1" customWidth="1"/>
    <col min="126" max="128" width="14" style="1" customWidth="1"/>
    <col min="129" max="146" width="12.140625" style="1" customWidth="1"/>
    <col min="147" max="149" width="14" style="1" customWidth="1"/>
    <col min="150" max="167" width="12.140625" style="1" customWidth="1"/>
    <col min="168" max="170" width="14" style="1" customWidth="1"/>
    <col min="171" max="188" width="12.140625" style="1" customWidth="1"/>
    <col min="189" max="191" width="14" style="1" customWidth="1"/>
    <col min="192" max="209" width="12.140625" style="1" customWidth="1"/>
    <col min="210" max="212" width="14" style="1" customWidth="1"/>
    <col min="213" max="230" width="12.140625" style="1" customWidth="1"/>
    <col min="231" max="233" width="14" style="1" customWidth="1"/>
    <col min="234" max="251" width="12.140625" style="1" customWidth="1"/>
    <col min="252" max="254" width="14" style="1" customWidth="1"/>
    <col min="255" max="272" width="12.140625" style="1" customWidth="1"/>
    <col min="273" max="275" width="14" style="1" customWidth="1"/>
    <col min="276" max="293" width="12.140625" style="1" customWidth="1"/>
    <col min="294" max="296" width="14" style="1" customWidth="1"/>
    <col min="297" max="314" width="12.140625" style="1" customWidth="1"/>
    <col min="315" max="317" width="14" style="1" customWidth="1"/>
    <col min="318" max="335" width="12.140625" style="1" customWidth="1"/>
    <col min="336" max="338" width="14" style="1" customWidth="1"/>
    <col min="339" max="356" width="12.140625" style="1" customWidth="1"/>
    <col min="357" max="359" width="14" style="1" customWidth="1"/>
    <col min="360" max="377" width="12.140625" style="1" customWidth="1"/>
    <col min="378" max="380" width="14" style="1" customWidth="1"/>
    <col min="381" max="398" width="12.140625" style="1" customWidth="1"/>
    <col min="399" max="401" width="14" style="1" customWidth="1"/>
    <col min="402" max="419" width="12.140625" style="1" customWidth="1"/>
    <col min="420" max="422" width="14" style="1" customWidth="1"/>
    <col min="423" max="440" width="12.140625" style="1" customWidth="1"/>
    <col min="441" max="443" width="14" style="1" customWidth="1"/>
    <col min="444" max="461" width="12.140625" style="1" customWidth="1"/>
    <col min="462" max="464" width="14" style="1" customWidth="1"/>
    <col min="465" max="482" width="12.140625" style="1" customWidth="1"/>
    <col min="483" max="485" width="14" style="1" customWidth="1"/>
    <col min="486" max="503" width="12.140625" style="1" customWidth="1"/>
    <col min="504" max="506" width="14" style="1" customWidth="1"/>
    <col min="507" max="524" width="12.140625" style="1" customWidth="1"/>
    <col min="525" max="527" width="14" style="1" customWidth="1"/>
    <col min="528" max="545" width="12.140625" style="1" customWidth="1"/>
    <col min="546" max="548" width="14" style="1" customWidth="1"/>
    <col min="549" max="566" width="12.140625" style="1" customWidth="1"/>
    <col min="567" max="569" width="14" style="1" customWidth="1"/>
    <col min="570" max="587" width="12.140625" style="1" customWidth="1"/>
    <col min="588" max="590" width="14" style="1" customWidth="1"/>
    <col min="591" max="608" width="12.140625" style="1" customWidth="1"/>
    <col min="609" max="611" width="14" style="1" customWidth="1"/>
    <col min="612" max="629" width="12.140625" style="1" customWidth="1"/>
    <col min="630" max="632" width="14" style="1" customWidth="1"/>
    <col min="633" max="650" width="12.140625" style="1" customWidth="1"/>
    <col min="651" max="653" width="14" style="1" customWidth="1"/>
    <col min="654" max="671" width="12.140625" style="1" customWidth="1"/>
    <col min="672" max="674" width="14" style="1" customWidth="1"/>
    <col min="675" max="692" width="12.140625" style="1" customWidth="1"/>
    <col min="693" max="695" width="14" style="1" customWidth="1"/>
    <col min="696" max="713" width="12.140625" style="1" customWidth="1"/>
    <col min="714" max="716" width="14" style="1" customWidth="1"/>
    <col min="717" max="734" width="12.140625" style="1" customWidth="1"/>
    <col min="735" max="737" width="14" style="1" customWidth="1"/>
    <col min="738" max="755" width="12.140625" style="1" customWidth="1"/>
    <col min="756" max="758" width="14" style="1" customWidth="1"/>
    <col min="759" max="776" width="12.140625" style="1" customWidth="1"/>
    <col min="777" max="779" width="14" style="1" customWidth="1"/>
    <col min="780" max="797" width="12.140625" style="1" customWidth="1"/>
    <col min="798" max="800" width="14" style="1" customWidth="1"/>
    <col min="801" max="818" width="12.140625" style="1" customWidth="1"/>
    <col min="819" max="821" width="14" style="1" customWidth="1"/>
    <col min="822" max="839" width="12.140625" style="1" customWidth="1"/>
    <col min="840" max="842" width="14" style="1" customWidth="1"/>
    <col min="843" max="860" width="12.140625" style="1" customWidth="1"/>
    <col min="861" max="863" width="14" style="1" customWidth="1"/>
    <col min="864" max="881" width="12.140625" style="1" customWidth="1"/>
    <col min="882" max="884" width="14" style="1" customWidth="1"/>
    <col min="885" max="902" width="12.140625" style="1" customWidth="1"/>
    <col min="903" max="905" width="14" style="1" customWidth="1"/>
    <col min="906" max="923" width="12.140625" style="1" customWidth="1"/>
    <col min="924" max="926" width="14" style="1" customWidth="1"/>
    <col min="927" max="944" width="12.140625" style="1" customWidth="1"/>
    <col min="945" max="947" width="14" style="1" customWidth="1"/>
    <col min="948" max="965" width="12.140625" style="1" customWidth="1"/>
    <col min="966" max="968" width="14" style="1" customWidth="1"/>
    <col min="969" max="986" width="12.140625" style="1" customWidth="1"/>
    <col min="987" max="989" width="14" style="1" customWidth="1"/>
    <col min="990" max="1007" width="12.140625" style="1" customWidth="1"/>
    <col min="1008" max="1010" width="14" style="1" customWidth="1"/>
    <col min="1011" max="1028" width="12.140625" style="1" customWidth="1"/>
    <col min="1029" max="1031" width="14" style="1" customWidth="1"/>
    <col min="1032" max="1049" width="12.140625" style="1" customWidth="1"/>
    <col min="1050" max="1052" width="14" style="1" customWidth="1"/>
    <col min="1053" max="1070" width="12.140625" style="1" customWidth="1"/>
    <col min="1071" max="1073" width="14" style="1" customWidth="1"/>
    <col min="1074" max="1091" width="12.140625" style="1" customWidth="1"/>
    <col min="1092" max="1094" width="14" style="1" customWidth="1"/>
    <col min="1095" max="1112" width="12.140625" style="1" customWidth="1"/>
    <col min="1113" max="1115" width="14" style="1" customWidth="1"/>
    <col min="1116" max="1133" width="12.140625" style="1" customWidth="1"/>
    <col min="1134" max="1136" width="14" style="1" customWidth="1"/>
    <col min="1137" max="1154" width="12.140625" style="1" customWidth="1"/>
    <col min="1155" max="1157" width="14" style="1" customWidth="1"/>
    <col min="1158" max="1175" width="12.140625" style="1" customWidth="1"/>
    <col min="1176" max="1178" width="14" style="1" customWidth="1"/>
    <col min="1179" max="1196" width="12.140625" style="1" customWidth="1"/>
    <col min="1197" max="1199" width="14" style="1" customWidth="1"/>
    <col min="1200" max="1217" width="12.140625" style="1" customWidth="1"/>
    <col min="1218" max="1220" width="14" style="1" customWidth="1"/>
    <col min="1221" max="1238" width="12.140625" style="1" customWidth="1"/>
    <col min="1239" max="1241" width="14" style="1" customWidth="1"/>
    <col min="1242" max="1250" width="12.140625" style="1" customWidth="1"/>
    <col min="1251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71" width="12.85546875" style="1" hidden="1" customWidth="1"/>
    <col min="1272" max="1443" width="9.140625" style="1"/>
    <col min="1444" max="1444" width="34.85546875" style="1" customWidth="1"/>
    <col min="1445" max="1445" width="23.140625" style="1" customWidth="1"/>
    <col min="1446" max="1446" width="6.28515625" style="1" customWidth="1"/>
    <col min="1447" max="1447" width="51" style="1" customWidth="1"/>
    <col min="1448" max="1448" width="16.5703125" style="1" customWidth="1"/>
    <col min="1449" max="1449" width="12.85546875" style="1" customWidth="1"/>
    <col min="1450" max="1450" width="15.5703125" style="1" customWidth="1"/>
    <col min="1451" max="1451" width="16.5703125" style="1" customWidth="1"/>
    <col min="1452" max="1452" width="17" style="1" customWidth="1"/>
    <col min="1453" max="1454" width="17.42578125" style="1" customWidth="1"/>
    <col min="1455" max="1456" width="16.5703125" style="1" customWidth="1"/>
    <col min="1457" max="1459" width="17.42578125" style="1" customWidth="1"/>
    <col min="1460" max="1461" width="16.5703125" style="1" customWidth="1"/>
    <col min="1462" max="1464" width="17.42578125" style="1" customWidth="1"/>
    <col min="1465" max="1466" width="16.5703125" style="1" customWidth="1"/>
    <col min="1467" max="1469" width="17.42578125" style="1" customWidth="1"/>
    <col min="1470" max="1470" width="15.5703125" style="1" customWidth="1"/>
    <col min="1471" max="1471" width="16.5703125" style="1" customWidth="1"/>
    <col min="1472" max="1473" width="17.42578125" style="1" customWidth="1"/>
    <col min="1474" max="1508" width="12.140625" style="1" customWidth="1"/>
    <col min="1509" max="1699" width="9.140625" style="1"/>
    <col min="1700" max="1700" width="34.85546875" style="1" customWidth="1"/>
    <col min="1701" max="1701" width="23.140625" style="1" customWidth="1"/>
    <col min="1702" max="1702" width="6.28515625" style="1" customWidth="1"/>
    <col min="1703" max="1703" width="51" style="1" customWidth="1"/>
    <col min="1704" max="1704" width="16.5703125" style="1" customWidth="1"/>
    <col min="1705" max="1705" width="12.85546875" style="1" customWidth="1"/>
    <col min="1706" max="1706" width="15.5703125" style="1" customWidth="1"/>
    <col min="1707" max="1707" width="16.5703125" style="1" customWidth="1"/>
    <col min="1708" max="1708" width="17" style="1" customWidth="1"/>
    <col min="1709" max="1710" width="17.42578125" style="1" customWidth="1"/>
    <col min="1711" max="1712" width="16.5703125" style="1" customWidth="1"/>
    <col min="1713" max="1715" width="17.42578125" style="1" customWidth="1"/>
    <col min="1716" max="1717" width="16.5703125" style="1" customWidth="1"/>
    <col min="1718" max="1720" width="17.42578125" style="1" customWidth="1"/>
    <col min="1721" max="1722" width="16.5703125" style="1" customWidth="1"/>
    <col min="1723" max="1725" width="17.42578125" style="1" customWidth="1"/>
    <col min="1726" max="1726" width="15.5703125" style="1" customWidth="1"/>
    <col min="1727" max="1727" width="16.5703125" style="1" customWidth="1"/>
    <col min="1728" max="1729" width="17.42578125" style="1" customWidth="1"/>
    <col min="1730" max="1764" width="12.140625" style="1" customWidth="1"/>
    <col min="1765" max="1955" width="9.140625" style="1"/>
    <col min="1956" max="1956" width="34.85546875" style="1" customWidth="1"/>
    <col min="1957" max="1957" width="23.140625" style="1" customWidth="1"/>
    <col min="1958" max="1958" width="6.28515625" style="1" customWidth="1"/>
    <col min="1959" max="1959" width="51" style="1" customWidth="1"/>
    <col min="1960" max="1960" width="16.5703125" style="1" customWidth="1"/>
    <col min="1961" max="1961" width="12.85546875" style="1" customWidth="1"/>
    <col min="1962" max="1962" width="15.5703125" style="1" customWidth="1"/>
    <col min="1963" max="1963" width="16.5703125" style="1" customWidth="1"/>
    <col min="1964" max="1964" width="17" style="1" customWidth="1"/>
    <col min="1965" max="1966" width="17.42578125" style="1" customWidth="1"/>
    <col min="1967" max="1968" width="16.5703125" style="1" customWidth="1"/>
    <col min="1969" max="1971" width="17.42578125" style="1" customWidth="1"/>
    <col min="1972" max="1973" width="16.5703125" style="1" customWidth="1"/>
    <col min="1974" max="1976" width="17.42578125" style="1" customWidth="1"/>
    <col min="1977" max="1978" width="16.5703125" style="1" customWidth="1"/>
    <col min="1979" max="1981" width="17.42578125" style="1" customWidth="1"/>
    <col min="1982" max="1982" width="15.5703125" style="1" customWidth="1"/>
    <col min="1983" max="1983" width="16.5703125" style="1" customWidth="1"/>
    <col min="1984" max="1985" width="17.42578125" style="1" customWidth="1"/>
    <col min="1986" max="2020" width="12.140625" style="1" customWidth="1"/>
    <col min="2021" max="2211" width="9.140625" style="1"/>
    <col min="2212" max="2212" width="34.85546875" style="1" customWidth="1"/>
    <col min="2213" max="2213" width="23.140625" style="1" customWidth="1"/>
    <col min="2214" max="2214" width="6.28515625" style="1" customWidth="1"/>
    <col min="2215" max="2215" width="51" style="1" customWidth="1"/>
    <col min="2216" max="2216" width="16.5703125" style="1" customWidth="1"/>
    <col min="2217" max="2217" width="12.85546875" style="1" customWidth="1"/>
    <col min="2218" max="2218" width="15.5703125" style="1" customWidth="1"/>
    <col min="2219" max="2219" width="16.5703125" style="1" customWidth="1"/>
    <col min="2220" max="2220" width="17" style="1" customWidth="1"/>
    <col min="2221" max="2222" width="17.42578125" style="1" customWidth="1"/>
    <col min="2223" max="2224" width="16.5703125" style="1" customWidth="1"/>
    <col min="2225" max="2227" width="17.42578125" style="1" customWidth="1"/>
    <col min="2228" max="2229" width="16.5703125" style="1" customWidth="1"/>
    <col min="2230" max="2232" width="17.42578125" style="1" customWidth="1"/>
    <col min="2233" max="2234" width="16.5703125" style="1" customWidth="1"/>
    <col min="2235" max="2237" width="17.42578125" style="1" customWidth="1"/>
    <col min="2238" max="2238" width="15.5703125" style="1" customWidth="1"/>
    <col min="2239" max="2239" width="16.5703125" style="1" customWidth="1"/>
    <col min="2240" max="2241" width="17.42578125" style="1" customWidth="1"/>
    <col min="2242" max="2276" width="12.140625" style="1" customWidth="1"/>
    <col min="2277" max="2467" width="9.140625" style="1"/>
    <col min="2468" max="2468" width="34.85546875" style="1" customWidth="1"/>
    <col min="2469" max="2469" width="23.140625" style="1" customWidth="1"/>
    <col min="2470" max="2470" width="6.28515625" style="1" customWidth="1"/>
    <col min="2471" max="2471" width="51" style="1" customWidth="1"/>
    <col min="2472" max="2472" width="16.5703125" style="1" customWidth="1"/>
    <col min="2473" max="2473" width="12.85546875" style="1" customWidth="1"/>
    <col min="2474" max="2474" width="15.5703125" style="1" customWidth="1"/>
    <col min="2475" max="2475" width="16.5703125" style="1" customWidth="1"/>
    <col min="2476" max="2476" width="17" style="1" customWidth="1"/>
    <col min="2477" max="2478" width="17.42578125" style="1" customWidth="1"/>
    <col min="2479" max="2480" width="16.5703125" style="1" customWidth="1"/>
    <col min="2481" max="2483" width="17.42578125" style="1" customWidth="1"/>
    <col min="2484" max="2485" width="16.5703125" style="1" customWidth="1"/>
    <col min="2486" max="2488" width="17.42578125" style="1" customWidth="1"/>
    <col min="2489" max="2490" width="16.5703125" style="1" customWidth="1"/>
    <col min="2491" max="2493" width="17.42578125" style="1" customWidth="1"/>
    <col min="2494" max="2494" width="15.5703125" style="1" customWidth="1"/>
    <col min="2495" max="2495" width="16.5703125" style="1" customWidth="1"/>
    <col min="2496" max="2497" width="17.42578125" style="1" customWidth="1"/>
    <col min="2498" max="2532" width="12.140625" style="1" customWidth="1"/>
    <col min="2533" max="2723" width="9.140625" style="1"/>
    <col min="2724" max="2724" width="34.85546875" style="1" customWidth="1"/>
    <col min="2725" max="2725" width="23.140625" style="1" customWidth="1"/>
    <col min="2726" max="2726" width="6.28515625" style="1" customWidth="1"/>
    <col min="2727" max="2727" width="51" style="1" customWidth="1"/>
    <col min="2728" max="2728" width="16.5703125" style="1" customWidth="1"/>
    <col min="2729" max="2729" width="12.85546875" style="1" customWidth="1"/>
    <col min="2730" max="2730" width="15.5703125" style="1" customWidth="1"/>
    <col min="2731" max="2731" width="16.5703125" style="1" customWidth="1"/>
    <col min="2732" max="2732" width="17" style="1" customWidth="1"/>
    <col min="2733" max="2734" width="17.42578125" style="1" customWidth="1"/>
    <col min="2735" max="2736" width="16.5703125" style="1" customWidth="1"/>
    <col min="2737" max="2739" width="17.42578125" style="1" customWidth="1"/>
    <col min="2740" max="2741" width="16.5703125" style="1" customWidth="1"/>
    <col min="2742" max="2744" width="17.42578125" style="1" customWidth="1"/>
    <col min="2745" max="2746" width="16.5703125" style="1" customWidth="1"/>
    <col min="2747" max="2749" width="17.42578125" style="1" customWidth="1"/>
    <col min="2750" max="2750" width="15.5703125" style="1" customWidth="1"/>
    <col min="2751" max="2751" width="16.5703125" style="1" customWidth="1"/>
    <col min="2752" max="2753" width="17.42578125" style="1" customWidth="1"/>
    <col min="2754" max="2788" width="12.140625" style="1" customWidth="1"/>
    <col min="2789" max="2979" width="9.140625" style="1"/>
    <col min="2980" max="2980" width="34.85546875" style="1" customWidth="1"/>
    <col min="2981" max="2981" width="23.140625" style="1" customWidth="1"/>
    <col min="2982" max="2982" width="6.28515625" style="1" customWidth="1"/>
    <col min="2983" max="2983" width="51" style="1" customWidth="1"/>
    <col min="2984" max="2984" width="16.5703125" style="1" customWidth="1"/>
    <col min="2985" max="2985" width="12.85546875" style="1" customWidth="1"/>
    <col min="2986" max="2986" width="15.5703125" style="1" customWidth="1"/>
    <col min="2987" max="2987" width="16.5703125" style="1" customWidth="1"/>
    <col min="2988" max="2988" width="17" style="1" customWidth="1"/>
    <col min="2989" max="2990" width="17.42578125" style="1" customWidth="1"/>
    <col min="2991" max="2992" width="16.5703125" style="1" customWidth="1"/>
    <col min="2993" max="2995" width="17.42578125" style="1" customWidth="1"/>
    <col min="2996" max="2997" width="16.5703125" style="1" customWidth="1"/>
    <col min="2998" max="3000" width="17.42578125" style="1" customWidth="1"/>
    <col min="3001" max="3002" width="16.5703125" style="1" customWidth="1"/>
    <col min="3003" max="3005" width="17.42578125" style="1" customWidth="1"/>
    <col min="3006" max="3006" width="15.5703125" style="1" customWidth="1"/>
    <col min="3007" max="3007" width="16.5703125" style="1" customWidth="1"/>
    <col min="3008" max="3009" width="17.42578125" style="1" customWidth="1"/>
    <col min="3010" max="3044" width="12.140625" style="1" customWidth="1"/>
    <col min="3045" max="3235" width="9.140625" style="1"/>
    <col min="3236" max="3236" width="34.85546875" style="1" customWidth="1"/>
    <col min="3237" max="3237" width="23.140625" style="1" customWidth="1"/>
    <col min="3238" max="3238" width="6.28515625" style="1" customWidth="1"/>
    <col min="3239" max="3239" width="51" style="1" customWidth="1"/>
    <col min="3240" max="3240" width="16.5703125" style="1" customWidth="1"/>
    <col min="3241" max="3241" width="12.85546875" style="1" customWidth="1"/>
    <col min="3242" max="3242" width="15.5703125" style="1" customWidth="1"/>
    <col min="3243" max="3243" width="16.5703125" style="1" customWidth="1"/>
    <col min="3244" max="3244" width="17" style="1" customWidth="1"/>
    <col min="3245" max="3246" width="17.42578125" style="1" customWidth="1"/>
    <col min="3247" max="3248" width="16.5703125" style="1" customWidth="1"/>
    <col min="3249" max="3251" width="17.42578125" style="1" customWidth="1"/>
    <col min="3252" max="3253" width="16.5703125" style="1" customWidth="1"/>
    <col min="3254" max="3256" width="17.42578125" style="1" customWidth="1"/>
    <col min="3257" max="3258" width="16.5703125" style="1" customWidth="1"/>
    <col min="3259" max="3261" width="17.42578125" style="1" customWidth="1"/>
    <col min="3262" max="3262" width="15.5703125" style="1" customWidth="1"/>
    <col min="3263" max="3263" width="16.5703125" style="1" customWidth="1"/>
    <col min="3264" max="3265" width="17.42578125" style="1" customWidth="1"/>
    <col min="3266" max="3300" width="12.140625" style="1" customWidth="1"/>
    <col min="3301" max="3491" width="9.140625" style="1"/>
    <col min="3492" max="3492" width="34.85546875" style="1" customWidth="1"/>
    <col min="3493" max="3493" width="23.140625" style="1" customWidth="1"/>
    <col min="3494" max="3494" width="6.28515625" style="1" customWidth="1"/>
    <col min="3495" max="3495" width="51" style="1" customWidth="1"/>
    <col min="3496" max="3496" width="16.5703125" style="1" customWidth="1"/>
    <col min="3497" max="3497" width="12.85546875" style="1" customWidth="1"/>
    <col min="3498" max="3498" width="15.5703125" style="1" customWidth="1"/>
    <col min="3499" max="3499" width="16.5703125" style="1" customWidth="1"/>
    <col min="3500" max="3500" width="17" style="1" customWidth="1"/>
    <col min="3501" max="3502" width="17.42578125" style="1" customWidth="1"/>
    <col min="3503" max="3504" width="16.5703125" style="1" customWidth="1"/>
    <col min="3505" max="3507" width="17.42578125" style="1" customWidth="1"/>
    <col min="3508" max="3509" width="16.5703125" style="1" customWidth="1"/>
    <col min="3510" max="3512" width="17.42578125" style="1" customWidth="1"/>
    <col min="3513" max="3514" width="16.5703125" style="1" customWidth="1"/>
    <col min="3515" max="3517" width="17.42578125" style="1" customWidth="1"/>
    <col min="3518" max="3518" width="15.5703125" style="1" customWidth="1"/>
    <col min="3519" max="3519" width="16.5703125" style="1" customWidth="1"/>
    <col min="3520" max="3521" width="17.42578125" style="1" customWidth="1"/>
    <col min="3522" max="3556" width="12.140625" style="1" customWidth="1"/>
    <col min="3557" max="3747" width="9.140625" style="1"/>
    <col min="3748" max="3748" width="34.85546875" style="1" customWidth="1"/>
    <col min="3749" max="3749" width="23.140625" style="1" customWidth="1"/>
    <col min="3750" max="3750" width="6.28515625" style="1" customWidth="1"/>
    <col min="3751" max="3751" width="51" style="1" customWidth="1"/>
    <col min="3752" max="3752" width="16.5703125" style="1" customWidth="1"/>
    <col min="3753" max="3753" width="12.85546875" style="1" customWidth="1"/>
    <col min="3754" max="3754" width="15.5703125" style="1" customWidth="1"/>
    <col min="3755" max="3755" width="16.5703125" style="1" customWidth="1"/>
    <col min="3756" max="3756" width="17" style="1" customWidth="1"/>
    <col min="3757" max="3758" width="17.42578125" style="1" customWidth="1"/>
    <col min="3759" max="3760" width="16.5703125" style="1" customWidth="1"/>
    <col min="3761" max="3763" width="17.42578125" style="1" customWidth="1"/>
    <col min="3764" max="3765" width="16.5703125" style="1" customWidth="1"/>
    <col min="3766" max="3768" width="17.42578125" style="1" customWidth="1"/>
    <col min="3769" max="3770" width="16.5703125" style="1" customWidth="1"/>
    <col min="3771" max="3773" width="17.42578125" style="1" customWidth="1"/>
    <col min="3774" max="3774" width="15.5703125" style="1" customWidth="1"/>
    <col min="3775" max="3775" width="16.5703125" style="1" customWidth="1"/>
    <col min="3776" max="3777" width="17.42578125" style="1" customWidth="1"/>
    <col min="3778" max="3812" width="12.140625" style="1" customWidth="1"/>
    <col min="3813" max="4003" width="9.140625" style="1"/>
    <col min="4004" max="4004" width="34.85546875" style="1" customWidth="1"/>
    <col min="4005" max="4005" width="23.140625" style="1" customWidth="1"/>
    <col min="4006" max="4006" width="6.28515625" style="1" customWidth="1"/>
    <col min="4007" max="4007" width="51" style="1" customWidth="1"/>
    <col min="4008" max="4008" width="16.5703125" style="1" customWidth="1"/>
    <col min="4009" max="4009" width="12.85546875" style="1" customWidth="1"/>
    <col min="4010" max="4010" width="15.5703125" style="1" customWidth="1"/>
    <col min="4011" max="4011" width="16.5703125" style="1" customWidth="1"/>
    <col min="4012" max="4012" width="17" style="1" customWidth="1"/>
    <col min="4013" max="4014" width="17.42578125" style="1" customWidth="1"/>
    <col min="4015" max="4016" width="16.5703125" style="1" customWidth="1"/>
    <col min="4017" max="4019" width="17.42578125" style="1" customWidth="1"/>
    <col min="4020" max="4021" width="16.5703125" style="1" customWidth="1"/>
    <col min="4022" max="4024" width="17.42578125" style="1" customWidth="1"/>
    <col min="4025" max="4026" width="16.5703125" style="1" customWidth="1"/>
    <col min="4027" max="4029" width="17.42578125" style="1" customWidth="1"/>
    <col min="4030" max="4030" width="15.5703125" style="1" customWidth="1"/>
    <col min="4031" max="4031" width="16.5703125" style="1" customWidth="1"/>
    <col min="4032" max="4033" width="17.42578125" style="1" customWidth="1"/>
    <col min="4034" max="4068" width="12.140625" style="1" customWidth="1"/>
    <col min="4069" max="4259" width="9.140625" style="1"/>
    <col min="4260" max="4260" width="34.85546875" style="1" customWidth="1"/>
    <col min="4261" max="4261" width="23.140625" style="1" customWidth="1"/>
    <col min="4262" max="4262" width="6.28515625" style="1" customWidth="1"/>
    <col min="4263" max="4263" width="51" style="1" customWidth="1"/>
    <col min="4264" max="4264" width="16.5703125" style="1" customWidth="1"/>
    <col min="4265" max="4265" width="12.85546875" style="1" customWidth="1"/>
    <col min="4266" max="4266" width="15.5703125" style="1" customWidth="1"/>
    <col min="4267" max="4267" width="16.5703125" style="1" customWidth="1"/>
    <col min="4268" max="4268" width="17" style="1" customWidth="1"/>
    <col min="4269" max="4270" width="17.42578125" style="1" customWidth="1"/>
    <col min="4271" max="4272" width="16.5703125" style="1" customWidth="1"/>
    <col min="4273" max="4275" width="17.42578125" style="1" customWidth="1"/>
    <col min="4276" max="4277" width="16.5703125" style="1" customWidth="1"/>
    <col min="4278" max="4280" width="17.42578125" style="1" customWidth="1"/>
    <col min="4281" max="4282" width="16.5703125" style="1" customWidth="1"/>
    <col min="4283" max="4285" width="17.42578125" style="1" customWidth="1"/>
    <col min="4286" max="4286" width="15.5703125" style="1" customWidth="1"/>
    <col min="4287" max="4287" width="16.5703125" style="1" customWidth="1"/>
    <col min="4288" max="4289" width="17.42578125" style="1" customWidth="1"/>
    <col min="4290" max="4324" width="12.140625" style="1" customWidth="1"/>
    <col min="4325" max="4515" width="9.140625" style="1"/>
    <col min="4516" max="4516" width="34.85546875" style="1" customWidth="1"/>
    <col min="4517" max="4517" width="23.140625" style="1" customWidth="1"/>
    <col min="4518" max="4518" width="6.28515625" style="1" customWidth="1"/>
    <col min="4519" max="4519" width="51" style="1" customWidth="1"/>
    <col min="4520" max="4520" width="16.5703125" style="1" customWidth="1"/>
    <col min="4521" max="4521" width="12.85546875" style="1" customWidth="1"/>
    <col min="4522" max="4522" width="15.5703125" style="1" customWidth="1"/>
    <col min="4523" max="4523" width="16.5703125" style="1" customWidth="1"/>
    <col min="4524" max="4524" width="17" style="1" customWidth="1"/>
    <col min="4525" max="4526" width="17.42578125" style="1" customWidth="1"/>
    <col min="4527" max="4528" width="16.5703125" style="1" customWidth="1"/>
    <col min="4529" max="4531" width="17.42578125" style="1" customWidth="1"/>
    <col min="4532" max="4533" width="16.5703125" style="1" customWidth="1"/>
    <col min="4534" max="4536" width="17.42578125" style="1" customWidth="1"/>
    <col min="4537" max="4538" width="16.5703125" style="1" customWidth="1"/>
    <col min="4539" max="4541" width="17.42578125" style="1" customWidth="1"/>
    <col min="4542" max="4542" width="15.5703125" style="1" customWidth="1"/>
    <col min="4543" max="4543" width="16.5703125" style="1" customWidth="1"/>
    <col min="4544" max="4545" width="17.42578125" style="1" customWidth="1"/>
    <col min="4546" max="4580" width="12.140625" style="1" customWidth="1"/>
    <col min="4581" max="4771" width="9.140625" style="1"/>
    <col min="4772" max="4772" width="34.85546875" style="1" customWidth="1"/>
    <col min="4773" max="4773" width="23.140625" style="1" customWidth="1"/>
    <col min="4774" max="4774" width="6.28515625" style="1" customWidth="1"/>
    <col min="4775" max="4775" width="51" style="1" customWidth="1"/>
    <col min="4776" max="4776" width="16.5703125" style="1" customWidth="1"/>
    <col min="4777" max="4777" width="12.85546875" style="1" customWidth="1"/>
    <col min="4778" max="4778" width="15.5703125" style="1" customWidth="1"/>
    <col min="4779" max="4779" width="16.5703125" style="1" customWidth="1"/>
    <col min="4780" max="4780" width="17" style="1" customWidth="1"/>
    <col min="4781" max="4782" width="17.42578125" style="1" customWidth="1"/>
    <col min="4783" max="4784" width="16.5703125" style="1" customWidth="1"/>
    <col min="4785" max="4787" width="17.42578125" style="1" customWidth="1"/>
    <col min="4788" max="4789" width="16.5703125" style="1" customWidth="1"/>
    <col min="4790" max="4792" width="17.42578125" style="1" customWidth="1"/>
    <col min="4793" max="4794" width="16.5703125" style="1" customWidth="1"/>
    <col min="4795" max="4797" width="17.42578125" style="1" customWidth="1"/>
    <col min="4798" max="4798" width="15.5703125" style="1" customWidth="1"/>
    <col min="4799" max="4799" width="16.5703125" style="1" customWidth="1"/>
    <col min="4800" max="4801" width="17.42578125" style="1" customWidth="1"/>
    <col min="4802" max="4836" width="12.140625" style="1" customWidth="1"/>
    <col min="4837" max="5027" width="9.140625" style="1"/>
    <col min="5028" max="5028" width="34.85546875" style="1" customWidth="1"/>
    <col min="5029" max="5029" width="23.140625" style="1" customWidth="1"/>
    <col min="5030" max="5030" width="6.28515625" style="1" customWidth="1"/>
    <col min="5031" max="5031" width="51" style="1" customWidth="1"/>
    <col min="5032" max="5032" width="16.5703125" style="1" customWidth="1"/>
    <col min="5033" max="5033" width="12.85546875" style="1" customWidth="1"/>
    <col min="5034" max="5034" width="15.5703125" style="1" customWidth="1"/>
    <col min="5035" max="5035" width="16.5703125" style="1" customWidth="1"/>
    <col min="5036" max="5036" width="17" style="1" customWidth="1"/>
    <col min="5037" max="5038" width="17.42578125" style="1" customWidth="1"/>
    <col min="5039" max="5040" width="16.5703125" style="1" customWidth="1"/>
    <col min="5041" max="5043" width="17.42578125" style="1" customWidth="1"/>
    <col min="5044" max="5045" width="16.5703125" style="1" customWidth="1"/>
    <col min="5046" max="5048" width="17.42578125" style="1" customWidth="1"/>
    <col min="5049" max="5050" width="16.5703125" style="1" customWidth="1"/>
    <col min="5051" max="5053" width="17.42578125" style="1" customWidth="1"/>
    <col min="5054" max="5054" width="15.5703125" style="1" customWidth="1"/>
    <col min="5055" max="5055" width="16.5703125" style="1" customWidth="1"/>
    <col min="5056" max="5057" width="17.42578125" style="1" customWidth="1"/>
    <col min="5058" max="5092" width="12.140625" style="1" customWidth="1"/>
    <col min="5093" max="5283" width="9.140625" style="1"/>
    <col min="5284" max="5284" width="34.85546875" style="1" customWidth="1"/>
    <col min="5285" max="5285" width="23.140625" style="1" customWidth="1"/>
    <col min="5286" max="5286" width="6.28515625" style="1" customWidth="1"/>
    <col min="5287" max="5287" width="51" style="1" customWidth="1"/>
    <col min="5288" max="5288" width="16.5703125" style="1" customWidth="1"/>
    <col min="5289" max="5289" width="12.85546875" style="1" customWidth="1"/>
    <col min="5290" max="5290" width="15.5703125" style="1" customWidth="1"/>
    <col min="5291" max="5291" width="16.5703125" style="1" customWidth="1"/>
    <col min="5292" max="5292" width="17" style="1" customWidth="1"/>
    <col min="5293" max="5294" width="17.42578125" style="1" customWidth="1"/>
    <col min="5295" max="5296" width="16.5703125" style="1" customWidth="1"/>
    <col min="5297" max="5299" width="17.42578125" style="1" customWidth="1"/>
    <col min="5300" max="5301" width="16.5703125" style="1" customWidth="1"/>
    <col min="5302" max="5304" width="17.42578125" style="1" customWidth="1"/>
    <col min="5305" max="5306" width="16.5703125" style="1" customWidth="1"/>
    <col min="5307" max="5309" width="17.42578125" style="1" customWidth="1"/>
    <col min="5310" max="5310" width="15.5703125" style="1" customWidth="1"/>
    <col min="5311" max="5311" width="16.5703125" style="1" customWidth="1"/>
    <col min="5312" max="5313" width="17.42578125" style="1" customWidth="1"/>
    <col min="5314" max="5348" width="12.140625" style="1" customWidth="1"/>
    <col min="5349" max="5539" width="9.140625" style="1"/>
    <col min="5540" max="5540" width="34.85546875" style="1" customWidth="1"/>
    <col min="5541" max="5541" width="23.140625" style="1" customWidth="1"/>
    <col min="5542" max="5542" width="6.28515625" style="1" customWidth="1"/>
    <col min="5543" max="5543" width="51" style="1" customWidth="1"/>
    <col min="5544" max="5544" width="16.5703125" style="1" customWidth="1"/>
    <col min="5545" max="5545" width="12.85546875" style="1" customWidth="1"/>
    <col min="5546" max="5546" width="15.5703125" style="1" customWidth="1"/>
    <col min="5547" max="5547" width="16.5703125" style="1" customWidth="1"/>
    <col min="5548" max="5548" width="17" style="1" customWidth="1"/>
    <col min="5549" max="5550" width="17.42578125" style="1" customWidth="1"/>
    <col min="5551" max="5552" width="16.5703125" style="1" customWidth="1"/>
    <col min="5553" max="5555" width="17.42578125" style="1" customWidth="1"/>
    <col min="5556" max="5557" width="16.5703125" style="1" customWidth="1"/>
    <col min="5558" max="5560" width="17.42578125" style="1" customWidth="1"/>
    <col min="5561" max="5562" width="16.5703125" style="1" customWidth="1"/>
    <col min="5563" max="5565" width="17.42578125" style="1" customWidth="1"/>
    <col min="5566" max="5566" width="15.5703125" style="1" customWidth="1"/>
    <col min="5567" max="5567" width="16.5703125" style="1" customWidth="1"/>
    <col min="5568" max="5569" width="17.42578125" style="1" customWidth="1"/>
    <col min="5570" max="5604" width="12.140625" style="1" customWidth="1"/>
    <col min="5605" max="5795" width="9.140625" style="1"/>
    <col min="5796" max="5796" width="34.85546875" style="1" customWidth="1"/>
    <col min="5797" max="5797" width="23.140625" style="1" customWidth="1"/>
    <col min="5798" max="5798" width="6.28515625" style="1" customWidth="1"/>
    <col min="5799" max="5799" width="51" style="1" customWidth="1"/>
    <col min="5800" max="5800" width="16.5703125" style="1" customWidth="1"/>
    <col min="5801" max="5801" width="12.85546875" style="1" customWidth="1"/>
    <col min="5802" max="5802" width="15.5703125" style="1" customWidth="1"/>
    <col min="5803" max="5803" width="16.5703125" style="1" customWidth="1"/>
    <col min="5804" max="5804" width="17" style="1" customWidth="1"/>
    <col min="5805" max="5806" width="17.42578125" style="1" customWidth="1"/>
    <col min="5807" max="5808" width="16.5703125" style="1" customWidth="1"/>
    <col min="5809" max="5811" width="17.42578125" style="1" customWidth="1"/>
    <col min="5812" max="5813" width="16.5703125" style="1" customWidth="1"/>
    <col min="5814" max="5816" width="17.42578125" style="1" customWidth="1"/>
    <col min="5817" max="5818" width="16.5703125" style="1" customWidth="1"/>
    <col min="5819" max="5821" width="17.42578125" style="1" customWidth="1"/>
    <col min="5822" max="5822" width="15.5703125" style="1" customWidth="1"/>
    <col min="5823" max="5823" width="16.5703125" style="1" customWidth="1"/>
    <col min="5824" max="5825" width="17.42578125" style="1" customWidth="1"/>
    <col min="5826" max="5860" width="12.140625" style="1" customWidth="1"/>
    <col min="5861" max="6051" width="9.140625" style="1"/>
    <col min="6052" max="6052" width="34.85546875" style="1" customWidth="1"/>
    <col min="6053" max="6053" width="23.140625" style="1" customWidth="1"/>
    <col min="6054" max="6054" width="6.28515625" style="1" customWidth="1"/>
    <col min="6055" max="6055" width="51" style="1" customWidth="1"/>
    <col min="6056" max="6056" width="16.5703125" style="1" customWidth="1"/>
    <col min="6057" max="6057" width="12.85546875" style="1" customWidth="1"/>
    <col min="6058" max="6058" width="15.5703125" style="1" customWidth="1"/>
    <col min="6059" max="6059" width="16.5703125" style="1" customWidth="1"/>
    <col min="6060" max="6060" width="17" style="1" customWidth="1"/>
    <col min="6061" max="6062" width="17.42578125" style="1" customWidth="1"/>
    <col min="6063" max="6064" width="16.5703125" style="1" customWidth="1"/>
    <col min="6065" max="6067" width="17.42578125" style="1" customWidth="1"/>
    <col min="6068" max="6069" width="16.5703125" style="1" customWidth="1"/>
    <col min="6070" max="6072" width="17.42578125" style="1" customWidth="1"/>
    <col min="6073" max="6074" width="16.5703125" style="1" customWidth="1"/>
    <col min="6075" max="6077" width="17.42578125" style="1" customWidth="1"/>
    <col min="6078" max="6078" width="15.5703125" style="1" customWidth="1"/>
    <col min="6079" max="6079" width="16.5703125" style="1" customWidth="1"/>
    <col min="6080" max="6081" width="17.42578125" style="1" customWidth="1"/>
    <col min="6082" max="6116" width="12.140625" style="1" customWidth="1"/>
    <col min="6117" max="6307" width="9.140625" style="1"/>
    <col min="6308" max="6308" width="34.85546875" style="1" customWidth="1"/>
    <col min="6309" max="6309" width="23.140625" style="1" customWidth="1"/>
    <col min="6310" max="6310" width="6.28515625" style="1" customWidth="1"/>
    <col min="6311" max="6311" width="51" style="1" customWidth="1"/>
    <col min="6312" max="6312" width="16.5703125" style="1" customWidth="1"/>
    <col min="6313" max="6313" width="12.85546875" style="1" customWidth="1"/>
    <col min="6314" max="6314" width="15.5703125" style="1" customWidth="1"/>
    <col min="6315" max="6315" width="16.5703125" style="1" customWidth="1"/>
    <col min="6316" max="6316" width="17" style="1" customWidth="1"/>
    <col min="6317" max="6318" width="17.42578125" style="1" customWidth="1"/>
    <col min="6319" max="6320" width="16.5703125" style="1" customWidth="1"/>
    <col min="6321" max="6323" width="17.42578125" style="1" customWidth="1"/>
    <col min="6324" max="6325" width="16.5703125" style="1" customWidth="1"/>
    <col min="6326" max="6328" width="17.42578125" style="1" customWidth="1"/>
    <col min="6329" max="6330" width="16.5703125" style="1" customWidth="1"/>
    <col min="6331" max="6333" width="17.42578125" style="1" customWidth="1"/>
    <col min="6334" max="6334" width="15.5703125" style="1" customWidth="1"/>
    <col min="6335" max="6335" width="16.5703125" style="1" customWidth="1"/>
    <col min="6336" max="6337" width="17.42578125" style="1" customWidth="1"/>
    <col min="6338" max="6372" width="12.140625" style="1" customWidth="1"/>
    <col min="6373" max="6563" width="9.140625" style="1"/>
    <col min="6564" max="6564" width="34.85546875" style="1" customWidth="1"/>
    <col min="6565" max="6565" width="23.140625" style="1" customWidth="1"/>
    <col min="6566" max="6566" width="6.28515625" style="1" customWidth="1"/>
    <col min="6567" max="6567" width="51" style="1" customWidth="1"/>
    <col min="6568" max="6568" width="16.5703125" style="1" customWidth="1"/>
    <col min="6569" max="6569" width="12.85546875" style="1" customWidth="1"/>
    <col min="6570" max="6570" width="15.5703125" style="1" customWidth="1"/>
    <col min="6571" max="6571" width="16.5703125" style="1" customWidth="1"/>
    <col min="6572" max="6572" width="17" style="1" customWidth="1"/>
    <col min="6573" max="6574" width="17.42578125" style="1" customWidth="1"/>
    <col min="6575" max="6576" width="16.5703125" style="1" customWidth="1"/>
    <col min="6577" max="6579" width="17.42578125" style="1" customWidth="1"/>
    <col min="6580" max="6581" width="16.5703125" style="1" customWidth="1"/>
    <col min="6582" max="6584" width="17.42578125" style="1" customWidth="1"/>
    <col min="6585" max="6586" width="16.5703125" style="1" customWidth="1"/>
    <col min="6587" max="6589" width="17.42578125" style="1" customWidth="1"/>
    <col min="6590" max="6590" width="15.5703125" style="1" customWidth="1"/>
    <col min="6591" max="6591" width="16.5703125" style="1" customWidth="1"/>
    <col min="6592" max="6593" width="17.42578125" style="1" customWidth="1"/>
    <col min="6594" max="6628" width="12.140625" style="1" customWidth="1"/>
    <col min="6629" max="6819" width="9.140625" style="1"/>
    <col min="6820" max="6820" width="34.85546875" style="1" customWidth="1"/>
    <col min="6821" max="6821" width="23.140625" style="1" customWidth="1"/>
    <col min="6822" max="6822" width="6.28515625" style="1" customWidth="1"/>
    <col min="6823" max="6823" width="51" style="1" customWidth="1"/>
    <col min="6824" max="6824" width="16.5703125" style="1" customWidth="1"/>
    <col min="6825" max="6825" width="12.85546875" style="1" customWidth="1"/>
    <col min="6826" max="6826" width="15.5703125" style="1" customWidth="1"/>
    <col min="6827" max="6827" width="16.5703125" style="1" customWidth="1"/>
    <col min="6828" max="6828" width="17" style="1" customWidth="1"/>
    <col min="6829" max="6830" width="17.42578125" style="1" customWidth="1"/>
    <col min="6831" max="6832" width="16.5703125" style="1" customWidth="1"/>
    <col min="6833" max="6835" width="17.42578125" style="1" customWidth="1"/>
    <col min="6836" max="6837" width="16.5703125" style="1" customWidth="1"/>
    <col min="6838" max="6840" width="17.42578125" style="1" customWidth="1"/>
    <col min="6841" max="6842" width="16.5703125" style="1" customWidth="1"/>
    <col min="6843" max="6845" width="17.42578125" style="1" customWidth="1"/>
    <col min="6846" max="6846" width="15.5703125" style="1" customWidth="1"/>
    <col min="6847" max="6847" width="16.5703125" style="1" customWidth="1"/>
    <col min="6848" max="6849" width="17.42578125" style="1" customWidth="1"/>
    <col min="6850" max="6884" width="12.140625" style="1" customWidth="1"/>
    <col min="6885" max="7075" width="9.140625" style="1"/>
    <col min="7076" max="7076" width="34.85546875" style="1" customWidth="1"/>
    <col min="7077" max="7077" width="23.140625" style="1" customWidth="1"/>
    <col min="7078" max="7078" width="6.28515625" style="1" customWidth="1"/>
    <col min="7079" max="7079" width="51" style="1" customWidth="1"/>
    <col min="7080" max="7080" width="16.5703125" style="1" customWidth="1"/>
    <col min="7081" max="7081" width="12.85546875" style="1" customWidth="1"/>
    <col min="7082" max="7082" width="15.5703125" style="1" customWidth="1"/>
    <col min="7083" max="7083" width="16.5703125" style="1" customWidth="1"/>
    <col min="7084" max="7084" width="17" style="1" customWidth="1"/>
    <col min="7085" max="7086" width="17.42578125" style="1" customWidth="1"/>
    <col min="7087" max="7088" width="16.5703125" style="1" customWidth="1"/>
    <col min="7089" max="7091" width="17.42578125" style="1" customWidth="1"/>
    <col min="7092" max="7093" width="16.5703125" style="1" customWidth="1"/>
    <col min="7094" max="7096" width="17.42578125" style="1" customWidth="1"/>
    <col min="7097" max="7098" width="16.5703125" style="1" customWidth="1"/>
    <col min="7099" max="7101" width="17.42578125" style="1" customWidth="1"/>
    <col min="7102" max="7102" width="15.5703125" style="1" customWidth="1"/>
    <col min="7103" max="7103" width="16.5703125" style="1" customWidth="1"/>
    <col min="7104" max="7105" width="17.42578125" style="1" customWidth="1"/>
    <col min="7106" max="7140" width="12.140625" style="1" customWidth="1"/>
    <col min="7141" max="7331" width="9.140625" style="1"/>
    <col min="7332" max="7332" width="34.85546875" style="1" customWidth="1"/>
    <col min="7333" max="7333" width="23.140625" style="1" customWidth="1"/>
    <col min="7334" max="7334" width="6.28515625" style="1" customWidth="1"/>
    <col min="7335" max="7335" width="51" style="1" customWidth="1"/>
    <col min="7336" max="7336" width="16.5703125" style="1" customWidth="1"/>
    <col min="7337" max="7337" width="12.85546875" style="1" customWidth="1"/>
    <col min="7338" max="7338" width="15.5703125" style="1" customWidth="1"/>
    <col min="7339" max="7339" width="16.5703125" style="1" customWidth="1"/>
    <col min="7340" max="7340" width="17" style="1" customWidth="1"/>
    <col min="7341" max="7342" width="17.42578125" style="1" customWidth="1"/>
    <col min="7343" max="7344" width="16.5703125" style="1" customWidth="1"/>
    <col min="7345" max="7347" width="17.42578125" style="1" customWidth="1"/>
    <col min="7348" max="7349" width="16.5703125" style="1" customWidth="1"/>
    <col min="7350" max="7352" width="17.42578125" style="1" customWidth="1"/>
    <col min="7353" max="7354" width="16.5703125" style="1" customWidth="1"/>
    <col min="7355" max="7357" width="17.42578125" style="1" customWidth="1"/>
    <col min="7358" max="7358" width="15.5703125" style="1" customWidth="1"/>
    <col min="7359" max="7359" width="16.5703125" style="1" customWidth="1"/>
    <col min="7360" max="7361" width="17.42578125" style="1" customWidth="1"/>
    <col min="7362" max="7396" width="12.140625" style="1" customWidth="1"/>
    <col min="7397" max="7587" width="9.140625" style="1"/>
    <col min="7588" max="7588" width="34.85546875" style="1" customWidth="1"/>
    <col min="7589" max="7589" width="23.140625" style="1" customWidth="1"/>
    <col min="7590" max="7590" width="6.28515625" style="1" customWidth="1"/>
    <col min="7591" max="7591" width="51" style="1" customWidth="1"/>
    <col min="7592" max="7592" width="16.5703125" style="1" customWidth="1"/>
    <col min="7593" max="7593" width="12.85546875" style="1" customWidth="1"/>
    <col min="7594" max="7594" width="15.5703125" style="1" customWidth="1"/>
    <col min="7595" max="7595" width="16.5703125" style="1" customWidth="1"/>
    <col min="7596" max="7596" width="17" style="1" customWidth="1"/>
    <col min="7597" max="7598" width="17.42578125" style="1" customWidth="1"/>
    <col min="7599" max="7600" width="16.5703125" style="1" customWidth="1"/>
    <col min="7601" max="7603" width="17.42578125" style="1" customWidth="1"/>
    <col min="7604" max="7605" width="16.5703125" style="1" customWidth="1"/>
    <col min="7606" max="7608" width="17.42578125" style="1" customWidth="1"/>
    <col min="7609" max="7610" width="16.5703125" style="1" customWidth="1"/>
    <col min="7611" max="7613" width="17.42578125" style="1" customWidth="1"/>
    <col min="7614" max="7614" width="15.5703125" style="1" customWidth="1"/>
    <col min="7615" max="7615" width="16.5703125" style="1" customWidth="1"/>
    <col min="7616" max="7617" width="17.42578125" style="1" customWidth="1"/>
    <col min="7618" max="7652" width="12.140625" style="1" customWidth="1"/>
    <col min="7653" max="7843" width="9.140625" style="1"/>
    <col min="7844" max="7844" width="34.85546875" style="1" customWidth="1"/>
    <col min="7845" max="7845" width="23.140625" style="1" customWidth="1"/>
    <col min="7846" max="7846" width="6.28515625" style="1" customWidth="1"/>
    <col min="7847" max="7847" width="51" style="1" customWidth="1"/>
    <col min="7848" max="7848" width="16.5703125" style="1" customWidth="1"/>
    <col min="7849" max="7849" width="12.85546875" style="1" customWidth="1"/>
    <col min="7850" max="7850" width="15.5703125" style="1" customWidth="1"/>
    <col min="7851" max="7851" width="16.5703125" style="1" customWidth="1"/>
    <col min="7852" max="7852" width="17" style="1" customWidth="1"/>
    <col min="7853" max="7854" width="17.42578125" style="1" customWidth="1"/>
    <col min="7855" max="7856" width="16.5703125" style="1" customWidth="1"/>
    <col min="7857" max="7859" width="17.42578125" style="1" customWidth="1"/>
    <col min="7860" max="7861" width="16.5703125" style="1" customWidth="1"/>
    <col min="7862" max="7864" width="17.42578125" style="1" customWidth="1"/>
    <col min="7865" max="7866" width="16.5703125" style="1" customWidth="1"/>
    <col min="7867" max="7869" width="17.42578125" style="1" customWidth="1"/>
    <col min="7870" max="7870" width="15.5703125" style="1" customWidth="1"/>
    <col min="7871" max="7871" width="16.5703125" style="1" customWidth="1"/>
    <col min="7872" max="7873" width="17.42578125" style="1" customWidth="1"/>
    <col min="7874" max="7908" width="12.140625" style="1" customWidth="1"/>
    <col min="7909" max="8099" width="9.140625" style="1"/>
    <col min="8100" max="8100" width="34.85546875" style="1" customWidth="1"/>
    <col min="8101" max="8101" width="23.140625" style="1" customWidth="1"/>
    <col min="8102" max="8102" width="6.28515625" style="1" customWidth="1"/>
    <col min="8103" max="8103" width="51" style="1" customWidth="1"/>
    <col min="8104" max="8104" width="16.5703125" style="1" customWidth="1"/>
    <col min="8105" max="8105" width="12.85546875" style="1" customWidth="1"/>
    <col min="8106" max="8106" width="15.5703125" style="1" customWidth="1"/>
    <col min="8107" max="8107" width="16.5703125" style="1" customWidth="1"/>
    <col min="8108" max="8108" width="17" style="1" customWidth="1"/>
    <col min="8109" max="8110" width="17.42578125" style="1" customWidth="1"/>
    <col min="8111" max="8112" width="16.5703125" style="1" customWidth="1"/>
    <col min="8113" max="8115" width="17.42578125" style="1" customWidth="1"/>
    <col min="8116" max="8117" width="16.5703125" style="1" customWidth="1"/>
    <col min="8118" max="8120" width="17.42578125" style="1" customWidth="1"/>
    <col min="8121" max="8122" width="16.5703125" style="1" customWidth="1"/>
    <col min="8123" max="8125" width="17.42578125" style="1" customWidth="1"/>
    <col min="8126" max="8126" width="15.5703125" style="1" customWidth="1"/>
    <col min="8127" max="8127" width="16.5703125" style="1" customWidth="1"/>
    <col min="8128" max="8129" width="17.42578125" style="1" customWidth="1"/>
    <col min="8130" max="8164" width="12.140625" style="1" customWidth="1"/>
    <col min="8165" max="8355" width="9.140625" style="1"/>
    <col min="8356" max="8356" width="34.85546875" style="1" customWidth="1"/>
    <col min="8357" max="8357" width="23.140625" style="1" customWidth="1"/>
    <col min="8358" max="8358" width="6.28515625" style="1" customWidth="1"/>
    <col min="8359" max="8359" width="51" style="1" customWidth="1"/>
    <col min="8360" max="8360" width="16.5703125" style="1" customWidth="1"/>
    <col min="8361" max="8361" width="12.85546875" style="1" customWidth="1"/>
    <col min="8362" max="8362" width="15.5703125" style="1" customWidth="1"/>
    <col min="8363" max="8363" width="16.5703125" style="1" customWidth="1"/>
    <col min="8364" max="8364" width="17" style="1" customWidth="1"/>
    <col min="8365" max="8366" width="17.42578125" style="1" customWidth="1"/>
    <col min="8367" max="8368" width="16.5703125" style="1" customWidth="1"/>
    <col min="8369" max="8371" width="17.42578125" style="1" customWidth="1"/>
    <col min="8372" max="8373" width="16.5703125" style="1" customWidth="1"/>
    <col min="8374" max="8376" width="17.42578125" style="1" customWidth="1"/>
    <col min="8377" max="8378" width="16.5703125" style="1" customWidth="1"/>
    <col min="8379" max="8381" width="17.42578125" style="1" customWidth="1"/>
    <col min="8382" max="8382" width="15.5703125" style="1" customWidth="1"/>
    <col min="8383" max="8383" width="16.5703125" style="1" customWidth="1"/>
    <col min="8384" max="8385" width="17.42578125" style="1" customWidth="1"/>
    <col min="8386" max="8420" width="12.140625" style="1" customWidth="1"/>
    <col min="8421" max="8611" width="9.140625" style="1"/>
    <col min="8612" max="8612" width="34.85546875" style="1" customWidth="1"/>
    <col min="8613" max="8613" width="23.140625" style="1" customWidth="1"/>
    <col min="8614" max="8614" width="6.28515625" style="1" customWidth="1"/>
    <col min="8615" max="8615" width="51" style="1" customWidth="1"/>
    <col min="8616" max="8616" width="16.5703125" style="1" customWidth="1"/>
    <col min="8617" max="8617" width="12.85546875" style="1" customWidth="1"/>
    <col min="8618" max="8618" width="15.5703125" style="1" customWidth="1"/>
    <col min="8619" max="8619" width="16.5703125" style="1" customWidth="1"/>
    <col min="8620" max="8620" width="17" style="1" customWidth="1"/>
    <col min="8621" max="8622" width="17.42578125" style="1" customWidth="1"/>
    <col min="8623" max="8624" width="16.5703125" style="1" customWidth="1"/>
    <col min="8625" max="8627" width="17.42578125" style="1" customWidth="1"/>
    <col min="8628" max="8629" width="16.5703125" style="1" customWidth="1"/>
    <col min="8630" max="8632" width="17.42578125" style="1" customWidth="1"/>
    <col min="8633" max="8634" width="16.5703125" style="1" customWidth="1"/>
    <col min="8635" max="8637" width="17.42578125" style="1" customWidth="1"/>
    <col min="8638" max="8638" width="15.5703125" style="1" customWidth="1"/>
    <col min="8639" max="8639" width="16.5703125" style="1" customWidth="1"/>
    <col min="8640" max="8641" width="17.42578125" style="1" customWidth="1"/>
    <col min="8642" max="8676" width="12.140625" style="1" customWidth="1"/>
    <col min="8677" max="8867" width="9.140625" style="1"/>
    <col min="8868" max="8868" width="34.85546875" style="1" customWidth="1"/>
    <col min="8869" max="8869" width="23.140625" style="1" customWidth="1"/>
    <col min="8870" max="8870" width="6.28515625" style="1" customWidth="1"/>
    <col min="8871" max="8871" width="51" style="1" customWidth="1"/>
    <col min="8872" max="8872" width="16.5703125" style="1" customWidth="1"/>
    <col min="8873" max="8873" width="12.85546875" style="1" customWidth="1"/>
    <col min="8874" max="8874" width="15.5703125" style="1" customWidth="1"/>
    <col min="8875" max="8875" width="16.5703125" style="1" customWidth="1"/>
    <col min="8876" max="8876" width="17" style="1" customWidth="1"/>
    <col min="8877" max="8878" width="17.42578125" style="1" customWidth="1"/>
    <col min="8879" max="8880" width="16.5703125" style="1" customWidth="1"/>
    <col min="8881" max="8883" width="17.42578125" style="1" customWidth="1"/>
    <col min="8884" max="8885" width="16.5703125" style="1" customWidth="1"/>
    <col min="8886" max="8888" width="17.42578125" style="1" customWidth="1"/>
    <col min="8889" max="8890" width="16.5703125" style="1" customWidth="1"/>
    <col min="8891" max="8893" width="17.42578125" style="1" customWidth="1"/>
    <col min="8894" max="8894" width="15.5703125" style="1" customWidth="1"/>
    <col min="8895" max="8895" width="16.5703125" style="1" customWidth="1"/>
    <col min="8896" max="8897" width="17.42578125" style="1" customWidth="1"/>
    <col min="8898" max="8932" width="12.140625" style="1" customWidth="1"/>
    <col min="8933" max="9123" width="9.140625" style="1"/>
    <col min="9124" max="9124" width="34.85546875" style="1" customWidth="1"/>
    <col min="9125" max="9125" width="23.140625" style="1" customWidth="1"/>
    <col min="9126" max="9126" width="6.28515625" style="1" customWidth="1"/>
    <col min="9127" max="9127" width="51" style="1" customWidth="1"/>
    <col min="9128" max="9128" width="16.5703125" style="1" customWidth="1"/>
    <col min="9129" max="9129" width="12.85546875" style="1" customWidth="1"/>
    <col min="9130" max="9130" width="15.5703125" style="1" customWidth="1"/>
    <col min="9131" max="9131" width="16.5703125" style="1" customWidth="1"/>
    <col min="9132" max="9132" width="17" style="1" customWidth="1"/>
    <col min="9133" max="9134" width="17.42578125" style="1" customWidth="1"/>
    <col min="9135" max="9136" width="16.5703125" style="1" customWidth="1"/>
    <col min="9137" max="9139" width="17.42578125" style="1" customWidth="1"/>
    <col min="9140" max="9141" width="16.5703125" style="1" customWidth="1"/>
    <col min="9142" max="9144" width="17.42578125" style="1" customWidth="1"/>
    <col min="9145" max="9146" width="16.5703125" style="1" customWidth="1"/>
    <col min="9147" max="9149" width="17.42578125" style="1" customWidth="1"/>
    <col min="9150" max="9150" width="15.5703125" style="1" customWidth="1"/>
    <col min="9151" max="9151" width="16.5703125" style="1" customWidth="1"/>
    <col min="9152" max="9153" width="17.42578125" style="1" customWidth="1"/>
    <col min="9154" max="9188" width="12.140625" style="1" customWidth="1"/>
    <col min="9189" max="9379" width="9.140625" style="1"/>
    <col min="9380" max="9380" width="34.85546875" style="1" customWidth="1"/>
    <col min="9381" max="9381" width="23.140625" style="1" customWidth="1"/>
    <col min="9382" max="9382" width="6.28515625" style="1" customWidth="1"/>
    <col min="9383" max="9383" width="51" style="1" customWidth="1"/>
    <col min="9384" max="9384" width="16.5703125" style="1" customWidth="1"/>
    <col min="9385" max="9385" width="12.85546875" style="1" customWidth="1"/>
    <col min="9386" max="9386" width="15.5703125" style="1" customWidth="1"/>
    <col min="9387" max="9387" width="16.5703125" style="1" customWidth="1"/>
    <col min="9388" max="9388" width="17" style="1" customWidth="1"/>
    <col min="9389" max="9390" width="17.42578125" style="1" customWidth="1"/>
    <col min="9391" max="9392" width="16.5703125" style="1" customWidth="1"/>
    <col min="9393" max="9395" width="17.42578125" style="1" customWidth="1"/>
    <col min="9396" max="9397" width="16.5703125" style="1" customWidth="1"/>
    <col min="9398" max="9400" width="17.42578125" style="1" customWidth="1"/>
    <col min="9401" max="9402" width="16.5703125" style="1" customWidth="1"/>
    <col min="9403" max="9405" width="17.42578125" style="1" customWidth="1"/>
    <col min="9406" max="9406" width="15.5703125" style="1" customWidth="1"/>
    <col min="9407" max="9407" width="16.5703125" style="1" customWidth="1"/>
    <col min="9408" max="9409" width="17.42578125" style="1" customWidth="1"/>
    <col min="9410" max="9444" width="12.140625" style="1" customWidth="1"/>
    <col min="9445" max="9635" width="9.140625" style="1"/>
    <col min="9636" max="9636" width="34.85546875" style="1" customWidth="1"/>
    <col min="9637" max="9637" width="23.140625" style="1" customWidth="1"/>
    <col min="9638" max="9638" width="6.28515625" style="1" customWidth="1"/>
    <col min="9639" max="9639" width="51" style="1" customWidth="1"/>
    <col min="9640" max="9640" width="16.5703125" style="1" customWidth="1"/>
    <col min="9641" max="9641" width="12.85546875" style="1" customWidth="1"/>
    <col min="9642" max="9642" width="15.5703125" style="1" customWidth="1"/>
    <col min="9643" max="9643" width="16.5703125" style="1" customWidth="1"/>
    <col min="9644" max="9644" width="17" style="1" customWidth="1"/>
    <col min="9645" max="9646" width="17.42578125" style="1" customWidth="1"/>
    <col min="9647" max="9648" width="16.5703125" style="1" customWidth="1"/>
    <col min="9649" max="9651" width="17.42578125" style="1" customWidth="1"/>
    <col min="9652" max="9653" width="16.5703125" style="1" customWidth="1"/>
    <col min="9654" max="9656" width="17.42578125" style="1" customWidth="1"/>
    <col min="9657" max="9658" width="16.5703125" style="1" customWidth="1"/>
    <col min="9659" max="9661" width="17.42578125" style="1" customWidth="1"/>
    <col min="9662" max="9662" width="15.5703125" style="1" customWidth="1"/>
    <col min="9663" max="9663" width="16.5703125" style="1" customWidth="1"/>
    <col min="9664" max="9665" width="17.42578125" style="1" customWidth="1"/>
    <col min="9666" max="9700" width="12.140625" style="1" customWidth="1"/>
    <col min="9701" max="9891" width="9.140625" style="1"/>
    <col min="9892" max="9892" width="34.85546875" style="1" customWidth="1"/>
    <col min="9893" max="9893" width="23.140625" style="1" customWidth="1"/>
    <col min="9894" max="9894" width="6.28515625" style="1" customWidth="1"/>
    <col min="9895" max="9895" width="51" style="1" customWidth="1"/>
    <col min="9896" max="9896" width="16.5703125" style="1" customWidth="1"/>
    <col min="9897" max="9897" width="12.85546875" style="1" customWidth="1"/>
    <col min="9898" max="9898" width="15.5703125" style="1" customWidth="1"/>
    <col min="9899" max="9899" width="16.5703125" style="1" customWidth="1"/>
    <col min="9900" max="9900" width="17" style="1" customWidth="1"/>
    <col min="9901" max="9902" width="17.42578125" style="1" customWidth="1"/>
    <col min="9903" max="9904" width="16.5703125" style="1" customWidth="1"/>
    <col min="9905" max="9907" width="17.42578125" style="1" customWidth="1"/>
    <col min="9908" max="9909" width="16.5703125" style="1" customWidth="1"/>
    <col min="9910" max="9912" width="17.42578125" style="1" customWidth="1"/>
    <col min="9913" max="9914" width="16.5703125" style="1" customWidth="1"/>
    <col min="9915" max="9917" width="17.42578125" style="1" customWidth="1"/>
    <col min="9918" max="9918" width="15.5703125" style="1" customWidth="1"/>
    <col min="9919" max="9919" width="16.5703125" style="1" customWidth="1"/>
    <col min="9920" max="9921" width="17.42578125" style="1" customWidth="1"/>
    <col min="9922" max="9956" width="12.140625" style="1" customWidth="1"/>
    <col min="9957" max="10147" width="9.140625" style="1"/>
    <col min="10148" max="10148" width="34.85546875" style="1" customWidth="1"/>
    <col min="10149" max="10149" width="23.140625" style="1" customWidth="1"/>
    <col min="10150" max="10150" width="6.28515625" style="1" customWidth="1"/>
    <col min="10151" max="10151" width="51" style="1" customWidth="1"/>
    <col min="10152" max="10152" width="16.5703125" style="1" customWidth="1"/>
    <col min="10153" max="10153" width="12.85546875" style="1" customWidth="1"/>
    <col min="10154" max="10154" width="15.5703125" style="1" customWidth="1"/>
    <col min="10155" max="10155" width="16.5703125" style="1" customWidth="1"/>
    <col min="10156" max="10156" width="17" style="1" customWidth="1"/>
    <col min="10157" max="10158" width="17.42578125" style="1" customWidth="1"/>
    <col min="10159" max="10160" width="16.5703125" style="1" customWidth="1"/>
    <col min="10161" max="10163" width="17.42578125" style="1" customWidth="1"/>
    <col min="10164" max="10165" width="16.5703125" style="1" customWidth="1"/>
    <col min="10166" max="10168" width="17.42578125" style="1" customWidth="1"/>
    <col min="10169" max="10170" width="16.5703125" style="1" customWidth="1"/>
    <col min="10171" max="10173" width="17.42578125" style="1" customWidth="1"/>
    <col min="10174" max="10174" width="15.5703125" style="1" customWidth="1"/>
    <col min="10175" max="10175" width="16.5703125" style="1" customWidth="1"/>
    <col min="10176" max="10177" width="17.42578125" style="1" customWidth="1"/>
    <col min="10178" max="10212" width="12.140625" style="1" customWidth="1"/>
    <col min="10213" max="10403" width="9.140625" style="1"/>
    <col min="10404" max="10404" width="34.85546875" style="1" customWidth="1"/>
    <col min="10405" max="10405" width="23.140625" style="1" customWidth="1"/>
    <col min="10406" max="10406" width="6.28515625" style="1" customWidth="1"/>
    <col min="10407" max="10407" width="51" style="1" customWidth="1"/>
    <col min="10408" max="10408" width="16.5703125" style="1" customWidth="1"/>
    <col min="10409" max="10409" width="12.85546875" style="1" customWidth="1"/>
    <col min="10410" max="10410" width="15.5703125" style="1" customWidth="1"/>
    <col min="10411" max="10411" width="16.5703125" style="1" customWidth="1"/>
    <col min="10412" max="10412" width="17" style="1" customWidth="1"/>
    <col min="10413" max="10414" width="17.42578125" style="1" customWidth="1"/>
    <col min="10415" max="10416" width="16.5703125" style="1" customWidth="1"/>
    <col min="10417" max="10419" width="17.42578125" style="1" customWidth="1"/>
    <col min="10420" max="10421" width="16.5703125" style="1" customWidth="1"/>
    <col min="10422" max="10424" width="17.42578125" style="1" customWidth="1"/>
    <col min="10425" max="10426" width="16.5703125" style="1" customWidth="1"/>
    <col min="10427" max="10429" width="17.42578125" style="1" customWidth="1"/>
    <col min="10430" max="10430" width="15.5703125" style="1" customWidth="1"/>
    <col min="10431" max="10431" width="16.5703125" style="1" customWidth="1"/>
    <col min="10432" max="10433" width="17.42578125" style="1" customWidth="1"/>
    <col min="10434" max="10468" width="12.140625" style="1" customWidth="1"/>
    <col min="10469" max="10659" width="9.140625" style="1"/>
    <col min="10660" max="10660" width="34.85546875" style="1" customWidth="1"/>
    <col min="10661" max="10661" width="23.140625" style="1" customWidth="1"/>
    <col min="10662" max="10662" width="6.28515625" style="1" customWidth="1"/>
    <col min="10663" max="10663" width="51" style="1" customWidth="1"/>
    <col min="10664" max="10664" width="16.5703125" style="1" customWidth="1"/>
    <col min="10665" max="10665" width="12.85546875" style="1" customWidth="1"/>
    <col min="10666" max="10666" width="15.5703125" style="1" customWidth="1"/>
    <col min="10667" max="10667" width="16.5703125" style="1" customWidth="1"/>
    <col min="10668" max="10668" width="17" style="1" customWidth="1"/>
    <col min="10669" max="10670" width="17.42578125" style="1" customWidth="1"/>
    <col min="10671" max="10672" width="16.5703125" style="1" customWidth="1"/>
    <col min="10673" max="10675" width="17.42578125" style="1" customWidth="1"/>
    <col min="10676" max="10677" width="16.5703125" style="1" customWidth="1"/>
    <col min="10678" max="10680" width="17.42578125" style="1" customWidth="1"/>
    <col min="10681" max="10682" width="16.5703125" style="1" customWidth="1"/>
    <col min="10683" max="10685" width="17.42578125" style="1" customWidth="1"/>
    <col min="10686" max="10686" width="15.5703125" style="1" customWidth="1"/>
    <col min="10687" max="10687" width="16.5703125" style="1" customWidth="1"/>
    <col min="10688" max="10689" width="17.42578125" style="1" customWidth="1"/>
    <col min="10690" max="10724" width="12.140625" style="1" customWidth="1"/>
    <col min="10725" max="10915" width="9.140625" style="1"/>
    <col min="10916" max="10916" width="34.85546875" style="1" customWidth="1"/>
    <col min="10917" max="10917" width="23.140625" style="1" customWidth="1"/>
    <col min="10918" max="10918" width="6.28515625" style="1" customWidth="1"/>
    <col min="10919" max="10919" width="51" style="1" customWidth="1"/>
    <col min="10920" max="10920" width="16.5703125" style="1" customWidth="1"/>
    <col min="10921" max="10921" width="12.85546875" style="1" customWidth="1"/>
    <col min="10922" max="10922" width="15.5703125" style="1" customWidth="1"/>
    <col min="10923" max="10923" width="16.5703125" style="1" customWidth="1"/>
    <col min="10924" max="10924" width="17" style="1" customWidth="1"/>
    <col min="10925" max="10926" width="17.42578125" style="1" customWidth="1"/>
    <col min="10927" max="10928" width="16.5703125" style="1" customWidth="1"/>
    <col min="10929" max="10931" width="17.42578125" style="1" customWidth="1"/>
    <col min="10932" max="10933" width="16.5703125" style="1" customWidth="1"/>
    <col min="10934" max="10936" width="17.42578125" style="1" customWidth="1"/>
    <col min="10937" max="10938" width="16.5703125" style="1" customWidth="1"/>
    <col min="10939" max="10941" width="17.42578125" style="1" customWidth="1"/>
    <col min="10942" max="10942" width="15.5703125" style="1" customWidth="1"/>
    <col min="10943" max="10943" width="16.5703125" style="1" customWidth="1"/>
    <col min="10944" max="10945" width="17.42578125" style="1" customWidth="1"/>
    <col min="10946" max="10980" width="12.140625" style="1" customWidth="1"/>
    <col min="10981" max="11171" width="9.140625" style="1"/>
    <col min="11172" max="11172" width="34.85546875" style="1" customWidth="1"/>
    <col min="11173" max="11173" width="23.140625" style="1" customWidth="1"/>
    <col min="11174" max="11174" width="6.28515625" style="1" customWidth="1"/>
    <col min="11175" max="11175" width="51" style="1" customWidth="1"/>
    <col min="11176" max="11176" width="16.5703125" style="1" customWidth="1"/>
    <col min="11177" max="11177" width="12.85546875" style="1" customWidth="1"/>
    <col min="11178" max="11178" width="15.5703125" style="1" customWidth="1"/>
    <col min="11179" max="11179" width="16.5703125" style="1" customWidth="1"/>
    <col min="11180" max="11180" width="17" style="1" customWidth="1"/>
    <col min="11181" max="11182" width="17.42578125" style="1" customWidth="1"/>
    <col min="11183" max="11184" width="16.5703125" style="1" customWidth="1"/>
    <col min="11185" max="11187" width="17.42578125" style="1" customWidth="1"/>
    <col min="11188" max="11189" width="16.5703125" style="1" customWidth="1"/>
    <col min="11190" max="11192" width="17.42578125" style="1" customWidth="1"/>
    <col min="11193" max="11194" width="16.5703125" style="1" customWidth="1"/>
    <col min="11195" max="11197" width="17.42578125" style="1" customWidth="1"/>
    <col min="11198" max="11198" width="15.5703125" style="1" customWidth="1"/>
    <col min="11199" max="11199" width="16.5703125" style="1" customWidth="1"/>
    <col min="11200" max="11201" width="17.42578125" style="1" customWidth="1"/>
    <col min="11202" max="11236" width="12.140625" style="1" customWidth="1"/>
    <col min="11237" max="11427" width="9.140625" style="1"/>
    <col min="11428" max="11428" width="34.85546875" style="1" customWidth="1"/>
    <col min="11429" max="11429" width="23.140625" style="1" customWidth="1"/>
    <col min="11430" max="11430" width="6.28515625" style="1" customWidth="1"/>
    <col min="11431" max="11431" width="51" style="1" customWidth="1"/>
    <col min="11432" max="11432" width="16.5703125" style="1" customWidth="1"/>
    <col min="11433" max="11433" width="12.85546875" style="1" customWidth="1"/>
    <col min="11434" max="11434" width="15.5703125" style="1" customWidth="1"/>
    <col min="11435" max="11435" width="16.5703125" style="1" customWidth="1"/>
    <col min="11436" max="11436" width="17" style="1" customWidth="1"/>
    <col min="11437" max="11438" width="17.42578125" style="1" customWidth="1"/>
    <col min="11439" max="11440" width="16.5703125" style="1" customWidth="1"/>
    <col min="11441" max="11443" width="17.42578125" style="1" customWidth="1"/>
    <col min="11444" max="11445" width="16.5703125" style="1" customWidth="1"/>
    <col min="11446" max="11448" width="17.42578125" style="1" customWidth="1"/>
    <col min="11449" max="11450" width="16.5703125" style="1" customWidth="1"/>
    <col min="11451" max="11453" width="17.42578125" style="1" customWidth="1"/>
    <col min="11454" max="11454" width="15.5703125" style="1" customWidth="1"/>
    <col min="11455" max="11455" width="16.5703125" style="1" customWidth="1"/>
    <col min="11456" max="11457" width="17.42578125" style="1" customWidth="1"/>
    <col min="11458" max="11492" width="12.140625" style="1" customWidth="1"/>
    <col min="11493" max="11683" width="9.140625" style="1"/>
    <col min="11684" max="11684" width="34.85546875" style="1" customWidth="1"/>
    <col min="11685" max="11685" width="23.140625" style="1" customWidth="1"/>
    <col min="11686" max="11686" width="6.28515625" style="1" customWidth="1"/>
    <col min="11687" max="11687" width="51" style="1" customWidth="1"/>
    <col min="11688" max="11688" width="16.5703125" style="1" customWidth="1"/>
    <col min="11689" max="11689" width="12.85546875" style="1" customWidth="1"/>
    <col min="11690" max="11690" width="15.5703125" style="1" customWidth="1"/>
    <col min="11691" max="11691" width="16.5703125" style="1" customWidth="1"/>
    <col min="11692" max="11692" width="17" style="1" customWidth="1"/>
    <col min="11693" max="11694" width="17.42578125" style="1" customWidth="1"/>
    <col min="11695" max="11696" width="16.5703125" style="1" customWidth="1"/>
    <col min="11697" max="11699" width="17.42578125" style="1" customWidth="1"/>
    <col min="11700" max="11701" width="16.5703125" style="1" customWidth="1"/>
    <col min="11702" max="11704" width="17.42578125" style="1" customWidth="1"/>
    <col min="11705" max="11706" width="16.5703125" style="1" customWidth="1"/>
    <col min="11707" max="11709" width="17.42578125" style="1" customWidth="1"/>
    <col min="11710" max="11710" width="15.5703125" style="1" customWidth="1"/>
    <col min="11711" max="11711" width="16.5703125" style="1" customWidth="1"/>
    <col min="11712" max="11713" width="17.42578125" style="1" customWidth="1"/>
    <col min="11714" max="11748" width="12.140625" style="1" customWidth="1"/>
    <col min="11749" max="11939" width="9.140625" style="1"/>
    <col min="11940" max="11940" width="34.85546875" style="1" customWidth="1"/>
    <col min="11941" max="11941" width="23.140625" style="1" customWidth="1"/>
    <col min="11942" max="11942" width="6.28515625" style="1" customWidth="1"/>
    <col min="11943" max="11943" width="51" style="1" customWidth="1"/>
    <col min="11944" max="11944" width="16.5703125" style="1" customWidth="1"/>
    <col min="11945" max="11945" width="12.85546875" style="1" customWidth="1"/>
    <col min="11946" max="11946" width="15.5703125" style="1" customWidth="1"/>
    <col min="11947" max="11947" width="16.5703125" style="1" customWidth="1"/>
    <col min="11948" max="11948" width="17" style="1" customWidth="1"/>
    <col min="11949" max="11950" width="17.42578125" style="1" customWidth="1"/>
    <col min="11951" max="11952" width="16.5703125" style="1" customWidth="1"/>
    <col min="11953" max="11955" width="17.42578125" style="1" customWidth="1"/>
    <col min="11956" max="11957" width="16.5703125" style="1" customWidth="1"/>
    <col min="11958" max="11960" width="17.42578125" style="1" customWidth="1"/>
    <col min="11961" max="11962" width="16.5703125" style="1" customWidth="1"/>
    <col min="11963" max="11965" width="17.42578125" style="1" customWidth="1"/>
    <col min="11966" max="11966" width="15.5703125" style="1" customWidth="1"/>
    <col min="11967" max="11967" width="16.5703125" style="1" customWidth="1"/>
    <col min="11968" max="11969" width="17.42578125" style="1" customWidth="1"/>
    <col min="11970" max="12004" width="12.140625" style="1" customWidth="1"/>
    <col min="12005" max="12195" width="9.140625" style="1"/>
    <col min="12196" max="12196" width="34.85546875" style="1" customWidth="1"/>
    <col min="12197" max="12197" width="23.140625" style="1" customWidth="1"/>
    <col min="12198" max="12198" width="6.28515625" style="1" customWidth="1"/>
    <col min="12199" max="12199" width="51" style="1" customWidth="1"/>
    <col min="12200" max="12200" width="16.5703125" style="1" customWidth="1"/>
    <col min="12201" max="12201" width="12.85546875" style="1" customWidth="1"/>
    <col min="12202" max="12202" width="15.5703125" style="1" customWidth="1"/>
    <col min="12203" max="12203" width="16.5703125" style="1" customWidth="1"/>
    <col min="12204" max="12204" width="17" style="1" customWidth="1"/>
    <col min="12205" max="12206" width="17.42578125" style="1" customWidth="1"/>
    <col min="12207" max="12208" width="16.5703125" style="1" customWidth="1"/>
    <col min="12209" max="12211" width="17.42578125" style="1" customWidth="1"/>
    <col min="12212" max="12213" width="16.5703125" style="1" customWidth="1"/>
    <col min="12214" max="12216" width="17.42578125" style="1" customWidth="1"/>
    <col min="12217" max="12218" width="16.5703125" style="1" customWidth="1"/>
    <col min="12219" max="12221" width="17.42578125" style="1" customWidth="1"/>
    <col min="12222" max="12222" width="15.5703125" style="1" customWidth="1"/>
    <col min="12223" max="12223" width="16.5703125" style="1" customWidth="1"/>
    <col min="12224" max="12225" width="17.42578125" style="1" customWidth="1"/>
    <col min="12226" max="12260" width="12.140625" style="1" customWidth="1"/>
    <col min="12261" max="12451" width="9.140625" style="1"/>
    <col min="12452" max="12452" width="34.85546875" style="1" customWidth="1"/>
    <col min="12453" max="12453" width="23.140625" style="1" customWidth="1"/>
    <col min="12454" max="12454" width="6.28515625" style="1" customWidth="1"/>
    <col min="12455" max="12455" width="51" style="1" customWidth="1"/>
    <col min="12456" max="12456" width="16.5703125" style="1" customWidth="1"/>
    <col min="12457" max="12457" width="12.85546875" style="1" customWidth="1"/>
    <col min="12458" max="12458" width="15.5703125" style="1" customWidth="1"/>
    <col min="12459" max="12459" width="16.5703125" style="1" customWidth="1"/>
    <col min="12460" max="12460" width="17" style="1" customWidth="1"/>
    <col min="12461" max="12462" width="17.42578125" style="1" customWidth="1"/>
    <col min="12463" max="12464" width="16.5703125" style="1" customWidth="1"/>
    <col min="12465" max="12467" width="17.42578125" style="1" customWidth="1"/>
    <col min="12468" max="12469" width="16.5703125" style="1" customWidth="1"/>
    <col min="12470" max="12472" width="17.42578125" style="1" customWidth="1"/>
    <col min="12473" max="12474" width="16.5703125" style="1" customWidth="1"/>
    <col min="12475" max="12477" width="17.42578125" style="1" customWidth="1"/>
    <col min="12478" max="12478" width="15.5703125" style="1" customWidth="1"/>
    <col min="12479" max="12479" width="16.5703125" style="1" customWidth="1"/>
    <col min="12480" max="12481" width="17.42578125" style="1" customWidth="1"/>
    <col min="12482" max="12516" width="12.140625" style="1" customWidth="1"/>
    <col min="12517" max="12707" width="9.140625" style="1"/>
    <col min="12708" max="12708" width="34.85546875" style="1" customWidth="1"/>
    <col min="12709" max="12709" width="23.140625" style="1" customWidth="1"/>
    <col min="12710" max="12710" width="6.28515625" style="1" customWidth="1"/>
    <col min="12711" max="12711" width="51" style="1" customWidth="1"/>
    <col min="12712" max="12712" width="16.5703125" style="1" customWidth="1"/>
    <col min="12713" max="12713" width="12.85546875" style="1" customWidth="1"/>
    <col min="12714" max="12714" width="15.5703125" style="1" customWidth="1"/>
    <col min="12715" max="12715" width="16.5703125" style="1" customWidth="1"/>
    <col min="12716" max="12716" width="17" style="1" customWidth="1"/>
    <col min="12717" max="12718" width="17.42578125" style="1" customWidth="1"/>
    <col min="12719" max="12720" width="16.5703125" style="1" customWidth="1"/>
    <col min="12721" max="12723" width="17.42578125" style="1" customWidth="1"/>
    <col min="12724" max="12725" width="16.5703125" style="1" customWidth="1"/>
    <col min="12726" max="12728" width="17.42578125" style="1" customWidth="1"/>
    <col min="12729" max="12730" width="16.5703125" style="1" customWidth="1"/>
    <col min="12731" max="12733" width="17.42578125" style="1" customWidth="1"/>
    <col min="12734" max="12734" width="15.5703125" style="1" customWidth="1"/>
    <col min="12735" max="12735" width="16.5703125" style="1" customWidth="1"/>
    <col min="12736" max="12737" width="17.42578125" style="1" customWidth="1"/>
    <col min="12738" max="12772" width="12.140625" style="1" customWidth="1"/>
    <col min="12773" max="12963" width="9.140625" style="1"/>
    <col min="12964" max="12964" width="34.85546875" style="1" customWidth="1"/>
    <col min="12965" max="12965" width="23.140625" style="1" customWidth="1"/>
    <col min="12966" max="12966" width="6.28515625" style="1" customWidth="1"/>
    <col min="12967" max="12967" width="51" style="1" customWidth="1"/>
    <col min="12968" max="12968" width="16.5703125" style="1" customWidth="1"/>
    <col min="12969" max="12969" width="12.85546875" style="1" customWidth="1"/>
    <col min="12970" max="12970" width="15.5703125" style="1" customWidth="1"/>
    <col min="12971" max="12971" width="16.5703125" style="1" customWidth="1"/>
    <col min="12972" max="12972" width="17" style="1" customWidth="1"/>
    <col min="12973" max="12974" width="17.42578125" style="1" customWidth="1"/>
    <col min="12975" max="12976" width="16.5703125" style="1" customWidth="1"/>
    <col min="12977" max="12979" width="17.42578125" style="1" customWidth="1"/>
    <col min="12980" max="12981" width="16.5703125" style="1" customWidth="1"/>
    <col min="12982" max="12984" width="17.42578125" style="1" customWidth="1"/>
    <col min="12985" max="12986" width="16.5703125" style="1" customWidth="1"/>
    <col min="12987" max="12989" width="17.42578125" style="1" customWidth="1"/>
    <col min="12990" max="12990" width="15.5703125" style="1" customWidth="1"/>
    <col min="12991" max="12991" width="16.5703125" style="1" customWidth="1"/>
    <col min="12992" max="12993" width="17.42578125" style="1" customWidth="1"/>
    <col min="12994" max="13028" width="12.140625" style="1" customWidth="1"/>
    <col min="13029" max="13219" width="9.140625" style="1"/>
    <col min="13220" max="13220" width="34.85546875" style="1" customWidth="1"/>
    <col min="13221" max="13221" width="23.140625" style="1" customWidth="1"/>
    <col min="13222" max="13222" width="6.28515625" style="1" customWidth="1"/>
    <col min="13223" max="13223" width="51" style="1" customWidth="1"/>
    <col min="13224" max="13224" width="16.5703125" style="1" customWidth="1"/>
    <col min="13225" max="13225" width="12.85546875" style="1" customWidth="1"/>
    <col min="13226" max="13226" width="15.5703125" style="1" customWidth="1"/>
    <col min="13227" max="13227" width="16.5703125" style="1" customWidth="1"/>
    <col min="13228" max="13228" width="17" style="1" customWidth="1"/>
    <col min="13229" max="13230" width="17.42578125" style="1" customWidth="1"/>
    <col min="13231" max="13232" width="16.5703125" style="1" customWidth="1"/>
    <col min="13233" max="13235" width="17.42578125" style="1" customWidth="1"/>
    <col min="13236" max="13237" width="16.5703125" style="1" customWidth="1"/>
    <col min="13238" max="13240" width="17.42578125" style="1" customWidth="1"/>
    <col min="13241" max="13242" width="16.5703125" style="1" customWidth="1"/>
    <col min="13243" max="13245" width="17.42578125" style="1" customWidth="1"/>
    <col min="13246" max="13246" width="15.5703125" style="1" customWidth="1"/>
    <col min="13247" max="13247" width="16.5703125" style="1" customWidth="1"/>
    <col min="13248" max="13249" width="17.42578125" style="1" customWidth="1"/>
    <col min="13250" max="13284" width="12.140625" style="1" customWidth="1"/>
    <col min="13285" max="13475" width="9.140625" style="1"/>
    <col min="13476" max="13476" width="34.85546875" style="1" customWidth="1"/>
    <col min="13477" max="13477" width="23.140625" style="1" customWidth="1"/>
    <col min="13478" max="13478" width="6.28515625" style="1" customWidth="1"/>
    <col min="13479" max="13479" width="51" style="1" customWidth="1"/>
    <col min="13480" max="13480" width="16.5703125" style="1" customWidth="1"/>
    <col min="13481" max="13481" width="12.85546875" style="1" customWidth="1"/>
    <col min="13482" max="13482" width="15.5703125" style="1" customWidth="1"/>
    <col min="13483" max="13483" width="16.5703125" style="1" customWidth="1"/>
    <col min="13484" max="13484" width="17" style="1" customWidth="1"/>
    <col min="13485" max="13486" width="17.42578125" style="1" customWidth="1"/>
    <col min="13487" max="13488" width="16.5703125" style="1" customWidth="1"/>
    <col min="13489" max="13491" width="17.42578125" style="1" customWidth="1"/>
    <col min="13492" max="13493" width="16.5703125" style="1" customWidth="1"/>
    <col min="13494" max="13496" width="17.42578125" style="1" customWidth="1"/>
    <col min="13497" max="13498" width="16.5703125" style="1" customWidth="1"/>
    <col min="13499" max="13501" width="17.42578125" style="1" customWidth="1"/>
    <col min="13502" max="13502" width="15.5703125" style="1" customWidth="1"/>
    <col min="13503" max="13503" width="16.5703125" style="1" customWidth="1"/>
    <col min="13504" max="13505" width="17.42578125" style="1" customWidth="1"/>
    <col min="13506" max="13540" width="12.140625" style="1" customWidth="1"/>
    <col min="13541" max="13731" width="9.140625" style="1"/>
    <col min="13732" max="13732" width="34.85546875" style="1" customWidth="1"/>
    <col min="13733" max="13733" width="23.140625" style="1" customWidth="1"/>
    <col min="13734" max="13734" width="6.28515625" style="1" customWidth="1"/>
    <col min="13735" max="13735" width="51" style="1" customWidth="1"/>
    <col min="13736" max="13736" width="16.5703125" style="1" customWidth="1"/>
    <col min="13737" max="13737" width="12.85546875" style="1" customWidth="1"/>
    <col min="13738" max="13738" width="15.5703125" style="1" customWidth="1"/>
    <col min="13739" max="13739" width="16.5703125" style="1" customWidth="1"/>
    <col min="13740" max="13740" width="17" style="1" customWidth="1"/>
    <col min="13741" max="13742" width="17.42578125" style="1" customWidth="1"/>
    <col min="13743" max="13744" width="16.5703125" style="1" customWidth="1"/>
    <col min="13745" max="13747" width="17.42578125" style="1" customWidth="1"/>
    <col min="13748" max="13749" width="16.5703125" style="1" customWidth="1"/>
    <col min="13750" max="13752" width="17.42578125" style="1" customWidth="1"/>
    <col min="13753" max="13754" width="16.5703125" style="1" customWidth="1"/>
    <col min="13755" max="13757" width="17.42578125" style="1" customWidth="1"/>
    <col min="13758" max="13758" width="15.5703125" style="1" customWidth="1"/>
    <col min="13759" max="13759" width="16.5703125" style="1" customWidth="1"/>
    <col min="13760" max="13761" width="17.42578125" style="1" customWidth="1"/>
    <col min="13762" max="13796" width="12.140625" style="1" customWidth="1"/>
    <col min="13797" max="13987" width="9.140625" style="1"/>
    <col min="13988" max="13988" width="34.85546875" style="1" customWidth="1"/>
    <col min="13989" max="13989" width="23.140625" style="1" customWidth="1"/>
    <col min="13990" max="13990" width="6.28515625" style="1" customWidth="1"/>
    <col min="13991" max="13991" width="51" style="1" customWidth="1"/>
    <col min="13992" max="13992" width="16.5703125" style="1" customWidth="1"/>
    <col min="13993" max="13993" width="12.85546875" style="1" customWidth="1"/>
    <col min="13994" max="13994" width="15.5703125" style="1" customWidth="1"/>
    <col min="13995" max="13995" width="16.5703125" style="1" customWidth="1"/>
    <col min="13996" max="13996" width="17" style="1" customWidth="1"/>
    <col min="13997" max="13998" width="17.42578125" style="1" customWidth="1"/>
    <col min="13999" max="14000" width="16.5703125" style="1" customWidth="1"/>
    <col min="14001" max="14003" width="17.42578125" style="1" customWidth="1"/>
    <col min="14004" max="14005" width="16.5703125" style="1" customWidth="1"/>
    <col min="14006" max="14008" width="17.42578125" style="1" customWidth="1"/>
    <col min="14009" max="14010" width="16.5703125" style="1" customWidth="1"/>
    <col min="14011" max="14013" width="17.42578125" style="1" customWidth="1"/>
    <col min="14014" max="14014" width="15.5703125" style="1" customWidth="1"/>
    <col min="14015" max="14015" width="16.5703125" style="1" customWidth="1"/>
    <col min="14016" max="14017" width="17.42578125" style="1" customWidth="1"/>
    <col min="14018" max="14052" width="12.140625" style="1" customWidth="1"/>
    <col min="14053" max="14243" width="9.140625" style="1"/>
    <col min="14244" max="14244" width="34.85546875" style="1" customWidth="1"/>
    <col min="14245" max="14245" width="23.140625" style="1" customWidth="1"/>
    <col min="14246" max="14246" width="6.28515625" style="1" customWidth="1"/>
    <col min="14247" max="14247" width="51" style="1" customWidth="1"/>
    <col min="14248" max="14248" width="16.5703125" style="1" customWidth="1"/>
    <col min="14249" max="14249" width="12.85546875" style="1" customWidth="1"/>
    <col min="14250" max="14250" width="15.5703125" style="1" customWidth="1"/>
    <col min="14251" max="14251" width="16.5703125" style="1" customWidth="1"/>
    <col min="14252" max="14252" width="17" style="1" customWidth="1"/>
    <col min="14253" max="14254" width="17.42578125" style="1" customWidth="1"/>
    <col min="14255" max="14256" width="16.5703125" style="1" customWidth="1"/>
    <col min="14257" max="14259" width="17.42578125" style="1" customWidth="1"/>
    <col min="14260" max="14261" width="16.5703125" style="1" customWidth="1"/>
    <col min="14262" max="14264" width="17.42578125" style="1" customWidth="1"/>
    <col min="14265" max="14266" width="16.5703125" style="1" customWidth="1"/>
    <col min="14267" max="14269" width="17.42578125" style="1" customWidth="1"/>
    <col min="14270" max="14270" width="15.5703125" style="1" customWidth="1"/>
    <col min="14271" max="14271" width="16.5703125" style="1" customWidth="1"/>
    <col min="14272" max="14273" width="17.42578125" style="1" customWidth="1"/>
    <col min="14274" max="14308" width="12.140625" style="1" customWidth="1"/>
    <col min="14309" max="14499" width="9.140625" style="1"/>
    <col min="14500" max="14500" width="34.85546875" style="1" customWidth="1"/>
    <col min="14501" max="14501" width="23.140625" style="1" customWidth="1"/>
    <col min="14502" max="14502" width="6.28515625" style="1" customWidth="1"/>
    <col min="14503" max="14503" width="51" style="1" customWidth="1"/>
    <col min="14504" max="14504" width="16.5703125" style="1" customWidth="1"/>
    <col min="14505" max="14505" width="12.85546875" style="1" customWidth="1"/>
    <col min="14506" max="14506" width="15.5703125" style="1" customWidth="1"/>
    <col min="14507" max="14507" width="16.5703125" style="1" customWidth="1"/>
    <col min="14508" max="14508" width="17" style="1" customWidth="1"/>
    <col min="14509" max="14510" width="17.42578125" style="1" customWidth="1"/>
    <col min="14511" max="14512" width="16.5703125" style="1" customWidth="1"/>
    <col min="14513" max="14515" width="17.42578125" style="1" customWidth="1"/>
    <col min="14516" max="14517" width="16.5703125" style="1" customWidth="1"/>
    <col min="14518" max="14520" width="17.42578125" style="1" customWidth="1"/>
    <col min="14521" max="14522" width="16.5703125" style="1" customWidth="1"/>
    <col min="14523" max="14525" width="17.42578125" style="1" customWidth="1"/>
    <col min="14526" max="14526" width="15.5703125" style="1" customWidth="1"/>
    <col min="14527" max="14527" width="16.5703125" style="1" customWidth="1"/>
    <col min="14528" max="14529" width="17.42578125" style="1" customWidth="1"/>
    <col min="14530" max="14564" width="12.140625" style="1" customWidth="1"/>
    <col min="14565" max="14755" width="9.140625" style="1"/>
    <col min="14756" max="14756" width="34.85546875" style="1" customWidth="1"/>
    <col min="14757" max="14757" width="23.140625" style="1" customWidth="1"/>
    <col min="14758" max="14758" width="6.28515625" style="1" customWidth="1"/>
    <col min="14759" max="14759" width="51" style="1" customWidth="1"/>
    <col min="14760" max="14760" width="16.5703125" style="1" customWidth="1"/>
    <col min="14761" max="14761" width="12.85546875" style="1" customWidth="1"/>
    <col min="14762" max="14762" width="15.5703125" style="1" customWidth="1"/>
    <col min="14763" max="14763" width="16.5703125" style="1" customWidth="1"/>
    <col min="14764" max="14764" width="17" style="1" customWidth="1"/>
    <col min="14765" max="14766" width="17.42578125" style="1" customWidth="1"/>
    <col min="14767" max="14768" width="16.5703125" style="1" customWidth="1"/>
    <col min="14769" max="14771" width="17.42578125" style="1" customWidth="1"/>
    <col min="14772" max="14773" width="16.5703125" style="1" customWidth="1"/>
    <col min="14774" max="14776" width="17.42578125" style="1" customWidth="1"/>
    <col min="14777" max="14778" width="16.5703125" style="1" customWidth="1"/>
    <col min="14779" max="14781" width="17.42578125" style="1" customWidth="1"/>
    <col min="14782" max="14782" width="15.5703125" style="1" customWidth="1"/>
    <col min="14783" max="14783" width="16.5703125" style="1" customWidth="1"/>
    <col min="14784" max="14785" width="17.42578125" style="1" customWidth="1"/>
    <col min="14786" max="14820" width="12.140625" style="1" customWidth="1"/>
    <col min="14821" max="15011" width="9.140625" style="1"/>
    <col min="15012" max="15012" width="34.85546875" style="1" customWidth="1"/>
    <col min="15013" max="15013" width="23.140625" style="1" customWidth="1"/>
    <col min="15014" max="15014" width="6.28515625" style="1" customWidth="1"/>
    <col min="15015" max="15015" width="51" style="1" customWidth="1"/>
    <col min="15016" max="15016" width="16.5703125" style="1" customWidth="1"/>
    <col min="15017" max="15017" width="12.85546875" style="1" customWidth="1"/>
    <col min="15018" max="15018" width="15.5703125" style="1" customWidth="1"/>
    <col min="15019" max="15019" width="16.5703125" style="1" customWidth="1"/>
    <col min="15020" max="15020" width="17" style="1" customWidth="1"/>
    <col min="15021" max="15022" width="17.42578125" style="1" customWidth="1"/>
    <col min="15023" max="15024" width="16.5703125" style="1" customWidth="1"/>
    <col min="15025" max="15027" width="17.42578125" style="1" customWidth="1"/>
    <col min="15028" max="15029" width="16.5703125" style="1" customWidth="1"/>
    <col min="15030" max="15032" width="17.42578125" style="1" customWidth="1"/>
    <col min="15033" max="15034" width="16.5703125" style="1" customWidth="1"/>
    <col min="15035" max="15037" width="17.42578125" style="1" customWidth="1"/>
    <col min="15038" max="15038" width="15.5703125" style="1" customWidth="1"/>
    <col min="15039" max="15039" width="16.5703125" style="1" customWidth="1"/>
    <col min="15040" max="15041" width="17.42578125" style="1" customWidth="1"/>
    <col min="15042" max="15076" width="12.140625" style="1" customWidth="1"/>
    <col min="15077" max="15267" width="9.140625" style="1"/>
    <col min="15268" max="15268" width="34.85546875" style="1" customWidth="1"/>
    <col min="15269" max="15269" width="23.140625" style="1" customWidth="1"/>
    <col min="15270" max="15270" width="6.28515625" style="1" customWidth="1"/>
    <col min="15271" max="15271" width="51" style="1" customWidth="1"/>
    <col min="15272" max="15272" width="16.5703125" style="1" customWidth="1"/>
    <col min="15273" max="15273" width="12.85546875" style="1" customWidth="1"/>
    <col min="15274" max="15274" width="15.5703125" style="1" customWidth="1"/>
    <col min="15275" max="15275" width="16.5703125" style="1" customWidth="1"/>
    <col min="15276" max="15276" width="17" style="1" customWidth="1"/>
    <col min="15277" max="15278" width="17.42578125" style="1" customWidth="1"/>
    <col min="15279" max="15280" width="16.5703125" style="1" customWidth="1"/>
    <col min="15281" max="15283" width="17.42578125" style="1" customWidth="1"/>
    <col min="15284" max="15285" width="16.5703125" style="1" customWidth="1"/>
    <col min="15286" max="15288" width="17.42578125" style="1" customWidth="1"/>
    <col min="15289" max="15290" width="16.5703125" style="1" customWidth="1"/>
    <col min="15291" max="15293" width="17.42578125" style="1" customWidth="1"/>
    <col min="15294" max="15294" width="15.5703125" style="1" customWidth="1"/>
    <col min="15295" max="15295" width="16.5703125" style="1" customWidth="1"/>
    <col min="15296" max="15297" width="17.42578125" style="1" customWidth="1"/>
    <col min="15298" max="15332" width="12.140625" style="1" customWidth="1"/>
    <col min="15333" max="15523" width="9.140625" style="1"/>
    <col min="15524" max="15524" width="34.85546875" style="1" customWidth="1"/>
    <col min="15525" max="15525" width="23.140625" style="1" customWidth="1"/>
    <col min="15526" max="15526" width="6.28515625" style="1" customWidth="1"/>
    <col min="15527" max="15527" width="51" style="1" customWidth="1"/>
    <col min="15528" max="15528" width="16.5703125" style="1" customWidth="1"/>
    <col min="15529" max="15529" width="12.85546875" style="1" customWidth="1"/>
    <col min="15530" max="15530" width="15.5703125" style="1" customWidth="1"/>
    <col min="15531" max="15531" width="16.5703125" style="1" customWidth="1"/>
    <col min="15532" max="15532" width="17" style="1" customWidth="1"/>
    <col min="15533" max="15534" width="17.42578125" style="1" customWidth="1"/>
    <col min="15535" max="15536" width="16.5703125" style="1" customWidth="1"/>
    <col min="15537" max="15539" width="17.42578125" style="1" customWidth="1"/>
    <col min="15540" max="15541" width="16.5703125" style="1" customWidth="1"/>
    <col min="15542" max="15544" width="17.42578125" style="1" customWidth="1"/>
    <col min="15545" max="15546" width="16.5703125" style="1" customWidth="1"/>
    <col min="15547" max="15549" width="17.42578125" style="1" customWidth="1"/>
    <col min="15550" max="15550" width="15.5703125" style="1" customWidth="1"/>
    <col min="15551" max="15551" width="16.5703125" style="1" customWidth="1"/>
    <col min="15552" max="15553" width="17.42578125" style="1" customWidth="1"/>
    <col min="15554" max="15588" width="12.140625" style="1" customWidth="1"/>
    <col min="15589" max="15779" width="9.140625" style="1"/>
    <col min="15780" max="15780" width="34.85546875" style="1" customWidth="1"/>
    <col min="15781" max="15781" width="23.140625" style="1" customWidth="1"/>
    <col min="15782" max="15782" width="6.28515625" style="1" customWidth="1"/>
    <col min="15783" max="15783" width="51" style="1" customWidth="1"/>
    <col min="15784" max="15784" width="16.5703125" style="1" customWidth="1"/>
    <col min="15785" max="15785" width="12.85546875" style="1" customWidth="1"/>
    <col min="15786" max="15786" width="15.5703125" style="1" customWidth="1"/>
    <col min="15787" max="15787" width="16.5703125" style="1" customWidth="1"/>
    <col min="15788" max="15788" width="17" style="1" customWidth="1"/>
    <col min="15789" max="15790" width="17.42578125" style="1" customWidth="1"/>
    <col min="15791" max="15792" width="16.5703125" style="1" customWidth="1"/>
    <col min="15793" max="15795" width="17.42578125" style="1" customWidth="1"/>
    <col min="15796" max="15797" width="16.5703125" style="1" customWidth="1"/>
    <col min="15798" max="15800" width="17.42578125" style="1" customWidth="1"/>
    <col min="15801" max="15802" width="16.5703125" style="1" customWidth="1"/>
    <col min="15803" max="15805" width="17.42578125" style="1" customWidth="1"/>
    <col min="15806" max="15806" width="15.5703125" style="1" customWidth="1"/>
    <col min="15807" max="15807" width="16.5703125" style="1" customWidth="1"/>
    <col min="15808" max="15809" width="17.42578125" style="1" customWidth="1"/>
    <col min="15810" max="15844" width="12.140625" style="1" customWidth="1"/>
    <col min="15845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9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39" t="s">
        <v>44</v>
      </c>
      <c r="B8" s="139"/>
      <c r="C8" s="139"/>
      <c r="D8" s="139"/>
      <c r="E8" s="139"/>
      <c r="F8" s="139"/>
      <c r="G8" s="139"/>
      <c r="H8" s="139"/>
      <c r="I8" s="1"/>
      <c r="J8" s="18"/>
      <c r="K8" s="83"/>
    </row>
    <row r="9" spans="1:11" ht="15" customHeight="1">
      <c r="A9" s="139" t="s">
        <v>55</v>
      </c>
      <c r="B9" s="139"/>
      <c r="C9" s="139"/>
      <c r="D9" s="139"/>
      <c r="E9" s="139"/>
      <c r="F9" s="139"/>
      <c r="G9" s="139"/>
      <c r="H9" s="139"/>
      <c r="I9" s="1"/>
      <c r="J9" s="18"/>
      <c r="K9" s="83"/>
    </row>
    <row r="10" spans="1:11" ht="15" customHeight="1">
      <c r="A10" s="140" t="s">
        <v>79</v>
      </c>
      <c r="B10" s="140"/>
      <c r="C10" s="140"/>
      <c r="D10" s="140"/>
      <c r="E10" s="140"/>
      <c r="F10" s="140"/>
      <c r="G10" s="140"/>
      <c r="H10" s="140"/>
      <c r="I10" s="1"/>
      <c r="J10" s="18"/>
      <c r="K10" s="83"/>
    </row>
    <row r="11" spans="1:11" ht="31.5" customHeight="1">
      <c r="A11" s="141" t="s">
        <v>0</v>
      </c>
      <c r="B11" s="144" t="s">
        <v>1</v>
      </c>
      <c r="C11" s="147" t="s">
        <v>47</v>
      </c>
      <c r="D11" s="148"/>
      <c r="E11" s="141" t="s">
        <v>45</v>
      </c>
      <c r="F11" s="141" t="s">
        <v>119</v>
      </c>
      <c r="G11" s="141" t="s">
        <v>120</v>
      </c>
      <c r="H11" s="141" t="s">
        <v>121</v>
      </c>
      <c r="I11" s="147" t="s">
        <v>46</v>
      </c>
      <c r="J11" s="148"/>
      <c r="K11" s="84"/>
    </row>
    <row r="12" spans="1:11" ht="15" customHeight="1">
      <c r="A12" s="142"/>
      <c r="B12" s="145"/>
      <c r="C12" s="149"/>
      <c r="D12" s="150"/>
      <c r="E12" s="142"/>
      <c r="F12" s="142"/>
      <c r="G12" s="142"/>
      <c r="H12" s="142"/>
      <c r="I12" s="154"/>
      <c r="J12" s="155"/>
      <c r="K12" s="84"/>
    </row>
    <row r="13" spans="1:11" ht="55.5" customHeight="1">
      <c r="A13" s="143"/>
      <c r="B13" s="146"/>
      <c r="C13" s="2" t="s">
        <v>116</v>
      </c>
      <c r="D13" s="106" t="s">
        <v>2</v>
      </c>
      <c r="E13" s="143"/>
      <c r="F13" s="151"/>
      <c r="G13" s="143"/>
      <c r="H13" s="143"/>
      <c r="I13" s="149"/>
      <c r="J13" s="150"/>
      <c r="K13" s="84"/>
    </row>
    <row r="14" spans="1:11">
      <c r="A14" s="3" t="s">
        <v>109</v>
      </c>
      <c r="B14" s="130" t="s">
        <v>110</v>
      </c>
      <c r="C14" s="3"/>
      <c r="D14" s="3" t="s">
        <v>114</v>
      </c>
      <c r="E14" s="3" t="s">
        <v>111</v>
      </c>
      <c r="F14" s="156" t="s">
        <v>112</v>
      </c>
      <c r="G14" s="157"/>
      <c r="H14" s="158"/>
      <c r="I14" s="104" t="s">
        <v>113</v>
      </c>
      <c r="J14" s="105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52"/>
      <c r="J17" s="153"/>
      <c r="K17" s="122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52"/>
      <c r="J18" s="153"/>
      <c r="K18" s="122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52"/>
      <c r="J19" s="153"/>
      <c r="K19" s="122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52"/>
      <c r="J20" s="153"/>
      <c r="K20" s="122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52"/>
      <c r="J21" s="153"/>
      <c r="K21" s="122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52"/>
      <c r="J22" s="153"/>
      <c r="K22" s="122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52"/>
      <c r="J23" s="153"/>
      <c r="K23" s="122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52"/>
      <c r="J24" s="153"/>
      <c r="K24" s="122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52"/>
      <c r="J25" s="153"/>
      <c r="K25" s="122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52"/>
      <c r="J26" s="153"/>
      <c r="K26" s="122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52"/>
      <c r="J27" s="153"/>
      <c r="K27" s="122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52"/>
      <c r="J28" s="153"/>
      <c r="K28" s="122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52"/>
      <c r="J29" s="153"/>
      <c r="K29" s="122"/>
    </row>
    <row r="30" spans="1:11">
      <c r="A30" s="99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52"/>
      <c r="J30" s="153"/>
      <c r="K30" s="122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99"/>
      <c r="J32" s="100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99"/>
      <c r="J33" s="100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99"/>
      <c r="J34" s="100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99"/>
      <c r="J35" s="100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99"/>
      <c r="J36" s="100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99"/>
      <c r="J37" s="100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99"/>
      <c r="J38" s="100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99"/>
      <c r="J39" s="100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99"/>
      <c r="J40" s="100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99"/>
      <c r="J41" s="100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21">
        <v>4</v>
      </c>
      <c r="F44" s="30">
        <v>50120</v>
      </c>
      <c r="G44" s="30">
        <v>52182</v>
      </c>
      <c r="H44" s="30">
        <v>52182</v>
      </c>
      <c r="I44" s="159"/>
      <c r="J44" s="160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21">
        <v>3</v>
      </c>
      <c r="F45" s="30">
        <v>43582</v>
      </c>
      <c r="G45" s="30">
        <v>45376</v>
      </c>
      <c r="H45" s="30">
        <v>45376</v>
      </c>
      <c r="I45" s="159"/>
      <c r="J45" s="160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21">
        <v>3</v>
      </c>
      <c r="F46" s="30">
        <v>61016</v>
      </c>
      <c r="G46" s="30">
        <v>63526</v>
      </c>
      <c r="H46" s="30">
        <v>63526</v>
      </c>
      <c r="I46" s="159"/>
      <c r="J46" s="160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21">
        <v>3</v>
      </c>
      <c r="F47" s="30">
        <v>43582</v>
      </c>
      <c r="G47" s="30">
        <v>45376</v>
      </c>
      <c r="H47" s="30">
        <v>45376</v>
      </c>
      <c r="I47" s="159"/>
      <c r="J47" s="160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21">
        <v>3</v>
      </c>
      <c r="F48" s="30">
        <v>43582</v>
      </c>
      <c r="G48" s="30">
        <v>45376</v>
      </c>
      <c r="H48" s="30">
        <v>45376</v>
      </c>
      <c r="I48" s="159"/>
      <c r="J48" s="160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21">
        <v>5</v>
      </c>
      <c r="F49" s="30">
        <v>65792</v>
      </c>
      <c r="G49" s="30">
        <v>69010</v>
      </c>
      <c r="H49" s="30">
        <v>69010</v>
      </c>
      <c r="I49" s="159"/>
      <c r="J49" s="160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21">
        <v>6</v>
      </c>
      <c r="F50" s="30">
        <v>113315</v>
      </c>
      <c r="G50" s="30">
        <v>117977</v>
      </c>
      <c r="H50" s="30">
        <v>117977</v>
      </c>
      <c r="I50" s="159"/>
      <c r="J50" s="160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21">
        <v>10</v>
      </c>
      <c r="F51" s="30">
        <v>250602</v>
      </c>
      <c r="G51" s="30">
        <v>260910</v>
      </c>
      <c r="H51" s="30">
        <v>260910</v>
      </c>
      <c r="I51" s="159"/>
      <c r="J51" s="160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21">
        <v>7.5</v>
      </c>
      <c r="F52" s="30">
        <v>217915</v>
      </c>
      <c r="G52" s="30">
        <v>226879</v>
      </c>
      <c r="H52" s="30">
        <v>226879</v>
      </c>
      <c r="I52" s="159"/>
      <c r="J52" s="160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21">
        <v>4</v>
      </c>
      <c r="F53" s="30">
        <v>67662</v>
      </c>
      <c r="G53" s="30">
        <v>70445</v>
      </c>
      <c r="H53" s="30">
        <v>70445</v>
      </c>
      <c r="I53" s="159"/>
      <c r="J53" s="160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21">
        <v>3</v>
      </c>
      <c r="F54" s="30">
        <v>58836</v>
      </c>
      <c r="G54" s="30">
        <v>61257</v>
      </c>
      <c r="H54" s="30">
        <v>61257</v>
      </c>
      <c r="I54" s="159"/>
      <c r="J54" s="160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21">
        <v>6</v>
      </c>
      <c r="F55" s="30">
        <v>57638</v>
      </c>
      <c r="G55" s="30">
        <v>60010</v>
      </c>
      <c r="H55" s="30">
        <v>60010</v>
      </c>
      <c r="I55" s="159"/>
      <c r="J55" s="160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21">
        <v>4.2857139999999996</v>
      </c>
      <c r="F56" s="30">
        <v>50120</v>
      </c>
      <c r="G56" s="30">
        <v>52182</v>
      </c>
      <c r="H56" s="30">
        <v>52182</v>
      </c>
      <c r="I56" s="159"/>
      <c r="J56" s="160"/>
      <c r="K56" s="74"/>
    </row>
    <row r="57" spans="1:11">
      <c r="A57" s="99"/>
      <c r="B57" s="88"/>
      <c r="C57" s="13"/>
      <c r="D57" s="8"/>
      <c r="E57" s="121"/>
      <c r="F57" s="30"/>
      <c r="G57" s="30"/>
      <c r="H57" s="30"/>
      <c r="I57" s="95"/>
      <c r="J57" s="96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95"/>
      <c r="J59" s="96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95"/>
      <c r="J60" s="96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95"/>
      <c r="J61" s="96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95"/>
      <c r="J62" s="96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95"/>
      <c r="J63" s="96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95"/>
      <c r="J64" s="96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95"/>
      <c r="J65" s="96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95"/>
      <c r="J66" s="96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95"/>
      <c r="J67" s="96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95"/>
      <c r="J68" s="96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07"/>
      <c r="J71" s="108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07"/>
      <c r="J72" s="108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07"/>
      <c r="J73" s="108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07"/>
      <c r="J74" s="108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07"/>
      <c r="J75" s="108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07"/>
      <c r="J76" s="108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07"/>
      <c r="J77" s="108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07"/>
      <c r="J78" s="108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07"/>
      <c r="J79" s="108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07"/>
      <c r="J80" s="108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07"/>
      <c r="J81" s="108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07"/>
      <c r="J82" s="108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07"/>
      <c r="J83" s="108"/>
      <c r="K83" s="75"/>
    </row>
    <row r="84" spans="1:11" ht="15" customHeight="1">
      <c r="A84" s="99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07"/>
      <c r="J84" s="108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07"/>
      <c r="J86" s="108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07"/>
      <c r="J87" s="108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07"/>
      <c r="J88" s="108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07"/>
      <c r="J89" s="108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07"/>
      <c r="J90" s="108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07"/>
      <c r="J91" s="108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07"/>
      <c r="J92" s="108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07"/>
      <c r="J93" s="108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07"/>
      <c r="J94" s="108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07"/>
      <c r="J95" s="108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61" t="s">
        <v>61</v>
      </c>
      <c r="F98" s="30">
        <v>634</v>
      </c>
      <c r="G98" s="30">
        <v>654</v>
      </c>
      <c r="H98" s="30">
        <v>654</v>
      </c>
      <c r="I98" s="159"/>
      <c r="J98" s="160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62"/>
      <c r="F99" s="30">
        <v>690</v>
      </c>
      <c r="G99" s="30">
        <v>711</v>
      </c>
      <c r="H99" s="30">
        <v>711</v>
      </c>
      <c r="I99" s="159"/>
      <c r="J99" s="160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62"/>
      <c r="F100" s="30">
        <v>965</v>
      </c>
      <c r="G100" s="30">
        <v>995</v>
      </c>
      <c r="H100" s="30">
        <v>995</v>
      </c>
      <c r="I100" s="159"/>
      <c r="J100" s="160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62"/>
      <c r="F101" s="30">
        <v>690</v>
      </c>
      <c r="G101" s="30">
        <v>711</v>
      </c>
      <c r="H101" s="30">
        <v>711</v>
      </c>
      <c r="I101" s="159"/>
      <c r="J101" s="160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62"/>
      <c r="F102" s="30">
        <v>690</v>
      </c>
      <c r="G102" s="30">
        <v>711</v>
      </c>
      <c r="H102" s="30">
        <v>711</v>
      </c>
      <c r="I102" s="159"/>
      <c r="J102" s="160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62"/>
      <c r="F103" s="30">
        <v>745</v>
      </c>
      <c r="G103" s="30">
        <v>767</v>
      </c>
      <c r="H103" s="30">
        <v>767</v>
      </c>
      <c r="I103" s="159"/>
      <c r="J103" s="160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62"/>
      <c r="F104" s="30">
        <v>896</v>
      </c>
      <c r="G104" s="30">
        <v>924</v>
      </c>
      <c r="H104" s="30">
        <v>924</v>
      </c>
      <c r="I104" s="159"/>
      <c r="J104" s="160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62"/>
      <c r="F105" s="30">
        <v>1255</v>
      </c>
      <c r="G105" s="30">
        <v>1294</v>
      </c>
      <c r="H105" s="30">
        <v>1294</v>
      </c>
      <c r="I105" s="159"/>
      <c r="J105" s="160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62"/>
      <c r="F106" s="30">
        <v>1379</v>
      </c>
      <c r="G106" s="30">
        <v>1421</v>
      </c>
      <c r="H106" s="30">
        <v>1421</v>
      </c>
      <c r="I106" s="159"/>
      <c r="J106" s="160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62"/>
      <c r="F107" s="30">
        <v>687</v>
      </c>
      <c r="G107" s="30">
        <v>708</v>
      </c>
      <c r="H107" s="30">
        <v>708</v>
      </c>
      <c r="I107" s="159"/>
      <c r="J107" s="160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62"/>
      <c r="F108" s="30">
        <v>745</v>
      </c>
      <c r="G108" s="30">
        <v>767</v>
      </c>
      <c r="H108" s="30">
        <v>767</v>
      </c>
      <c r="I108" s="159"/>
      <c r="J108" s="160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62"/>
      <c r="F109" s="30">
        <v>729</v>
      </c>
      <c r="G109" s="30">
        <v>752</v>
      </c>
      <c r="H109" s="30">
        <v>752</v>
      </c>
      <c r="I109" s="159"/>
      <c r="J109" s="160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62"/>
      <c r="F110" s="30">
        <v>793</v>
      </c>
      <c r="G110" s="30">
        <v>817</v>
      </c>
      <c r="H110" s="30">
        <v>817</v>
      </c>
      <c r="I110" s="159"/>
      <c r="J110" s="160"/>
      <c r="K110" s="74"/>
    </row>
    <row r="111" spans="1:11" ht="26.25" customHeight="1">
      <c r="A111" s="99"/>
      <c r="B111" s="88"/>
      <c r="C111" s="13"/>
      <c r="D111" s="8"/>
      <c r="E111" s="163"/>
      <c r="F111" s="30"/>
      <c r="G111" s="30"/>
      <c r="H111" s="30"/>
      <c r="I111" s="95"/>
      <c r="J111" s="96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61" t="s">
        <v>51</v>
      </c>
      <c r="F113" s="30">
        <v>17853.66</v>
      </c>
      <c r="G113" s="30">
        <v>17853.66</v>
      </c>
      <c r="H113" s="30">
        <v>17853.66</v>
      </c>
      <c r="I113" s="159"/>
      <c r="J113" s="160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62"/>
      <c r="F114" s="30">
        <v>17853.66</v>
      </c>
      <c r="G114" s="30">
        <v>17853.66</v>
      </c>
      <c r="H114" s="30">
        <v>17853.66</v>
      </c>
      <c r="I114" s="159"/>
      <c r="J114" s="160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62"/>
      <c r="F115" s="30">
        <v>17853.66</v>
      </c>
      <c r="G115" s="30">
        <v>17853.66</v>
      </c>
      <c r="H115" s="30">
        <v>17853.66</v>
      </c>
      <c r="I115" s="159"/>
      <c r="J115" s="160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62"/>
      <c r="F116" s="30">
        <v>10890.73</v>
      </c>
      <c r="G116" s="30">
        <v>10890.73</v>
      </c>
      <c r="H116" s="30">
        <v>10890.73</v>
      </c>
      <c r="I116" s="159"/>
      <c r="J116" s="160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62"/>
      <c r="F117" s="30">
        <v>3927.8</v>
      </c>
      <c r="G117" s="30">
        <v>3927.8</v>
      </c>
      <c r="H117" s="30">
        <v>3927.8</v>
      </c>
      <c r="I117" s="159"/>
      <c r="J117" s="160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62"/>
      <c r="F118" s="30">
        <v>21370.45</v>
      </c>
      <c r="G118" s="30">
        <v>21370.45</v>
      </c>
      <c r="H118" s="30">
        <v>21370.45</v>
      </c>
      <c r="I118" s="159"/>
      <c r="J118" s="160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62"/>
      <c r="F119" s="30">
        <v>21370.45</v>
      </c>
      <c r="G119" s="30">
        <v>21370.45</v>
      </c>
      <c r="H119" s="30">
        <v>21370.45</v>
      </c>
      <c r="I119" s="159"/>
      <c r="J119" s="160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62"/>
      <c r="F120" s="30">
        <v>21370.45</v>
      </c>
      <c r="G120" s="30">
        <v>21370.45</v>
      </c>
      <c r="H120" s="30">
        <v>21370.45</v>
      </c>
      <c r="I120" s="159"/>
      <c r="J120" s="160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62"/>
      <c r="F121" s="30">
        <v>14318.2</v>
      </c>
      <c r="G121" s="30">
        <v>14318.2</v>
      </c>
      <c r="H121" s="30">
        <v>14318.2</v>
      </c>
      <c r="I121" s="159"/>
      <c r="J121" s="160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62"/>
      <c r="F122" s="30">
        <v>7265.95</v>
      </c>
      <c r="G122" s="30">
        <v>7265.95</v>
      </c>
      <c r="H122" s="30">
        <v>7265.95</v>
      </c>
      <c r="I122" s="159"/>
      <c r="J122" s="160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61" t="s">
        <v>61</v>
      </c>
      <c r="F125" s="30">
        <v>1880</v>
      </c>
      <c r="G125" s="30">
        <v>1938</v>
      </c>
      <c r="H125" s="30">
        <v>1938</v>
      </c>
      <c r="I125" s="159"/>
      <c r="J125" s="160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62"/>
      <c r="F126" s="30">
        <v>2043</v>
      </c>
      <c r="G126" s="30">
        <v>2106</v>
      </c>
      <c r="H126" s="30">
        <v>2106</v>
      </c>
      <c r="I126" s="159"/>
      <c r="J126" s="160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62"/>
      <c r="F127" s="30">
        <v>2861</v>
      </c>
      <c r="G127" s="30">
        <v>2949</v>
      </c>
      <c r="H127" s="30">
        <v>2949</v>
      </c>
      <c r="I127" s="159"/>
      <c r="J127" s="160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62"/>
      <c r="F128" s="30">
        <v>2043</v>
      </c>
      <c r="G128" s="30">
        <v>2106</v>
      </c>
      <c r="H128" s="30">
        <v>2106</v>
      </c>
      <c r="I128" s="159"/>
      <c r="J128" s="160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62"/>
      <c r="F129" s="30">
        <v>2043</v>
      </c>
      <c r="G129" s="30">
        <v>2106</v>
      </c>
      <c r="H129" s="30">
        <v>2106</v>
      </c>
      <c r="I129" s="159"/>
      <c r="J129" s="160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62"/>
      <c r="F130" s="30">
        <v>2207</v>
      </c>
      <c r="G130" s="30">
        <v>2275</v>
      </c>
      <c r="H130" s="30">
        <v>2275</v>
      </c>
      <c r="I130" s="159"/>
      <c r="J130" s="160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62"/>
      <c r="F131" s="30">
        <v>2657</v>
      </c>
      <c r="G131" s="30">
        <v>2738</v>
      </c>
      <c r="H131" s="30">
        <v>2738</v>
      </c>
      <c r="I131" s="159"/>
      <c r="J131" s="160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62"/>
      <c r="F132" s="30">
        <v>3721</v>
      </c>
      <c r="G132" s="30">
        <v>3835</v>
      </c>
      <c r="H132" s="30">
        <v>3835</v>
      </c>
      <c r="I132" s="159"/>
      <c r="J132" s="160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62"/>
      <c r="F133" s="30">
        <v>4087</v>
      </c>
      <c r="G133" s="30">
        <v>4213</v>
      </c>
      <c r="H133" s="30">
        <v>4213</v>
      </c>
      <c r="I133" s="159"/>
      <c r="J133" s="160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62"/>
      <c r="F134" s="30">
        <v>2035</v>
      </c>
      <c r="G134" s="30">
        <v>2098</v>
      </c>
      <c r="H134" s="30">
        <v>2098</v>
      </c>
      <c r="I134" s="159"/>
      <c r="J134" s="160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62"/>
      <c r="F135" s="30">
        <v>2207</v>
      </c>
      <c r="G135" s="30">
        <v>2275</v>
      </c>
      <c r="H135" s="30">
        <v>2275</v>
      </c>
      <c r="I135" s="159"/>
      <c r="J135" s="160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62"/>
      <c r="F136" s="30">
        <v>2162</v>
      </c>
      <c r="G136" s="30">
        <v>2228</v>
      </c>
      <c r="H136" s="30">
        <v>2228</v>
      </c>
      <c r="I136" s="159"/>
      <c r="J136" s="160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62"/>
      <c r="F137" s="30">
        <v>2350</v>
      </c>
      <c r="G137" s="30">
        <v>2422</v>
      </c>
      <c r="H137" s="30">
        <v>2422</v>
      </c>
      <c r="I137" s="159"/>
      <c r="J137" s="160"/>
      <c r="K137" s="74"/>
    </row>
    <row r="138" spans="1:11" ht="27.75" customHeight="1">
      <c r="A138" s="99"/>
      <c r="B138" s="88"/>
      <c r="C138" s="13"/>
      <c r="D138" s="8"/>
      <c r="E138" s="163"/>
      <c r="F138" s="30"/>
      <c r="G138" s="30"/>
      <c r="H138" s="30"/>
      <c r="I138" s="95"/>
      <c r="J138" s="96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95"/>
      <c r="J140" s="96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95"/>
      <c r="J141" s="96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95"/>
      <c r="J142" s="96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95"/>
      <c r="J143" s="96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95"/>
      <c r="J144" s="96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95"/>
      <c r="J145" s="96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95"/>
      <c r="J146" s="96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95"/>
      <c r="J147" s="96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95"/>
      <c r="J148" s="96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95"/>
      <c r="J149" s="96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03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99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03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03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07"/>
      <c r="J179" s="108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07"/>
      <c r="J180" s="108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07"/>
      <c r="J181" s="108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07"/>
      <c r="J182" s="108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07"/>
      <c r="J183" s="108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07"/>
      <c r="J184" s="108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07"/>
      <c r="J185" s="108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07"/>
      <c r="J186" s="108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07"/>
      <c r="J187" s="108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07"/>
      <c r="J188" s="108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07"/>
      <c r="J189" s="108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07"/>
      <c r="J190" s="108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07"/>
      <c r="J191" s="108"/>
      <c r="K191" s="75"/>
    </row>
    <row r="192" spans="1:11" ht="15" customHeight="1">
      <c r="A192" s="99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07"/>
      <c r="J192" s="108"/>
      <c r="K192" s="75"/>
    </row>
    <row r="193" spans="1:11">
      <c r="A193" s="103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07"/>
      <c r="J194" s="108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07"/>
      <c r="J195" s="108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07"/>
      <c r="J196" s="108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07"/>
      <c r="J197" s="108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07"/>
      <c r="J198" s="108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07"/>
      <c r="J199" s="108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07"/>
      <c r="J200" s="108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07"/>
      <c r="J201" s="108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07"/>
      <c r="J202" s="108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07"/>
      <c r="J203" s="108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59"/>
      <c r="J206" s="160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59"/>
      <c r="J207" s="160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59"/>
      <c r="J208" s="160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59"/>
      <c r="J209" s="160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59"/>
      <c r="J210" s="160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59"/>
      <c r="J211" s="160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59"/>
      <c r="J212" s="160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59"/>
      <c r="J213" s="160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59"/>
      <c r="J214" s="160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59"/>
      <c r="J215" s="160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59"/>
      <c r="J216" s="160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59"/>
      <c r="J217" s="160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59"/>
      <c r="J218" s="160"/>
      <c r="K218" s="74"/>
    </row>
    <row r="219" spans="1:11" ht="15" customHeight="1">
      <c r="A219" s="99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95"/>
      <c r="J219" s="96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95"/>
      <c r="J221" s="96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95"/>
      <c r="J222" s="96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95"/>
      <c r="J223" s="96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95"/>
      <c r="J224" s="96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95"/>
      <c r="J225" s="96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95"/>
      <c r="J226" s="96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95"/>
      <c r="J227" s="96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95"/>
      <c r="J228" s="96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95"/>
      <c r="J229" s="96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95"/>
      <c r="J230" s="96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59"/>
      <c r="J233" s="160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59"/>
      <c r="J234" s="160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59"/>
      <c r="J235" s="160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59"/>
      <c r="J236" s="160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59"/>
      <c r="J237" s="160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59"/>
      <c r="J238" s="160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59"/>
      <c r="J239" s="160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59"/>
      <c r="J240" s="160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59"/>
      <c r="J241" s="160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59"/>
      <c r="J242" s="160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59"/>
      <c r="J243" s="160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59"/>
      <c r="J244" s="160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59"/>
      <c r="J245" s="160"/>
      <c r="K245" s="74"/>
    </row>
    <row r="246" spans="1:11" ht="15" customHeight="1">
      <c r="A246" s="99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95"/>
      <c r="J246" s="96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95"/>
      <c r="J248" s="96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95"/>
      <c r="J249" s="96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95"/>
      <c r="J250" s="96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95"/>
      <c r="J251" s="96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95"/>
      <c r="J252" s="96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95"/>
      <c r="J253" s="96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95"/>
      <c r="J254" s="96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95"/>
      <c r="J255" s="96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95"/>
      <c r="J256" s="96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95"/>
      <c r="J257" s="96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59"/>
      <c r="J260" s="160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59"/>
      <c r="J261" s="160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59"/>
      <c r="J262" s="160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59"/>
      <c r="J263" s="160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59"/>
      <c r="J264" s="160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59"/>
      <c r="J265" s="160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59"/>
      <c r="J266" s="160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59"/>
      <c r="J267" s="160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59"/>
      <c r="J268" s="160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59"/>
      <c r="J269" s="160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59"/>
      <c r="J270" s="160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59"/>
      <c r="J271" s="160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59"/>
      <c r="J272" s="160"/>
      <c r="K272" s="74"/>
    </row>
    <row r="273" spans="1:11" ht="15" customHeight="1">
      <c r="A273" s="99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95"/>
      <c r="J273" s="96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95"/>
      <c r="J275" s="96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95"/>
      <c r="J276" s="96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95"/>
      <c r="J277" s="96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95"/>
      <c r="J278" s="96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95"/>
      <c r="J279" s="96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95"/>
      <c r="J280" s="96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95"/>
      <c r="J281" s="96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95"/>
      <c r="J282" s="96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95"/>
      <c r="J283" s="96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95"/>
      <c r="J284" s="96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59"/>
      <c r="J287" s="160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59"/>
      <c r="J288" s="160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59"/>
      <c r="J289" s="160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59"/>
      <c r="J290" s="160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59"/>
      <c r="J291" s="160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59"/>
      <c r="J292" s="160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59"/>
      <c r="J293" s="160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59"/>
      <c r="J294" s="160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59"/>
      <c r="J295" s="160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59"/>
      <c r="J296" s="160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59"/>
      <c r="J297" s="160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59"/>
      <c r="J298" s="160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59"/>
      <c r="J299" s="160"/>
      <c r="K299" s="74"/>
    </row>
    <row r="300" spans="1:11" ht="15" customHeight="1">
      <c r="A300" s="99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95"/>
      <c r="J300" s="96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95"/>
      <c r="J302" s="96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95"/>
      <c r="J303" s="96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95"/>
      <c r="J304" s="96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95"/>
      <c r="J305" s="96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95"/>
      <c r="J306" s="96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95"/>
      <c r="J307" s="96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95"/>
      <c r="J308" s="96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95"/>
      <c r="J309" s="96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95"/>
      <c r="J310" s="96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95"/>
      <c r="J311" s="96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59"/>
      <c r="J314" s="160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59"/>
      <c r="J315" s="160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59"/>
      <c r="J316" s="160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59"/>
      <c r="J317" s="160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59"/>
      <c r="J318" s="160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59"/>
      <c r="J319" s="160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59"/>
      <c r="J320" s="160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59"/>
      <c r="J321" s="160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59"/>
      <c r="J322" s="160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59"/>
      <c r="J323" s="160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59"/>
      <c r="J324" s="160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59"/>
      <c r="J325" s="160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59"/>
      <c r="J326" s="160"/>
      <c r="K326" s="74"/>
    </row>
    <row r="327" spans="1:11" ht="15" customHeight="1">
      <c r="A327" s="99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95"/>
      <c r="J327" s="96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95"/>
      <c r="J329" s="96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95"/>
      <c r="J330" s="96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95"/>
      <c r="J331" s="96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95"/>
      <c r="J332" s="96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95"/>
      <c r="J333" s="96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95"/>
      <c r="J334" s="96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95"/>
      <c r="J335" s="96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95"/>
      <c r="J336" s="96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95"/>
      <c r="J337" s="96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95"/>
      <c r="J338" s="96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03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61" t="s">
        <v>51</v>
      </c>
      <c r="F341" s="30">
        <v>228</v>
      </c>
      <c r="G341" s="30">
        <v>228</v>
      </c>
      <c r="H341" s="30">
        <v>228</v>
      </c>
      <c r="I341" s="159"/>
      <c r="J341" s="160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62"/>
      <c r="F342" s="30">
        <v>228</v>
      </c>
      <c r="G342" s="30">
        <v>228</v>
      </c>
      <c r="H342" s="30">
        <v>228</v>
      </c>
      <c r="I342" s="159"/>
      <c r="J342" s="160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62"/>
      <c r="F343" s="30">
        <v>228</v>
      </c>
      <c r="G343" s="30">
        <v>228</v>
      </c>
      <c r="H343" s="30">
        <v>228</v>
      </c>
      <c r="I343" s="159"/>
      <c r="J343" s="160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62"/>
      <c r="F344" s="30">
        <v>228</v>
      </c>
      <c r="G344" s="30">
        <v>228</v>
      </c>
      <c r="H344" s="30">
        <v>228</v>
      </c>
      <c r="I344" s="159"/>
      <c r="J344" s="160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62"/>
      <c r="F345" s="30">
        <v>228</v>
      </c>
      <c r="G345" s="30">
        <v>228</v>
      </c>
      <c r="H345" s="30">
        <v>228</v>
      </c>
      <c r="I345" s="159"/>
      <c r="J345" s="160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62"/>
      <c r="F346" s="30">
        <v>228</v>
      </c>
      <c r="G346" s="30">
        <v>228</v>
      </c>
      <c r="H346" s="30">
        <v>228</v>
      </c>
      <c r="I346" s="159"/>
      <c r="J346" s="160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62"/>
      <c r="F347" s="30">
        <v>228</v>
      </c>
      <c r="G347" s="30">
        <v>228</v>
      </c>
      <c r="H347" s="30">
        <v>228</v>
      </c>
      <c r="I347" s="159"/>
      <c r="J347" s="160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62"/>
      <c r="F348" s="30">
        <v>228</v>
      </c>
      <c r="G348" s="30">
        <v>228</v>
      </c>
      <c r="H348" s="30">
        <v>228</v>
      </c>
      <c r="I348" s="159"/>
      <c r="J348" s="160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62"/>
      <c r="F349" s="30">
        <v>228</v>
      </c>
      <c r="G349" s="30">
        <v>228</v>
      </c>
      <c r="H349" s="30">
        <v>228</v>
      </c>
      <c r="I349" s="159"/>
      <c r="J349" s="160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62"/>
      <c r="F350" s="30">
        <v>228</v>
      </c>
      <c r="G350" s="30">
        <v>228</v>
      </c>
      <c r="H350" s="30">
        <v>228</v>
      </c>
      <c r="I350" s="159"/>
      <c r="J350" s="160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62"/>
      <c r="F351" s="30">
        <v>228</v>
      </c>
      <c r="G351" s="30">
        <v>228</v>
      </c>
      <c r="H351" s="30">
        <v>228</v>
      </c>
      <c r="I351" s="159"/>
      <c r="J351" s="160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62"/>
      <c r="F352" s="30">
        <v>228</v>
      </c>
      <c r="G352" s="30">
        <v>228</v>
      </c>
      <c r="H352" s="30">
        <v>228</v>
      </c>
      <c r="I352" s="159"/>
      <c r="J352" s="160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62"/>
      <c r="F353" s="30">
        <v>228</v>
      </c>
      <c r="G353" s="30">
        <v>228</v>
      </c>
      <c r="H353" s="30">
        <v>228</v>
      </c>
      <c r="I353" s="159"/>
      <c r="J353" s="160"/>
      <c r="K353" s="74"/>
    </row>
    <row r="354" spans="1:11" ht="24.75" customHeight="1">
      <c r="A354" s="99"/>
      <c r="B354" s="88"/>
      <c r="C354" s="5"/>
      <c r="D354" s="4"/>
      <c r="E354" s="163"/>
      <c r="F354" s="30"/>
      <c r="G354" s="30"/>
      <c r="H354" s="30"/>
      <c r="I354" s="95"/>
      <c r="J354" s="96"/>
      <c r="K354" s="74"/>
    </row>
    <row r="355" spans="1:11" ht="26.25" customHeight="1">
      <c r="A355" s="103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95"/>
      <c r="J356" s="96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95"/>
      <c r="J357" s="96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95"/>
      <c r="J358" s="96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95"/>
      <c r="J359" s="96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95"/>
      <c r="J360" s="96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95"/>
      <c r="J361" s="96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95"/>
      <c r="J362" s="96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95"/>
      <c r="J363" s="96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95"/>
      <c r="J364" s="96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95"/>
      <c r="J365" s="96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03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61" t="s">
        <v>51</v>
      </c>
      <c r="F368" s="30">
        <v>797</v>
      </c>
      <c r="G368" s="30">
        <v>797</v>
      </c>
      <c r="H368" s="30">
        <v>797</v>
      </c>
      <c r="I368" s="159"/>
      <c r="J368" s="160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62"/>
      <c r="F369" s="30">
        <v>797</v>
      </c>
      <c r="G369" s="30">
        <v>797</v>
      </c>
      <c r="H369" s="30">
        <v>797</v>
      </c>
      <c r="I369" s="159"/>
      <c r="J369" s="160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62"/>
      <c r="F370" s="30">
        <v>797</v>
      </c>
      <c r="G370" s="30">
        <v>797</v>
      </c>
      <c r="H370" s="30">
        <v>797</v>
      </c>
      <c r="I370" s="159"/>
      <c r="J370" s="160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62"/>
      <c r="F371" s="30">
        <v>797</v>
      </c>
      <c r="G371" s="30">
        <v>797</v>
      </c>
      <c r="H371" s="30">
        <v>797</v>
      </c>
      <c r="I371" s="159"/>
      <c r="J371" s="160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62"/>
      <c r="F372" s="30">
        <v>797</v>
      </c>
      <c r="G372" s="30">
        <v>797</v>
      </c>
      <c r="H372" s="30">
        <v>797</v>
      </c>
      <c r="I372" s="159"/>
      <c r="J372" s="160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62"/>
      <c r="F373" s="30">
        <v>797</v>
      </c>
      <c r="G373" s="30">
        <v>797</v>
      </c>
      <c r="H373" s="30">
        <v>797</v>
      </c>
      <c r="I373" s="159"/>
      <c r="J373" s="160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62"/>
      <c r="F374" s="30">
        <v>797</v>
      </c>
      <c r="G374" s="30">
        <v>797</v>
      </c>
      <c r="H374" s="30">
        <v>797</v>
      </c>
      <c r="I374" s="159"/>
      <c r="J374" s="160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62"/>
      <c r="F375" s="30">
        <v>797</v>
      </c>
      <c r="G375" s="30">
        <v>797</v>
      </c>
      <c r="H375" s="30">
        <v>797</v>
      </c>
      <c r="I375" s="159"/>
      <c r="J375" s="160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62"/>
      <c r="F376" s="30">
        <v>797</v>
      </c>
      <c r="G376" s="30">
        <v>797</v>
      </c>
      <c r="H376" s="30">
        <v>797</v>
      </c>
      <c r="I376" s="159"/>
      <c r="J376" s="160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62"/>
      <c r="F377" s="30">
        <v>797</v>
      </c>
      <c r="G377" s="30">
        <v>797</v>
      </c>
      <c r="H377" s="30">
        <v>797</v>
      </c>
      <c r="I377" s="159"/>
      <c r="J377" s="160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62"/>
      <c r="F378" s="30">
        <v>797</v>
      </c>
      <c r="G378" s="30">
        <v>797</v>
      </c>
      <c r="H378" s="30">
        <v>797</v>
      </c>
      <c r="I378" s="159"/>
      <c r="J378" s="160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62"/>
      <c r="F379" s="30">
        <v>797</v>
      </c>
      <c r="G379" s="30">
        <v>797</v>
      </c>
      <c r="H379" s="30">
        <v>797</v>
      </c>
      <c r="I379" s="159"/>
      <c r="J379" s="160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62"/>
      <c r="F380" s="30">
        <v>797</v>
      </c>
      <c r="G380" s="30">
        <v>797</v>
      </c>
      <c r="H380" s="30">
        <v>797</v>
      </c>
      <c r="I380" s="159"/>
      <c r="J380" s="160"/>
      <c r="K380" s="74"/>
    </row>
    <row r="381" spans="1:11" ht="24" customHeight="1">
      <c r="A381" s="99"/>
      <c r="B381" s="88"/>
      <c r="C381" s="5"/>
      <c r="D381" s="4"/>
      <c r="E381" s="163"/>
      <c r="F381" s="30"/>
      <c r="G381" s="30"/>
      <c r="H381" s="30"/>
      <c r="I381" s="95"/>
      <c r="J381" s="96"/>
      <c r="K381" s="74"/>
    </row>
    <row r="382" spans="1:11" ht="26.25" customHeight="1">
      <c r="A382" s="103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95"/>
      <c r="J383" s="96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95"/>
      <c r="J384" s="96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95"/>
      <c r="J385" s="96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95"/>
      <c r="J386" s="96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95"/>
      <c r="J387" s="96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95"/>
      <c r="J388" s="96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95"/>
      <c r="J389" s="96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95"/>
      <c r="J390" s="96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95"/>
      <c r="J391" s="96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95"/>
      <c r="J392" s="96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03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61" t="s">
        <v>100</v>
      </c>
      <c r="F395" s="30">
        <v>0</v>
      </c>
      <c r="G395" s="30">
        <v>0</v>
      </c>
      <c r="H395" s="30">
        <v>0</v>
      </c>
      <c r="I395" s="95"/>
      <c r="J395" s="96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62"/>
      <c r="F396" s="30">
        <v>0</v>
      </c>
      <c r="G396" s="30">
        <v>0</v>
      </c>
      <c r="H396" s="30">
        <v>0</v>
      </c>
      <c r="I396" s="95"/>
      <c r="J396" s="96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62"/>
      <c r="F397" s="30">
        <v>0</v>
      </c>
      <c r="G397" s="30">
        <v>0</v>
      </c>
      <c r="H397" s="30">
        <v>0</v>
      </c>
      <c r="I397" s="95"/>
      <c r="J397" s="96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62"/>
      <c r="F398" s="30">
        <v>0</v>
      </c>
      <c r="G398" s="30">
        <v>0</v>
      </c>
      <c r="H398" s="30">
        <v>0</v>
      </c>
      <c r="I398" s="95"/>
      <c r="J398" s="96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62"/>
      <c r="F399" s="30">
        <v>0</v>
      </c>
      <c r="G399" s="30">
        <v>0</v>
      </c>
      <c r="H399" s="30">
        <v>0</v>
      </c>
      <c r="I399" s="95"/>
      <c r="J399" s="96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62"/>
      <c r="F400" s="30">
        <v>0</v>
      </c>
      <c r="G400" s="30">
        <v>0</v>
      </c>
      <c r="H400" s="30">
        <v>0</v>
      </c>
      <c r="I400" s="95"/>
      <c r="J400" s="96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62"/>
      <c r="F401" s="30">
        <v>0</v>
      </c>
      <c r="G401" s="30">
        <v>0</v>
      </c>
      <c r="H401" s="30">
        <v>0</v>
      </c>
      <c r="I401" s="95"/>
      <c r="J401" s="96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62"/>
      <c r="F402" s="30">
        <v>0</v>
      </c>
      <c r="G402" s="30">
        <v>0</v>
      </c>
      <c r="H402" s="30">
        <v>0</v>
      </c>
      <c r="I402" s="95"/>
      <c r="J402" s="96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62"/>
      <c r="F403" s="30"/>
      <c r="G403" s="30"/>
      <c r="H403" s="30"/>
      <c r="I403" s="95"/>
      <c r="J403" s="96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62"/>
      <c r="F404" s="30"/>
      <c r="G404" s="30"/>
      <c r="H404" s="30"/>
      <c r="I404" s="95"/>
      <c r="J404" s="96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62"/>
      <c r="F405" s="30"/>
      <c r="G405" s="30"/>
      <c r="H405" s="30"/>
      <c r="I405" s="95"/>
      <c r="J405" s="96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62"/>
      <c r="F406" s="30"/>
      <c r="G406" s="30"/>
      <c r="H406" s="30"/>
      <c r="I406" s="95"/>
      <c r="J406" s="96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62"/>
      <c r="F407" s="30"/>
      <c r="G407" s="30"/>
      <c r="H407" s="30"/>
      <c r="I407" s="95"/>
      <c r="J407" s="96"/>
      <c r="K407" s="74"/>
    </row>
    <row r="408" spans="1:11" ht="15.75" customHeight="1">
      <c r="A408" s="99"/>
      <c r="B408" s="88"/>
      <c r="C408" s="5"/>
      <c r="D408" s="4"/>
      <c r="E408" s="163"/>
      <c r="F408" s="30"/>
      <c r="G408" s="30"/>
      <c r="H408" s="30"/>
      <c r="I408" s="95"/>
      <c r="J408" s="96"/>
      <c r="K408" s="74"/>
    </row>
    <row r="409" spans="1:11" ht="26.25" customHeight="1">
      <c r="A409" s="103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95"/>
      <c r="J410" s="96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95"/>
      <c r="J411" s="96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95"/>
      <c r="J412" s="96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95"/>
      <c r="J413" s="96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95"/>
      <c r="J414" s="96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95"/>
      <c r="J415" s="96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95"/>
      <c r="J416" s="96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95"/>
      <c r="J417" s="96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95"/>
      <c r="J418" s="96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95"/>
      <c r="J419" s="96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03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95"/>
      <c r="J422" s="96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95"/>
      <c r="J423" s="96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95"/>
      <c r="J424" s="96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95"/>
      <c r="J425" s="96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95"/>
      <c r="J426" s="96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95"/>
      <c r="J427" s="96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95"/>
      <c r="J428" s="96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95"/>
      <c r="J429" s="96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95"/>
      <c r="J430" s="96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95"/>
      <c r="J431" s="96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95"/>
      <c r="J432" s="96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95"/>
      <c r="J433" s="96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95"/>
      <c r="J434" s="96"/>
      <c r="K434" s="74"/>
    </row>
    <row r="435" spans="1:11" ht="24.75" customHeight="1">
      <c r="A435" s="99"/>
      <c r="B435" s="88"/>
      <c r="C435" s="5"/>
      <c r="D435" s="4"/>
      <c r="E435" s="94"/>
      <c r="F435" s="30"/>
      <c r="G435" s="30"/>
      <c r="H435" s="30"/>
      <c r="I435" s="95"/>
      <c r="J435" s="96"/>
      <c r="K435" s="74"/>
    </row>
    <row r="436" spans="1:11" ht="26.25" customHeight="1">
      <c r="A436" s="103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95"/>
      <c r="J437" s="96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95"/>
      <c r="J438" s="96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95"/>
      <c r="J439" s="96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95"/>
      <c r="J440" s="96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95"/>
      <c r="J441" s="96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95"/>
      <c r="J442" s="96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95"/>
      <c r="J443" s="96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95"/>
      <c r="J444" s="96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95"/>
      <c r="J445" s="96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95"/>
      <c r="J446" s="96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03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59"/>
      <c r="J449" s="160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59"/>
      <c r="J450" s="160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59"/>
      <c r="J451" s="160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59"/>
      <c r="J452" s="160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59"/>
      <c r="J453" s="160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59"/>
      <c r="J454" s="160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59"/>
      <c r="J455" s="160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59"/>
      <c r="J456" s="160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59"/>
      <c r="J457" s="160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59"/>
      <c r="J458" s="160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59"/>
      <c r="J459" s="160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59"/>
      <c r="J460" s="160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59"/>
      <c r="J461" s="160"/>
      <c r="K461" s="74"/>
    </row>
    <row r="462" spans="1:11" ht="38.25" customHeight="1">
      <c r="A462" s="99"/>
      <c r="B462" s="88"/>
      <c r="C462" s="5"/>
      <c r="D462" s="4"/>
      <c r="E462" s="90"/>
      <c r="F462" s="30"/>
      <c r="G462" s="30"/>
      <c r="H462" s="30"/>
      <c r="I462" s="95"/>
      <c r="J462" s="96"/>
      <c r="K462" s="74"/>
    </row>
    <row r="463" spans="1:11" ht="26.25" customHeight="1">
      <c r="A463" s="103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95"/>
      <c r="J464" s="96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95"/>
      <c r="J465" s="96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95"/>
      <c r="J466" s="96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95"/>
      <c r="J467" s="96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95"/>
      <c r="J468" s="96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95"/>
      <c r="J469" s="96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95"/>
      <c r="J470" s="96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95"/>
      <c r="J471" s="96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95"/>
      <c r="J472" s="96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95"/>
      <c r="J473" s="96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03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61" t="s">
        <v>51</v>
      </c>
      <c r="F476" s="30">
        <v>4105</v>
      </c>
      <c r="G476" s="30">
        <v>4105</v>
      </c>
      <c r="H476" s="30">
        <v>4105</v>
      </c>
      <c r="I476" s="159"/>
      <c r="J476" s="160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62"/>
      <c r="F477" s="30">
        <v>4105</v>
      </c>
      <c r="G477" s="30">
        <v>4105</v>
      </c>
      <c r="H477" s="30">
        <v>4105</v>
      </c>
      <c r="I477" s="159"/>
      <c r="J477" s="160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62"/>
      <c r="F478" s="30">
        <v>4105</v>
      </c>
      <c r="G478" s="30">
        <v>4105</v>
      </c>
      <c r="H478" s="30">
        <v>4105</v>
      </c>
      <c r="I478" s="159"/>
      <c r="J478" s="160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62"/>
      <c r="F479" s="30">
        <v>4105</v>
      </c>
      <c r="G479" s="30">
        <v>4105</v>
      </c>
      <c r="H479" s="30">
        <v>4105</v>
      </c>
      <c r="I479" s="159"/>
      <c r="J479" s="160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62"/>
      <c r="F480" s="30">
        <v>4105</v>
      </c>
      <c r="G480" s="30">
        <v>4105</v>
      </c>
      <c r="H480" s="30">
        <v>4105</v>
      </c>
      <c r="I480" s="159"/>
      <c r="J480" s="160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62"/>
      <c r="F481" s="30">
        <v>4105</v>
      </c>
      <c r="G481" s="30">
        <v>4105</v>
      </c>
      <c r="H481" s="30">
        <v>4105</v>
      </c>
      <c r="I481" s="159"/>
      <c r="J481" s="160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62"/>
      <c r="F482" s="30">
        <v>4105</v>
      </c>
      <c r="G482" s="30">
        <v>4105</v>
      </c>
      <c r="H482" s="30">
        <v>4105</v>
      </c>
      <c r="I482" s="159"/>
      <c r="J482" s="160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62"/>
      <c r="F483" s="30">
        <v>4105</v>
      </c>
      <c r="G483" s="30">
        <v>4105</v>
      </c>
      <c r="H483" s="30">
        <v>4105</v>
      </c>
      <c r="I483" s="159"/>
      <c r="J483" s="160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62"/>
      <c r="F484" s="30">
        <v>4105</v>
      </c>
      <c r="G484" s="30">
        <v>4105</v>
      </c>
      <c r="H484" s="30">
        <v>4105</v>
      </c>
      <c r="I484" s="159"/>
      <c r="J484" s="160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62"/>
      <c r="F485" s="30">
        <v>4105</v>
      </c>
      <c r="G485" s="30">
        <v>4105</v>
      </c>
      <c r="H485" s="30">
        <v>4105</v>
      </c>
      <c r="I485" s="159"/>
      <c r="J485" s="160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62"/>
      <c r="F486" s="30">
        <v>4105</v>
      </c>
      <c r="G486" s="30">
        <v>4105</v>
      </c>
      <c r="H486" s="30">
        <v>4105</v>
      </c>
      <c r="I486" s="159"/>
      <c r="J486" s="160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62"/>
      <c r="F487" s="30">
        <v>4105</v>
      </c>
      <c r="G487" s="30">
        <v>4105</v>
      </c>
      <c r="H487" s="30">
        <v>4105</v>
      </c>
      <c r="I487" s="159"/>
      <c r="J487" s="160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62"/>
      <c r="F488" s="30">
        <v>4105</v>
      </c>
      <c r="G488" s="30">
        <v>4105</v>
      </c>
      <c r="H488" s="30">
        <v>4105</v>
      </c>
      <c r="I488" s="159"/>
      <c r="J488" s="160"/>
      <c r="K488" s="74"/>
    </row>
    <row r="489" spans="1:11" ht="26.25" customHeight="1">
      <c r="A489" s="99"/>
      <c r="B489" s="88"/>
      <c r="C489" s="5"/>
      <c r="D489" s="4"/>
      <c r="E489" s="163"/>
      <c r="F489" s="30"/>
      <c r="G489" s="30"/>
      <c r="H489" s="30"/>
      <c r="I489" s="95"/>
      <c r="J489" s="96"/>
      <c r="K489" s="74"/>
    </row>
    <row r="490" spans="1:11" ht="26.25" customHeight="1">
      <c r="A490" s="103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95"/>
      <c r="J491" s="96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95"/>
      <c r="J492" s="96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95"/>
      <c r="J493" s="96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95"/>
      <c r="J494" s="96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95"/>
      <c r="J495" s="96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95"/>
      <c r="J496" s="96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95"/>
      <c r="J497" s="96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95"/>
      <c r="J498" s="96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95"/>
      <c r="J499" s="96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95"/>
      <c r="J500" s="96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07"/>
      <c r="J502" s="108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07"/>
      <c r="J517" s="108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31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4" t="s">
        <v>0</v>
      </c>
      <c r="B530" s="165" t="s">
        <v>1</v>
      </c>
      <c r="C530" s="166"/>
      <c r="D530" s="147"/>
      <c r="E530" s="148"/>
      <c r="F530" s="167" t="s">
        <v>209</v>
      </c>
      <c r="G530" s="168"/>
      <c r="H530" s="168"/>
      <c r="I530" s="168"/>
      <c r="J530" s="168"/>
      <c r="K530" s="169"/>
      <c r="L530" s="188" t="s">
        <v>122</v>
      </c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90"/>
      <c r="AG530" s="175" t="s">
        <v>123</v>
      </c>
      <c r="AH530" s="176"/>
      <c r="AI530" s="176"/>
      <c r="AJ530" s="176"/>
      <c r="AK530" s="176"/>
      <c r="AL530" s="176"/>
      <c r="AM530" s="176"/>
      <c r="AN530" s="176"/>
      <c r="AO530" s="176"/>
      <c r="AP530" s="176"/>
      <c r="AQ530" s="176"/>
      <c r="AR530" s="176"/>
      <c r="AS530" s="176"/>
      <c r="AT530" s="176"/>
      <c r="AU530" s="176"/>
      <c r="AV530" s="176"/>
      <c r="AW530" s="176"/>
      <c r="AX530" s="176"/>
      <c r="AY530" s="176"/>
      <c r="AZ530" s="176"/>
      <c r="BA530" s="177"/>
      <c r="BB530" s="188" t="s">
        <v>124</v>
      </c>
      <c r="BC530" s="189"/>
      <c r="BD530" s="189"/>
      <c r="BE530" s="189"/>
      <c r="BF530" s="189"/>
      <c r="BG530" s="189"/>
      <c r="BH530" s="189"/>
      <c r="BI530" s="189"/>
      <c r="BJ530" s="189"/>
      <c r="BK530" s="189"/>
      <c r="BL530" s="189"/>
      <c r="BM530" s="189"/>
      <c r="BN530" s="189"/>
      <c r="BO530" s="189"/>
      <c r="BP530" s="189"/>
      <c r="BQ530" s="189"/>
      <c r="BR530" s="189"/>
      <c r="BS530" s="189"/>
      <c r="BT530" s="189"/>
      <c r="BU530" s="189"/>
      <c r="BV530" s="190"/>
      <c r="BW530" s="175" t="s">
        <v>125</v>
      </c>
      <c r="BX530" s="176"/>
      <c r="BY530" s="176"/>
      <c r="BZ530" s="176"/>
      <c r="CA530" s="176"/>
      <c r="CB530" s="176"/>
      <c r="CC530" s="176"/>
      <c r="CD530" s="176"/>
      <c r="CE530" s="176"/>
      <c r="CF530" s="176"/>
      <c r="CG530" s="176"/>
      <c r="CH530" s="176"/>
      <c r="CI530" s="176"/>
      <c r="CJ530" s="176"/>
      <c r="CK530" s="176"/>
      <c r="CL530" s="176"/>
      <c r="CM530" s="176"/>
      <c r="CN530" s="176"/>
      <c r="CO530" s="176"/>
      <c r="CP530" s="176"/>
      <c r="CQ530" s="177"/>
      <c r="CR530" s="188" t="s">
        <v>126</v>
      </c>
      <c r="CS530" s="189"/>
      <c r="CT530" s="189"/>
      <c r="CU530" s="189"/>
      <c r="CV530" s="189"/>
      <c r="CW530" s="189"/>
      <c r="CX530" s="189"/>
      <c r="CY530" s="189"/>
      <c r="CZ530" s="189"/>
      <c r="DA530" s="189"/>
      <c r="DB530" s="189"/>
      <c r="DC530" s="189"/>
      <c r="DD530" s="189"/>
      <c r="DE530" s="189"/>
      <c r="DF530" s="189"/>
      <c r="DG530" s="189"/>
      <c r="DH530" s="189"/>
      <c r="DI530" s="189"/>
      <c r="DJ530" s="189"/>
      <c r="DK530" s="189"/>
      <c r="DL530" s="190"/>
      <c r="DM530" s="175" t="s">
        <v>127</v>
      </c>
      <c r="DN530" s="176"/>
      <c r="DO530" s="176"/>
      <c r="DP530" s="176"/>
      <c r="DQ530" s="176"/>
      <c r="DR530" s="176"/>
      <c r="DS530" s="176"/>
      <c r="DT530" s="176"/>
      <c r="DU530" s="176"/>
      <c r="DV530" s="176"/>
      <c r="DW530" s="176"/>
      <c r="DX530" s="176"/>
      <c r="DY530" s="176"/>
      <c r="DZ530" s="176"/>
      <c r="EA530" s="176"/>
      <c r="EB530" s="176"/>
      <c r="EC530" s="176"/>
      <c r="ED530" s="176"/>
      <c r="EE530" s="176"/>
      <c r="EF530" s="176"/>
      <c r="EG530" s="177"/>
      <c r="EH530" s="188" t="s">
        <v>128</v>
      </c>
      <c r="EI530" s="189"/>
      <c r="EJ530" s="189"/>
      <c r="EK530" s="189"/>
      <c r="EL530" s="189"/>
      <c r="EM530" s="189"/>
      <c r="EN530" s="189"/>
      <c r="EO530" s="189"/>
      <c r="EP530" s="189"/>
      <c r="EQ530" s="189"/>
      <c r="ER530" s="189"/>
      <c r="ES530" s="189"/>
      <c r="ET530" s="189"/>
      <c r="EU530" s="189"/>
      <c r="EV530" s="189"/>
      <c r="EW530" s="189"/>
      <c r="EX530" s="189"/>
      <c r="EY530" s="189"/>
      <c r="EZ530" s="189"/>
      <c r="FA530" s="189"/>
      <c r="FB530" s="190"/>
      <c r="FC530" s="175" t="s">
        <v>129</v>
      </c>
      <c r="FD530" s="176"/>
      <c r="FE530" s="176"/>
      <c r="FF530" s="176"/>
      <c r="FG530" s="176"/>
      <c r="FH530" s="176"/>
      <c r="FI530" s="176"/>
      <c r="FJ530" s="176"/>
      <c r="FK530" s="176"/>
      <c r="FL530" s="176"/>
      <c r="FM530" s="176"/>
      <c r="FN530" s="176"/>
      <c r="FO530" s="176"/>
      <c r="FP530" s="176"/>
      <c r="FQ530" s="176"/>
      <c r="FR530" s="176"/>
      <c r="FS530" s="176"/>
      <c r="FT530" s="176"/>
      <c r="FU530" s="176"/>
      <c r="FV530" s="176"/>
      <c r="FW530" s="177"/>
      <c r="FX530" s="188" t="s">
        <v>130</v>
      </c>
      <c r="FY530" s="189"/>
      <c r="FZ530" s="189"/>
      <c r="GA530" s="189"/>
      <c r="GB530" s="189"/>
      <c r="GC530" s="189"/>
      <c r="GD530" s="189"/>
      <c r="GE530" s="189"/>
      <c r="GF530" s="189"/>
      <c r="GG530" s="189"/>
      <c r="GH530" s="189"/>
      <c r="GI530" s="189"/>
      <c r="GJ530" s="189"/>
      <c r="GK530" s="189"/>
      <c r="GL530" s="189"/>
      <c r="GM530" s="189"/>
      <c r="GN530" s="189"/>
      <c r="GO530" s="189"/>
      <c r="GP530" s="189"/>
      <c r="GQ530" s="189"/>
      <c r="GR530" s="190"/>
      <c r="GS530" s="175" t="s">
        <v>131</v>
      </c>
      <c r="GT530" s="176"/>
      <c r="GU530" s="176"/>
      <c r="GV530" s="176"/>
      <c r="GW530" s="176"/>
      <c r="GX530" s="176"/>
      <c r="GY530" s="176"/>
      <c r="GZ530" s="176"/>
      <c r="HA530" s="176"/>
      <c r="HB530" s="176"/>
      <c r="HC530" s="176"/>
      <c r="HD530" s="176"/>
      <c r="HE530" s="176"/>
      <c r="HF530" s="176"/>
      <c r="HG530" s="176"/>
      <c r="HH530" s="176"/>
      <c r="HI530" s="176"/>
      <c r="HJ530" s="176"/>
      <c r="HK530" s="176"/>
      <c r="HL530" s="176"/>
      <c r="HM530" s="177"/>
      <c r="HN530" s="188" t="s">
        <v>132</v>
      </c>
      <c r="HO530" s="189"/>
      <c r="HP530" s="189"/>
      <c r="HQ530" s="189"/>
      <c r="HR530" s="189"/>
      <c r="HS530" s="189"/>
      <c r="HT530" s="189"/>
      <c r="HU530" s="189"/>
      <c r="HV530" s="189"/>
      <c r="HW530" s="189"/>
      <c r="HX530" s="189"/>
      <c r="HY530" s="189"/>
      <c r="HZ530" s="189"/>
      <c r="IA530" s="189"/>
      <c r="IB530" s="189"/>
      <c r="IC530" s="189"/>
      <c r="ID530" s="189"/>
      <c r="IE530" s="189"/>
      <c r="IF530" s="189"/>
      <c r="IG530" s="189"/>
      <c r="IH530" s="190"/>
      <c r="II530" s="175" t="s">
        <v>133</v>
      </c>
      <c r="IJ530" s="176"/>
      <c r="IK530" s="176"/>
      <c r="IL530" s="176"/>
      <c r="IM530" s="176"/>
      <c r="IN530" s="176"/>
      <c r="IO530" s="176"/>
      <c r="IP530" s="176"/>
      <c r="IQ530" s="176"/>
      <c r="IR530" s="176"/>
      <c r="IS530" s="176"/>
      <c r="IT530" s="176"/>
      <c r="IU530" s="176"/>
      <c r="IV530" s="176"/>
      <c r="IW530" s="176"/>
      <c r="IX530" s="176"/>
      <c r="IY530" s="176"/>
      <c r="IZ530" s="176"/>
      <c r="JA530" s="176"/>
      <c r="JB530" s="176"/>
      <c r="JC530" s="177"/>
      <c r="JD530" s="188" t="s">
        <v>177</v>
      </c>
      <c r="JE530" s="189"/>
      <c r="JF530" s="189"/>
      <c r="JG530" s="189"/>
      <c r="JH530" s="189"/>
      <c r="JI530" s="189"/>
      <c r="JJ530" s="189"/>
      <c r="JK530" s="189"/>
      <c r="JL530" s="189"/>
      <c r="JM530" s="189"/>
      <c r="JN530" s="189"/>
      <c r="JO530" s="189"/>
      <c r="JP530" s="189"/>
      <c r="JQ530" s="189"/>
      <c r="JR530" s="189"/>
      <c r="JS530" s="189"/>
      <c r="JT530" s="189"/>
      <c r="JU530" s="189"/>
      <c r="JV530" s="189"/>
      <c r="JW530" s="189"/>
      <c r="JX530" s="190"/>
      <c r="JY530" s="175" t="s">
        <v>134</v>
      </c>
      <c r="JZ530" s="176"/>
      <c r="KA530" s="176"/>
      <c r="KB530" s="176"/>
      <c r="KC530" s="176"/>
      <c r="KD530" s="176"/>
      <c r="KE530" s="176"/>
      <c r="KF530" s="176"/>
      <c r="KG530" s="176"/>
      <c r="KH530" s="176"/>
      <c r="KI530" s="176"/>
      <c r="KJ530" s="176"/>
      <c r="KK530" s="176"/>
      <c r="KL530" s="176"/>
      <c r="KM530" s="176"/>
      <c r="KN530" s="176"/>
      <c r="KO530" s="176"/>
      <c r="KP530" s="176"/>
      <c r="KQ530" s="176"/>
      <c r="KR530" s="176"/>
      <c r="KS530" s="177"/>
      <c r="KT530" s="188" t="s">
        <v>135</v>
      </c>
      <c r="KU530" s="189"/>
      <c r="KV530" s="189"/>
      <c r="KW530" s="189"/>
      <c r="KX530" s="189"/>
      <c r="KY530" s="189"/>
      <c r="KZ530" s="189"/>
      <c r="LA530" s="189"/>
      <c r="LB530" s="189"/>
      <c r="LC530" s="189"/>
      <c r="LD530" s="189"/>
      <c r="LE530" s="189"/>
      <c r="LF530" s="189"/>
      <c r="LG530" s="189"/>
      <c r="LH530" s="189"/>
      <c r="LI530" s="189"/>
      <c r="LJ530" s="189"/>
      <c r="LK530" s="189"/>
      <c r="LL530" s="189"/>
      <c r="LM530" s="189"/>
      <c r="LN530" s="190"/>
      <c r="LO530" s="175" t="s">
        <v>178</v>
      </c>
      <c r="LP530" s="176"/>
      <c r="LQ530" s="176"/>
      <c r="LR530" s="176"/>
      <c r="LS530" s="176"/>
      <c r="LT530" s="176"/>
      <c r="LU530" s="176"/>
      <c r="LV530" s="176"/>
      <c r="LW530" s="176"/>
      <c r="LX530" s="176"/>
      <c r="LY530" s="176"/>
      <c r="LZ530" s="176"/>
      <c r="MA530" s="176"/>
      <c r="MB530" s="176"/>
      <c r="MC530" s="176"/>
      <c r="MD530" s="176"/>
      <c r="ME530" s="176"/>
      <c r="MF530" s="176"/>
      <c r="MG530" s="176"/>
      <c r="MH530" s="176"/>
      <c r="MI530" s="177"/>
      <c r="MJ530" s="188" t="s">
        <v>136</v>
      </c>
      <c r="MK530" s="189"/>
      <c r="ML530" s="189"/>
      <c r="MM530" s="189"/>
      <c r="MN530" s="189"/>
      <c r="MO530" s="189"/>
      <c r="MP530" s="189"/>
      <c r="MQ530" s="189"/>
      <c r="MR530" s="189"/>
      <c r="MS530" s="189"/>
      <c r="MT530" s="189"/>
      <c r="MU530" s="189"/>
      <c r="MV530" s="189"/>
      <c r="MW530" s="189"/>
      <c r="MX530" s="189"/>
      <c r="MY530" s="189"/>
      <c r="MZ530" s="189"/>
      <c r="NA530" s="189"/>
      <c r="NB530" s="189"/>
      <c r="NC530" s="189"/>
      <c r="ND530" s="190"/>
      <c r="NE530" s="175" t="s">
        <v>137</v>
      </c>
      <c r="NF530" s="176"/>
      <c r="NG530" s="176"/>
      <c r="NH530" s="176"/>
      <c r="NI530" s="176"/>
      <c r="NJ530" s="176"/>
      <c r="NK530" s="176"/>
      <c r="NL530" s="176"/>
      <c r="NM530" s="176"/>
      <c r="NN530" s="176"/>
      <c r="NO530" s="176"/>
      <c r="NP530" s="176"/>
      <c r="NQ530" s="176"/>
      <c r="NR530" s="176"/>
      <c r="NS530" s="176"/>
      <c r="NT530" s="176"/>
      <c r="NU530" s="176"/>
      <c r="NV530" s="176"/>
      <c r="NW530" s="176"/>
      <c r="NX530" s="176"/>
      <c r="NY530" s="177"/>
      <c r="NZ530" s="188" t="s">
        <v>138</v>
      </c>
      <c r="OA530" s="189"/>
      <c r="OB530" s="189"/>
      <c r="OC530" s="189"/>
      <c r="OD530" s="189"/>
      <c r="OE530" s="189"/>
      <c r="OF530" s="189"/>
      <c r="OG530" s="189"/>
      <c r="OH530" s="189"/>
      <c r="OI530" s="189"/>
      <c r="OJ530" s="189"/>
      <c r="OK530" s="189"/>
      <c r="OL530" s="189"/>
      <c r="OM530" s="189"/>
      <c r="ON530" s="189"/>
      <c r="OO530" s="189"/>
      <c r="OP530" s="189"/>
      <c r="OQ530" s="189"/>
      <c r="OR530" s="189"/>
      <c r="OS530" s="189"/>
      <c r="OT530" s="190"/>
      <c r="OU530" s="175" t="s">
        <v>139</v>
      </c>
      <c r="OV530" s="176"/>
      <c r="OW530" s="176"/>
      <c r="OX530" s="176"/>
      <c r="OY530" s="176"/>
      <c r="OZ530" s="176"/>
      <c r="PA530" s="176"/>
      <c r="PB530" s="176"/>
      <c r="PC530" s="176"/>
      <c r="PD530" s="176"/>
      <c r="PE530" s="176"/>
      <c r="PF530" s="176"/>
      <c r="PG530" s="176"/>
      <c r="PH530" s="176"/>
      <c r="PI530" s="176"/>
      <c r="PJ530" s="176"/>
      <c r="PK530" s="176"/>
      <c r="PL530" s="176"/>
      <c r="PM530" s="176"/>
      <c r="PN530" s="176"/>
      <c r="PO530" s="177"/>
      <c r="PP530" s="188" t="s">
        <v>140</v>
      </c>
      <c r="PQ530" s="189"/>
      <c r="PR530" s="189"/>
      <c r="PS530" s="189"/>
      <c r="PT530" s="189"/>
      <c r="PU530" s="189"/>
      <c r="PV530" s="189"/>
      <c r="PW530" s="189"/>
      <c r="PX530" s="189"/>
      <c r="PY530" s="189"/>
      <c r="PZ530" s="189"/>
      <c r="QA530" s="189"/>
      <c r="QB530" s="189"/>
      <c r="QC530" s="189"/>
      <c r="QD530" s="189"/>
      <c r="QE530" s="189"/>
      <c r="QF530" s="189"/>
      <c r="QG530" s="189"/>
      <c r="QH530" s="189"/>
      <c r="QI530" s="189"/>
      <c r="QJ530" s="190"/>
      <c r="QK530" s="175" t="s">
        <v>141</v>
      </c>
      <c r="QL530" s="176"/>
      <c r="QM530" s="176"/>
      <c r="QN530" s="176"/>
      <c r="QO530" s="176"/>
      <c r="QP530" s="176"/>
      <c r="QQ530" s="176"/>
      <c r="QR530" s="176"/>
      <c r="QS530" s="176"/>
      <c r="QT530" s="176"/>
      <c r="QU530" s="176"/>
      <c r="QV530" s="176"/>
      <c r="QW530" s="176"/>
      <c r="QX530" s="176"/>
      <c r="QY530" s="176"/>
      <c r="QZ530" s="176"/>
      <c r="RA530" s="176"/>
      <c r="RB530" s="176"/>
      <c r="RC530" s="176"/>
      <c r="RD530" s="176"/>
      <c r="RE530" s="177"/>
      <c r="RF530" s="188" t="s">
        <v>142</v>
      </c>
      <c r="RG530" s="189"/>
      <c r="RH530" s="189"/>
      <c r="RI530" s="189"/>
      <c r="RJ530" s="189"/>
      <c r="RK530" s="189"/>
      <c r="RL530" s="189"/>
      <c r="RM530" s="189"/>
      <c r="RN530" s="189"/>
      <c r="RO530" s="189"/>
      <c r="RP530" s="189"/>
      <c r="RQ530" s="189"/>
      <c r="RR530" s="189"/>
      <c r="RS530" s="189"/>
      <c r="RT530" s="189"/>
      <c r="RU530" s="189"/>
      <c r="RV530" s="189"/>
      <c r="RW530" s="189"/>
      <c r="RX530" s="189"/>
      <c r="RY530" s="189"/>
      <c r="RZ530" s="190"/>
      <c r="SA530" s="175" t="s">
        <v>143</v>
      </c>
      <c r="SB530" s="176"/>
      <c r="SC530" s="176"/>
      <c r="SD530" s="176"/>
      <c r="SE530" s="176"/>
      <c r="SF530" s="176"/>
      <c r="SG530" s="176"/>
      <c r="SH530" s="176"/>
      <c r="SI530" s="176"/>
      <c r="SJ530" s="176"/>
      <c r="SK530" s="176"/>
      <c r="SL530" s="176"/>
      <c r="SM530" s="176"/>
      <c r="SN530" s="176"/>
      <c r="SO530" s="176"/>
      <c r="SP530" s="176"/>
      <c r="SQ530" s="176"/>
      <c r="SR530" s="176"/>
      <c r="SS530" s="176"/>
      <c r="ST530" s="176"/>
      <c r="SU530" s="177"/>
      <c r="SV530" s="188" t="s">
        <v>144</v>
      </c>
      <c r="SW530" s="189"/>
      <c r="SX530" s="189"/>
      <c r="SY530" s="189"/>
      <c r="SZ530" s="189"/>
      <c r="TA530" s="189"/>
      <c r="TB530" s="189"/>
      <c r="TC530" s="189"/>
      <c r="TD530" s="189"/>
      <c r="TE530" s="189"/>
      <c r="TF530" s="189"/>
      <c r="TG530" s="189"/>
      <c r="TH530" s="189"/>
      <c r="TI530" s="189"/>
      <c r="TJ530" s="189"/>
      <c r="TK530" s="189"/>
      <c r="TL530" s="189"/>
      <c r="TM530" s="189"/>
      <c r="TN530" s="189"/>
      <c r="TO530" s="189"/>
      <c r="TP530" s="190"/>
      <c r="TQ530" s="175" t="s">
        <v>216</v>
      </c>
      <c r="TR530" s="176"/>
      <c r="TS530" s="176"/>
      <c r="TT530" s="176"/>
      <c r="TU530" s="176"/>
      <c r="TV530" s="176"/>
      <c r="TW530" s="176"/>
      <c r="TX530" s="176"/>
      <c r="TY530" s="176"/>
      <c r="TZ530" s="176"/>
      <c r="UA530" s="176"/>
      <c r="UB530" s="176"/>
      <c r="UC530" s="176"/>
      <c r="UD530" s="176"/>
      <c r="UE530" s="176"/>
      <c r="UF530" s="176"/>
      <c r="UG530" s="176"/>
      <c r="UH530" s="176"/>
      <c r="UI530" s="176"/>
      <c r="UJ530" s="176"/>
      <c r="UK530" s="177"/>
      <c r="UL530" s="188" t="s">
        <v>145</v>
      </c>
      <c r="UM530" s="189"/>
      <c r="UN530" s="189"/>
      <c r="UO530" s="189"/>
      <c r="UP530" s="189"/>
      <c r="UQ530" s="189"/>
      <c r="UR530" s="189"/>
      <c r="US530" s="189"/>
      <c r="UT530" s="189"/>
      <c r="UU530" s="189"/>
      <c r="UV530" s="189"/>
      <c r="UW530" s="189"/>
      <c r="UX530" s="189"/>
      <c r="UY530" s="189"/>
      <c r="UZ530" s="189"/>
      <c r="VA530" s="189"/>
      <c r="VB530" s="189"/>
      <c r="VC530" s="189"/>
      <c r="VD530" s="189"/>
      <c r="VE530" s="189"/>
      <c r="VF530" s="190"/>
      <c r="VG530" s="175" t="s">
        <v>146</v>
      </c>
      <c r="VH530" s="176"/>
      <c r="VI530" s="176"/>
      <c r="VJ530" s="176"/>
      <c r="VK530" s="176"/>
      <c r="VL530" s="176"/>
      <c r="VM530" s="176"/>
      <c r="VN530" s="176"/>
      <c r="VO530" s="176"/>
      <c r="VP530" s="176"/>
      <c r="VQ530" s="176"/>
      <c r="VR530" s="176"/>
      <c r="VS530" s="176"/>
      <c r="VT530" s="176"/>
      <c r="VU530" s="176"/>
      <c r="VV530" s="176"/>
      <c r="VW530" s="176"/>
      <c r="VX530" s="176"/>
      <c r="VY530" s="176"/>
      <c r="VZ530" s="176"/>
      <c r="WA530" s="177"/>
      <c r="WB530" s="188" t="s">
        <v>147</v>
      </c>
      <c r="WC530" s="189"/>
      <c r="WD530" s="189"/>
      <c r="WE530" s="189"/>
      <c r="WF530" s="189"/>
      <c r="WG530" s="189"/>
      <c r="WH530" s="189"/>
      <c r="WI530" s="189"/>
      <c r="WJ530" s="189"/>
      <c r="WK530" s="189"/>
      <c r="WL530" s="189"/>
      <c r="WM530" s="189"/>
      <c r="WN530" s="189"/>
      <c r="WO530" s="189"/>
      <c r="WP530" s="189"/>
      <c r="WQ530" s="189"/>
      <c r="WR530" s="189"/>
      <c r="WS530" s="189"/>
      <c r="WT530" s="189"/>
      <c r="WU530" s="189"/>
      <c r="WV530" s="190"/>
      <c r="WW530" s="175" t="s">
        <v>148</v>
      </c>
      <c r="WX530" s="176"/>
      <c r="WY530" s="176"/>
      <c r="WZ530" s="176"/>
      <c r="XA530" s="176"/>
      <c r="XB530" s="176"/>
      <c r="XC530" s="176"/>
      <c r="XD530" s="176"/>
      <c r="XE530" s="176"/>
      <c r="XF530" s="176"/>
      <c r="XG530" s="176"/>
      <c r="XH530" s="176"/>
      <c r="XI530" s="176"/>
      <c r="XJ530" s="176"/>
      <c r="XK530" s="176"/>
      <c r="XL530" s="176"/>
      <c r="XM530" s="176"/>
      <c r="XN530" s="176"/>
      <c r="XO530" s="176"/>
      <c r="XP530" s="176"/>
      <c r="XQ530" s="177"/>
      <c r="XR530" s="188" t="s">
        <v>149</v>
      </c>
      <c r="XS530" s="189"/>
      <c r="XT530" s="189"/>
      <c r="XU530" s="189"/>
      <c r="XV530" s="189"/>
      <c r="XW530" s="189"/>
      <c r="XX530" s="189"/>
      <c r="XY530" s="189"/>
      <c r="XZ530" s="189"/>
      <c r="YA530" s="189"/>
      <c r="YB530" s="189"/>
      <c r="YC530" s="189"/>
      <c r="YD530" s="189"/>
      <c r="YE530" s="189"/>
      <c r="YF530" s="189"/>
      <c r="YG530" s="189"/>
      <c r="YH530" s="189"/>
      <c r="YI530" s="189"/>
      <c r="YJ530" s="189"/>
      <c r="YK530" s="189"/>
      <c r="YL530" s="190"/>
      <c r="YM530" s="175" t="s">
        <v>150</v>
      </c>
      <c r="YN530" s="176"/>
      <c r="YO530" s="176"/>
      <c r="YP530" s="176"/>
      <c r="YQ530" s="176"/>
      <c r="YR530" s="176"/>
      <c r="YS530" s="176"/>
      <c r="YT530" s="176"/>
      <c r="YU530" s="176"/>
      <c r="YV530" s="176"/>
      <c r="YW530" s="176"/>
      <c r="YX530" s="176"/>
      <c r="YY530" s="176"/>
      <c r="YZ530" s="176"/>
      <c r="ZA530" s="176"/>
      <c r="ZB530" s="176"/>
      <c r="ZC530" s="176"/>
      <c r="ZD530" s="176"/>
      <c r="ZE530" s="176"/>
      <c r="ZF530" s="176"/>
      <c r="ZG530" s="177"/>
      <c r="ZH530" s="188" t="s">
        <v>151</v>
      </c>
      <c r="ZI530" s="189"/>
      <c r="ZJ530" s="189"/>
      <c r="ZK530" s="189"/>
      <c r="ZL530" s="189"/>
      <c r="ZM530" s="189"/>
      <c r="ZN530" s="189"/>
      <c r="ZO530" s="189"/>
      <c r="ZP530" s="189"/>
      <c r="ZQ530" s="189"/>
      <c r="ZR530" s="189"/>
      <c r="ZS530" s="189"/>
      <c r="ZT530" s="189"/>
      <c r="ZU530" s="189"/>
      <c r="ZV530" s="189"/>
      <c r="ZW530" s="189"/>
      <c r="ZX530" s="189"/>
      <c r="ZY530" s="189"/>
      <c r="ZZ530" s="189"/>
      <c r="AAA530" s="189"/>
      <c r="AAB530" s="190"/>
      <c r="AAC530" s="175" t="s">
        <v>179</v>
      </c>
      <c r="AAD530" s="176"/>
      <c r="AAE530" s="176"/>
      <c r="AAF530" s="176"/>
      <c r="AAG530" s="176"/>
      <c r="AAH530" s="176"/>
      <c r="AAI530" s="176"/>
      <c r="AAJ530" s="176"/>
      <c r="AAK530" s="176"/>
      <c r="AAL530" s="176"/>
      <c r="AAM530" s="176"/>
      <c r="AAN530" s="176"/>
      <c r="AAO530" s="176"/>
      <c r="AAP530" s="176"/>
      <c r="AAQ530" s="176"/>
      <c r="AAR530" s="176"/>
      <c r="AAS530" s="176"/>
      <c r="AAT530" s="176"/>
      <c r="AAU530" s="176"/>
      <c r="AAV530" s="176"/>
      <c r="AAW530" s="177"/>
      <c r="AAX530" s="188" t="s">
        <v>152</v>
      </c>
      <c r="AAY530" s="189"/>
      <c r="AAZ530" s="189"/>
      <c r="ABA530" s="189"/>
      <c r="ABB530" s="189"/>
      <c r="ABC530" s="189"/>
      <c r="ABD530" s="189"/>
      <c r="ABE530" s="189"/>
      <c r="ABF530" s="189"/>
      <c r="ABG530" s="189"/>
      <c r="ABH530" s="189"/>
      <c r="ABI530" s="189"/>
      <c r="ABJ530" s="189"/>
      <c r="ABK530" s="189"/>
      <c r="ABL530" s="189"/>
      <c r="ABM530" s="189"/>
      <c r="ABN530" s="189"/>
      <c r="ABO530" s="189"/>
      <c r="ABP530" s="189"/>
      <c r="ABQ530" s="189"/>
      <c r="ABR530" s="190"/>
      <c r="ABS530" s="175" t="s">
        <v>153</v>
      </c>
      <c r="ABT530" s="176"/>
      <c r="ABU530" s="176"/>
      <c r="ABV530" s="176"/>
      <c r="ABW530" s="176"/>
      <c r="ABX530" s="176"/>
      <c r="ABY530" s="176"/>
      <c r="ABZ530" s="176"/>
      <c r="ACA530" s="176"/>
      <c r="ACB530" s="176"/>
      <c r="ACC530" s="176"/>
      <c r="ACD530" s="176"/>
      <c r="ACE530" s="176"/>
      <c r="ACF530" s="176"/>
      <c r="ACG530" s="176"/>
      <c r="ACH530" s="176"/>
      <c r="ACI530" s="176"/>
      <c r="ACJ530" s="176"/>
      <c r="ACK530" s="176"/>
      <c r="ACL530" s="176"/>
      <c r="ACM530" s="177"/>
      <c r="ACN530" s="188" t="s">
        <v>154</v>
      </c>
      <c r="ACO530" s="189"/>
      <c r="ACP530" s="189"/>
      <c r="ACQ530" s="189"/>
      <c r="ACR530" s="189"/>
      <c r="ACS530" s="189"/>
      <c r="ACT530" s="189"/>
      <c r="ACU530" s="189"/>
      <c r="ACV530" s="189"/>
      <c r="ACW530" s="189"/>
      <c r="ACX530" s="189"/>
      <c r="ACY530" s="189"/>
      <c r="ACZ530" s="189"/>
      <c r="ADA530" s="189"/>
      <c r="ADB530" s="189"/>
      <c r="ADC530" s="189"/>
      <c r="ADD530" s="189"/>
      <c r="ADE530" s="189"/>
      <c r="ADF530" s="189"/>
      <c r="ADG530" s="189"/>
      <c r="ADH530" s="190"/>
      <c r="ADI530" s="175" t="s">
        <v>155</v>
      </c>
      <c r="ADJ530" s="176"/>
      <c r="ADK530" s="176"/>
      <c r="ADL530" s="176"/>
      <c r="ADM530" s="176"/>
      <c r="ADN530" s="176"/>
      <c r="ADO530" s="176"/>
      <c r="ADP530" s="176"/>
      <c r="ADQ530" s="176"/>
      <c r="ADR530" s="176"/>
      <c r="ADS530" s="176"/>
      <c r="ADT530" s="176"/>
      <c r="ADU530" s="176"/>
      <c r="ADV530" s="176"/>
      <c r="ADW530" s="176"/>
      <c r="ADX530" s="176"/>
      <c r="ADY530" s="176"/>
      <c r="ADZ530" s="176"/>
      <c r="AEA530" s="176"/>
      <c r="AEB530" s="176"/>
      <c r="AEC530" s="177"/>
      <c r="AED530" s="188" t="s">
        <v>156</v>
      </c>
      <c r="AEE530" s="189"/>
      <c r="AEF530" s="189"/>
      <c r="AEG530" s="189"/>
      <c r="AEH530" s="189"/>
      <c r="AEI530" s="189"/>
      <c r="AEJ530" s="189"/>
      <c r="AEK530" s="189"/>
      <c r="AEL530" s="189"/>
      <c r="AEM530" s="189"/>
      <c r="AEN530" s="189"/>
      <c r="AEO530" s="189"/>
      <c r="AEP530" s="189"/>
      <c r="AEQ530" s="189"/>
      <c r="AER530" s="189"/>
      <c r="AES530" s="189"/>
      <c r="AET530" s="189"/>
      <c r="AEU530" s="189"/>
      <c r="AEV530" s="189"/>
      <c r="AEW530" s="189"/>
      <c r="AEX530" s="190"/>
      <c r="AEY530" s="175" t="s">
        <v>212</v>
      </c>
      <c r="AEZ530" s="176"/>
      <c r="AFA530" s="176"/>
      <c r="AFB530" s="176"/>
      <c r="AFC530" s="176"/>
      <c r="AFD530" s="176"/>
      <c r="AFE530" s="176"/>
      <c r="AFF530" s="176"/>
      <c r="AFG530" s="176"/>
      <c r="AFH530" s="176"/>
      <c r="AFI530" s="176"/>
      <c r="AFJ530" s="176"/>
      <c r="AFK530" s="176"/>
      <c r="AFL530" s="176"/>
      <c r="AFM530" s="176"/>
      <c r="AFN530" s="176"/>
      <c r="AFO530" s="176"/>
      <c r="AFP530" s="176"/>
      <c r="AFQ530" s="176"/>
      <c r="AFR530" s="176"/>
      <c r="AFS530" s="177"/>
      <c r="AFT530" s="188" t="s">
        <v>157</v>
      </c>
      <c r="AFU530" s="189"/>
      <c r="AFV530" s="189"/>
      <c r="AFW530" s="189"/>
      <c r="AFX530" s="189"/>
      <c r="AFY530" s="189"/>
      <c r="AFZ530" s="189"/>
      <c r="AGA530" s="189"/>
      <c r="AGB530" s="189"/>
      <c r="AGC530" s="189"/>
      <c r="AGD530" s="189"/>
      <c r="AGE530" s="189"/>
      <c r="AGF530" s="189"/>
      <c r="AGG530" s="189"/>
      <c r="AGH530" s="189"/>
      <c r="AGI530" s="189"/>
      <c r="AGJ530" s="189"/>
      <c r="AGK530" s="189"/>
      <c r="AGL530" s="189"/>
      <c r="AGM530" s="189"/>
      <c r="AGN530" s="190"/>
      <c r="AGO530" s="175" t="s">
        <v>158</v>
      </c>
      <c r="AGP530" s="176"/>
      <c r="AGQ530" s="176"/>
      <c r="AGR530" s="176"/>
      <c r="AGS530" s="176"/>
      <c r="AGT530" s="176"/>
      <c r="AGU530" s="176"/>
      <c r="AGV530" s="176"/>
      <c r="AGW530" s="176"/>
      <c r="AGX530" s="176"/>
      <c r="AGY530" s="176"/>
      <c r="AGZ530" s="176"/>
      <c r="AHA530" s="176"/>
      <c r="AHB530" s="176"/>
      <c r="AHC530" s="176"/>
      <c r="AHD530" s="176"/>
      <c r="AHE530" s="176"/>
      <c r="AHF530" s="176"/>
      <c r="AHG530" s="176"/>
      <c r="AHH530" s="176"/>
      <c r="AHI530" s="177"/>
      <c r="AHJ530" s="188" t="s">
        <v>159</v>
      </c>
      <c r="AHK530" s="189"/>
      <c r="AHL530" s="189"/>
      <c r="AHM530" s="189"/>
      <c r="AHN530" s="189"/>
      <c r="AHO530" s="189"/>
      <c r="AHP530" s="189"/>
      <c r="AHQ530" s="189"/>
      <c r="AHR530" s="189"/>
      <c r="AHS530" s="189"/>
      <c r="AHT530" s="189"/>
      <c r="AHU530" s="189"/>
      <c r="AHV530" s="189"/>
      <c r="AHW530" s="189"/>
      <c r="AHX530" s="189"/>
      <c r="AHY530" s="189"/>
      <c r="AHZ530" s="189"/>
      <c r="AIA530" s="189"/>
      <c r="AIB530" s="189"/>
      <c r="AIC530" s="189"/>
      <c r="AID530" s="190"/>
      <c r="AIE530" s="175" t="s">
        <v>160</v>
      </c>
      <c r="AIF530" s="176"/>
      <c r="AIG530" s="176"/>
      <c r="AIH530" s="176"/>
      <c r="AII530" s="176"/>
      <c r="AIJ530" s="176"/>
      <c r="AIK530" s="176"/>
      <c r="AIL530" s="176"/>
      <c r="AIM530" s="176"/>
      <c r="AIN530" s="176"/>
      <c r="AIO530" s="176"/>
      <c r="AIP530" s="176"/>
      <c r="AIQ530" s="176"/>
      <c r="AIR530" s="176"/>
      <c r="AIS530" s="176"/>
      <c r="AIT530" s="176"/>
      <c r="AIU530" s="176"/>
      <c r="AIV530" s="176"/>
      <c r="AIW530" s="176"/>
      <c r="AIX530" s="176"/>
      <c r="AIY530" s="177"/>
      <c r="AIZ530" s="188" t="s">
        <v>161</v>
      </c>
      <c r="AJA530" s="189"/>
      <c r="AJB530" s="189"/>
      <c r="AJC530" s="189"/>
      <c r="AJD530" s="189"/>
      <c r="AJE530" s="189"/>
      <c r="AJF530" s="189"/>
      <c r="AJG530" s="189"/>
      <c r="AJH530" s="189"/>
      <c r="AJI530" s="189"/>
      <c r="AJJ530" s="189"/>
      <c r="AJK530" s="189"/>
      <c r="AJL530" s="189"/>
      <c r="AJM530" s="189"/>
      <c r="AJN530" s="189"/>
      <c r="AJO530" s="189"/>
      <c r="AJP530" s="189"/>
      <c r="AJQ530" s="189"/>
      <c r="AJR530" s="189"/>
      <c r="AJS530" s="189"/>
      <c r="AJT530" s="190"/>
      <c r="AJU530" s="175" t="s">
        <v>162</v>
      </c>
      <c r="AJV530" s="176"/>
      <c r="AJW530" s="176"/>
      <c r="AJX530" s="176"/>
      <c r="AJY530" s="176"/>
      <c r="AJZ530" s="176"/>
      <c r="AKA530" s="176"/>
      <c r="AKB530" s="176"/>
      <c r="AKC530" s="176"/>
      <c r="AKD530" s="176"/>
      <c r="AKE530" s="176"/>
      <c r="AKF530" s="176"/>
      <c r="AKG530" s="176"/>
      <c r="AKH530" s="176"/>
      <c r="AKI530" s="176"/>
      <c r="AKJ530" s="176"/>
      <c r="AKK530" s="176"/>
      <c r="AKL530" s="176"/>
      <c r="AKM530" s="176"/>
      <c r="AKN530" s="176"/>
      <c r="AKO530" s="177"/>
      <c r="AKP530" s="188" t="s">
        <v>163</v>
      </c>
      <c r="AKQ530" s="189"/>
      <c r="AKR530" s="189"/>
      <c r="AKS530" s="189"/>
      <c r="AKT530" s="189"/>
      <c r="AKU530" s="189"/>
      <c r="AKV530" s="189"/>
      <c r="AKW530" s="189"/>
      <c r="AKX530" s="189"/>
      <c r="AKY530" s="189"/>
      <c r="AKZ530" s="189"/>
      <c r="ALA530" s="189"/>
      <c r="ALB530" s="189"/>
      <c r="ALC530" s="189"/>
      <c r="ALD530" s="189"/>
      <c r="ALE530" s="189"/>
      <c r="ALF530" s="189"/>
      <c r="ALG530" s="189"/>
      <c r="ALH530" s="189"/>
      <c r="ALI530" s="189"/>
      <c r="ALJ530" s="190"/>
      <c r="ALK530" s="175" t="s">
        <v>164</v>
      </c>
      <c r="ALL530" s="176"/>
      <c r="ALM530" s="176"/>
      <c r="ALN530" s="176"/>
      <c r="ALO530" s="176"/>
      <c r="ALP530" s="176"/>
      <c r="ALQ530" s="176"/>
      <c r="ALR530" s="176"/>
      <c r="ALS530" s="176"/>
      <c r="ALT530" s="176"/>
      <c r="ALU530" s="176"/>
      <c r="ALV530" s="176"/>
      <c r="ALW530" s="176"/>
      <c r="ALX530" s="176"/>
      <c r="ALY530" s="176"/>
      <c r="ALZ530" s="176"/>
      <c r="AMA530" s="176"/>
      <c r="AMB530" s="176"/>
      <c r="AMC530" s="176"/>
      <c r="AMD530" s="176"/>
      <c r="AME530" s="177"/>
      <c r="AMF530" s="188" t="s">
        <v>165</v>
      </c>
      <c r="AMG530" s="189"/>
      <c r="AMH530" s="189"/>
      <c r="AMI530" s="189"/>
      <c r="AMJ530" s="189"/>
      <c r="AMK530" s="189"/>
      <c r="AML530" s="189"/>
      <c r="AMM530" s="189"/>
      <c r="AMN530" s="189"/>
      <c r="AMO530" s="189"/>
      <c r="AMP530" s="189"/>
      <c r="AMQ530" s="189"/>
      <c r="AMR530" s="189"/>
      <c r="AMS530" s="189"/>
      <c r="AMT530" s="189"/>
      <c r="AMU530" s="189"/>
      <c r="AMV530" s="189"/>
      <c r="AMW530" s="189"/>
      <c r="AMX530" s="189"/>
      <c r="AMY530" s="189"/>
      <c r="AMZ530" s="190"/>
      <c r="ANA530" s="175" t="s">
        <v>175</v>
      </c>
      <c r="ANB530" s="176"/>
      <c r="ANC530" s="176"/>
      <c r="AND530" s="176"/>
      <c r="ANE530" s="176"/>
      <c r="ANF530" s="176"/>
      <c r="ANG530" s="176"/>
      <c r="ANH530" s="176"/>
      <c r="ANI530" s="176"/>
      <c r="ANJ530" s="176"/>
      <c r="ANK530" s="176"/>
      <c r="ANL530" s="176"/>
      <c r="ANM530" s="176"/>
      <c r="ANN530" s="176"/>
      <c r="ANO530" s="176"/>
      <c r="ANP530" s="176"/>
      <c r="ANQ530" s="176"/>
      <c r="ANR530" s="176"/>
      <c r="ANS530" s="176"/>
      <c r="ANT530" s="176"/>
      <c r="ANU530" s="177"/>
      <c r="ANV530" s="188" t="s">
        <v>166</v>
      </c>
      <c r="ANW530" s="189"/>
      <c r="ANX530" s="189"/>
      <c r="ANY530" s="189"/>
      <c r="ANZ530" s="189"/>
      <c r="AOA530" s="189"/>
      <c r="AOB530" s="189"/>
      <c r="AOC530" s="189"/>
      <c r="AOD530" s="189"/>
      <c r="AOE530" s="189"/>
      <c r="AOF530" s="189"/>
      <c r="AOG530" s="189"/>
      <c r="AOH530" s="189"/>
      <c r="AOI530" s="189"/>
      <c r="AOJ530" s="189"/>
      <c r="AOK530" s="189"/>
      <c r="AOL530" s="189"/>
      <c r="AOM530" s="189"/>
      <c r="AON530" s="189"/>
      <c r="AOO530" s="189"/>
      <c r="AOP530" s="190"/>
      <c r="AOQ530" s="191" t="s">
        <v>167</v>
      </c>
      <c r="AOR530" s="192"/>
      <c r="AOS530" s="192"/>
      <c r="AOT530" s="192"/>
      <c r="AOU530" s="192"/>
      <c r="AOV530" s="192"/>
      <c r="AOW530" s="192"/>
      <c r="AOX530" s="192"/>
      <c r="AOY530" s="192"/>
      <c r="AOZ530" s="192"/>
      <c r="APA530" s="192"/>
      <c r="APB530" s="192"/>
      <c r="APC530" s="192"/>
      <c r="APD530" s="192"/>
      <c r="APE530" s="192"/>
      <c r="APF530" s="192"/>
      <c r="APG530" s="192"/>
      <c r="APH530" s="192"/>
      <c r="API530" s="192"/>
      <c r="APJ530" s="192"/>
      <c r="APK530" s="193"/>
      <c r="APL530" s="188" t="s">
        <v>168</v>
      </c>
      <c r="APM530" s="189"/>
      <c r="APN530" s="189"/>
      <c r="APO530" s="189"/>
      <c r="APP530" s="189"/>
      <c r="APQ530" s="189"/>
      <c r="APR530" s="189"/>
      <c r="APS530" s="189"/>
      <c r="APT530" s="189"/>
      <c r="APU530" s="189"/>
      <c r="APV530" s="189"/>
      <c r="APW530" s="189"/>
      <c r="APX530" s="189"/>
      <c r="APY530" s="189"/>
      <c r="APZ530" s="189"/>
      <c r="AQA530" s="189"/>
      <c r="AQB530" s="189"/>
      <c r="AQC530" s="189"/>
      <c r="AQD530" s="189"/>
      <c r="AQE530" s="189"/>
      <c r="AQF530" s="190"/>
      <c r="AQG530" s="191" t="s">
        <v>169</v>
      </c>
      <c r="AQH530" s="192"/>
      <c r="AQI530" s="192"/>
      <c r="AQJ530" s="192"/>
      <c r="AQK530" s="192"/>
      <c r="AQL530" s="192"/>
      <c r="AQM530" s="192"/>
      <c r="AQN530" s="192"/>
      <c r="AQO530" s="192"/>
      <c r="AQP530" s="192"/>
      <c r="AQQ530" s="192"/>
      <c r="AQR530" s="192"/>
      <c r="AQS530" s="192"/>
      <c r="AQT530" s="192"/>
      <c r="AQU530" s="192"/>
      <c r="AQV530" s="192"/>
      <c r="AQW530" s="192"/>
      <c r="AQX530" s="192"/>
      <c r="AQY530" s="192"/>
      <c r="AQZ530" s="192"/>
      <c r="ARA530" s="193"/>
      <c r="ARB530" s="188" t="s">
        <v>170</v>
      </c>
      <c r="ARC530" s="189"/>
      <c r="ARD530" s="189"/>
      <c r="ARE530" s="189"/>
      <c r="ARF530" s="189"/>
      <c r="ARG530" s="189"/>
      <c r="ARH530" s="189"/>
      <c r="ARI530" s="189"/>
      <c r="ARJ530" s="189"/>
      <c r="ARK530" s="189"/>
      <c r="ARL530" s="189"/>
      <c r="ARM530" s="189"/>
      <c r="ARN530" s="189"/>
      <c r="ARO530" s="189"/>
      <c r="ARP530" s="189"/>
      <c r="ARQ530" s="189"/>
      <c r="ARR530" s="189"/>
      <c r="ARS530" s="189"/>
      <c r="ART530" s="189"/>
      <c r="ARU530" s="189"/>
      <c r="ARV530" s="190"/>
      <c r="ARW530" s="191" t="s">
        <v>171</v>
      </c>
      <c r="ARX530" s="192"/>
      <c r="ARY530" s="192"/>
      <c r="ARZ530" s="192"/>
      <c r="ASA530" s="192"/>
      <c r="ASB530" s="192"/>
      <c r="ASC530" s="192"/>
      <c r="ASD530" s="192"/>
      <c r="ASE530" s="192"/>
      <c r="ASF530" s="192"/>
      <c r="ASG530" s="192"/>
      <c r="ASH530" s="192"/>
      <c r="ASI530" s="192"/>
      <c r="ASJ530" s="192"/>
      <c r="ASK530" s="192"/>
      <c r="ASL530" s="192"/>
      <c r="ASM530" s="192"/>
      <c r="ASN530" s="192"/>
      <c r="ASO530" s="192"/>
      <c r="ASP530" s="192"/>
      <c r="ASQ530" s="193"/>
      <c r="ASR530" s="188" t="s">
        <v>172</v>
      </c>
      <c r="ASS530" s="189"/>
      <c r="AST530" s="189"/>
      <c r="ASU530" s="189"/>
      <c r="ASV530" s="189"/>
      <c r="ASW530" s="189"/>
      <c r="ASX530" s="189"/>
      <c r="ASY530" s="189"/>
      <c r="ASZ530" s="189"/>
      <c r="ATA530" s="189"/>
      <c r="ATB530" s="189"/>
      <c r="ATC530" s="189"/>
      <c r="ATD530" s="189"/>
      <c r="ATE530" s="189"/>
      <c r="ATF530" s="189"/>
      <c r="ATG530" s="189"/>
      <c r="ATH530" s="189"/>
      <c r="ATI530" s="189"/>
      <c r="ATJ530" s="189"/>
      <c r="ATK530" s="189"/>
      <c r="ATL530" s="190"/>
      <c r="ATM530" s="191" t="s">
        <v>173</v>
      </c>
      <c r="ATN530" s="192"/>
      <c r="ATO530" s="192"/>
      <c r="ATP530" s="192"/>
      <c r="ATQ530" s="192"/>
      <c r="ATR530" s="192"/>
      <c r="ATS530" s="192"/>
      <c r="ATT530" s="192"/>
      <c r="ATU530" s="192"/>
      <c r="ATV530" s="192"/>
      <c r="ATW530" s="192"/>
      <c r="ATX530" s="192"/>
      <c r="ATY530" s="192"/>
      <c r="ATZ530" s="192"/>
      <c r="AUA530" s="192"/>
      <c r="AUB530" s="192"/>
      <c r="AUC530" s="192"/>
      <c r="AUD530" s="192"/>
      <c r="AUE530" s="192"/>
      <c r="AUF530" s="192"/>
      <c r="AUG530" s="193"/>
      <c r="AUH530" s="188" t="s">
        <v>174</v>
      </c>
      <c r="AUI530" s="189"/>
      <c r="AUJ530" s="189"/>
      <c r="AUK530" s="189"/>
      <c r="AUL530" s="189"/>
      <c r="AUM530" s="189"/>
      <c r="AUN530" s="189"/>
      <c r="AUO530" s="189"/>
      <c r="AUP530" s="189"/>
      <c r="AUQ530" s="189"/>
      <c r="AUR530" s="189"/>
      <c r="AUS530" s="189"/>
      <c r="AUT530" s="189"/>
      <c r="AUU530" s="189"/>
      <c r="AUV530" s="189"/>
      <c r="AUW530" s="189"/>
      <c r="AUX530" s="189"/>
      <c r="AUY530" s="189"/>
      <c r="AUZ530" s="189"/>
      <c r="AVA530" s="189"/>
      <c r="AVB530" s="190"/>
      <c r="AVC530" s="191" t="s">
        <v>213</v>
      </c>
      <c r="AVD530" s="192"/>
      <c r="AVE530" s="192"/>
      <c r="AVF530" s="192"/>
      <c r="AVG530" s="192"/>
      <c r="AVH530" s="192"/>
      <c r="AVI530" s="192"/>
      <c r="AVJ530" s="192"/>
      <c r="AVK530" s="192"/>
      <c r="AVL530" s="192"/>
      <c r="AVM530" s="192"/>
      <c r="AVN530" s="192"/>
      <c r="AVO530" s="192"/>
      <c r="AVP530" s="192"/>
      <c r="AVQ530" s="192"/>
      <c r="AVR530" s="192"/>
      <c r="AVS530" s="192"/>
      <c r="AVT530" s="192"/>
      <c r="AVU530" s="192"/>
      <c r="AVV530" s="192"/>
      <c r="AVW530" s="193"/>
    </row>
    <row r="531" spans="1:1271" ht="45.75" customHeight="1">
      <c r="A531" s="164"/>
      <c r="B531" s="165"/>
      <c r="C531" s="166"/>
      <c r="D531" s="149"/>
      <c r="E531" s="150"/>
      <c r="F531" s="170" t="s">
        <v>210</v>
      </c>
      <c r="G531" s="171"/>
      <c r="H531" s="172"/>
      <c r="I531" s="170" t="s">
        <v>211</v>
      </c>
      <c r="J531" s="171"/>
      <c r="K531" s="172"/>
      <c r="L531" s="178" t="s">
        <v>193</v>
      </c>
      <c r="M531" s="179"/>
      <c r="N531" s="180"/>
      <c r="O531" s="178" t="s">
        <v>194</v>
      </c>
      <c r="P531" s="179"/>
      <c r="Q531" s="180"/>
      <c r="R531" s="178" t="s">
        <v>195</v>
      </c>
      <c r="S531" s="179"/>
      <c r="T531" s="180"/>
      <c r="U531" s="178" t="s">
        <v>196</v>
      </c>
      <c r="V531" s="179"/>
      <c r="W531" s="180"/>
      <c r="X531" s="178" t="s">
        <v>197</v>
      </c>
      <c r="Y531" s="179"/>
      <c r="Z531" s="180"/>
      <c r="AA531" s="178" t="s">
        <v>198</v>
      </c>
      <c r="AB531" s="179"/>
      <c r="AC531" s="180"/>
      <c r="AD531" s="178" t="s">
        <v>199</v>
      </c>
      <c r="AE531" s="179"/>
      <c r="AF531" s="180"/>
      <c r="AG531" s="170" t="s">
        <v>193</v>
      </c>
      <c r="AH531" s="171"/>
      <c r="AI531" s="172"/>
      <c r="AJ531" s="170" t="s">
        <v>194</v>
      </c>
      <c r="AK531" s="171"/>
      <c r="AL531" s="172"/>
      <c r="AM531" s="170" t="s">
        <v>195</v>
      </c>
      <c r="AN531" s="171"/>
      <c r="AO531" s="172"/>
      <c r="AP531" s="170" t="s">
        <v>196</v>
      </c>
      <c r="AQ531" s="171"/>
      <c r="AR531" s="172"/>
      <c r="AS531" s="170" t="s">
        <v>197</v>
      </c>
      <c r="AT531" s="171"/>
      <c r="AU531" s="172"/>
      <c r="AV531" s="170" t="s">
        <v>198</v>
      </c>
      <c r="AW531" s="171"/>
      <c r="AX531" s="172"/>
      <c r="AY531" s="170" t="s">
        <v>199</v>
      </c>
      <c r="AZ531" s="171"/>
      <c r="BA531" s="172"/>
      <c r="BB531" s="178" t="s">
        <v>193</v>
      </c>
      <c r="BC531" s="179"/>
      <c r="BD531" s="180"/>
      <c r="BE531" s="178" t="s">
        <v>194</v>
      </c>
      <c r="BF531" s="179"/>
      <c r="BG531" s="180"/>
      <c r="BH531" s="178" t="s">
        <v>195</v>
      </c>
      <c r="BI531" s="179"/>
      <c r="BJ531" s="180"/>
      <c r="BK531" s="178" t="s">
        <v>196</v>
      </c>
      <c r="BL531" s="179"/>
      <c r="BM531" s="180"/>
      <c r="BN531" s="178" t="s">
        <v>197</v>
      </c>
      <c r="BO531" s="179"/>
      <c r="BP531" s="180"/>
      <c r="BQ531" s="178" t="s">
        <v>198</v>
      </c>
      <c r="BR531" s="179"/>
      <c r="BS531" s="180"/>
      <c r="BT531" s="178" t="s">
        <v>199</v>
      </c>
      <c r="BU531" s="179"/>
      <c r="BV531" s="180"/>
      <c r="BW531" s="170" t="s">
        <v>193</v>
      </c>
      <c r="BX531" s="171"/>
      <c r="BY531" s="172"/>
      <c r="BZ531" s="170" t="s">
        <v>194</v>
      </c>
      <c r="CA531" s="171"/>
      <c r="CB531" s="172"/>
      <c r="CC531" s="170" t="s">
        <v>195</v>
      </c>
      <c r="CD531" s="171"/>
      <c r="CE531" s="172"/>
      <c r="CF531" s="170" t="s">
        <v>196</v>
      </c>
      <c r="CG531" s="171"/>
      <c r="CH531" s="172"/>
      <c r="CI531" s="170" t="s">
        <v>197</v>
      </c>
      <c r="CJ531" s="171"/>
      <c r="CK531" s="172"/>
      <c r="CL531" s="170" t="s">
        <v>198</v>
      </c>
      <c r="CM531" s="171"/>
      <c r="CN531" s="172"/>
      <c r="CO531" s="170" t="s">
        <v>199</v>
      </c>
      <c r="CP531" s="171"/>
      <c r="CQ531" s="172"/>
      <c r="CR531" s="178" t="s">
        <v>193</v>
      </c>
      <c r="CS531" s="179"/>
      <c r="CT531" s="180"/>
      <c r="CU531" s="178" t="s">
        <v>194</v>
      </c>
      <c r="CV531" s="179"/>
      <c r="CW531" s="180"/>
      <c r="CX531" s="178" t="s">
        <v>195</v>
      </c>
      <c r="CY531" s="179"/>
      <c r="CZ531" s="180"/>
      <c r="DA531" s="178" t="s">
        <v>196</v>
      </c>
      <c r="DB531" s="179"/>
      <c r="DC531" s="180"/>
      <c r="DD531" s="178" t="s">
        <v>197</v>
      </c>
      <c r="DE531" s="179"/>
      <c r="DF531" s="180"/>
      <c r="DG531" s="178" t="s">
        <v>198</v>
      </c>
      <c r="DH531" s="179"/>
      <c r="DI531" s="180"/>
      <c r="DJ531" s="178" t="s">
        <v>199</v>
      </c>
      <c r="DK531" s="179"/>
      <c r="DL531" s="180"/>
      <c r="DM531" s="170" t="s">
        <v>193</v>
      </c>
      <c r="DN531" s="171"/>
      <c r="DO531" s="172"/>
      <c r="DP531" s="170" t="s">
        <v>194</v>
      </c>
      <c r="DQ531" s="171"/>
      <c r="DR531" s="172"/>
      <c r="DS531" s="170" t="s">
        <v>195</v>
      </c>
      <c r="DT531" s="171"/>
      <c r="DU531" s="172"/>
      <c r="DV531" s="170" t="s">
        <v>196</v>
      </c>
      <c r="DW531" s="171"/>
      <c r="DX531" s="172"/>
      <c r="DY531" s="170" t="s">
        <v>197</v>
      </c>
      <c r="DZ531" s="171"/>
      <c r="EA531" s="172"/>
      <c r="EB531" s="170" t="s">
        <v>198</v>
      </c>
      <c r="EC531" s="171"/>
      <c r="ED531" s="172"/>
      <c r="EE531" s="170" t="s">
        <v>199</v>
      </c>
      <c r="EF531" s="171"/>
      <c r="EG531" s="172"/>
      <c r="EH531" s="178" t="s">
        <v>193</v>
      </c>
      <c r="EI531" s="179"/>
      <c r="EJ531" s="180"/>
      <c r="EK531" s="178" t="s">
        <v>194</v>
      </c>
      <c r="EL531" s="179"/>
      <c r="EM531" s="180"/>
      <c r="EN531" s="178" t="s">
        <v>195</v>
      </c>
      <c r="EO531" s="179"/>
      <c r="EP531" s="180"/>
      <c r="EQ531" s="178" t="s">
        <v>196</v>
      </c>
      <c r="ER531" s="179"/>
      <c r="ES531" s="180"/>
      <c r="ET531" s="178" t="s">
        <v>197</v>
      </c>
      <c r="EU531" s="179"/>
      <c r="EV531" s="180"/>
      <c r="EW531" s="178" t="s">
        <v>198</v>
      </c>
      <c r="EX531" s="179"/>
      <c r="EY531" s="180"/>
      <c r="EZ531" s="178" t="s">
        <v>199</v>
      </c>
      <c r="FA531" s="179"/>
      <c r="FB531" s="180"/>
      <c r="FC531" s="170" t="s">
        <v>193</v>
      </c>
      <c r="FD531" s="171"/>
      <c r="FE531" s="172"/>
      <c r="FF531" s="170" t="s">
        <v>194</v>
      </c>
      <c r="FG531" s="171"/>
      <c r="FH531" s="172"/>
      <c r="FI531" s="170" t="s">
        <v>195</v>
      </c>
      <c r="FJ531" s="171"/>
      <c r="FK531" s="172"/>
      <c r="FL531" s="170" t="s">
        <v>196</v>
      </c>
      <c r="FM531" s="171"/>
      <c r="FN531" s="172"/>
      <c r="FO531" s="170" t="s">
        <v>197</v>
      </c>
      <c r="FP531" s="171"/>
      <c r="FQ531" s="172"/>
      <c r="FR531" s="170" t="s">
        <v>198</v>
      </c>
      <c r="FS531" s="171"/>
      <c r="FT531" s="172"/>
      <c r="FU531" s="170" t="s">
        <v>199</v>
      </c>
      <c r="FV531" s="171"/>
      <c r="FW531" s="172"/>
      <c r="FX531" s="178" t="s">
        <v>193</v>
      </c>
      <c r="FY531" s="179"/>
      <c r="FZ531" s="180"/>
      <c r="GA531" s="178" t="s">
        <v>194</v>
      </c>
      <c r="GB531" s="179"/>
      <c r="GC531" s="180"/>
      <c r="GD531" s="178" t="s">
        <v>195</v>
      </c>
      <c r="GE531" s="179"/>
      <c r="GF531" s="180"/>
      <c r="GG531" s="178" t="s">
        <v>196</v>
      </c>
      <c r="GH531" s="179"/>
      <c r="GI531" s="180"/>
      <c r="GJ531" s="178" t="s">
        <v>197</v>
      </c>
      <c r="GK531" s="179"/>
      <c r="GL531" s="180"/>
      <c r="GM531" s="178" t="s">
        <v>198</v>
      </c>
      <c r="GN531" s="179"/>
      <c r="GO531" s="180"/>
      <c r="GP531" s="178" t="s">
        <v>199</v>
      </c>
      <c r="GQ531" s="179"/>
      <c r="GR531" s="180"/>
      <c r="GS531" s="170" t="s">
        <v>193</v>
      </c>
      <c r="GT531" s="171"/>
      <c r="GU531" s="172"/>
      <c r="GV531" s="170" t="s">
        <v>194</v>
      </c>
      <c r="GW531" s="171"/>
      <c r="GX531" s="172"/>
      <c r="GY531" s="170" t="s">
        <v>195</v>
      </c>
      <c r="GZ531" s="171"/>
      <c r="HA531" s="172"/>
      <c r="HB531" s="170" t="s">
        <v>196</v>
      </c>
      <c r="HC531" s="171"/>
      <c r="HD531" s="172"/>
      <c r="HE531" s="170" t="s">
        <v>197</v>
      </c>
      <c r="HF531" s="171"/>
      <c r="HG531" s="172"/>
      <c r="HH531" s="170" t="s">
        <v>198</v>
      </c>
      <c r="HI531" s="171"/>
      <c r="HJ531" s="172"/>
      <c r="HK531" s="170" t="s">
        <v>199</v>
      </c>
      <c r="HL531" s="171"/>
      <c r="HM531" s="172"/>
      <c r="HN531" s="178" t="s">
        <v>193</v>
      </c>
      <c r="HO531" s="179"/>
      <c r="HP531" s="180"/>
      <c r="HQ531" s="178" t="s">
        <v>194</v>
      </c>
      <c r="HR531" s="179"/>
      <c r="HS531" s="180"/>
      <c r="HT531" s="178" t="s">
        <v>195</v>
      </c>
      <c r="HU531" s="179"/>
      <c r="HV531" s="180"/>
      <c r="HW531" s="178" t="s">
        <v>196</v>
      </c>
      <c r="HX531" s="179"/>
      <c r="HY531" s="180"/>
      <c r="HZ531" s="178" t="s">
        <v>197</v>
      </c>
      <c r="IA531" s="179"/>
      <c r="IB531" s="180"/>
      <c r="IC531" s="178" t="s">
        <v>198</v>
      </c>
      <c r="ID531" s="179"/>
      <c r="IE531" s="180"/>
      <c r="IF531" s="178" t="s">
        <v>199</v>
      </c>
      <c r="IG531" s="179"/>
      <c r="IH531" s="180"/>
      <c r="II531" s="170" t="s">
        <v>193</v>
      </c>
      <c r="IJ531" s="171"/>
      <c r="IK531" s="172"/>
      <c r="IL531" s="170" t="s">
        <v>194</v>
      </c>
      <c r="IM531" s="171"/>
      <c r="IN531" s="172"/>
      <c r="IO531" s="170" t="s">
        <v>195</v>
      </c>
      <c r="IP531" s="171"/>
      <c r="IQ531" s="172"/>
      <c r="IR531" s="170" t="s">
        <v>196</v>
      </c>
      <c r="IS531" s="171"/>
      <c r="IT531" s="172"/>
      <c r="IU531" s="170" t="s">
        <v>197</v>
      </c>
      <c r="IV531" s="171"/>
      <c r="IW531" s="172"/>
      <c r="IX531" s="170" t="s">
        <v>198</v>
      </c>
      <c r="IY531" s="171"/>
      <c r="IZ531" s="172"/>
      <c r="JA531" s="170" t="s">
        <v>199</v>
      </c>
      <c r="JB531" s="171"/>
      <c r="JC531" s="172"/>
      <c r="JD531" s="178" t="s">
        <v>193</v>
      </c>
      <c r="JE531" s="179"/>
      <c r="JF531" s="180"/>
      <c r="JG531" s="178" t="s">
        <v>194</v>
      </c>
      <c r="JH531" s="179"/>
      <c r="JI531" s="180"/>
      <c r="JJ531" s="178" t="s">
        <v>195</v>
      </c>
      <c r="JK531" s="179"/>
      <c r="JL531" s="180"/>
      <c r="JM531" s="178" t="s">
        <v>196</v>
      </c>
      <c r="JN531" s="179"/>
      <c r="JO531" s="180"/>
      <c r="JP531" s="178" t="s">
        <v>197</v>
      </c>
      <c r="JQ531" s="179"/>
      <c r="JR531" s="180"/>
      <c r="JS531" s="178" t="s">
        <v>198</v>
      </c>
      <c r="JT531" s="179"/>
      <c r="JU531" s="180"/>
      <c r="JV531" s="178" t="s">
        <v>199</v>
      </c>
      <c r="JW531" s="179"/>
      <c r="JX531" s="180"/>
      <c r="JY531" s="170" t="s">
        <v>193</v>
      </c>
      <c r="JZ531" s="171"/>
      <c r="KA531" s="172"/>
      <c r="KB531" s="170" t="s">
        <v>194</v>
      </c>
      <c r="KC531" s="171"/>
      <c r="KD531" s="172"/>
      <c r="KE531" s="170" t="s">
        <v>195</v>
      </c>
      <c r="KF531" s="171"/>
      <c r="KG531" s="172"/>
      <c r="KH531" s="170" t="s">
        <v>196</v>
      </c>
      <c r="KI531" s="171"/>
      <c r="KJ531" s="172"/>
      <c r="KK531" s="170" t="s">
        <v>197</v>
      </c>
      <c r="KL531" s="171"/>
      <c r="KM531" s="172"/>
      <c r="KN531" s="170" t="s">
        <v>198</v>
      </c>
      <c r="KO531" s="171"/>
      <c r="KP531" s="172"/>
      <c r="KQ531" s="170" t="s">
        <v>199</v>
      </c>
      <c r="KR531" s="171"/>
      <c r="KS531" s="172"/>
      <c r="KT531" s="170" t="s">
        <v>193</v>
      </c>
      <c r="KU531" s="171"/>
      <c r="KV531" s="172"/>
      <c r="KW531" s="170" t="s">
        <v>194</v>
      </c>
      <c r="KX531" s="171"/>
      <c r="KY531" s="172"/>
      <c r="KZ531" s="170" t="s">
        <v>195</v>
      </c>
      <c r="LA531" s="171"/>
      <c r="LB531" s="172"/>
      <c r="LC531" s="170" t="s">
        <v>196</v>
      </c>
      <c r="LD531" s="171"/>
      <c r="LE531" s="172"/>
      <c r="LF531" s="170" t="s">
        <v>197</v>
      </c>
      <c r="LG531" s="171"/>
      <c r="LH531" s="172"/>
      <c r="LI531" s="170" t="s">
        <v>198</v>
      </c>
      <c r="LJ531" s="171"/>
      <c r="LK531" s="172"/>
      <c r="LL531" s="170" t="s">
        <v>199</v>
      </c>
      <c r="LM531" s="171"/>
      <c r="LN531" s="172"/>
      <c r="LO531" s="170" t="s">
        <v>193</v>
      </c>
      <c r="LP531" s="171"/>
      <c r="LQ531" s="172"/>
      <c r="LR531" s="170" t="s">
        <v>194</v>
      </c>
      <c r="LS531" s="171"/>
      <c r="LT531" s="172"/>
      <c r="LU531" s="170" t="s">
        <v>195</v>
      </c>
      <c r="LV531" s="171"/>
      <c r="LW531" s="172"/>
      <c r="LX531" s="170" t="s">
        <v>196</v>
      </c>
      <c r="LY531" s="171"/>
      <c r="LZ531" s="172"/>
      <c r="MA531" s="170" t="s">
        <v>197</v>
      </c>
      <c r="MB531" s="171"/>
      <c r="MC531" s="172"/>
      <c r="MD531" s="170" t="s">
        <v>198</v>
      </c>
      <c r="ME531" s="171"/>
      <c r="MF531" s="172"/>
      <c r="MG531" s="170" t="s">
        <v>199</v>
      </c>
      <c r="MH531" s="171"/>
      <c r="MI531" s="172"/>
      <c r="MJ531" s="178" t="s">
        <v>193</v>
      </c>
      <c r="MK531" s="179"/>
      <c r="ML531" s="180"/>
      <c r="MM531" s="178" t="s">
        <v>194</v>
      </c>
      <c r="MN531" s="179"/>
      <c r="MO531" s="180"/>
      <c r="MP531" s="178" t="s">
        <v>195</v>
      </c>
      <c r="MQ531" s="179"/>
      <c r="MR531" s="180"/>
      <c r="MS531" s="178" t="s">
        <v>196</v>
      </c>
      <c r="MT531" s="179"/>
      <c r="MU531" s="180"/>
      <c r="MV531" s="178" t="s">
        <v>197</v>
      </c>
      <c r="MW531" s="179"/>
      <c r="MX531" s="180"/>
      <c r="MY531" s="178" t="s">
        <v>198</v>
      </c>
      <c r="MZ531" s="179"/>
      <c r="NA531" s="180"/>
      <c r="NB531" s="178" t="s">
        <v>199</v>
      </c>
      <c r="NC531" s="179"/>
      <c r="ND531" s="180"/>
      <c r="NE531" s="170" t="s">
        <v>193</v>
      </c>
      <c r="NF531" s="171"/>
      <c r="NG531" s="172"/>
      <c r="NH531" s="170" t="s">
        <v>194</v>
      </c>
      <c r="NI531" s="171"/>
      <c r="NJ531" s="172"/>
      <c r="NK531" s="170" t="s">
        <v>195</v>
      </c>
      <c r="NL531" s="171"/>
      <c r="NM531" s="172"/>
      <c r="NN531" s="170" t="s">
        <v>196</v>
      </c>
      <c r="NO531" s="171"/>
      <c r="NP531" s="172"/>
      <c r="NQ531" s="170" t="s">
        <v>197</v>
      </c>
      <c r="NR531" s="171"/>
      <c r="NS531" s="172"/>
      <c r="NT531" s="170" t="s">
        <v>198</v>
      </c>
      <c r="NU531" s="171"/>
      <c r="NV531" s="172"/>
      <c r="NW531" s="170" t="s">
        <v>199</v>
      </c>
      <c r="NX531" s="171"/>
      <c r="NY531" s="172"/>
      <c r="NZ531" s="178" t="s">
        <v>193</v>
      </c>
      <c r="OA531" s="179"/>
      <c r="OB531" s="180"/>
      <c r="OC531" s="178" t="s">
        <v>194</v>
      </c>
      <c r="OD531" s="179"/>
      <c r="OE531" s="180"/>
      <c r="OF531" s="178" t="s">
        <v>195</v>
      </c>
      <c r="OG531" s="179"/>
      <c r="OH531" s="180"/>
      <c r="OI531" s="178" t="s">
        <v>196</v>
      </c>
      <c r="OJ531" s="179"/>
      <c r="OK531" s="180"/>
      <c r="OL531" s="178" t="s">
        <v>197</v>
      </c>
      <c r="OM531" s="179"/>
      <c r="ON531" s="180"/>
      <c r="OO531" s="178" t="s">
        <v>198</v>
      </c>
      <c r="OP531" s="179"/>
      <c r="OQ531" s="180"/>
      <c r="OR531" s="178" t="s">
        <v>199</v>
      </c>
      <c r="OS531" s="179"/>
      <c r="OT531" s="180"/>
      <c r="OU531" s="170" t="s">
        <v>193</v>
      </c>
      <c r="OV531" s="171"/>
      <c r="OW531" s="172"/>
      <c r="OX531" s="170" t="s">
        <v>194</v>
      </c>
      <c r="OY531" s="171"/>
      <c r="OZ531" s="172"/>
      <c r="PA531" s="170" t="s">
        <v>195</v>
      </c>
      <c r="PB531" s="171"/>
      <c r="PC531" s="172"/>
      <c r="PD531" s="170" t="s">
        <v>196</v>
      </c>
      <c r="PE531" s="171"/>
      <c r="PF531" s="172"/>
      <c r="PG531" s="170" t="s">
        <v>197</v>
      </c>
      <c r="PH531" s="171"/>
      <c r="PI531" s="172"/>
      <c r="PJ531" s="170" t="s">
        <v>198</v>
      </c>
      <c r="PK531" s="171"/>
      <c r="PL531" s="172"/>
      <c r="PM531" s="170" t="s">
        <v>199</v>
      </c>
      <c r="PN531" s="171"/>
      <c r="PO531" s="172"/>
      <c r="PP531" s="178" t="s">
        <v>193</v>
      </c>
      <c r="PQ531" s="179"/>
      <c r="PR531" s="180"/>
      <c r="PS531" s="178" t="s">
        <v>194</v>
      </c>
      <c r="PT531" s="179"/>
      <c r="PU531" s="180"/>
      <c r="PV531" s="178" t="s">
        <v>195</v>
      </c>
      <c r="PW531" s="179"/>
      <c r="PX531" s="180"/>
      <c r="PY531" s="178" t="s">
        <v>196</v>
      </c>
      <c r="PZ531" s="179"/>
      <c r="QA531" s="180"/>
      <c r="QB531" s="178" t="s">
        <v>197</v>
      </c>
      <c r="QC531" s="179"/>
      <c r="QD531" s="180"/>
      <c r="QE531" s="178" t="s">
        <v>198</v>
      </c>
      <c r="QF531" s="179"/>
      <c r="QG531" s="180"/>
      <c r="QH531" s="178" t="s">
        <v>199</v>
      </c>
      <c r="QI531" s="179"/>
      <c r="QJ531" s="180"/>
      <c r="QK531" s="170" t="s">
        <v>193</v>
      </c>
      <c r="QL531" s="171"/>
      <c r="QM531" s="172"/>
      <c r="QN531" s="170" t="s">
        <v>194</v>
      </c>
      <c r="QO531" s="171"/>
      <c r="QP531" s="172"/>
      <c r="QQ531" s="170" t="s">
        <v>195</v>
      </c>
      <c r="QR531" s="171"/>
      <c r="QS531" s="172"/>
      <c r="QT531" s="170" t="s">
        <v>196</v>
      </c>
      <c r="QU531" s="171"/>
      <c r="QV531" s="172"/>
      <c r="QW531" s="170" t="s">
        <v>197</v>
      </c>
      <c r="QX531" s="171"/>
      <c r="QY531" s="172"/>
      <c r="QZ531" s="170" t="s">
        <v>198</v>
      </c>
      <c r="RA531" s="171"/>
      <c r="RB531" s="172"/>
      <c r="RC531" s="170" t="s">
        <v>199</v>
      </c>
      <c r="RD531" s="171"/>
      <c r="RE531" s="172"/>
      <c r="RF531" s="178" t="s">
        <v>193</v>
      </c>
      <c r="RG531" s="179"/>
      <c r="RH531" s="180"/>
      <c r="RI531" s="178" t="s">
        <v>194</v>
      </c>
      <c r="RJ531" s="179"/>
      <c r="RK531" s="180"/>
      <c r="RL531" s="178" t="s">
        <v>195</v>
      </c>
      <c r="RM531" s="179"/>
      <c r="RN531" s="180"/>
      <c r="RO531" s="178" t="s">
        <v>196</v>
      </c>
      <c r="RP531" s="179"/>
      <c r="RQ531" s="180"/>
      <c r="RR531" s="178" t="s">
        <v>197</v>
      </c>
      <c r="RS531" s="179"/>
      <c r="RT531" s="180"/>
      <c r="RU531" s="178" t="s">
        <v>198</v>
      </c>
      <c r="RV531" s="179"/>
      <c r="RW531" s="180"/>
      <c r="RX531" s="178" t="s">
        <v>199</v>
      </c>
      <c r="RY531" s="179"/>
      <c r="RZ531" s="180"/>
      <c r="SA531" s="170" t="s">
        <v>193</v>
      </c>
      <c r="SB531" s="171"/>
      <c r="SC531" s="172"/>
      <c r="SD531" s="170" t="s">
        <v>194</v>
      </c>
      <c r="SE531" s="171"/>
      <c r="SF531" s="172"/>
      <c r="SG531" s="170" t="s">
        <v>195</v>
      </c>
      <c r="SH531" s="171"/>
      <c r="SI531" s="172"/>
      <c r="SJ531" s="170" t="s">
        <v>196</v>
      </c>
      <c r="SK531" s="171"/>
      <c r="SL531" s="172"/>
      <c r="SM531" s="170" t="s">
        <v>197</v>
      </c>
      <c r="SN531" s="171"/>
      <c r="SO531" s="172"/>
      <c r="SP531" s="170" t="s">
        <v>198</v>
      </c>
      <c r="SQ531" s="171"/>
      <c r="SR531" s="172"/>
      <c r="SS531" s="170" t="s">
        <v>199</v>
      </c>
      <c r="ST531" s="171"/>
      <c r="SU531" s="172"/>
      <c r="SV531" s="178" t="s">
        <v>193</v>
      </c>
      <c r="SW531" s="179"/>
      <c r="SX531" s="180"/>
      <c r="SY531" s="178" t="s">
        <v>194</v>
      </c>
      <c r="SZ531" s="179"/>
      <c r="TA531" s="180"/>
      <c r="TB531" s="178" t="s">
        <v>195</v>
      </c>
      <c r="TC531" s="179"/>
      <c r="TD531" s="180"/>
      <c r="TE531" s="178" t="s">
        <v>196</v>
      </c>
      <c r="TF531" s="179"/>
      <c r="TG531" s="180"/>
      <c r="TH531" s="178" t="s">
        <v>197</v>
      </c>
      <c r="TI531" s="179"/>
      <c r="TJ531" s="180"/>
      <c r="TK531" s="178" t="s">
        <v>198</v>
      </c>
      <c r="TL531" s="179"/>
      <c r="TM531" s="180"/>
      <c r="TN531" s="178" t="s">
        <v>199</v>
      </c>
      <c r="TO531" s="179"/>
      <c r="TP531" s="180"/>
      <c r="TQ531" s="170" t="s">
        <v>193</v>
      </c>
      <c r="TR531" s="171"/>
      <c r="TS531" s="172"/>
      <c r="TT531" s="170" t="s">
        <v>194</v>
      </c>
      <c r="TU531" s="171"/>
      <c r="TV531" s="172"/>
      <c r="TW531" s="170" t="s">
        <v>195</v>
      </c>
      <c r="TX531" s="171"/>
      <c r="TY531" s="172"/>
      <c r="TZ531" s="170" t="s">
        <v>196</v>
      </c>
      <c r="UA531" s="171"/>
      <c r="UB531" s="172"/>
      <c r="UC531" s="170" t="s">
        <v>197</v>
      </c>
      <c r="UD531" s="171"/>
      <c r="UE531" s="172"/>
      <c r="UF531" s="170" t="s">
        <v>198</v>
      </c>
      <c r="UG531" s="171"/>
      <c r="UH531" s="172"/>
      <c r="UI531" s="170" t="s">
        <v>199</v>
      </c>
      <c r="UJ531" s="171"/>
      <c r="UK531" s="172"/>
      <c r="UL531" s="178" t="s">
        <v>193</v>
      </c>
      <c r="UM531" s="179"/>
      <c r="UN531" s="180"/>
      <c r="UO531" s="178" t="s">
        <v>194</v>
      </c>
      <c r="UP531" s="179"/>
      <c r="UQ531" s="180"/>
      <c r="UR531" s="178" t="s">
        <v>195</v>
      </c>
      <c r="US531" s="179"/>
      <c r="UT531" s="180"/>
      <c r="UU531" s="178" t="s">
        <v>196</v>
      </c>
      <c r="UV531" s="179"/>
      <c r="UW531" s="180"/>
      <c r="UX531" s="178" t="s">
        <v>197</v>
      </c>
      <c r="UY531" s="179"/>
      <c r="UZ531" s="180"/>
      <c r="VA531" s="178" t="s">
        <v>198</v>
      </c>
      <c r="VB531" s="179"/>
      <c r="VC531" s="180"/>
      <c r="VD531" s="178" t="s">
        <v>199</v>
      </c>
      <c r="VE531" s="179"/>
      <c r="VF531" s="180"/>
      <c r="VG531" s="170" t="s">
        <v>193</v>
      </c>
      <c r="VH531" s="171"/>
      <c r="VI531" s="172"/>
      <c r="VJ531" s="170" t="s">
        <v>194</v>
      </c>
      <c r="VK531" s="171"/>
      <c r="VL531" s="172"/>
      <c r="VM531" s="170" t="s">
        <v>195</v>
      </c>
      <c r="VN531" s="171"/>
      <c r="VO531" s="172"/>
      <c r="VP531" s="170" t="s">
        <v>196</v>
      </c>
      <c r="VQ531" s="171"/>
      <c r="VR531" s="172"/>
      <c r="VS531" s="170" t="s">
        <v>197</v>
      </c>
      <c r="VT531" s="171"/>
      <c r="VU531" s="172"/>
      <c r="VV531" s="170" t="s">
        <v>198</v>
      </c>
      <c r="VW531" s="171"/>
      <c r="VX531" s="172"/>
      <c r="VY531" s="170" t="s">
        <v>199</v>
      </c>
      <c r="VZ531" s="171"/>
      <c r="WA531" s="172"/>
      <c r="WB531" s="178" t="s">
        <v>193</v>
      </c>
      <c r="WC531" s="179"/>
      <c r="WD531" s="180"/>
      <c r="WE531" s="178" t="s">
        <v>194</v>
      </c>
      <c r="WF531" s="179"/>
      <c r="WG531" s="180"/>
      <c r="WH531" s="178" t="s">
        <v>195</v>
      </c>
      <c r="WI531" s="179"/>
      <c r="WJ531" s="180"/>
      <c r="WK531" s="178" t="s">
        <v>196</v>
      </c>
      <c r="WL531" s="179"/>
      <c r="WM531" s="180"/>
      <c r="WN531" s="178" t="s">
        <v>197</v>
      </c>
      <c r="WO531" s="179"/>
      <c r="WP531" s="180"/>
      <c r="WQ531" s="178" t="s">
        <v>198</v>
      </c>
      <c r="WR531" s="179"/>
      <c r="WS531" s="180"/>
      <c r="WT531" s="178" t="s">
        <v>199</v>
      </c>
      <c r="WU531" s="179"/>
      <c r="WV531" s="180"/>
      <c r="WW531" s="170" t="s">
        <v>193</v>
      </c>
      <c r="WX531" s="171"/>
      <c r="WY531" s="172"/>
      <c r="WZ531" s="170" t="s">
        <v>194</v>
      </c>
      <c r="XA531" s="171"/>
      <c r="XB531" s="172"/>
      <c r="XC531" s="170" t="s">
        <v>195</v>
      </c>
      <c r="XD531" s="171"/>
      <c r="XE531" s="172"/>
      <c r="XF531" s="170" t="s">
        <v>196</v>
      </c>
      <c r="XG531" s="171"/>
      <c r="XH531" s="172"/>
      <c r="XI531" s="170" t="s">
        <v>197</v>
      </c>
      <c r="XJ531" s="171"/>
      <c r="XK531" s="172"/>
      <c r="XL531" s="170" t="s">
        <v>198</v>
      </c>
      <c r="XM531" s="171"/>
      <c r="XN531" s="172"/>
      <c r="XO531" s="170" t="s">
        <v>199</v>
      </c>
      <c r="XP531" s="171"/>
      <c r="XQ531" s="172"/>
      <c r="XR531" s="178" t="s">
        <v>193</v>
      </c>
      <c r="XS531" s="179"/>
      <c r="XT531" s="180"/>
      <c r="XU531" s="178" t="s">
        <v>194</v>
      </c>
      <c r="XV531" s="179"/>
      <c r="XW531" s="180"/>
      <c r="XX531" s="178" t="s">
        <v>195</v>
      </c>
      <c r="XY531" s="179"/>
      <c r="XZ531" s="180"/>
      <c r="YA531" s="178" t="s">
        <v>196</v>
      </c>
      <c r="YB531" s="179"/>
      <c r="YC531" s="180"/>
      <c r="YD531" s="178" t="s">
        <v>197</v>
      </c>
      <c r="YE531" s="179"/>
      <c r="YF531" s="180"/>
      <c r="YG531" s="178" t="s">
        <v>198</v>
      </c>
      <c r="YH531" s="179"/>
      <c r="YI531" s="180"/>
      <c r="YJ531" s="178" t="s">
        <v>199</v>
      </c>
      <c r="YK531" s="179"/>
      <c r="YL531" s="180"/>
      <c r="YM531" s="170" t="s">
        <v>193</v>
      </c>
      <c r="YN531" s="171"/>
      <c r="YO531" s="172"/>
      <c r="YP531" s="170" t="s">
        <v>194</v>
      </c>
      <c r="YQ531" s="171"/>
      <c r="YR531" s="172"/>
      <c r="YS531" s="170" t="s">
        <v>195</v>
      </c>
      <c r="YT531" s="171"/>
      <c r="YU531" s="172"/>
      <c r="YV531" s="170" t="s">
        <v>196</v>
      </c>
      <c r="YW531" s="171"/>
      <c r="YX531" s="172"/>
      <c r="YY531" s="170" t="s">
        <v>197</v>
      </c>
      <c r="YZ531" s="171"/>
      <c r="ZA531" s="172"/>
      <c r="ZB531" s="170" t="s">
        <v>198</v>
      </c>
      <c r="ZC531" s="171"/>
      <c r="ZD531" s="172"/>
      <c r="ZE531" s="170" t="s">
        <v>199</v>
      </c>
      <c r="ZF531" s="171"/>
      <c r="ZG531" s="172"/>
      <c r="ZH531" s="178" t="s">
        <v>193</v>
      </c>
      <c r="ZI531" s="179"/>
      <c r="ZJ531" s="180"/>
      <c r="ZK531" s="178" t="s">
        <v>194</v>
      </c>
      <c r="ZL531" s="179"/>
      <c r="ZM531" s="180"/>
      <c r="ZN531" s="178" t="s">
        <v>195</v>
      </c>
      <c r="ZO531" s="179"/>
      <c r="ZP531" s="180"/>
      <c r="ZQ531" s="178" t="s">
        <v>196</v>
      </c>
      <c r="ZR531" s="179"/>
      <c r="ZS531" s="180"/>
      <c r="ZT531" s="178" t="s">
        <v>197</v>
      </c>
      <c r="ZU531" s="179"/>
      <c r="ZV531" s="180"/>
      <c r="ZW531" s="178" t="s">
        <v>198</v>
      </c>
      <c r="ZX531" s="179"/>
      <c r="ZY531" s="180"/>
      <c r="ZZ531" s="178" t="s">
        <v>199</v>
      </c>
      <c r="AAA531" s="179"/>
      <c r="AAB531" s="180"/>
      <c r="AAC531" s="170" t="s">
        <v>193</v>
      </c>
      <c r="AAD531" s="171"/>
      <c r="AAE531" s="172"/>
      <c r="AAF531" s="170" t="s">
        <v>194</v>
      </c>
      <c r="AAG531" s="171"/>
      <c r="AAH531" s="172"/>
      <c r="AAI531" s="170" t="s">
        <v>195</v>
      </c>
      <c r="AAJ531" s="171"/>
      <c r="AAK531" s="172"/>
      <c r="AAL531" s="170" t="s">
        <v>196</v>
      </c>
      <c r="AAM531" s="171"/>
      <c r="AAN531" s="172"/>
      <c r="AAO531" s="170" t="s">
        <v>197</v>
      </c>
      <c r="AAP531" s="171"/>
      <c r="AAQ531" s="172"/>
      <c r="AAR531" s="170" t="s">
        <v>198</v>
      </c>
      <c r="AAS531" s="171"/>
      <c r="AAT531" s="172"/>
      <c r="AAU531" s="170" t="s">
        <v>199</v>
      </c>
      <c r="AAV531" s="171"/>
      <c r="AAW531" s="172"/>
      <c r="AAX531" s="178" t="s">
        <v>193</v>
      </c>
      <c r="AAY531" s="179"/>
      <c r="AAZ531" s="180"/>
      <c r="ABA531" s="178" t="s">
        <v>194</v>
      </c>
      <c r="ABB531" s="179"/>
      <c r="ABC531" s="180"/>
      <c r="ABD531" s="178" t="s">
        <v>195</v>
      </c>
      <c r="ABE531" s="179"/>
      <c r="ABF531" s="180"/>
      <c r="ABG531" s="178" t="s">
        <v>196</v>
      </c>
      <c r="ABH531" s="179"/>
      <c r="ABI531" s="180"/>
      <c r="ABJ531" s="178" t="s">
        <v>197</v>
      </c>
      <c r="ABK531" s="179"/>
      <c r="ABL531" s="180"/>
      <c r="ABM531" s="178" t="s">
        <v>198</v>
      </c>
      <c r="ABN531" s="179"/>
      <c r="ABO531" s="180"/>
      <c r="ABP531" s="178" t="s">
        <v>199</v>
      </c>
      <c r="ABQ531" s="179"/>
      <c r="ABR531" s="180"/>
      <c r="ABS531" s="170" t="s">
        <v>193</v>
      </c>
      <c r="ABT531" s="171"/>
      <c r="ABU531" s="172"/>
      <c r="ABV531" s="170" t="s">
        <v>194</v>
      </c>
      <c r="ABW531" s="171"/>
      <c r="ABX531" s="172"/>
      <c r="ABY531" s="170" t="s">
        <v>195</v>
      </c>
      <c r="ABZ531" s="171"/>
      <c r="ACA531" s="172"/>
      <c r="ACB531" s="170" t="s">
        <v>196</v>
      </c>
      <c r="ACC531" s="171"/>
      <c r="ACD531" s="172"/>
      <c r="ACE531" s="170" t="s">
        <v>197</v>
      </c>
      <c r="ACF531" s="171"/>
      <c r="ACG531" s="172"/>
      <c r="ACH531" s="170" t="s">
        <v>198</v>
      </c>
      <c r="ACI531" s="171"/>
      <c r="ACJ531" s="172"/>
      <c r="ACK531" s="170" t="s">
        <v>199</v>
      </c>
      <c r="ACL531" s="171"/>
      <c r="ACM531" s="172"/>
      <c r="ACN531" s="178" t="s">
        <v>193</v>
      </c>
      <c r="ACO531" s="179"/>
      <c r="ACP531" s="180"/>
      <c r="ACQ531" s="178" t="s">
        <v>194</v>
      </c>
      <c r="ACR531" s="179"/>
      <c r="ACS531" s="180"/>
      <c r="ACT531" s="178" t="s">
        <v>195</v>
      </c>
      <c r="ACU531" s="179"/>
      <c r="ACV531" s="180"/>
      <c r="ACW531" s="178" t="s">
        <v>196</v>
      </c>
      <c r="ACX531" s="179"/>
      <c r="ACY531" s="180"/>
      <c r="ACZ531" s="178" t="s">
        <v>197</v>
      </c>
      <c r="ADA531" s="179"/>
      <c r="ADB531" s="180"/>
      <c r="ADC531" s="178" t="s">
        <v>198</v>
      </c>
      <c r="ADD531" s="179"/>
      <c r="ADE531" s="180"/>
      <c r="ADF531" s="178" t="s">
        <v>199</v>
      </c>
      <c r="ADG531" s="179"/>
      <c r="ADH531" s="180"/>
      <c r="ADI531" s="170" t="s">
        <v>193</v>
      </c>
      <c r="ADJ531" s="171"/>
      <c r="ADK531" s="172"/>
      <c r="ADL531" s="170" t="s">
        <v>194</v>
      </c>
      <c r="ADM531" s="171"/>
      <c r="ADN531" s="172"/>
      <c r="ADO531" s="170" t="s">
        <v>195</v>
      </c>
      <c r="ADP531" s="171"/>
      <c r="ADQ531" s="172"/>
      <c r="ADR531" s="170" t="s">
        <v>196</v>
      </c>
      <c r="ADS531" s="171"/>
      <c r="ADT531" s="172"/>
      <c r="ADU531" s="170" t="s">
        <v>197</v>
      </c>
      <c r="ADV531" s="171"/>
      <c r="ADW531" s="172"/>
      <c r="ADX531" s="170" t="s">
        <v>198</v>
      </c>
      <c r="ADY531" s="171"/>
      <c r="ADZ531" s="172"/>
      <c r="AEA531" s="170" t="s">
        <v>199</v>
      </c>
      <c r="AEB531" s="171"/>
      <c r="AEC531" s="172"/>
      <c r="AED531" s="178" t="s">
        <v>193</v>
      </c>
      <c r="AEE531" s="179"/>
      <c r="AEF531" s="180"/>
      <c r="AEG531" s="178" t="s">
        <v>194</v>
      </c>
      <c r="AEH531" s="179"/>
      <c r="AEI531" s="180"/>
      <c r="AEJ531" s="178" t="s">
        <v>195</v>
      </c>
      <c r="AEK531" s="179"/>
      <c r="AEL531" s="180"/>
      <c r="AEM531" s="178" t="s">
        <v>196</v>
      </c>
      <c r="AEN531" s="179"/>
      <c r="AEO531" s="180"/>
      <c r="AEP531" s="178" t="s">
        <v>197</v>
      </c>
      <c r="AEQ531" s="179"/>
      <c r="AER531" s="180"/>
      <c r="AES531" s="178" t="s">
        <v>198</v>
      </c>
      <c r="AET531" s="179"/>
      <c r="AEU531" s="180"/>
      <c r="AEV531" s="178" t="s">
        <v>199</v>
      </c>
      <c r="AEW531" s="179"/>
      <c r="AEX531" s="180"/>
      <c r="AEY531" s="170" t="s">
        <v>193</v>
      </c>
      <c r="AEZ531" s="171"/>
      <c r="AFA531" s="172"/>
      <c r="AFB531" s="170" t="s">
        <v>194</v>
      </c>
      <c r="AFC531" s="171"/>
      <c r="AFD531" s="172"/>
      <c r="AFE531" s="170" t="s">
        <v>195</v>
      </c>
      <c r="AFF531" s="171"/>
      <c r="AFG531" s="172"/>
      <c r="AFH531" s="170" t="s">
        <v>196</v>
      </c>
      <c r="AFI531" s="171"/>
      <c r="AFJ531" s="172"/>
      <c r="AFK531" s="170" t="s">
        <v>197</v>
      </c>
      <c r="AFL531" s="171"/>
      <c r="AFM531" s="172"/>
      <c r="AFN531" s="170" t="s">
        <v>198</v>
      </c>
      <c r="AFO531" s="171"/>
      <c r="AFP531" s="172"/>
      <c r="AFQ531" s="170" t="s">
        <v>199</v>
      </c>
      <c r="AFR531" s="171"/>
      <c r="AFS531" s="172"/>
      <c r="AFT531" s="178" t="s">
        <v>193</v>
      </c>
      <c r="AFU531" s="179"/>
      <c r="AFV531" s="180"/>
      <c r="AFW531" s="178" t="s">
        <v>194</v>
      </c>
      <c r="AFX531" s="179"/>
      <c r="AFY531" s="180"/>
      <c r="AFZ531" s="178" t="s">
        <v>195</v>
      </c>
      <c r="AGA531" s="179"/>
      <c r="AGB531" s="180"/>
      <c r="AGC531" s="178" t="s">
        <v>196</v>
      </c>
      <c r="AGD531" s="179"/>
      <c r="AGE531" s="180"/>
      <c r="AGF531" s="178" t="s">
        <v>197</v>
      </c>
      <c r="AGG531" s="179"/>
      <c r="AGH531" s="180"/>
      <c r="AGI531" s="178" t="s">
        <v>198</v>
      </c>
      <c r="AGJ531" s="179"/>
      <c r="AGK531" s="180"/>
      <c r="AGL531" s="178" t="s">
        <v>199</v>
      </c>
      <c r="AGM531" s="179"/>
      <c r="AGN531" s="180"/>
      <c r="AGO531" s="170" t="s">
        <v>193</v>
      </c>
      <c r="AGP531" s="171"/>
      <c r="AGQ531" s="172"/>
      <c r="AGR531" s="170" t="s">
        <v>194</v>
      </c>
      <c r="AGS531" s="171"/>
      <c r="AGT531" s="172"/>
      <c r="AGU531" s="170" t="s">
        <v>195</v>
      </c>
      <c r="AGV531" s="171"/>
      <c r="AGW531" s="172"/>
      <c r="AGX531" s="170" t="s">
        <v>196</v>
      </c>
      <c r="AGY531" s="171"/>
      <c r="AGZ531" s="172"/>
      <c r="AHA531" s="170" t="s">
        <v>197</v>
      </c>
      <c r="AHB531" s="171"/>
      <c r="AHC531" s="172"/>
      <c r="AHD531" s="170" t="s">
        <v>198</v>
      </c>
      <c r="AHE531" s="171"/>
      <c r="AHF531" s="172"/>
      <c r="AHG531" s="170" t="s">
        <v>199</v>
      </c>
      <c r="AHH531" s="171"/>
      <c r="AHI531" s="172"/>
      <c r="AHJ531" s="178" t="s">
        <v>193</v>
      </c>
      <c r="AHK531" s="179"/>
      <c r="AHL531" s="180"/>
      <c r="AHM531" s="178" t="s">
        <v>194</v>
      </c>
      <c r="AHN531" s="179"/>
      <c r="AHO531" s="180"/>
      <c r="AHP531" s="178" t="s">
        <v>195</v>
      </c>
      <c r="AHQ531" s="179"/>
      <c r="AHR531" s="180"/>
      <c r="AHS531" s="178" t="s">
        <v>196</v>
      </c>
      <c r="AHT531" s="179"/>
      <c r="AHU531" s="180"/>
      <c r="AHV531" s="178" t="s">
        <v>197</v>
      </c>
      <c r="AHW531" s="179"/>
      <c r="AHX531" s="180"/>
      <c r="AHY531" s="178" t="s">
        <v>198</v>
      </c>
      <c r="AHZ531" s="179"/>
      <c r="AIA531" s="180"/>
      <c r="AIB531" s="178" t="s">
        <v>199</v>
      </c>
      <c r="AIC531" s="179"/>
      <c r="AID531" s="180"/>
      <c r="AIE531" s="170" t="s">
        <v>193</v>
      </c>
      <c r="AIF531" s="171"/>
      <c r="AIG531" s="172"/>
      <c r="AIH531" s="170" t="s">
        <v>194</v>
      </c>
      <c r="AII531" s="171"/>
      <c r="AIJ531" s="172"/>
      <c r="AIK531" s="170" t="s">
        <v>195</v>
      </c>
      <c r="AIL531" s="171"/>
      <c r="AIM531" s="172"/>
      <c r="AIN531" s="170" t="s">
        <v>196</v>
      </c>
      <c r="AIO531" s="171"/>
      <c r="AIP531" s="172"/>
      <c r="AIQ531" s="170" t="s">
        <v>197</v>
      </c>
      <c r="AIR531" s="171"/>
      <c r="AIS531" s="172"/>
      <c r="AIT531" s="170" t="s">
        <v>198</v>
      </c>
      <c r="AIU531" s="171"/>
      <c r="AIV531" s="172"/>
      <c r="AIW531" s="170" t="s">
        <v>199</v>
      </c>
      <c r="AIX531" s="171"/>
      <c r="AIY531" s="172"/>
      <c r="AIZ531" s="178" t="s">
        <v>193</v>
      </c>
      <c r="AJA531" s="179"/>
      <c r="AJB531" s="180"/>
      <c r="AJC531" s="178" t="s">
        <v>194</v>
      </c>
      <c r="AJD531" s="179"/>
      <c r="AJE531" s="180"/>
      <c r="AJF531" s="178" t="s">
        <v>195</v>
      </c>
      <c r="AJG531" s="179"/>
      <c r="AJH531" s="180"/>
      <c r="AJI531" s="178" t="s">
        <v>196</v>
      </c>
      <c r="AJJ531" s="179"/>
      <c r="AJK531" s="180"/>
      <c r="AJL531" s="178" t="s">
        <v>197</v>
      </c>
      <c r="AJM531" s="179"/>
      <c r="AJN531" s="180"/>
      <c r="AJO531" s="178" t="s">
        <v>198</v>
      </c>
      <c r="AJP531" s="179"/>
      <c r="AJQ531" s="180"/>
      <c r="AJR531" s="178" t="s">
        <v>199</v>
      </c>
      <c r="AJS531" s="179"/>
      <c r="AJT531" s="180"/>
      <c r="AJU531" s="170" t="s">
        <v>193</v>
      </c>
      <c r="AJV531" s="171"/>
      <c r="AJW531" s="172"/>
      <c r="AJX531" s="170" t="s">
        <v>194</v>
      </c>
      <c r="AJY531" s="171"/>
      <c r="AJZ531" s="172"/>
      <c r="AKA531" s="170" t="s">
        <v>195</v>
      </c>
      <c r="AKB531" s="171"/>
      <c r="AKC531" s="172"/>
      <c r="AKD531" s="170" t="s">
        <v>196</v>
      </c>
      <c r="AKE531" s="171"/>
      <c r="AKF531" s="172"/>
      <c r="AKG531" s="170" t="s">
        <v>197</v>
      </c>
      <c r="AKH531" s="171"/>
      <c r="AKI531" s="172"/>
      <c r="AKJ531" s="170" t="s">
        <v>198</v>
      </c>
      <c r="AKK531" s="171"/>
      <c r="AKL531" s="172"/>
      <c r="AKM531" s="170" t="s">
        <v>199</v>
      </c>
      <c r="AKN531" s="171"/>
      <c r="AKO531" s="172"/>
      <c r="AKP531" s="178" t="s">
        <v>193</v>
      </c>
      <c r="AKQ531" s="179"/>
      <c r="AKR531" s="180"/>
      <c r="AKS531" s="178" t="s">
        <v>194</v>
      </c>
      <c r="AKT531" s="179"/>
      <c r="AKU531" s="180"/>
      <c r="AKV531" s="178" t="s">
        <v>195</v>
      </c>
      <c r="AKW531" s="179"/>
      <c r="AKX531" s="180"/>
      <c r="AKY531" s="178" t="s">
        <v>196</v>
      </c>
      <c r="AKZ531" s="179"/>
      <c r="ALA531" s="180"/>
      <c r="ALB531" s="178" t="s">
        <v>197</v>
      </c>
      <c r="ALC531" s="179"/>
      <c r="ALD531" s="180"/>
      <c r="ALE531" s="178" t="s">
        <v>198</v>
      </c>
      <c r="ALF531" s="179"/>
      <c r="ALG531" s="180"/>
      <c r="ALH531" s="178" t="s">
        <v>199</v>
      </c>
      <c r="ALI531" s="179"/>
      <c r="ALJ531" s="180"/>
      <c r="ALK531" s="170" t="s">
        <v>193</v>
      </c>
      <c r="ALL531" s="171"/>
      <c r="ALM531" s="172"/>
      <c r="ALN531" s="170" t="s">
        <v>194</v>
      </c>
      <c r="ALO531" s="171"/>
      <c r="ALP531" s="172"/>
      <c r="ALQ531" s="170" t="s">
        <v>195</v>
      </c>
      <c r="ALR531" s="171"/>
      <c r="ALS531" s="172"/>
      <c r="ALT531" s="170" t="s">
        <v>196</v>
      </c>
      <c r="ALU531" s="171"/>
      <c r="ALV531" s="172"/>
      <c r="ALW531" s="170" t="s">
        <v>197</v>
      </c>
      <c r="ALX531" s="171"/>
      <c r="ALY531" s="172"/>
      <c r="ALZ531" s="170" t="s">
        <v>198</v>
      </c>
      <c r="AMA531" s="171"/>
      <c r="AMB531" s="172"/>
      <c r="AMC531" s="170" t="s">
        <v>199</v>
      </c>
      <c r="AMD531" s="171"/>
      <c r="AME531" s="172"/>
      <c r="AMF531" s="178" t="s">
        <v>193</v>
      </c>
      <c r="AMG531" s="179"/>
      <c r="AMH531" s="180"/>
      <c r="AMI531" s="178" t="s">
        <v>194</v>
      </c>
      <c r="AMJ531" s="179"/>
      <c r="AMK531" s="180"/>
      <c r="AML531" s="178" t="s">
        <v>195</v>
      </c>
      <c r="AMM531" s="179"/>
      <c r="AMN531" s="180"/>
      <c r="AMO531" s="178" t="s">
        <v>196</v>
      </c>
      <c r="AMP531" s="179"/>
      <c r="AMQ531" s="180"/>
      <c r="AMR531" s="178" t="s">
        <v>197</v>
      </c>
      <c r="AMS531" s="179"/>
      <c r="AMT531" s="180"/>
      <c r="AMU531" s="178" t="s">
        <v>198</v>
      </c>
      <c r="AMV531" s="179"/>
      <c r="AMW531" s="180"/>
      <c r="AMX531" s="178" t="s">
        <v>199</v>
      </c>
      <c r="AMY531" s="179"/>
      <c r="AMZ531" s="180"/>
      <c r="ANA531" s="170" t="s">
        <v>193</v>
      </c>
      <c r="ANB531" s="171"/>
      <c r="ANC531" s="172"/>
      <c r="AND531" s="170" t="s">
        <v>194</v>
      </c>
      <c r="ANE531" s="171"/>
      <c r="ANF531" s="172"/>
      <c r="ANG531" s="170" t="s">
        <v>195</v>
      </c>
      <c r="ANH531" s="171"/>
      <c r="ANI531" s="172"/>
      <c r="ANJ531" s="170" t="s">
        <v>196</v>
      </c>
      <c r="ANK531" s="171"/>
      <c r="ANL531" s="172"/>
      <c r="ANM531" s="170" t="s">
        <v>197</v>
      </c>
      <c r="ANN531" s="171"/>
      <c r="ANO531" s="172"/>
      <c r="ANP531" s="170" t="s">
        <v>198</v>
      </c>
      <c r="ANQ531" s="171"/>
      <c r="ANR531" s="172"/>
      <c r="ANS531" s="170" t="s">
        <v>199</v>
      </c>
      <c r="ANT531" s="171"/>
      <c r="ANU531" s="172"/>
      <c r="ANV531" s="178" t="s">
        <v>193</v>
      </c>
      <c r="ANW531" s="179"/>
      <c r="ANX531" s="180"/>
      <c r="ANY531" s="178" t="s">
        <v>194</v>
      </c>
      <c r="ANZ531" s="179"/>
      <c r="AOA531" s="180"/>
      <c r="AOB531" s="178" t="s">
        <v>195</v>
      </c>
      <c r="AOC531" s="179"/>
      <c r="AOD531" s="180"/>
      <c r="AOE531" s="178" t="s">
        <v>196</v>
      </c>
      <c r="AOF531" s="179"/>
      <c r="AOG531" s="180"/>
      <c r="AOH531" s="178" t="s">
        <v>197</v>
      </c>
      <c r="AOI531" s="179"/>
      <c r="AOJ531" s="180"/>
      <c r="AOK531" s="178" t="s">
        <v>198</v>
      </c>
      <c r="AOL531" s="179"/>
      <c r="AOM531" s="180"/>
      <c r="AON531" s="178" t="s">
        <v>199</v>
      </c>
      <c r="AOO531" s="179"/>
      <c r="AOP531" s="180"/>
      <c r="AOQ531" s="170" t="s">
        <v>193</v>
      </c>
      <c r="AOR531" s="171"/>
      <c r="AOS531" s="172"/>
      <c r="AOT531" s="170" t="s">
        <v>194</v>
      </c>
      <c r="AOU531" s="171"/>
      <c r="AOV531" s="172"/>
      <c r="AOW531" s="170" t="s">
        <v>195</v>
      </c>
      <c r="AOX531" s="171"/>
      <c r="AOY531" s="172"/>
      <c r="AOZ531" s="170" t="s">
        <v>196</v>
      </c>
      <c r="APA531" s="171"/>
      <c r="APB531" s="172"/>
      <c r="APC531" s="170" t="s">
        <v>197</v>
      </c>
      <c r="APD531" s="171"/>
      <c r="APE531" s="172"/>
      <c r="APF531" s="170" t="s">
        <v>198</v>
      </c>
      <c r="APG531" s="171"/>
      <c r="APH531" s="172"/>
      <c r="API531" s="170" t="s">
        <v>199</v>
      </c>
      <c r="APJ531" s="171"/>
      <c r="APK531" s="172"/>
      <c r="APL531" s="178" t="s">
        <v>193</v>
      </c>
      <c r="APM531" s="179"/>
      <c r="APN531" s="180"/>
      <c r="APO531" s="178" t="s">
        <v>194</v>
      </c>
      <c r="APP531" s="179"/>
      <c r="APQ531" s="180"/>
      <c r="APR531" s="178" t="s">
        <v>195</v>
      </c>
      <c r="APS531" s="179"/>
      <c r="APT531" s="180"/>
      <c r="APU531" s="178" t="s">
        <v>196</v>
      </c>
      <c r="APV531" s="179"/>
      <c r="APW531" s="180"/>
      <c r="APX531" s="178" t="s">
        <v>197</v>
      </c>
      <c r="APY531" s="179"/>
      <c r="APZ531" s="180"/>
      <c r="AQA531" s="178" t="s">
        <v>198</v>
      </c>
      <c r="AQB531" s="179"/>
      <c r="AQC531" s="180"/>
      <c r="AQD531" s="178" t="s">
        <v>199</v>
      </c>
      <c r="AQE531" s="179"/>
      <c r="AQF531" s="180"/>
      <c r="AQG531" s="170" t="s">
        <v>193</v>
      </c>
      <c r="AQH531" s="171"/>
      <c r="AQI531" s="172"/>
      <c r="AQJ531" s="170" t="s">
        <v>194</v>
      </c>
      <c r="AQK531" s="171"/>
      <c r="AQL531" s="172"/>
      <c r="AQM531" s="170" t="s">
        <v>195</v>
      </c>
      <c r="AQN531" s="171"/>
      <c r="AQO531" s="172"/>
      <c r="AQP531" s="170" t="s">
        <v>196</v>
      </c>
      <c r="AQQ531" s="171"/>
      <c r="AQR531" s="172"/>
      <c r="AQS531" s="170" t="s">
        <v>197</v>
      </c>
      <c r="AQT531" s="171"/>
      <c r="AQU531" s="172"/>
      <c r="AQV531" s="170" t="s">
        <v>198</v>
      </c>
      <c r="AQW531" s="171"/>
      <c r="AQX531" s="172"/>
      <c r="AQY531" s="170" t="s">
        <v>199</v>
      </c>
      <c r="AQZ531" s="171"/>
      <c r="ARA531" s="172"/>
      <c r="ARB531" s="178" t="s">
        <v>193</v>
      </c>
      <c r="ARC531" s="179"/>
      <c r="ARD531" s="180"/>
      <c r="ARE531" s="178" t="s">
        <v>194</v>
      </c>
      <c r="ARF531" s="179"/>
      <c r="ARG531" s="180"/>
      <c r="ARH531" s="178" t="s">
        <v>195</v>
      </c>
      <c r="ARI531" s="179"/>
      <c r="ARJ531" s="180"/>
      <c r="ARK531" s="178" t="s">
        <v>196</v>
      </c>
      <c r="ARL531" s="179"/>
      <c r="ARM531" s="180"/>
      <c r="ARN531" s="178" t="s">
        <v>197</v>
      </c>
      <c r="ARO531" s="179"/>
      <c r="ARP531" s="180"/>
      <c r="ARQ531" s="178" t="s">
        <v>198</v>
      </c>
      <c r="ARR531" s="179"/>
      <c r="ARS531" s="180"/>
      <c r="ART531" s="178" t="s">
        <v>199</v>
      </c>
      <c r="ARU531" s="179"/>
      <c r="ARV531" s="180"/>
      <c r="ARW531" s="170" t="s">
        <v>193</v>
      </c>
      <c r="ARX531" s="171"/>
      <c r="ARY531" s="172"/>
      <c r="ARZ531" s="170" t="s">
        <v>194</v>
      </c>
      <c r="ASA531" s="171"/>
      <c r="ASB531" s="172"/>
      <c r="ASC531" s="170" t="s">
        <v>195</v>
      </c>
      <c r="ASD531" s="171"/>
      <c r="ASE531" s="172"/>
      <c r="ASF531" s="170" t="s">
        <v>196</v>
      </c>
      <c r="ASG531" s="171"/>
      <c r="ASH531" s="172"/>
      <c r="ASI531" s="170" t="s">
        <v>197</v>
      </c>
      <c r="ASJ531" s="171"/>
      <c r="ASK531" s="172"/>
      <c r="ASL531" s="170" t="s">
        <v>198</v>
      </c>
      <c r="ASM531" s="171"/>
      <c r="ASN531" s="172"/>
      <c r="ASO531" s="170" t="s">
        <v>199</v>
      </c>
      <c r="ASP531" s="171"/>
      <c r="ASQ531" s="172"/>
      <c r="ASR531" s="178" t="s">
        <v>193</v>
      </c>
      <c r="ASS531" s="179"/>
      <c r="AST531" s="180"/>
      <c r="ASU531" s="178" t="s">
        <v>194</v>
      </c>
      <c r="ASV531" s="179"/>
      <c r="ASW531" s="180"/>
      <c r="ASX531" s="178" t="s">
        <v>195</v>
      </c>
      <c r="ASY531" s="179"/>
      <c r="ASZ531" s="180"/>
      <c r="ATA531" s="178" t="s">
        <v>196</v>
      </c>
      <c r="ATB531" s="179"/>
      <c r="ATC531" s="180"/>
      <c r="ATD531" s="178" t="s">
        <v>197</v>
      </c>
      <c r="ATE531" s="179"/>
      <c r="ATF531" s="180"/>
      <c r="ATG531" s="178" t="s">
        <v>198</v>
      </c>
      <c r="ATH531" s="179"/>
      <c r="ATI531" s="180"/>
      <c r="ATJ531" s="178" t="s">
        <v>199</v>
      </c>
      <c r="ATK531" s="179"/>
      <c r="ATL531" s="180"/>
      <c r="ATM531" s="170" t="s">
        <v>193</v>
      </c>
      <c r="ATN531" s="171"/>
      <c r="ATO531" s="172"/>
      <c r="ATP531" s="170" t="s">
        <v>194</v>
      </c>
      <c r="ATQ531" s="171"/>
      <c r="ATR531" s="172"/>
      <c r="ATS531" s="170" t="s">
        <v>195</v>
      </c>
      <c r="ATT531" s="171"/>
      <c r="ATU531" s="172"/>
      <c r="ATV531" s="170" t="s">
        <v>196</v>
      </c>
      <c r="ATW531" s="171"/>
      <c r="ATX531" s="172"/>
      <c r="ATY531" s="170" t="s">
        <v>197</v>
      </c>
      <c r="ATZ531" s="171"/>
      <c r="AUA531" s="172"/>
      <c r="AUB531" s="170" t="s">
        <v>198</v>
      </c>
      <c r="AUC531" s="171"/>
      <c r="AUD531" s="172"/>
      <c r="AUE531" s="170" t="s">
        <v>199</v>
      </c>
      <c r="AUF531" s="171"/>
      <c r="AUG531" s="172"/>
      <c r="AUH531" s="178" t="s">
        <v>193</v>
      </c>
      <c r="AUI531" s="179"/>
      <c r="AUJ531" s="180"/>
      <c r="AUK531" s="178" t="s">
        <v>194</v>
      </c>
      <c r="AUL531" s="179"/>
      <c r="AUM531" s="180"/>
      <c r="AUN531" s="178" t="s">
        <v>195</v>
      </c>
      <c r="AUO531" s="179"/>
      <c r="AUP531" s="180"/>
      <c r="AUQ531" s="178" t="s">
        <v>196</v>
      </c>
      <c r="AUR531" s="179"/>
      <c r="AUS531" s="180"/>
      <c r="AUT531" s="178" t="s">
        <v>197</v>
      </c>
      <c r="AUU531" s="179"/>
      <c r="AUV531" s="180"/>
      <c r="AUW531" s="178" t="s">
        <v>198</v>
      </c>
      <c r="AUX531" s="179"/>
      <c r="AUY531" s="180"/>
      <c r="AUZ531" s="178" t="s">
        <v>199</v>
      </c>
      <c r="AVA531" s="179"/>
      <c r="AVB531" s="180"/>
      <c r="AVC531" s="170" t="s">
        <v>193</v>
      </c>
      <c r="AVD531" s="171"/>
      <c r="AVE531" s="172"/>
      <c r="AVF531" s="170" t="s">
        <v>194</v>
      </c>
      <c r="AVG531" s="171"/>
      <c r="AVH531" s="172"/>
      <c r="AVI531" s="170" t="s">
        <v>195</v>
      </c>
      <c r="AVJ531" s="171"/>
      <c r="AVK531" s="172"/>
      <c r="AVL531" s="170" t="s">
        <v>196</v>
      </c>
      <c r="AVM531" s="171"/>
      <c r="AVN531" s="172"/>
      <c r="AVO531" s="170" t="s">
        <v>197</v>
      </c>
      <c r="AVP531" s="171"/>
      <c r="AVQ531" s="172"/>
      <c r="AVR531" s="170" t="s">
        <v>198</v>
      </c>
      <c r="AVS531" s="171"/>
      <c r="AVT531" s="172"/>
      <c r="AVU531" s="170" t="s">
        <v>199</v>
      </c>
      <c r="AVV531" s="171"/>
      <c r="AVW531" s="172"/>
    </row>
    <row r="532" spans="1:1271">
      <c r="A532" s="101"/>
      <c r="B532" s="132"/>
      <c r="C532" s="102"/>
      <c r="D532" s="98"/>
      <c r="E532" s="97"/>
      <c r="F532" s="101">
        <v>2019</v>
      </c>
      <c r="G532" s="101">
        <v>2020</v>
      </c>
      <c r="H532" s="101">
        <v>2021</v>
      </c>
      <c r="I532" s="101">
        <v>2019</v>
      </c>
      <c r="J532" s="101">
        <v>2020</v>
      </c>
      <c r="K532" s="101">
        <v>2021</v>
      </c>
      <c r="L532" s="101">
        <v>2019</v>
      </c>
      <c r="M532" s="101">
        <v>2020</v>
      </c>
      <c r="N532" s="101">
        <v>2021</v>
      </c>
      <c r="O532" s="101">
        <v>2019</v>
      </c>
      <c r="P532" s="101">
        <v>2020</v>
      </c>
      <c r="Q532" s="101">
        <v>2021</v>
      </c>
      <c r="R532" s="101">
        <v>2019</v>
      </c>
      <c r="S532" s="101">
        <v>2020</v>
      </c>
      <c r="T532" s="101">
        <v>2021</v>
      </c>
      <c r="U532" s="101">
        <v>2019</v>
      </c>
      <c r="V532" s="101">
        <v>2020</v>
      </c>
      <c r="W532" s="101">
        <v>2021</v>
      </c>
      <c r="X532" s="101">
        <v>2019</v>
      </c>
      <c r="Y532" s="101">
        <v>2020</v>
      </c>
      <c r="Z532" s="101">
        <v>2021</v>
      </c>
      <c r="AA532" s="101">
        <v>2019</v>
      </c>
      <c r="AB532" s="101">
        <v>2020</v>
      </c>
      <c r="AC532" s="101">
        <v>2021</v>
      </c>
      <c r="AD532" s="101">
        <v>2019</v>
      </c>
      <c r="AE532" s="101">
        <v>2020</v>
      </c>
      <c r="AF532" s="101">
        <v>2021</v>
      </c>
      <c r="AG532" s="101">
        <v>2019</v>
      </c>
      <c r="AH532" s="101">
        <v>2020</v>
      </c>
      <c r="AI532" s="101">
        <v>2021</v>
      </c>
      <c r="AJ532" s="101">
        <v>2019</v>
      </c>
      <c r="AK532" s="101">
        <v>2020</v>
      </c>
      <c r="AL532" s="101">
        <v>2021</v>
      </c>
      <c r="AM532" s="101">
        <v>2019</v>
      </c>
      <c r="AN532" s="101">
        <v>2020</v>
      </c>
      <c r="AO532" s="101">
        <v>2021</v>
      </c>
      <c r="AP532" s="101">
        <v>2019</v>
      </c>
      <c r="AQ532" s="101">
        <v>2020</v>
      </c>
      <c r="AR532" s="101">
        <v>2021</v>
      </c>
      <c r="AS532" s="101">
        <v>2019</v>
      </c>
      <c r="AT532" s="101">
        <v>2020</v>
      </c>
      <c r="AU532" s="101">
        <v>2021</v>
      </c>
      <c r="AV532" s="101">
        <v>2019</v>
      </c>
      <c r="AW532" s="101">
        <v>2020</v>
      </c>
      <c r="AX532" s="101">
        <v>2021</v>
      </c>
      <c r="AY532" s="101">
        <v>2019</v>
      </c>
      <c r="AZ532" s="101">
        <v>2020</v>
      </c>
      <c r="BA532" s="101">
        <v>2021</v>
      </c>
      <c r="BB532" s="101">
        <v>2019</v>
      </c>
      <c r="BC532" s="101">
        <v>2020</v>
      </c>
      <c r="BD532" s="101">
        <v>2021</v>
      </c>
      <c r="BE532" s="101">
        <v>2019</v>
      </c>
      <c r="BF532" s="101">
        <v>2020</v>
      </c>
      <c r="BG532" s="101">
        <v>2021</v>
      </c>
      <c r="BH532" s="101">
        <v>2019</v>
      </c>
      <c r="BI532" s="101">
        <v>2020</v>
      </c>
      <c r="BJ532" s="101">
        <v>2021</v>
      </c>
      <c r="BK532" s="101">
        <v>2019</v>
      </c>
      <c r="BL532" s="101">
        <v>2020</v>
      </c>
      <c r="BM532" s="101">
        <v>2021</v>
      </c>
      <c r="BN532" s="101">
        <v>2019</v>
      </c>
      <c r="BO532" s="101">
        <v>2020</v>
      </c>
      <c r="BP532" s="101">
        <v>2021</v>
      </c>
      <c r="BQ532" s="101">
        <v>2019</v>
      </c>
      <c r="BR532" s="101">
        <v>2020</v>
      </c>
      <c r="BS532" s="101">
        <v>2021</v>
      </c>
      <c r="BT532" s="101">
        <v>2019</v>
      </c>
      <c r="BU532" s="101">
        <v>2020</v>
      </c>
      <c r="BV532" s="101">
        <v>2021</v>
      </c>
      <c r="BW532" s="101">
        <v>2019</v>
      </c>
      <c r="BX532" s="101">
        <v>2020</v>
      </c>
      <c r="BY532" s="101">
        <v>2021</v>
      </c>
      <c r="BZ532" s="101">
        <v>2019</v>
      </c>
      <c r="CA532" s="101">
        <v>2020</v>
      </c>
      <c r="CB532" s="101">
        <v>2021</v>
      </c>
      <c r="CC532" s="101">
        <v>2019</v>
      </c>
      <c r="CD532" s="101">
        <v>2020</v>
      </c>
      <c r="CE532" s="101">
        <v>2021</v>
      </c>
      <c r="CF532" s="101">
        <v>2019</v>
      </c>
      <c r="CG532" s="101">
        <v>2020</v>
      </c>
      <c r="CH532" s="101">
        <v>2021</v>
      </c>
      <c r="CI532" s="101">
        <v>2019</v>
      </c>
      <c r="CJ532" s="101">
        <v>2020</v>
      </c>
      <c r="CK532" s="101">
        <v>2021</v>
      </c>
      <c r="CL532" s="101">
        <v>2019</v>
      </c>
      <c r="CM532" s="101">
        <v>2020</v>
      </c>
      <c r="CN532" s="101">
        <v>2021</v>
      </c>
      <c r="CO532" s="101">
        <v>2019</v>
      </c>
      <c r="CP532" s="101">
        <v>2020</v>
      </c>
      <c r="CQ532" s="101">
        <v>2021</v>
      </c>
      <c r="CR532" s="101">
        <v>2019</v>
      </c>
      <c r="CS532" s="101">
        <v>2020</v>
      </c>
      <c r="CT532" s="101">
        <v>2021</v>
      </c>
      <c r="CU532" s="101">
        <v>2019</v>
      </c>
      <c r="CV532" s="101">
        <v>2020</v>
      </c>
      <c r="CW532" s="101">
        <v>2021</v>
      </c>
      <c r="CX532" s="101">
        <v>2019</v>
      </c>
      <c r="CY532" s="101">
        <v>2020</v>
      </c>
      <c r="CZ532" s="101">
        <v>2021</v>
      </c>
      <c r="DA532" s="101">
        <v>2019</v>
      </c>
      <c r="DB532" s="101">
        <v>2020</v>
      </c>
      <c r="DC532" s="101">
        <v>2021</v>
      </c>
      <c r="DD532" s="101">
        <v>2019</v>
      </c>
      <c r="DE532" s="101">
        <v>2020</v>
      </c>
      <c r="DF532" s="101">
        <v>2021</v>
      </c>
      <c r="DG532" s="101">
        <v>2019</v>
      </c>
      <c r="DH532" s="101">
        <v>2020</v>
      </c>
      <c r="DI532" s="101">
        <v>2021</v>
      </c>
      <c r="DJ532" s="101">
        <v>2019</v>
      </c>
      <c r="DK532" s="101">
        <v>2020</v>
      </c>
      <c r="DL532" s="101">
        <v>2021</v>
      </c>
      <c r="DM532" s="101">
        <v>2019</v>
      </c>
      <c r="DN532" s="101">
        <v>2020</v>
      </c>
      <c r="DO532" s="101">
        <v>2021</v>
      </c>
      <c r="DP532" s="101">
        <v>2019</v>
      </c>
      <c r="DQ532" s="101">
        <v>2020</v>
      </c>
      <c r="DR532" s="101">
        <v>2021</v>
      </c>
      <c r="DS532" s="101">
        <v>2019</v>
      </c>
      <c r="DT532" s="101">
        <v>2020</v>
      </c>
      <c r="DU532" s="101">
        <v>2021</v>
      </c>
      <c r="DV532" s="101">
        <v>2019</v>
      </c>
      <c r="DW532" s="101">
        <v>2020</v>
      </c>
      <c r="DX532" s="101">
        <v>2021</v>
      </c>
      <c r="DY532" s="101">
        <v>2019</v>
      </c>
      <c r="DZ532" s="101">
        <v>2020</v>
      </c>
      <c r="EA532" s="101">
        <v>2021</v>
      </c>
      <c r="EB532" s="101">
        <v>2019</v>
      </c>
      <c r="EC532" s="101">
        <v>2020</v>
      </c>
      <c r="ED532" s="101">
        <v>2021</v>
      </c>
      <c r="EE532" s="101">
        <v>2019</v>
      </c>
      <c r="EF532" s="101">
        <v>2020</v>
      </c>
      <c r="EG532" s="101">
        <v>2021</v>
      </c>
      <c r="EH532" s="101">
        <v>2019</v>
      </c>
      <c r="EI532" s="101">
        <v>2020</v>
      </c>
      <c r="EJ532" s="101">
        <v>2021</v>
      </c>
      <c r="EK532" s="101">
        <v>2019</v>
      </c>
      <c r="EL532" s="101">
        <v>2020</v>
      </c>
      <c r="EM532" s="101">
        <v>2021</v>
      </c>
      <c r="EN532" s="101">
        <v>2019</v>
      </c>
      <c r="EO532" s="101">
        <v>2020</v>
      </c>
      <c r="EP532" s="101">
        <v>2021</v>
      </c>
      <c r="EQ532" s="101">
        <v>2019</v>
      </c>
      <c r="ER532" s="101">
        <v>2020</v>
      </c>
      <c r="ES532" s="101">
        <v>2021</v>
      </c>
      <c r="ET532" s="101">
        <v>2019</v>
      </c>
      <c r="EU532" s="101">
        <v>2020</v>
      </c>
      <c r="EV532" s="101">
        <v>2021</v>
      </c>
      <c r="EW532" s="101">
        <v>2019</v>
      </c>
      <c r="EX532" s="101">
        <v>2020</v>
      </c>
      <c r="EY532" s="101">
        <v>2021</v>
      </c>
      <c r="EZ532" s="101">
        <v>2019</v>
      </c>
      <c r="FA532" s="101">
        <v>2020</v>
      </c>
      <c r="FB532" s="101">
        <v>2021</v>
      </c>
      <c r="FC532" s="101">
        <v>2019</v>
      </c>
      <c r="FD532" s="101">
        <v>2020</v>
      </c>
      <c r="FE532" s="101">
        <v>2021</v>
      </c>
      <c r="FF532" s="101">
        <v>2019</v>
      </c>
      <c r="FG532" s="101">
        <v>2020</v>
      </c>
      <c r="FH532" s="101">
        <v>2021</v>
      </c>
      <c r="FI532" s="101">
        <v>2019</v>
      </c>
      <c r="FJ532" s="101">
        <v>2020</v>
      </c>
      <c r="FK532" s="101">
        <v>2021</v>
      </c>
      <c r="FL532" s="101">
        <v>2019</v>
      </c>
      <c r="FM532" s="101">
        <v>2020</v>
      </c>
      <c r="FN532" s="101">
        <v>2021</v>
      </c>
      <c r="FO532" s="101">
        <v>2019</v>
      </c>
      <c r="FP532" s="101">
        <v>2020</v>
      </c>
      <c r="FQ532" s="101">
        <v>2021</v>
      </c>
      <c r="FR532" s="101">
        <v>2019</v>
      </c>
      <c r="FS532" s="101">
        <v>2020</v>
      </c>
      <c r="FT532" s="101">
        <v>2021</v>
      </c>
      <c r="FU532" s="101">
        <v>2019</v>
      </c>
      <c r="FV532" s="101">
        <v>2020</v>
      </c>
      <c r="FW532" s="101">
        <v>2021</v>
      </c>
      <c r="FX532" s="101">
        <v>2019</v>
      </c>
      <c r="FY532" s="101">
        <v>2020</v>
      </c>
      <c r="FZ532" s="101">
        <v>2021</v>
      </c>
      <c r="GA532" s="101">
        <v>2019</v>
      </c>
      <c r="GB532" s="101">
        <v>2020</v>
      </c>
      <c r="GC532" s="101">
        <v>2021</v>
      </c>
      <c r="GD532" s="101">
        <v>2019</v>
      </c>
      <c r="GE532" s="101">
        <v>2020</v>
      </c>
      <c r="GF532" s="101">
        <v>2021</v>
      </c>
      <c r="GG532" s="101">
        <v>2019</v>
      </c>
      <c r="GH532" s="101">
        <v>2020</v>
      </c>
      <c r="GI532" s="101">
        <v>2021</v>
      </c>
      <c r="GJ532" s="101">
        <v>2019</v>
      </c>
      <c r="GK532" s="101">
        <v>2020</v>
      </c>
      <c r="GL532" s="101">
        <v>2021</v>
      </c>
      <c r="GM532" s="101">
        <v>2019</v>
      </c>
      <c r="GN532" s="101">
        <v>2020</v>
      </c>
      <c r="GO532" s="101">
        <v>2021</v>
      </c>
      <c r="GP532" s="101">
        <v>2019</v>
      </c>
      <c r="GQ532" s="101">
        <v>2020</v>
      </c>
      <c r="GR532" s="101">
        <v>2021</v>
      </c>
      <c r="GS532" s="101">
        <v>2019</v>
      </c>
      <c r="GT532" s="101">
        <v>2020</v>
      </c>
      <c r="GU532" s="101">
        <v>2021</v>
      </c>
      <c r="GV532" s="101">
        <v>2019</v>
      </c>
      <c r="GW532" s="101">
        <v>2020</v>
      </c>
      <c r="GX532" s="101">
        <v>2021</v>
      </c>
      <c r="GY532" s="101">
        <v>2019</v>
      </c>
      <c r="GZ532" s="101">
        <v>2020</v>
      </c>
      <c r="HA532" s="101">
        <v>2021</v>
      </c>
      <c r="HB532" s="101">
        <v>2019</v>
      </c>
      <c r="HC532" s="101">
        <v>2020</v>
      </c>
      <c r="HD532" s="101">
        <v>2021</v>
      </c>
      <c r="HE532" s="101">
        <v>2019</v>
      </c>
      <c r="HF532" s="101">
        <v>2020</v>
      </c>
      <c r="HG532" s="101">
        <v>2021</v>
      </c>
      <c r="HH532" s="101">
        <v>2019</v>
      </c>
      <c r="HI532" s="101">
        <v>2020</v>
      </c>
      <c r="HJ532" s="101">
        <v>2021</v>
      </c>
      <c r="HK532" s="101">
        <v>2019</v>
      </c>
      <c r="HL532" s="101">
        <v>2020</v>
      </c>
      <c r="HM532" s="101">
        <v>2021</v>
      </c>
      <c r="HN532" s="101">
        <v>2019</v>
      </c>
      <c r="HO532" s="101">
        <v>2020</v>
      </c>
      <c r="HP532" s="101">
        <v>2021</v>
      </c>
      <c r="HQ532" s="101">
        <v>2019</v>
      </c>
      <c r="HR532" s="101">
        <v>2020</v>
      </c>
      <c r="HS532" s="101">
        <v>2021</v>
      </c>
      <c r="HT532" s="101">
        <v>2019</v>
      </c>
      <c r="HU532" s="101">
        <v>2020</v>
      </c>
      <c r="HV532" s="101">
        <v>2021</v>
      </c>
      <c r="HW532" s="101">
        <v>2019</v>
      </c>
      <c r="HX532" s="101">
        <v>2020</v>
      </c>
      <c r="HY532" s="101">
        <v>2021</v>
      </c>
      <c r="HZ532" s="101">
        <v>2019</v>
      </c>
      <c r="IA532" s="101">
        <v>2020</v>
      </c>
      <c r="IB532" s="101">
        <v>2021</v>
      </c>
      <c r="IC532" s="101">
        <v>2019</v>
      </c>
      <c r="ID532" s="101">
        <v>2020</v>
      </c>
      <c r="IE532" s="101">
        <v>2021</v>
      </c>
      <c r="IF532" s="101">
        <v>2019</v>
      </c>
      <c r="IG532" s="101">
        <v>2020</v>
      </c>
      <c r="IH532" s="101">
        <v>2021</v>
      </c>
      <c r="II532" s="101">
        <v>2019</v>
      </c>
      <c r="IJ532" s="101">
        <v>2020</v>
      </c>
      <c r="IK532" s="101">
        <v>2021</v>
      </c>
      <c r="IL532" s="101">
        <v>2019</v>
      </c>
      <c r="IM532" s="101">
        <v>2020</v>
      </c>
      <c r="IN532" s="101">
        <v>2021</v>
      </c>
      <c r="IO532" s="101">
        <v>2019</v>
      </c>
      <c r="IP532" s="101">
        <v>2020</v>
      </c>
      <c r="IQ532" s="101">
        <v>2021</v>
      </c>
      <c r="IR532" s="101">
        <v>2019</v>
      </c>
      <c r="IS532" s="101">
        <v>2020</v>
      </c>
      <c r="IT532" s="101">
        <v>2021</v>
      </c>
      <c r="IU532" s="101">
        <v>2019</v>
      </c>
      <c r="IV532" s="101">
        <v>2020</v>
      </c>
      <c r="IW532" s="101">
        <v>2021</v>
      </c>
      <c r="IX532" s="101">
        <v>2019</v>
      </c>
      <c r="IY532" s="101">
        <v>2020</v>
      </c>
      <c r="IZ532" s="101">
        <v>2021</v>
      </c>
      <c r="JA532" s="101">
        <v>2019</v>
      </c>
      <c r="JB532" s="101">
        <v>2020</v>
      </c>
      <c r="JC532" s="101">
        <v>2021</v>
      </c>
      <c r="JD532" s="101">
        <v>2019</v>
      </c>
      <c r="JE532" s="101">
        <v>2020</v>
      </c>
      <c r="JF532" s="101">
        <v>2021</v>
      </c>
      <c r="JG532" s="101">
        <v>2019</v>
      </c>
      <c r="JH532" s="101">
        <v>2020</v>
      </c>
      <c r="JI532" s="101">
        <v>2021</v>
      </c>
      <c r="JJ532" s="101">
        <v>2019</v>
      </c>
      <c r="JK532" s="101">
        <v>2020</v>
      </c>
      <c r="JL532" s="101">
        <v>2021</v>
      </c>
      <c r="JM532" s="101">
        <v>2019</v>
      </c>
      <c r="JN532" s="101">
        <v>2020</v>
      </c>
      <c r="JO532" s="101">
        <v>2021</v>
      </c>
      <c r="JP532" s="101">
        <v>2019</v>
      </c>
      <c r="JQ532" s="101">
        <v>2020</v>
      </c>
      <c r="JR532" s="101">
        <v>2021</v>
      </c>
      <c r="JS532" s="101">
        <v>2019</v>
      </c>
      <c r="JT532" s="101">
        <v>2020</v>
      </c>
      <c r="JU532" s="101">
        <v>2021</v>
      </c>
      <c r="JV532" s="101">
        <v>2019</v>
      </c>
      <c r="JW532" s="101">
        <v>2020</v>
      </c>
      <c r="JX532" s="101">
        <v>2021</v>
      </c>
      <c r="JY532" s="101">
        <v>2019</v>
      </c>
      <c r="JZ532" s="101">
        <v>2020</v>
      </c>
      <c r="KA532" s="101">
        <v>2021</v>
      </c>
      <c r="KB532" s="101">
        <v>2019</v>
      </c>
      <c r="KC532" s="101">
        <v>2020</v>
      </c>
      <c r="KD532" s="101">
        <v>2021</v>
      </c>
      <c r="KE532" s="101">
        <v>2019</v>
      </c>
      <c r="KF532" s="101">
        <v>2020</v>
      </c>
      <c r="KG532" s="101">
        <v>2021</v>
      </c>
      <c r="KH532" s="101">
        <v>2019</v>
      </c>
      <c r="KI532" s="101">
        <v>2020</v>
      </c>
      <c r="KJ532" s="101">
        <v>2021</v>
      </c>
      <c r="KK532" s="101">
        <v>2019</v>
      </c>
      <c r="KL532" s="101">
        <v>2020</v>
      </c>
      <c r="KM532" s="101">
        <v>2021</v>
      </c>
      <c r="KN532" s="101">
        <v>2019</v>
      </c>
      <c r="KO532" s="101">
        <v>2020</v>
      </c>
      <c r="KP532" s="101">
        <v>2021</v>
      </c>
      <c r="KQ532" s="101">
        <v>2019</v>
      </c>
      <c r="KR532" s="101">
        <v>2020</v>
      </c>
      <c r="KS532" s="101">
        <v>2021</v>
      </c>
      <c r="KT532" s="101">
        <v>2019</v>
      </c>
      <c r="KU532" s="101">
        <v>2020</v>
      </c>
      <c r="KV532" s="101">
        <v>2021</v>
      </c>
      <c r="KW532" s="101">
        <v>2019</v>
      </c>
      <c r="KX532" s="101">
        <v>2020</v>
      </c>
      <c r="KY532" s="101">
        <v>2021</v>
      </c>
      <c r="KZ532" s="101">
        <v>2019</v>
      </c>
      <c r="LA532" s="101">
        <v>2020</v>
      </c>
      <c r="LB532" s="101">
        <v>2021</v>
      </c>
      <c r="LC532" s="101">
        <v>2019</v>
      </c>
      <c r="LD532" s="101">
        <v>2020</v>
      </c>
      <c r="LE532" s="101">
        <v>2021</v>
      </c>
      <c r="LF532" s="101">
        <v>2019</v>
      </c>
      <c r="LG532" s="101">
        <v>2020</v>
      </c>
      <c r="LH532" s="101">
        <v>2021</v>
      </c>
      <c r="LI532" s="101">
        <v>2019</v>
      </c>
      <c r="LJ532" s="101">
        <v>2020</v>
      </c>
      <c r="LK532" s="101">
        <v>2021</v>
      </c>
      <c r="LL532" s="101">
        <v>2019</v>
      </c>
      <c r="LM532" s="101">
        <v>2020</v>
      </c>
      <c r="LN532" s="101">
        <v>2021</v>
      </c>
      <c r="LO532" s="101">
        <v>2019</v>
      </c>
      <c r="LP532" s="101">
        <v>2020</v>
      </c>
      <c r="LQ532" s="101">
        <v>2021</v>
      </c>
      <c r="LR532" s="101">
        <v>2019</v>
      </c>
      <c r="LS532" s="101">
        <v>2020</v>
      </c>
      <c r="LT532" s="101">
        <v>2021</v>
      </c>
      <c r="LU532" s="101">
        <v>2019</v>
      </c>
      <c r="LV532" s="101">
        <v>2020</v>
      </c>
      <c r="LW532" s="101">
        <v>2021</v>
      </c>
      <c r="LX532" s="101">
        <v>2019</v>
      </c>
      <c r="LY532" s="101">
        <v>2020</v>
      </c>
      <c r="LZ532" s="101">
        <v>2021</v>
      </c>
      <c r="MA532" s="101">
        <v>2019</v>
      </c>
      <c r="MB532" s="101">
        <v>2020</v>
      </c>
      <c r="MC532" s="101">
        <v>2021</v>
      </c>
      <c r="MD532" s="101">
        <v>2019</v>
      </c>
      <c r="ME532" s="101">
        <v>2020</v>
      </c>
      <c r="MF532" s="101">
        <v>2021</v>
      </c>
      <c r="MG532" s="101">
        <v>2019</v>
      </c>
      <c r="MH532" s="101">
        <v>2020</v>
      </c>
      <c r="MI532" s="101">
        <v>2021</v>
      </c>
      <c r="MJ532" s="101">
        <v>2019</v>
      </c>
      <c r="MK532" s="101">
        <v>2020</v>
      </c>
      <c r="ML532" s="101">
        <v>2021</v>
      </c>
      <c r="MM532" s="101">
        <v>2019</v>
      </c>
      <c r="MN532" s="101">
        <v>2020</v>
      </c>
      <c r="MO532" s="101">
        <v>2021</v>
      </c>
      <c r="MP532" s="101">
        <v>2019</v>
      </c>
      <c r="MQ532" s="101">
        <v>2020</v>
      </c>
      <c r="MR532" s="101">
        <v>2021</v>
      </c>
      <c r="MS532" s="101">
        <v>2019</v>
      </c>
      <c r="MT532" s="101">
        <v>2020</v>
      </c>
      <c r="MU532" s="101">
        <v>2021</v>
      </c>
      <c r="MV532" s="101">
        <v>2019</v>
      </c>
      <c r="MW532" s="101">
        <v>2020</v>
      </c>
      <c r="MX532" s="101">
        <v>2021</v>
      </c>
      <c r="MY532" s="101">
        <v>2019</v>
      </c>
      <c r="MZ532" s="101">
        <v>2020</v>
      </c>
      <c r="NA532" s="101">
        <v>2021</v>
      </c>
      <c r="NB532" s="101">
        <v>2019</v>
      </c>
      <c r="NC532" s="101">
        <v>2020</v>
      </c>
      <c r="ND532" s="101">
        <v>2021</v>
      </c>
      <c r="NE532" s="101">
        <v>2019</v>
      </c>
      <c r="NF532" s="101">
        <v>2020</v>
      </c>
      <c r="NG532" s="101">
        <v>2021</v>
      </c>
      <c r="NH532" s="101">
        <v>2019</v>
      </c>
      <c r="NI532" s="101">
        <v>2020</v>
      </c>
      <c r="NJ532" s="101">
        <v>2021</v>
      </c>
      <c r="NK532" s="101">
        <v>2019</v>
      </c>
      <c r="NL532" s="101">
        <v>2020</v>
      </c>
      <c r="NM532" s="101">
        <v>2021</v>
      </c>
      <c r="NN532" s="101">
        <v>2019</v>
      </c>
      <c r="NO532" s="101">
        <v>2020</v>
      </c>
      <c r="NP532" s="101">
        <v>2021</v>
      </c>
      <c r="NQ532" s="101">
        <v>2019</v>
      </c>
      <c r="NR532" s="101">
        <v>2020</v>
      </c>
      <c r="NS532" s="101">
        <v>2021</v>
      </c>
      <c r="NT532" s="101">
        <v>2019</v>
      </c>
      <c r="NU532" s="101">
        <v>2020</v>
      </c>
      <c r="NV532" s="101">
        <v>2021</v>
      </c>
      <c r="NW532" s="101">
        <v>2019</v>
      </c>
      <c r="NX532" s="101">
        <v>2020</v>
      </c>
      <c r="NY532" s="101">
        <v>2021</v>
      </c>
      <c r="NZ532" s="101">
        <v>2019</v>
      </c>
      <c r="OA532" s="101">
        <v>2020</v>
      </c>
      <c r="OB532" s="101">
        <v>2021</v>
      </c>
      <c r="OC532" s="101">
        <v>2019</v>
      </c>
      <c r="OD532" s="101">
        <v>2020</v>
      </c>
      <c r="OE532" s="101">
        <v>2021</v>
      </c>
      <c r="OF532" s="101">
        <v>2019</v>
      </c>
      <c r="OG532" s="101">
        <v>2020</v>
      </c>
      <c r="OH532" s="101">
        <v>2021</v>
      </c>
      <c r="OI532" s="101">
        <v>2019</v>
      </c>
      <c r="OJ532" s="101">
        <v>2020</v>
      </c>
      <c r="OK532" s="101">
        <v>2021</v>
      </c>
      <c r="OL532" s="101">
        <v>2019</v>
      </c>
      <c r="OM532" s="101">
        <v>2020</v>
      </c>
      <c r="ON532" s="101">
        <v>2021</v>
      </c>
      <c r="OO532" s="101">
        <v>2019</v>
      </c>
      <c r="OP532" s="101">
        <v>2020</v>
      </c>
      <c r="OQ532" s="101">
        <v>2021</v>
      </c>
      <c r="OR532" s="101">
        <v>2019</v>
      </c>
      <c r="OS532" s="101">
        <v>2020</v>
      </c>
      <c r="OT532" s="101">
        <v>2021</v>
      </c>
      <c r="OU532" s="101">
        <v>2019</v>
      </c>
      <c r="OV532" s="101">
        <v>2020</v>
      </c>
      <c r="OW532" s="101">
        <v>2021</v>
      </c>
      <c r="OX532" s="101">
        <v>2019</v>
      </c>
      <c r="OY532" s="101">
        <v>2020</v>
      </c>
      <c r="OZ532" s="101">
        <v>2021</v>
      </c>
      <c r="PA532" s="101">
        <v>2019</v>
      </c>
      <c r="PB532" s="101">
        <v>2020</v>
      </c>
      <c r="PC532" s="101">
        <v>2021</v>
      </c>
      <c r="PD532" s="101">
        <v>2019</v>
      </c>
      <c r="PE532" s="101">
        <v>2020</v>
      </c>
      <c r="PF532" s="101">
        <v>2021</v>
      </c>
      <c r="PG532" s="101">
        <v>2019</v>
      </c>
      <c r="PH532" s="101">
        <v>2020</v>
      </c>
      <c r="PI532" s="101">
        <v>2021</v>
      </c>
      <c r="PJ532" s="101">
        <v>2019</v>
      </c>
      <c r="PK532" s="101">
        <v>2020</v>
      </c>
      <c r="PL532" s="101">
        <v>2021</v>
      </c>
      <c r="PM532" s="101">
        <v>2019</v>
      </c>
      <c r="PN532" s="101">
        <v>2020</v>
      </c>
      <c r="PO532" s="101">
        <v>2021</v>
      </c>
      <c r="PP532" s="101">
        <v>2019</v>
      </c>
      <c r="PQ532" s="101">
        <v>2020</v>
      </c>
      <c r="PR532" s="101">
        <v>2021</v>
      </c>
      <c r="PS532" s="101">
        <v>2019</v>
      </c>
      <c r="PT532" s="101">
        <v>2020</v>
      </c>
      <c r="PU532" s="101">
        <v>2021</v>
      </c>
      <c r="PV532" s="101">
        <v>2019</v>
      </c>
      <c r="PW532" s="101">
        <v>2020</v>
      </c>
      <c r="PX532" s="101">
        <v>2021</v>
      </c>
      <c r="PY532" s="101">
        <v>2019</v>
      </c>
      <c r="PZ532" s="101">
        <v>2020</v>
      </c>
      <c r="QA532" s="101">
        <v>2021</v>
      </c>
      <c r="QB532" s="101">
        <v>2019</v>
      </c>
      <c r="QC532" s="101">
        <v>2020</v>
      </c>
      <c r="QD532" s="101">
        <v>2021</v>
      </c>
      <c r="QE532" s="101">
        <v>2019</v>
      </c>
      <c r="QF532" s="101">
        <v>2020</v>
      </c>
      <c r="QG532" s="101">
        <v>2021</v>
      </c>
      <c r="QH532" s="101">
        <v>2019</v>
      </c>
      <c r="QI532" s="101">
        <v>2020</v>
      </c>
      <c r="QJ532" s="101">
        <v>2021</v>
      </c>
      <c r="QK532" s="101">
        <v>2019</v>
      </c>
      <c r="QL532" s="101">
        <v>2020</v>
      </c>
      <c r="QM532" s="101">
        <v>2021</v>
      </c>
      <c r="QN532" s="101">
        <v>2019</v>
      </c>
      <c r="QO532" s="101">
        <v>2020</v>
      </c>
      <c r="QP532" s="101">
        <v>2021</v>
      </c>
      <c r="QQ532" s="101">
        <v>2019</v>
      </c>
      <c r="QR532" s="101">
        <v>2020</v>
      </c>
      <c r="QS532" s="101">
        <v>2021</v>
      </c>
      <c r="QT532" s="101">
        <v>2019</v>
      </c>
      <c r="QU532" s="101">
        <v>2020</v>
      </c>
      <c r="QV532" s="101">
        <v>2021</v>
      </c>
      <c r="QW532" s="101">
        <v>2019</v>
      </c>
      <c r="QX532" s="101">
        <v>2020</v>
      </c>
      <c r="QY532" s="101">
        <v>2021</v>
      </c>
      <c r="QZ532" s="101">
        <v>2019</v>
      </c>
      <c r="RA532" s="101">
        <v>2020</v>
      </c>
      <c r="RB532" s="101">
        <v>2021</v>
      </c>
      <c r="RC532" s="101">
        <v>2019</v>
      </c>
      <c r="RD532" s="101">
        <v>2020</v>
      </c>
      <c r="RE532" s="101">
        <v>2021</v>
      </c>
      <c r="RF532" s="101">
        <v>2019</v>
      </c>
      <c r="RG532" s="101">
        <v>2020</v>
      </c>
      <c r="RH532" s="101">
        <v>2021</v>
      </c>
      <c r="RI532" s="101">
        <v>2019</v>
      </c>
      <c r="RJ532" s="101">
        <v>2020</v>
      </c>
      <c r="RK532" s="101">
        <v>2021</v>
      </c>
      <c r="RL532" s="101">
        <v>2019</v>
      </c>
      <c r="RM532" s="101">
        <v>2020</v>
      </c>
      <c r="RN532" s="101">
        <v>2021</v>
      </c>
      <c r="RO532" s="101">
        <v>2019</v>
      </c>
      <c r="RP532" s="101">
        <v>2020</v>
      </c>
      <c r="RQ532" s="101">
        <v>2021</v>
      </c>
      <c r="RR532" s="101">
        <v>2019</v>
      </c>
      <c r="RS532" s="101">
        <v>2020</v>
      </c>
      <c r="RT532" s="101">
        <v>2021</v>
      </c>
      <c r="RU532" s="101">
        <v>2019</v>
      </c>
      <c r="RV532" s="101">
        <v>2020</v>
      </c>
      <c r="RW532" s="101">
        <v>2021</v>
      </c>
      <c r="RX532" s="101">
        <v>2019</v>
      </c>
      <c r="RY532" s="101">
        <v>2020</v>
      </c>
      <c r="RZ532" s="101">
        <v>2021</v>
      </c>
      <c r="SA532" s="101">
        <v>2019</v>
      </c>
      <c r="SB532" s="101">
        <v>2020</v>
      </c>
      <c r="SC532" s="101">
        <v>2021</v>
      </c>
      <c r="SD532" s="101">
        <v>2019</v>
      </c>
      <c r="SE532" s="101">
        <v>2020</v>
      </c>
      <c r="SF532" s="101">
        <v>2021</v>
      </c>
      <c r="SG532" s="101">
        <v>2019</v>
      </c>
      <c r="SH532" s="101">
        <v>2020</v>
      </c>
      <c r="SI532" s="101">
        <v>2021</v>
      </c>
      <c r="SJ532" s="101">
        <v>2019</v>
      </c>
      <c r="SK532" s="101">
        <v>2020</v>
      </c>
      <c r="SL532" s="101">
        <v>2021</v>
      </c>
      <c r="SM532" s="101">
        <v>2019</v>
      </c>
      <c r="SN532" s="101">
        <v>2020</v>
      </c>
      <c r="SO532" s="101">
        <v>2021</v>
      </c>
      <c r="SP532" s="101">
        <v>2019</v>
      </c>
      <c r="SQ532" s="101">
        <v>2020</v>
      </c>
      <c r="SR532" s="101">
        <v>2021</v>
      </c>
      <c r="SS532" s="101">
        <v>2019</v>
      </c>
      <c r="ST532" s="101">
        <v>2020</v>
      </c>
      <c r="SU532" s="101">
        <v>2021</v>
      </c>
      <c r="SV532" s="101">
        <v>2019</v>
      </c>
      <c r="SW532" s="101">
        <v>2020</v>
      </c>
      <c r="SX532" s="101">
        <v>2021</v>
      </c>
      <c r="SY532" s="101">
        <v>2019</v>
      </c>
      <c r="SZ532" s="101">
        <v>2020</v>
      </c>
      <c r="TA532" s="101">
        <v>2021</v>
      </c>
      <c r="TB532" s="101">
        <v>2019</v>
      </c>
      <c r="TC532" s="101">
        <v>2020</v>
      </c>
      <c r="TD532" s="101">
        <v>2021</v>
      </c>
      <c r="TE532" s="101">
        <v>2019</v>
      </c>
      <c r="TF532" s="101">
        <v>2020</v>
      </c>
      <c r="TG532" s="101">
        <v>2021</v>
      </c>
      <c r="TH532" s="101">
        <v>2019</v>
      </c>
      <c r="TI532" s="101">
        <v>2020</v>
      </c>
      <c r="TJ532" s="101">
        <v>2021</v>
      </c>
      <c r="TK532" s="101">
        <v>2019</v>
      </c>
      <c r="TL532" s="101">
        <v>2020</v>
      </c>
      <c r="TM532" s="101">
        <v>2021</v>
      </c>
      <c r="TN532" s="101">
        <v>2019</v>
      </c>
      <c r="TO532" s="101">
        <v>2020</v>
      </c>
      <c r="TP532" s="101">
        <v>2021</v>
      </c>
      <c r="TQ532" s="101">
        <v>2019</v>
      </c>
      <c r="TR532" s="101">
        <v>2020</v>
      </c>
      <c r="TS532" s="101">
        <v>2021</v>
      </c>
      <c r="TT532" s="101">
        <v>2019</v>
      </c>
      <c r="TU532" s="101">
        <v>2020</v>
      </c>
      <c r="TV532" s="101">
        <v>2021</v>
      </c>
      <c r="TW532" s="101">
        <v>2019</v>
      </c>
      <c r="TX532" s="101">
        <v>2020</v>
      </c>
      <c r="TY532" s="101">
        <v>2021</v>
      </c>
      <c r="TZ532" s="101">
        <v>2019</v>
      </c>
      <c r="UA532" s="101">
        <v>2020</v>
      </c>
      <c r="UB532" s="101">
        <v>2021</v>
      </c>
      <c r="UC532" s="101">
        <v>2019</v>
      </c>
      <c r="UD532" s="101">
        <v>2020</v>
      </c>
      <c r="UE532" s="101">
        <v>2021</v>
      </c>
      <c r="UF532" s="101">
        <v>2019</v>
      </c>
      <c r="UG532" s="101">
        <v>2020</v>
      </c>
      <c r="UH532" s="101">
        <v>2021</v>
      </c>
      <c r="UI532" s="101">
        <v>2019</v>
      </c>
      <c r="UJ532" s="101">
        <v>2020</v>
      </c>
      <c r="UK532" s="101">
        <v>2021</v>
      </c>
      <c r="UL532" s="101">
        <v>2019</v>
      </c>
      <c r="UM532" s="101">
        <v>2020</v>
      </c>
      <c r="UN532" s="101">
        <v>2021</v>
      </c>
      <c r="UO532" s="101">
        <v>2019</v>
      </c>
      <c r="UP532" s="101">
        <v>2020</v>
      </c>
      <c r="UQ532" s="101">
        <v>2021</v>
      </c>
      <c r="UR532" s="101">
        <v>2019</v>
      </c>
      <c r="US532" s="101">
        <v>2020</v>
      </c>
      <c r="UT532" s="101">
        <v>2021</v>
      </c>
      <c r="UU532" s="101">
        <v>2019</v>
      </c>
      <c r="UV532" s="101">
        <v>2020</v>
      </c>
      <c r="UW532" s="101">
        <v>2021</v>
      </c>
      <c r="UX532" s="101">
        <v>2019</v>
      </c>
      <c r="UY532" s="101">
        <v>2020</v>
      </c>
      <c r="UZ532" s="101">
        <v>2021</v>
      </c>
      <c r="VA532" s="101">
        <v>2019</v>
      </c>
      <c r="VB532" s="101">
        <v>2020</v>
      </c>
      <c r="VC532" s="101">
        <v>2021</v>
      </c>
      <c r="VD532" s="101">
        <v>2019</v>
      </c>
      <c r="VE532" s="101">
        <v>2020</v>
      </c>
      <c r="VF532" s="101">
        <v>2021</v>
      </c>
      <c r="VG532" s="101">
        <v>2019</v>
      </c>
      <c r="VH532" s="101">
        <v>2020</v>
      </c>
      <c r="VI532" s="101">
        <v>2021</v>
      </c>
      <c r="VJ532" s="101">
        <v>2019</v>
      </c>
      <c r="VK532" s="101">
        <v>2020</v>
      </c>
      <c r="VL532" s="101">
        <v>2021</v>
      </c>
      <c r="VM532" s="101">
        <v>2019</v>
      </c>
      <c r="VN532" s="101">
        <v>2020</v>
      </c>
      <c r="VO532" s="101">
        <v>2021</v>
      </c>
      <c r="VP532" s="101">
        <v>2019</v>
      </c>
      <c r="VQ532" s="101">
        <v>2020</v>
      </c>
      <c r="VR532" s="101">
        <v>2021</v>
      </c>
      <c r="VS532" s="101">
        <v>2019</v>
      </c>
      <c r="VT532" s="101">
        <v>2020</v>
      </c>
      <c r="VU532" s="101">
        <v>2021</v>
      </c>
      <c r="VV532" s="101">
        <v>2019</v>
      </c>
      <c r="VW532" s="101">
        <v>2020</v>
      </c>
      <c r="VX532" s="101">
        <v>2021</v>
      </c>
      <c r="VY532" s="101">
        <v>2019</v>
      </c>
      <c r="VZ532" s="101">
        <v>2020</v>
      </c>
      <c r="WA532" s="101">
        <v>2021</v>
      </c>
      <c r="WB532" s="101">
        <v>2019</v>
      </c>
      <c r="WC532" s="101">
        <v>2020</v>
      </c>
      <c r="WD532" s="101">
        <v>2021</v>
      </c>
      <c r="WE532" s="101">
        <v>2019</v>
      </c>
      <c r="WF532" s="101">
        <v>2020</v>
      </c>
      <c r="WG532" s="101">
        <v>2021</v>
      </c>
      <c r="WH532" s="101">
        <v>2019</v>
      </c>
      <c r="WI532" s="101">
        <v>2020</v>
      </c>
      <c r="WJ532" s="101">
        <v>2021</v>
      </c>
      <c r="WK532" s="101">
        <v>2019</v>
      </c>
      <c r="WL532" s="101">
        <v>2020</v>
      </c>
      <c r="WM532" s="101">
        <v>2021</v>
      </c>
      <c r="WN532" s="101">
        <v>2019</v>
      </c>
      <c r="WO532" s="101">
        <v>2020</v>
      </c>
      <c r="WP532" s="101">
        <v>2021</v>
      </c>
      <c r="WQ532" s="101">
        <v>2019</v>
      </c>
      <c r="WR532" s="101">
        <v>2020</v>
      </c>
      <c r="WS532" s="101">
        <v>2021</v>
      </c>
      <c r="WT532" s="101">
        <v>2019</v>
      </c>
      <c r="WU532" s="101">
        <v>2020</v>
      </c>
      <c r="WV532" s="101">
        <v>2021</v>
      </c>
      <c r="WW532" s="101">
        <v>2019</v>
      </c>
      <c r="WX532" s="101">
        <v>2020</v>
      </c>
      <c r="WY532" s="101">
        <v>2021</v>
      </c>
      <c r="WZ532" s="101">
        <v>2019</v>
      </c>
      <c r="XA532" s="101">
        <v>2020</v>
      </c>
      <c r="XB532" s="101">
        <v>2021</v>
      </c>
      <c r="XC532" s="101">
        <v>2019</v>
      </c>
      <c r="XD532" s="101">
        <v>2020</v>
      </c>
      <c r="XE532" s="101">
        <v>2021</v>
      </c>
      <c r="XF532" s="101">
        <v>2019</v>
      </c>
      <c r="XG532" s="101">
        <v>2020</v>
      </c>
      <c r="XH532" s="101">
        <v>2021</v>
      </c>
      <c r="XI532" s="101">
        <v>2019</v>
      </c>
      <c r="XJ532" s="101">
        <v>2020</v>
      </c>
      <c r="XK532" s="101">
        <v>2021</v>
      </c>
      <c r="XL532" s="101">
        <v>2019</v>
      </c>
      <c r="XM532" s="101">
        <v>2020</v>
      </c>
      <c r="XN532" s="101">
        <v>2021</v>
      </c>
      <c r="XO532" s="101">
        <v>2019</v>
      </c>
      <c r="XP532" s="101">
        <v>2020</v>
      </c>
      <c r="XQ532" s="101">
        <v>2021</v>
      </c>
      <c r="XR532" s="101">
        <v>2019</v>
      </c>
      <c r="XS532" s="101">
        <v>2020</v>
      </c>
      <c r="XT532" s="101">
        <v>2021</v>
      </c>
      <c r="XU532" s="101">
        <v>2019</v>
      </c>
      <c r="XV532" s="101">
        <v>2020</v>
      </c>
      <c r="XW532" s="101">
        <v>2021</v>
      </c>
      <c r="XX532" s="101">
        <v>2019</v>
      </c>
      <c r="XY532" s="101">
        <v>2020</v>
      </c>
      <c r="XZ532" s="101">
        <v>2021</v>
      </c>
      <c r="YA532" s="101">
        <v>2019</v>
      </c>
      <c r="YB532" s="101">
        <v>2020</v>
      </c>
      <c r="YC532" s="101">
        <v>2021</v>
      </c>
      <c r="YD532" s="101">
        <v>2019</v>
      </c>
      <c r="YE532" s="101">
        <v>2020</v>
      </c>
      <c r="YF532" s="101">
        <v>2021</v>
      </c>
      <c r="YG532" s="101">
        <v>2019</v>
      </c>
      <c r="YH532" s="101">
        <v>2020</v>
      </c>
      <c r="YI532" s="101">
        <v>2021</v>
      </c>
      <c r="YJ532" s="101">
        <v>2019</v>
      </c>
      <c r="YK532" s="101">
        <v>2020</v>
      </c>
      <c r="YL532" s="101">
        <v>2021</v>
      </c>
      <c r="YM532" s="101">
        <v>2019</v>
      </c>
      <c r="YN532" s="101">
        <v>2020</v>
      </c>
      <c r="YO532" s="101">
        <v>2021</v>
      </c>
      <c r="YP532" s="101">
        <v>2019</v>
      </c>
      <c r="YQ532" s="101">
        <v>2020</v>
      </c>
      <c r="YR532" s="101">
        <v>2021</v>
      </c>
      <c r="YS532" s="101">
        <v>2019</v>
      </c>
      <c r="YT532" s="101">
        <v>2020</v>
      </c>
      <c r="YU532" s="101">
        <v>2021</v>
      </c>
      <c r="YV532" s="101">
        <v>2019</v>
      </c>
      <c r="YW532" s="101">
        <v>2020</v>
      </c>
      <c r="YX532" s="101">
        <v>2021</v>
      </c>
      <c r="YY532" s="101">
        <v>2019</v>
      </c>
      <c r="YZ532" s="101">
        <v>2020</v>
      </c>
      <c r="ZA532" s="101">
        <v>2021</v>
      </c>
      <c r="ZB532" s="101">
        <v>2019</v>
      </c>
      <c r="ZC532" s="101">
        <v>2020</v>
      </c>
      <c r="ZD532" s="101">
        <v>2021</v>
      </c>
      <c r="ZE532" s="101">
        <v>2019</v>
      </c>
      <c r="ZF532" s="101">
        <v>2020</v>
      </c>
      <c r="ZG532" s="101">
        <v>2021</v>
      </c>
      <c r="ZH532" s="101">
        <v>2019</v>
      </c>
      <c r="ZI532" s="101">
        <v>2020</v>
      </c>
      <c r="ZJ532" s="101">
        <v>2021</v>
      </c>
      <c r="ZK532" s="101">
        <v>2019</v>
      </c>
      <c r="ZL532" s="101">
        <v>2020</v>
      </c>
      <c r="ZM532" s="101">
        <v>2021</v>
      </c>
      <c r="ZN532" s="101">
        <v>2019</v>
      </c>
      <c r="ZO532" s="101">
        <v>2020</v>
      </c>
      <c r="ZP532" s="101">
        <v>2021</v>
      </c>
      <c r="ZQ532" s="101">
        <v>2019</v>
      </c>
      <c r="ZR532" s="101">
        <v>2020</v>
      </c>
      <c r="ZS532" s="101">
        <v>2021</v>
      </c>
      <c r="ZT532" s="101">
        <v>2019</v>
      </c>
      <c r="ZU532" s="101">
        <v>2020</v>
      </c>
      <c r="ZV532" s="101">
        <v>2021</v>
      </c>
      <c r="ZW532" s="101">
        <v>2019</v>
      </c>
      <c r="ZX532" s="101">
        <v>2020</v>
      </c>
      <c r="ZY532" s="101">
        <v>2021</v>
      </c>
      <c r="ZZ532" s="101">
        <v>2019</v>
      </c>
      <c r="AAA532" s="101">
        <v>2020</v>
      </c>
      <c r="AAB532" s="101">
        <v>2021</v>
      </c>
      <c r="AAC532" s="101">
        <v>2019</v>
      </c>
      <c r="AAD532" s="101">
        <v>2020</v>
      </c>
      <c r="AAE532" s="101">
        <v>2021</v>
      </c>
      <c r="AAF532" s="101">
        <v>2019</v>
      </c>
      <c r="AAG532" s="101">
        <v>2020</v>
      </c>
      <c r="AAH532" s="101">
        <v>2021</v>
      </c>
      <c r="AAI532" s="101">
        <v>2019</v>
      </c>
      <c r="AAJ532" s="101">
        <v>2020</v>
      </c>
      <c r="AAK532" s="101">
        <v>2021</v>
      </c>
      <c r="AAL532" s="101">
        <v>2019</v>
      </c>
      <c r="AAM532" s="101">
        <v>2020</v>
      </c>
      <c r="AAN532" s="101">
        <v>2021</v>
      </c>
      <c r="AAO532" s="101">
        <v>2019</v>
      </c>
      <c r="AAP532" s="101">
        <v>2020</v>
      </c>
      <c r="AAQ532" s="101">
        <v>2021</v>
      </c>
      <c r="AAR532" s="101">
        <v>2019</v>
      </c>
      <c r="AAS532" s="101">
        <v>2020</v>
      </c>
      <c r="AAT532" s="101">
        <v>2021</v>
      </c>
      <c r="AAU532" s="101">
        <v>2019</v>
      </c>
      <c r="AAV532" s="101">
        <v>2020</v>
      </c>
      <c r="AAW532" s="101">
        <v>2021</v>
      </c>
      <c r="AAX532" s="101">
        <v>2019</v>
      </c>
      <c r="AAY532" s="101">
        <v>2020</v>
      </c>
      <c r="AAZ532" s="101">
        <v>2021</v>
      </c>
      <c r="ABA532" s="101">
        <v>2019</v>
      </c>
      <c r="ABB532" s="101">
        <v>2020</v>
      </c>
      <c r="ABC532" s="101">
        <v>2021</v>
      </c>
      <c r="ABD532" s="101">
        <v>2019</v>
      </c>
      <c r="ABE532" s="101">
        <v>2020</v>
      </c>
      <c r="ABF532" s="101">
        <v>2021</v>
      </c>
      <c r="ABG532" s="101">
        <v>2019</v>
      </c>
      <c r="ABH532" s="101">
        <v>2020</v>
      </c>
      <c r="ABI532" s="101">
        <v>2021</v>
      </c>
      <c r="ABJ532" s="101">
        <v>2019</v>
      </c>
      <c r="ABK532" s="101">
        <v>2020</v>
      </c>
      <c r="ABL532" s="101">
        <v>2021</v>
      </c>
      <c r="ABM532" s="101">
        <v>2019</v>
      </c>
      <c r="ABN532" s="101">
        <v>2020</v>
      </c>
      <c r="ABO532" s="101">
        <v>2021</v>
      </c>
      <c r="ABP532" s="101">
        <v>2019</v>
      </c>
      <c r="ABQ532" s="101">
        <v>2020</v>
      </c>
      <c r="ABR532" s="101">
        <v>2021</v>
      </c>
      <c r="ABS532" s="101">
        <v>2019</v>
      </c>
      <c r="ABT532" s="101">
        <v>2020</v>
      </c>
      <c r="ABU532" s="101">
        <v>2021</v>
      </c>
      <c r="ABV532" s="101">
        <v>2019</v>
      </c>
      <c r="ABW532" s="101">
        <v>2020</v>
      </c>
      <c r="ABX532" s="101">
        <v>2021</v>
      </c>
      <c r="ABY532" s="101">
        <v>2019</v>
      </c>
      <c r="ABZ532" s="101">
        <v>2020</v>
      </c>
      <c r="ACA532" s="101">
        <v>2021</v>
      </c>
      <c r="ACB532" s="101">
        <v>2019</v>
      </c>
      <c r="ACC532" s="101">
        <v>2020</v>
      </c>
      <c r="ACD532" s="101">
        <v>2021</v>
      </c>
      <c r="ACE532" s="101">
        <v>2019</v>
      </c>
      <c r="ACF532" s="101">
        <v>2020</v>
      </c>
      <c r="ACG532" s="101">
        <v>2021</v>
      </c>
      <c r="ACH532" s="101">
        <v>2019</v>
      </c>
      <c r="ACI532" s="101">
        <v>2020</v>
      </c>
      <c r="ACJ532" s="101">
        <v>2021</v>
      </c>
      <c r="ACK532" s="101">
        <v>2019</v>
      </c>
      <c r="ACL532" s="101">
        <v>2020</v>
      </c>
      <c r="ACM532" s="101">
        <v>2021</v>
      </c>
      <c r="ACN532" s="101">
        <v>2019</v>
      </c>
      <c r="ACO532" s="101">
        <v>2020</v>
      </c>
      <c r="ACP532" s="101">
        <v>2021</v>
      </c>
      <c r="ACQ532" s="101">
        <v>2019</v>
      </c>
      <c r="ACR532" s="101">
        <v>2020</v>
      </c>
      <c r="ACS532" s="101">
        <v>2021</v>
      </c>
      <c r="ACT532" s="101">
        <v>2019</v>
      </c>
      <c r="ACU532" s="101">
        <v>2020</v>
      </c>
      <c r="ACV532" s="101">
        <v>2021</v>
      </c>
      <c r="ACW532" s="101">
        <v>2019</v>
      </c>
      <c r="ACX532" s="101">
        <v>2020</v>
      </c>
      <c r="ACY532" s="101">
        <v>2021</v>
      </c>
      <c r="ACZ532" s="101">
        <v>2019</v>
      </c>
      <c r="ADA532" s="101">
        <v>2020</v>
      </c>
      <c r="ADB532" s="101">
        <v>2021</v>
      </c>
      <c r="ADC532" s="101">
        <v>2019</v>
      </c>
      <c r="ADD532" s="101">
        <v>2020</v>
      </c>
      <c r="ADE532" s="101">
        <v>2021</v>
      </c>
      <c r="ADF532" s="101">
        <v>2019</v>
      </c>
      <c r="ADG532" s="101">
        <v>2020</v>
      </c>
      <c r="ADH532" s="101">
        <v>2021</v>
      </c>
      <c r="ADI532" s="101">
        <v>2019</v>
      </c>
      <c r="ADJ532" s="101">
        <v>2020</v>
      </c>
      <c r="ADK532" s="101">
        <v>2021</v>
      </c>
      <c r="ADL532" s="101">
        <v>2019</v>
      </c>
      <c r="ADM532" s="101">
        <v>2020</v>
      </c>
      <c r="ADN532" s="101">
        <v>2021</v>
      </c>
      <c r="ADO532" s="101">
        <v>2019</v>
      </c>
      <c r="ADP532" s="101">
        <v>2020</v>
      </c>
      <c r="ADQ532" s="101">
        <v>2021</v>
      </c>
      <c r="ADR532" s="101">
        <v>2019</v>
      </c>
      <c r="ADS532" s="101">
        <v>2020</v>
      </c>
      <c r="ADT532" s="101">
        <v>2021</v>
      </c>
      <c r="ADU532" s="101">
        <v>2019</v>
      </c>
      <c r="ADV532" s="101">
        <v>2020</v>
      </c>
      <c r="ADW532" s="101">
        <v>2021</v>
      </c>
      <c r="ADX532" s="101">
        <v>2019</v>
      </c>
      <c r="ADY532" s="101">
        <v>2020</v>
      </c>
      <c r="ADZ532" s="101">
        <v>2021</v>
      </c>
      <c r="AEA532" s="101">
        <v>2019</v>
      </c>
      <c r="AEB532" s="101">
        <v>2020</v>
      </c>
      <c r="AEC532" s="101">
        <v>2021</v>
      </c>
      <c r="AED532" s="101">
        <v>2019</v>
      </c>
      <c r="AEE532" s="101">
        <v>2020</v>
      </c>
      <c r="AEF532" s="101">
        <v>2021</v>
      </c>
      <c r="AEG532" s="101">
        <v>2019</v>
      </c>
      <c r="AEH532" s="101">
        <v>2020</v>
      </c>
      <c r="AEI532" s="101">
        <v>2021</v>
      </c>
      <c r="AEJ532" s="101">
        <v>2019</v>
      </c>
      <c r="AEK532" s="101">
        <v>2020</v>
      </c>
      <c r="AEL532" s="101">
        <v>2021</v>
      </c>
      <c r="AEM532" s="101">
        <v>2019</v>
      </c>
      <c r="AEN532" s="101">
        <v>2020</v>
      </c>
      <c r="AEO532" s="101">
        <v>2021</v>
      </c>
      <c r="AEP532" s="101">
        <v>2019</v>
      </c>
      <c r="AEQ532" s="101">
        <v>2020</v>
      </c>
      <c r="AER532" s="101">
        <v>2021</v>
      </c>
      <c r="AES532" s="101">
        <v>2019</v>
      </c>
      <c r="AET532" s="101">
        <v>2020</v>
      </c>
      <c r="AEU532" s="101">
        <v>2021</v>
      </c>
      <c r="AEV532" s="101">
        <v>2019</v>
      </c>
      <c r="AEW532" s="101">
        <v>2020</v>
      </c>
      <c r="AEX532" s="101">
        <v>2021</v>
      </c>
      <c r="AEY532" s="101">
        <v>2019</v>
      </c>
      <c r="AEZ532" s="101">
        <v>2020</v>
      </c>
      <c r="AFA532" s="101">
        <v>2021</v>
      </c>
      <c r="AFB532" s="101">
        <v>2019</v>
      </c>
      <c r="AFC532" s="101">
        <v>2020</v>
      </c>
      <c r="AFD532" s="101">
        <v>2021</v>
      </c>
      <c r="AFE532" s="101">
        <v>2019</v>
      </c>
      <c r="AFF532" s="101">
        <v>2020</v>
      </c>
      <c r="AFG532" s="101">
        <v>2021</v>
      </c>
      <c r="AFH532" s="101">
        <v>2019</v>
      </c>
      <c r="AFI532" s="101">
        <v>2020</v>
      </c>
      <c r="AFJ532" s="101">
        <v>2021</v>
      </c>
      <c r="AFK532" s="101">
        <v>2019</v>
      </c>
      <c r="AFL532" s="101">
        <v>2020</v>
      </c>
      <c r="AFM532" s="101">
        <v>2021</v>
      </c>
      <c r="AFN532" s="101">
        <v>2019</v>
      </c>
      <c r="AFO532" s="101">
        <v>2020</v>
      </c>
      <c r="AFP532" s="101">
        <v>2021</v>
      </c>
      <c r="AFQ532" s="101">
        <v>2019</v>
      </c>
      <c r="AFR532" s="101">
        <v>2020</v>
      </c>
      <c r="AFS532" s="101">
        <v>2021</v>
      </c>
      <c r="AFT532" s="101">
        <v>2019</v>
      </c>
      <c r="AFU532" s="101">
        <v>2020</v>
      </c>
      <c r="AFV532" s="101">
        <v>2021</v>
      </c>
      <c r="AFW532" s="101">
        <v>2019</v>
      </c>
      <c r="AFX532" s="101">
        <v>2020</v>
      </c>
      <c r="AFY532" s="101">
        <v>2021</v>
      </c>
      <c r="AFZ532" s="101">
        <v>2019</v>
      </c>
      <c r="AGA532" s="101">
        <v>2020</v>
      </c>
      <c r="AGB532" s="101">
        <v>2021</v>
      </c>
      <c r="AGC532" s="101">
        <v>2019</v>
      </c>
      <c r="AGD532" s="101">
        <v>2020</v>
      </c>
      <c r="AGE532" s="101">
        <v>2021</v>
      </c>
      <c r="AGF532" s="101">
        <v>2019</v>
      </c>
      <c r="AGG532" s="101">
        <v>2020</v>
      </c>
      <c r="AGH532" s="101">
        <v>2021</v>
      </c>
      <c r="AGI532" s="101">
        <v>2019</v>
      </c>
      <c r="AGJ532" s="101">
        <v>2020</v>
      </c>
      <c r="AGK532" s="101">
        <v>2021</v>
      </c>
      <c r="AGL532" s="101">
        <v>2019</v>
      </c>
      <c r="AGM532" s="101">
        <v>2020</v>
      </c>
      <c r="AGN532" s="101">
        <v>2021</v>
      </c>
      <c r="AGO532" s="101">
        <v>2019</v>
      </c>
      <c r="AGP532" s="101">
        <v>2020</v>
      </c>
      <c r="AGQ532" s="101">
        <v>2021</v>
      </c>
      <c r="AGR532" s="101">
        <v>2019</v>
      </c>
      <c r="AGS532" s="101">
        <v>2020</v>
      </c>
      <c r="AGT532" s="101">
        <v>2021</v>
      </c>
      <c r="AGU532" s="101">
        <v>2019</v>
      </c>
      <c r="AGV532" s="101">
        <v>2020</v>
      </c>
      <c r="AGW532" s="101">
        <v>2021</v>
      </c>
      <c r="AGX532" s="101">
        <v>2019</v>
      </c>
      <c r="AGY532" s="101">
        <v>2020</v>
      </c>
      <c r="AGZ532" s="101">
        <v>2021</v>
      </c>
      <c r="AHA532" s="101">
        <v>2019</v>
      </c>
      <c r="AHB532" s="101">
        <v>2020</v>
      </c>
      <c r="AHC532" s="101">
        <v>2021</v>
      </c>
      <c r="AHD532" s="101">
        <v>2019</v>
      </c>
      <c r="AHE532" s="101">
        <v>2020</v>
      </c>
      <c r="AHF532" s="101">
        <v>2021</v>
      </c>
      <c r="AHG532" s="101">
        <v>2019</v>
      </c>
      <c r="AHH532" s="101">
        <v>2020</v>
      </c>
      <c r="AHI532" s="101">
        <v>2021</v>
      </c>
      <c r="AHJ532" s="101">
        <v>2019</v>
      </c>
      <c r="AHK532" s="101">
        <v>2020</v>
      </c>
      <c r="AHL532" s="101">
        <v>2021</v>
      </c>
      <c r="AHM532" s="101">
        <v>2019</v>
      </c>
      <c r="AHN532" s="101">
        <v>2020</v>
      </c>
      <c r="AHO532" s="101">
        <v>2021</v>
      </c>
      <c r="AHP532" s="101">
        <v>2019</v>
      </c>
      <c r="AHQ532" s="101">
        <v>2020</v>
      </c>
      <c r="AHR532" s="101">
        <v>2021</v>
      </c>
      <c r="AHS532" s="101">
        <v>2019</v>
      </c>
      <c r="AHT532" s="101">
        <v>2020</v>
      </c>
      <c r="AHU532" s="101">
        <v>2021</v>
      </c>
      <c r="AHV532" s="101">
        <v>2019</v>
      </c>
      <c r="AHW532" s="101">
        <v>2020</v>
      </c>
      <c r="AHX532" s="101">
        <v>2021</v>
      </c>
      <c r="AHY532" s="101">
        <v>2019</v>
      </c>
      <c r="AHZ532" s="101">
        <v>2020</v>
      </c>
      <c r="AIA532" s="101">
        <v>2021</v>
      </c>
      <c r="AIB532" s="101">
        <v>2019</v>
      </c>
      <c r="AIC532" s="101">
        <v>2020</v>
      </c>
      <c r="AID532" s="101">
        <v>2021</v>
      </c>
      <c r="AIE532" s="101">
        <v>2019</v>
      </c>
      <c r="AIF532" s="101">
        <v>2020</v>
      </c>
      <c r="AIG532" s="101">
        <v>2021</v>
      </c>
      <c r="AIH532" s="101">
        <v>2019</v>
      </c>
      <c r="AII532" s="101">
        <v>2020</v>
      </c>
      <c r="AIJ532" s="101">
        <v>2021</v>
      </c>
      <c r="AIK532" s="101">
        <v>2019</v>
      </c>
      <c r="AIL532" s="101">
        <v>2020</v>
      </c>
      <c r="AIM532" s="101">
        <v>2021</v>
      </c>
      <c r="AIN532" s="101">
        <v>2019</v>
      </c>
      <c r="AIO532" s="101">
        <v>2020</v>
      </c>
      <c r="AIP532" s="101">
        <v>2021</v>
      </c>
      <c r="AIQ532" s="101">
        <v>2019</v>
      </c>
      <c r="AIR532" s="101">
        <v>2020</v>
      </c>
      <c r="AIS532" s="101">
        <v>2021</v>
      </c>
      <c r="AIT532" s="101">
        <v>2019</v>
      </c>
      <c r="AIU532" s="101">
        <v>2020</v>
      </c>
      <c r="AIV532" s="101">
        <v>2021</v>
      </c>
      <c r="AIW532" s="101">
        <v>2019</v>
      </c>
      <c r="AIX532" s="101">
        <v>2020</v>
      </c>
      <c r="AIY532" s="101">
        <v>2021</v>
      </c>
      <c r="AIZ532" s="101">
        <v>2019</v>
      </c>
      <c r="AJA532" s="101">
        <v>2020</v>
      </c>
      <c r="AJB532" s="101">
        <v>2021</v>
      </c>
      <c r="AJC532" s="101">
        <v>2019</v>
      </c>
      <c r="AJD532" s="101">
        <v>2020</v>
      </c>
      <c r="AJE532" s="101">
        <v>2021</v>
      </c>
      <c r="AJF532" s="101">
        <v>2019</v>
      </c>
      <c r="AJG532" s="101">
        <v>2020</v>
      </c>
      <c r="AJH532" s="101">
        <v>2021</v>
      </c>
      <c r="AJI532" s="101">
        <v>2019</v>
      </c>
      <c r="AJJ532" s="101">
        <v>2020</v>
      </c>
      <c r="AJK532" s="101">
        <v>2021</v>
      </c>
      <c r="AJL532" s="101">
        <v>2019</v>
      </c>
      <c r="AJM532" s="101">
        <v>2020</v>
      </c>
      <c r="AJN532" s="101">
        <v>2021</v>
      </c>
      <c r="AJO532" s="101">
        <v>2019</v>
      </c>
      <c r="AJP532" s="101">
        <v>2020</v>
      </c>
      <c r="AJQ532" s="101">
        <v>2021</v>
      </c>
      <c r="AJR532" s="101">
        <v>2019</v>
      </c>
      <c r="AJS532" s="101">
        <v>2020</v>
      </c>
      <c r="AJT532" s="101">
        <v>2021</v>
      </c>
      <c r="AJU532" s="101">
        <v>2019</v>
      </c>
      <c r="AJV532" s="101">
        <v>2020</v>
      </c>
      <c r="AJW532" s="101">
        <v>2021</v>
      </c>
      <c r="AJX532" s="101">
        <v>2019</v>
      </c>
      <c r="AJY532" s="101">
        <v>2020</v>
      </c>
      <c r="AJZ532" s="101">
        <v>2021</v>
      </c>
      <c r="AKA532" s="101">
        <v>2019</v>
      </c>
      <c r="AKB532" s="101">
        <v>2020</v>
      </c>
      <c r="AKC532" s="101">
        <v>2021</v>
      </c>
      <c r="AKD532" s="101">
        <v>2019</v>
      </c>
      <c r="AKE532" s="101">
        <v>2020</v>
      </c>
      <c r="AKF532" s="101">
        <v>2021</v>
      </c>
      <c r="AKG532" s="101">
        <v>2019</v>
      </c>
      <c r="AKH532" s="101">
        <v>2020</v>
      </c>
      <c r="AKI532" s="101">
        <v>2021</v>
      </c>
      <c r="AKJ532" s="101">
        <v>2019</v>
      </c>
      <c r="AKK532" s="101">
        <v>2020</v>
      </c>
      <c r="AKL532" s="101">
        <v>2021</v>
      </c>
      <c r="AKM532" s="101">
        <v>2019</v>
      </c>
      <c r="AKN532" s="101">
        <v>2020</v>
      </c>
      <c r="AKO532" s="101">
        <v>2021</v>
      </c>
      <c r="AKP532" s="101">
        <v>2019</v>
      </c>
      <c r="AKQ532" s="101">
        <v>2020</v>
      </c>
      <c r="AKR532" s="101">
        <v>2021</v>
      </c>
      <c r="AKS532" s="101">
        <v>2019</v>
      </c>
      <c r="AKT532" s="101">
        <v>2020</v>
      </c>
      <c r="AKU532" s="101">
        <v>2021</v>
      </c>
      <c r="AKV532" s="101">
        <v>2019</v>
      </c>
      <c r="AKW532" s="101">
        <v>2020</v>
      </c>
      <c r="AKX532" s="101">
        <v>2021</v>
      </c>
      <c r="AKY532" s="101">
        <v>2019</v>
      </c>
      <c r="AKZ532" s="101">
        <v>2020</v>
      </c>
      <c r="ALA532" s="101">
        <v>2021</v>
      </c>
      <c r="ALB532" s="101">
        <v>2019</v>
      </c>
      <c r="ALC532" s="101">
        <v>2020</v>
      </c>
      <c r="ALD532" s="101">
        <v>2021</v>
      </c>
      <c r="ALE532" s="101">
        <v>2019</v>
      </c>
      <c r="ALF532" s="101">
        <v>2020</v>
      </c>
      <c r="ALG532" s="101">
        <v>2021</v>
      </c>
      <c r="ALH532" s="101">
        <v>2019</v>
      </c>
      <c r="ALI532" s="101">
        <v>2020</v>
      </c>
      <c r="ALJ532" s="101">
        <v>2021</v>
      </c>
      <c r="ALK532" s="101">
        <v>2019</v>
      </c>
      <c r="ALL532" s="101">
        <v>2020</v>
      </c>
      <c r="ALM532" s="101">
        <v>2021</v>
      </c>
      <c r="ALN532" s="101">
        <v>2019</v>
      </c>
      <c r="ALO532" s="101">
        <v>2020</v>
      </c>
      <c r="ALP532" s="101">
        <v>2021</v>
      </c>
      <c r="ALQ532" s="101">
        <v>2019</v>
      </c>
      <c r="ALR532" s="101">
        <v>2020</v>
      </c>
      <c r="ALS532" s="101">
        <v>2021</v>
      </c>
      <c r="ALT532" s="101">
        <v>2019</v>
      </c>
      <c r="ALU532" s="101">
        <v>2020</v>
      </c>
      <c r="ALV532" s="101">
        <v>2021</v>
      </c>
      <c r="ALW532" s="101">
        <v>2019</v>
      </c>
      <c r="ALX532" s="101">
        <v>2020</v>
      </c>
      <c r="ALY532" s="101">
        <v>2021</v>
      </c>
      <c r="ALZ532" s="101">
        <v>2019</v>
      </c>
      <c r="AMA532" s="101">
        <v>2020</v>
      </c>
      <c r="AMB532" s="101">
        <v>2021</v>
      </c>
      <c r="AMC532" s="101">
        <v>2019</v>
      </c>
      <c r="AMD532" s="101">
        <v>2020</v>
      </c>
      <c r="AME532" s="101">
        <v>2021</v>
      </c>
      <c r="AMF532" s="101">
        <v>2019</v>
      </c>
      <c r="AMG532" s="101">
        <v>2020</v>
      </c>
      <c r="AMH532" s="101">
        <v>2021</v>
      </c>
      <c r="AMI532" s="101">
        <v>2019</v>
      </c>
      <c r="AMJ532" s="101">
        <v>2020</v>
      </c>
      <c r="AMK532" s="101">
        <v>2021</v>
      </c>
      <c r="AML532" s="101">
        <v>2019</v>
      </c>
      <c r="AMM532" s="101">
        <v>2020</v>
      </c>
      <c r="AMN532" s="101">
        <v>2021</v>
      </c>
      <c r="AMO532" s="101">
        <v>2019</v>
      </c>
      <c r="AMP532" s="101">
        <v>2020</v>
      </c>
      <c r="AMQ532" s="101">
        <v>2021</v>
      </c>
      <c r="AMR532" s="101">
        <v>2019</v>
      </c>
      <c r="AMS532" s="101">
        <v>2020</v>
      </c>
      <c r="AMT532" s="101">
        <v>2021</v>
      </c>
      <c r="AMU532" s="101">
        <v>2019</v>
      </c>
      <c r="AMV532" s="101">
        <v>2020</v>
      </c>
      <c r="AMW532" s="101">
        <v>2021</v>
      </c>
      <c r="AMX532" s="101">
        <v>2019</v>
      </c>
      <c r="AMY532" s="101">
        <v>2020</v>
      </c>
      <c r="AMZ532" s="101">
        <v>2021</v>
      </c>
      <c r="ANA532" s="101">
        <v>2019</v>
      </c>
      <c r="ANB532" s="101">
        <v>2020</v>
      </c>
      <c r="ANC532" s="101">
        <v>2021</v>
      </c>
      <c r="AND532" s="101">
        <v>2019</v>
      </c>
      <c r="ANE532" s="101">
        <v>2020</v>
      </c>
      <c r="ANF532" s="101">
        <v>2021</v>
      </c>
      <c r="ANG532" s="101">
        <v>2019</v>
      </c>
      <c r="ANH532" s="101">
        <v>2020</v>
      </c>
      <c r="ANI532" s="101">
        <v>2021</v>
      </c>
      <c r="ANJ532" s="101">
        <v>2019</v>
      </c>
      <c r="ANK532" s="101">
        <v>2020</v>
      </c>
      <c r="ANL532" s="101">
        <v>2021</v>
      </c>
      <c r="ANM532" s="101">
        <v>2019</v>
      </c>
      <c r="ANN532" s="101">
        <v>2020</v>
      </c>
      <c r="ANO532" s="101">
        <v>2021</v>
      </c>
      <c r="ANP532" s="101">
        <v>2019</v>
      </c>
      <c r="ANQ532" s="101">
        <v>2020</v>
      </c>
      <c r="ANR532" s="101">
        <v>2021</v>
      </c>
      <c r="ANS532" s="101">
        <v>2019</v>
      </c>
      <c r="ANT532" s="101">
        <v>2020</v>
      </c>
      <c r="ANU532" s="101">
        <v>2021</v>
      </c>
      <c r="ANV532" s="101">
        <v>2019</v>
      </c>
      <c r="ANW532" s="101">
        <v>2020</v>
      </c>
      <c r="ANX532" s="101">
        <v>2021</v>
      </c>
      <c r="ANY532" s="101">
        <v>2019</v>
      </c>
      <c r="ANZ532" s="101">
        <v>2020</v>
      </c>
      <c r="AOA532" s="101">
        <v>2021</v>
      </c>
      <c r="AOB532" s="101">
        <v>2019</v>
      </c>
      <c r="AOC532" s="101">
        <v>2020</v>
      </c>
      <c r="AOD532" s="101">
        <v>2021</v>
      </c>
      <c r="AOE532" s="101">
        <v>2019</v>
      </c>
      <c r="AOF532" s="101">
        <v>2020</v>
      </c>
      <c r="AOG532" s="101">
        <v>2021</v>
      </c>
      <c r="AOH532" s="101">
        <v>2019</v>
      </c>
      <c r="AOI532" s="101">
        <v>2020</v>
      </c>
      <c r="AOJ532" s="101">
        <v>2021</v>
      </c>
      <c r="AOK532" s="101">
        <v>2019</v>
      </c>
      <c r="AOL532" s="101">
        <v>2020</v>
      </c>
      <c r="AOM532" s="101">
        <v>2021</v>
      </c>
      <c r="AON532" s="101">
        <v>2019</v>
      </c>
      <c r="AOO532" s="101">
        <v>2020</v>
      </c>
      <c r="AOP532" s="101">
        <v>2021</v>
      </c>
      <c r="AOQ532" s="101">
        <v>2019</v>
      </c>
      <c r="AOR532" s="101">
        <v>2020</v>
      </c>
      <c r="AOS532" s="101">
        <v>2021</v>
      </c>
      <c r="AOT532" s="101">
        <v>2019</v>
      </c>
      <c r="AOU532" s="101">
        <v>2020</v>
      </c>
      <c r="AOV532" s="101">
        <v>2021</v>
      </c>
      <c r="AOW532" s="101">
        <v>2019</v>
      </c>
      <c r="AOX532" s="101">
        <v>2020</v>
      </c>
      <c r="AOY532" s="101">
        <v>2021</v>
      </c>
      <c r="AOZ532" s="101">
        <v>2019</v>
      </c>
      <c r="APA532" s="101">
        <v>2020</v>
      </c>
      <c r="APB532" s="101">
        <v>2021</v>
      </c>
      <c r="APC532" s="101">
        <v>2019</v>
      </c>
      <c r="APD532" s="101">
        <v>2020</v>
      </c>
      <c r="APE532" s="101">
        <v>2021</v>
      </c>
      <c r="APF532" s="101">
        <v>2019</v>
      </c>
      <c r="APG532" s="101">
        <v>2020</v>
      </c>
      <c r="APH532" s="101">
        <v>2021</v>
      </c>
      <c r="API532" s="101">
        <v>2019</v>
      </c>
      <c r="APJ532" s="101">
        <v>2020</v>
      </c>
      <c r="APK532" s="101">
        <v>2021</v>
      </c>
      <c r="APL532" s="101">
        <v>2019</v>
      </c>
      <c r="APM532" s="101">
        <v>2020</v>
      </c>
      <c r="APN532" s="101">
        <v>2021</v>
      </c>
      <c r="APO532" s="101">
        <v>2019</v>
      </c>
      <c r="APP532" s="101">
        <v>2020</v>
      </c>
      <c r="APQ532" s="101">
        <v>2021</v>
      </c>
      <c r="APR532" s="101">
        <v>2019</v>
      </c>
      <c r="APS532" s="101">
        <v>2020</v>
      </c>
      <c r="APT532" s="101">
        <v>2021</v>
      </c>
      <c r="APU532" s="101">
        <v>2019</v>
      </c>
      <c r="APV532" s="101">
        <v>2020</v>
      </c>
      <c r="APW532" s="101">
        <v>2021</v>
      </c>
      <c r="APX532" s="101">
        <v>2019</v>
      </c>
      <c r="APY532" s="101">
        <v>2020</v>
      </c>
      <c r="APZ532" s="101">
        <v>2021</v>
      </c>
      <c r="AQA532" s="101">
        <v>2019</v>
      </c>
      <c r="AQB532" s="101">
        <v>2020</v>
      </c>
      <c r="AQC532" s="101">
        <v>2021</v>
      </c>
      <c r="AQD532" s="101">
        <v>2019</v>
      </c>
      <c r="AQE532" s="101">
        <v>2020</v>
      </c>
      <c r="AQF532" s="101">
        <v>2021</v>
      </c>
      <c r="AQG532" s="101">
        <v>2019</v>
      </c>
      <c r="AQH532" s="101">
        <v>2020</v>
      </c>
      <c r="AQI532" s="101">
        <v>2021</v>
      </c>
      <c r="AQJ532" s="101">
        <v>2019</v>
      </c>
      <c r="AQK532" s="101">
        <v>2020</v>
      </c>
      <c r="AQL532" s="101">
        <v>2021</v>
      </c>
      <c r="AQM532" s="101">
        <v>2019</v>
      </c>
      <c r="AQN532" s="101">
        <v>2020</v>
      </c>
      <c r="AQO532" s="101">
        <v>2021</v>
      </c>
      <c r="AQP532" s="101">
        <v>2019</v>
      </c>
      <c r="AQQ532" s="101">
        <v>2020</v>
      </c>
      <c r="AQR532" s="101">
        <v>2021</v>
      </c>
      <c r="AQS532" s="101">
        <v>2019</v>
      </c>
      <c r="AQT532" s="101">
        <v>2020</v>
      </c>
      <c r="AQU532" s="101">
        <v>2021</v>
      </c>
      <c r="AQV532" s="101">
        <v>2019</v>
      </c>
      <c r="AQW532" s="101">
        <v>2020</v>
      </c>
      <c r="AQX532" s="101">
        <v>2021</v>
      </c>
      <c r="AQY532" s="101">
        <v>2019</v>
      </c>
      <c r="AQZ532" s="101">
        <v>2020</v>
      </c>
      <c r="ARA532" s="101">
        <v>2021</v>
      </c>
      <c r="ARB532" s="101">
        <v>2019</v>
      </c>
      <c r="ARC532" s="101">
        <v>2020</v>
      </c>
      <c r="ARD532" s="101">
        <v>2021</v>
      </c>
      <c r="ARE532" s="101">
        <v>2019</v>
      </c>
      <c r="ARF532" s="101">
        <v>2020</v>
      </c>
      <c r="ARG532" s="101">
        <v>2021</v>
      </c>
      <c r="ARH532" s="101">
        <v>2019</v>
      </c>
      <c r="ARI532" s="101">
        <v>2020</v>
      </c>
      <c r="ARJ532" s="101">
        <v>2021</v>
      </c>
      <c r="ARK532" s="101">
        <v>2019</v>
      </c>
      <c r="ARL532" s="101">
        <v>2020</v>
      </c>
      <c r="ARM532" s="101">
        <v>2021</v>
      </c>
      <c r="ARN532" s="101">
        <v>2019</v>
      </c>
      <c r="ARO532" s="101">
        <v>2020</v>
      </c>
      <c r="ARP532" s="101">
        <v>2021</v>
      </c>
      <c r="ARQ532" s="101">
        <v>2019</v>
      </c>
      <c r="ARR532" s="101">
        <v>2020</v>
      </c>
      <c r="ARS532" s="101">
        <v>2021</v>
      </c>
      <c r="ART532" s="101">
        <v>2019</v>
      </c>
      <c r="ARU532" s="101">
        <v>2020</v>
      </c>
      <c r="ARV532" s="101">
        <v>2021</v>
      </c>
      <c r="ARW532" s="101">
        <v>2019</v>
      </c>
      <c r="ARX532" s="101">
        <v>2020</v>
      </c>
      <c r="ARY532" s="101">
        <v>2021</v>
      </c>
      <c r="ARZ532" s="101">
        <v>2019</v>
      </c>
      <c r="ASA532" s="101">
        <v>2020</v>
      </c>
      <c r="ASB532" s="101">
        <v>2021</v>
      </c>
      <c r="ASC532" s="101">
        <v>2019</v>
      </c>
      <c r="ASD532" s="101">
        <v>2020</v>
      </c>
      <c r="ASE532" s="101">
        <v>2021</v>
      </c>
      <c r="ASF532" s="101">
        <v>2019</v>
      </c>
      <c r="ASG532" s="101">
        <v>2020</v>
      </c>
      <c r="ASH532" s="101">
        <v>2021</v>
      </c>
      <c r="ASI532" s="101">
        <v>2019</v>
      </c>
      <c r="ASJ532" s="101">
        <v>2020</v>
      </c>
      <c r="ASK532" s="101">
        <v>2021</v>
      </c>
      <c r="ASL532" s="101">
        <v>2019</v>
      </c>
      <c r="ASM532" s="101">
        <v>2020</v>
      </c>
      <c r="ASN532" s="101">
        <v>2021</v>
      </c>
      <c r="ASO532" s="101">
        <v>2019</v>
      </c>
      <c r="ASP532" s="101">
        <v>2020</v>
      </c>
      <c r="ASQ532" s="101">
        <v>2021</v>
      </c>
      <c r="ASR532" s="101">
        <v>2019</v>
      </c>
      <c r="ASS532" s="101">
        <v>2020</v>
      </c>
      <c r="AST532" s="101">
        <v>2021</v>
      </c>
      <c r="ASU532" s="101">
        <v>2019</v>
      </c>
      <c r="ASV532" s="101">
        <v>2020</v>
      </c>
      <c r="ASW532" s="101">
        <v>2021</v>
      </c>
      <c r="ASX532" s="101">
        <v>2019</v>
      </c>
      <c r="ASY532" s="101">
        <v>2020</v>
      </c>
      <c r="ASZ532" s="101">
        <v>2021</v>
      </c>
      <c r="ATA532" s="101">
        <v>2019</v>
      </c>
      <c r="ATB532" s="101">
        <v>2020</v>
      </c>
      <c r="ATC532" s="101">
        <v>2021</v>
      </c>
      <c r="ATD532" s="101">
        <v>2019</v>
      </c>
      <c r="ATE532" s="101">
        <v>2020</v>
      </c>
      <c r="ATF532" s="101">
        <v>2021</v>
      </c>
      <c r="ATG532" s="101">
        <v>2019</v>
      </c>
      <c r="ATH532" s="101">
        <v>2020</v>
      </c>
      <c r="ATI532" s="101">
        <v>2021</v>
      </c>
      <c r="ATJ532" s="101">
        <v>2019</v>
      </c>
      <c r="ATK532" s="101">
        <v>2020</v>
      </c>
      <c r="ATL532" s="101">
        <v>2021</v>
      </c>
      <c r="ATM532" s="101">
        <v>2019</v>
      </c>
      <c r="ATN532" s="101">
        <v>2020</v>
      </c>
      <c r="ATO532" s="101">
        <v>2021</v>
      </c>
      <c r="ATP532" s="101">
        <v>2019</v>
      </c>
      <c r="ATQ532" s="101">
        <v>2020</v>
      </c>
      <c r="ATR532" s="101">
        <v>2021</v>
      </c>
      <c r="ATS532" s="101">
        <v>2019</v>
      </c>
      <c r="ATT532" s="101">
        <v>2020</v>
      </c>
      <c r="ATU532" s="101">
        <v>2021</v>
      </c>
      <c r="ATV532" s="101">
        <v>2019</v>
      </c>
      <c r="ATW532" s="101">
        <v>2020</v>
      </c>
      <c r="ATX532" s="101">
        <v>2021</v>
      </c>
      <c r="ATY532" s="101">
        <v>2019</v>
      </c>
      <c r="ATZ532" s="101">
        <v>2020</v>
      </c>
      <c r="AUA532" s="101">
        <v>2021</v>
      </c>
      <c r="AUB532" s="101">
        <v>2019</v>
      </c>
      <c r="AUC532" s="101">
        <v>2020</v>
      </c>
      <c r="AUD532" s="101">
        <v>2021</v>
      </c>
      <c r="AUE532" s="101">
        <v>2019</v>
      </c>
      <c r="AUF532" s="101">
        <v>2020</v>
      </c>
      <c r="AUG532" s="101">
        <v>2021</v>
      </c>
      <c r="AUH532" s="101">
        <v>2019</v>
      </c>
      <c r="AUI532" s="101">
        <v>2020</v>
      </c>
      <c r="AUJ532" s="101">
        <v>2021</v>
      </c>
      <c r="AUK532" s="101">
        <v>2019</v>
      </c>
      <c r="AUL532" s="101">
        <v>2020</v>
      </c>
      <c r="AUM532" s="101">
        <v>2021</v>
      </c>
      <c r="AUN532" s="101">
        <v>2019</v>
      </c>
      <c r="AUO532" s="101">
        <v>2020</v>
      </c>
      <c r="AUP532" s="101">
        <v>2021</v>
      </c>
      <c r="AUQ532" s="101">
        <v>2019</v>
      </c>
      <c r="AUR532" s="101">
        <v>2020</v>
      </c>
      <c r="AUS532" s="101">
        <v>2021</v>
      </c>
      <c r="AUT532" s="101">
        <v>2019</v>
      </c>
      <c r="AUU532" s="101">
        <v>2020</v>
      </c>
      <c r="AUV532" s="101">
        <v>2021</v>
      </c>
      <c r="AUW532" s="101">
        <v>2019</v>
      </c>
      <c r="AUX532" s="101">
        <v>2020</v>
      </c>
      <c r="AUY532" s="101">
        <v>2021</v>
      </c>
      <c r="AUZ532" s="101">
        <v>2019</v>
      </c>
      <c r="AVA532" s="101">
        <v>2020</v>
      </c>
      <c r="AVB532" s="101">
        <v>2021</v>
      </c>
      <c r="AVC532" s="101">
        <v>2019</v>
      </c>
      <c r="AVD532" s="101">
        <v>2020</v>
      </c>
      <c r="AVE532" s="101">
        <v>2021</v>
      </c>
      <c r="AVF532" s="101">
        <v>2019</v>
      </c>
      <c r="AVG532" s="101">
        <v>2020</v>
      </c>
      <c r="AVH532" s="101">
        <v>2021</v>
      </c>
      <c r="AVI532" s="101">
        <v>2019</v>
      </c>
      <c r="AVJ532" s="101">
        <v>2020</v>
      </c>
      <c r="AVK532" s="101">
        <v>2021</v>
      </c>
      <c r="AVL532" s="101">
        <v>2019</v>
      </c>
      <c r="AVM532" s="101">
        <v>2020</v>
      </c>
      <c r="AVN532" s="101">
        <v>2021</v>
      </c>
      <c r="AVO532" s="101">
        <v>2019</v>
      </c>
      <c r="AVP532" s="101">
        <v>2020</v>
      </c>
      <c r="AVQ532" s="101">
        <v>2021</v>
      </c>
      <c r="AVR532" s="101">
        <v>2019</v>
      </c>
      <c r="AVS532" s="101">
        <v>2020</v>
      </c>
      <c r="AVT532" s="101">
        <v>2021</v>
      </c>
      <c r="AVU532" s="101">
        <v>2019</v>
      </c>
      <c r="AVV532" s="101">
        <v>2020</v>
      </c>
      <c r="AVW532" s="101">
        <v>2021</v>
      </c>
    </row>
    <row r="533" spans="1:1271" ht="22.5" customHeight="1">
      <c r="A533" s="3"/>
      <c r="B533" s="130"/>
      <c r="C533" s="3"/>
      <c r="D533" s="104"/>
      <c r="E533" s="61"/>
      <c r="F533" s="181"/>
      <c r="G533" s="182"/>
      <c r="H533" s="183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110" t="s">
        <v>200</v>
      </c>
      <c r="B534" s="133"/>
      <c r="AVD534" s="127"/>
    </row>
    <row r="535" spans="1:1271">
      <c r="A535" s="42" t="s">
        <v>117</v>
      </c>
      <c r="B535" s="34"/>
      <c r="C535" s="41" t="s">
        <v>102</v>
      </c>
      <c r="D535" s="173"/>
      <c r="E535" s="174"/>
      <c r="F535" s="111" t="s">
        <v>206</v>
      </c>
      <c r="G535" s="111" t="s">
        <v>206</v>
      </c>
      <c r="H535" s="111" t="s">
        <v>206</v>
      </c>
      <c r="I535" s="111" t="s">
        <v>206</v>
      </c>
      <c r="J535" s="111" t="s">
        <v>206</v>
      </c>
      <c r="K535" s="111" t="s">
        <v>206</v>
      </c>
      <c r="L535" s="57">
        <f>SUM(L536:L549)</f>
        <v>111</v>
      </c>
      <c r="M535" s="57">
        <f t="shared" ref="M535:N535" si="10">SUM(M536:M549)</f>
        <v>111</v>
      </c>
      <c r="N535" s="57">
        <f t="shared" si="10"/>
        <v>111</v>
      </c>
      <c r="O535" s="57">
        <f t="shared" ref="O535:T535" si="11">SUM(O536:O549)</f>
        <v>5254707</v>
      </c>
      <c r="P535" s="57">
        <f t="shared" si="11"/>
        <v>5467881</v>
      </c>
      <c r="Q535" s="57">
        <f t="shared" si="11"/>
        <v>5467881</v>
      </c>
      <c r="R535" s="57">
        <f t="shared" si="11"/>
        <v>4566106.3499999996</v>
      </c>
      <c r="S535" s="57">
        <f t="shared" si="11"/>
        <v>4624525.3499999996</v>
      </c>
      <c r="T535" s="57">
        <f t="shared" si="11"/>
        <v>4624525.3499999996</v>
      </c>
      <c r="U535" s="111" t="s">
        <v>206</v>
      </c>
      <c r="V535" s="111" t="s">
        <v>206</v>
      </c>
      <c r="W535" s="111" t="s">
        <v>206</v>
      </c>
      <c r="X535" s="111" t="s">
        <v>206</v>
      </c>
      <c r="Y535" s="111" t="s">
        <v>206</v>
      </c>
      <c r="Z535" s="111" t="s">
        <v>206</v>
      </c>
      <c r="AA535" s="57">
        <f t="shared" ref="AA535:AF535" si="12">SUM(AA536:AA549)</f>
        <v>5823900.21</v>
      </c>
      <c r="AB535" s="57">
        <f t="shared" si="12"/>
        <v>0</v>
      </c>
      <c r="AC535" s="57">
        <f t="shared" si="12"/>
        <v>0</v>
      </c>
      <c r="AD535" s="57">
        <f t="shared" si="12"/>
        <v>3653624.04</v>
      </c>
      <c r="AE535" s="57">
        <f t="shared" si="12"/>
        <v>0</v>
      </c>
      <c r="AF535" s="57">
        <f t="shared" si="12"/>
        <v>0</v>
      </c>
      <c r="AG535" s="57">
        <f>SUM(AG536:AG549)</f>
        <v>446</v>
      </c>
      <c r="AH535" s="57">
        <f t="shared" ref="AH535" si="13">SUM(AH536:AH549)</f>
        <v>446</v>
      </c>
      <c r="AI535" s="57">
        <f t="shared" ref="AI535" si="14">SUM(AI536:AI549)</f>
        <v>446</v>
      </c>
      <c r="AJ535" s="57">
        <f t="shared" ref="AJ535" si="15">SUM(AJ536:AJ549)</f>
        <v>23730326</v>
      </c>
      <c r="AK535" s="57">
        <f t="shared" ref="AK535" si="16">SUM(AK536:AK549)</f>
        <v>24694103</v>
      </c>
      <c r="AL535" s="57">
        <f t="shared" ref="AL535" si="17">SUM(AL536:AL549)</f>
        <v>24694103</v>
      </c>
      <c r="AM535" s="57">
        <f t="shared" ref="AM535" si="18">SUM(AM536:AM549)</f>
        <v>19380770.25</v>
      </c>
      <c r="AN535" s="57">
        <f t="shared" ref="AN535" si="19">SUM(AN536:AN549)</f>
        <v>19634606.25</v>
      </c>
      <c r="AO535" s="57">
        <f t="shared" ref="AO535" si="20">SUM(AO536:AO549)</f>
        <v>19634606.25</v>
      </c>
      <c r="AP535" s="111" t="s">
        <v>206</v>
      </c>
      <c r="AQ535" s="111" t="s">
        <v>206</v>
      </c>
      <c r="AR535" s="111" t="s">
        <v>206</v>
      </c>
      <c r="AS535" s="111" t="s">
        <v>206</v>
      </c>
      <c r="AT535" s="111" t="s">
        <v>206</v>
      </c>
      <c r="AU535" s="111" t="s">
        <v>206</v>
      </c>
      <c r="AV535" s="57">
        <f t="shared" ref="AV535" si="21">SUM(AV536:AV549)</f>
        <v>24945099.620000001</v>
      </c>
      <c r="AW535" s="57">
        <f t="shared" ref="AW535" si="22">SUM(AW536:AW549)</f>
        <v>22058598.93</v>
      </c>
      <c r="AX535" s="57">
        <f t="shared" ref="AX535" si="23">SUM(AX536:AX549)</f>
        <v>22058598.93</v>
      </c>
      <c r="AY535" s="57">
        <f t="shared" ref="AY535" si="24">SUM(AY536:AY549)</f>
        <v>9517897.4000000004</v>
      </c>
      <c r="AZ535" s="57">
        <f t="shared" ref="AZ535" si="25">SUM(AZ536:AZ549)</f>
        <v>7436774.2599999998</v>
      </c>
      <c r="BA535" s="57">
        <f t="shared" ref="BA535" si="26">SUM(BA536:BA549)</f>
        <v>7436774.2599999998</v>
      </c>
      <c r="BB535" s="57">
        <f>SUM(BB536:BB549)</f>
        <v>276</v>
      </c>
      <c r="BC535" s="57">
        <f t="shared" ref="BC535" si="27">SUM(BC536:BC549)</f>
        <v>276</v>
      </c>
      <c r="BD535" s="57">
        <f t="shared" ref="BD535" si="28">SUM(BD536:BD549)</f>
        <v>276</v>
      </c>
      <c r="BE535" s="57">
        <f t="shared" ref="BE535" si="29">SUM(BE536:BE549)</f>
        <v>12782940</v>
      </c>
      <c r="BF535" s="57">
        <f t="shared" ref="BF535" si="30">SUM(BF536:BF549)</f>
        <v>13301268</v>
      </c>
      <c r="BG535" s="57">
        <f t="shared" ref="BG535" si="31">SUM(BG536:BG549)</f>
        <v>13301268</v>
      </c>
      <c r="BH535" s="57">
        <f t="shared" ref="BH535" si="32">SUM(BH536:BH549)</f>
        <v>11064754.439999999</v>
      </c>
      <c r="BI535" s="57">
        <f t="shared" ref="BI535" si="33">SUM(BI536:BI549)</f>
        <v>11204686.439999999</v>
      </c>
      <c r="BJ535" s="57">
        <f t="shared" ref="BJ535" si="34">SUM(BJ536:BJ549)</f>
        <v>11204686.439999999</v>
      </c>
      <c r="BK535" s="111" t="s">
        <v>206</v>
      </c>
      <c r="BL535" s="111" t="s">
        <v>206</v>
      </c>
      <c r="BM535" s="111" t="s">
        <v>206</v>
      </c>
      <c r="BN535" s="111" t="s">
        <v>206</v>
      </c>
      <c r="BO535" s="111" t="s">
        <v>206</v>
      </c>
      <c r="BP535" s="111" t="s">
        <v>206</v>
      </c>
      <c r="BQ535" s="57">
        <f t="shared" ref="BQ535" si="35">SUM(BQ536:BQ549)</f>
        <v>13686599.880000001</v>
      </c>
      <c r="BR535" s="57">
        <f t="shared" ref="BR535" si="36">SUM(BR536:BR549)</f>
        <v>14242499.76</v>
      </c>
      <c r="BS535" s="57">
        <f t="shared" ref="BS535" si="37">SUM(BS536:BS549)</f>
        <v>14242499.76</v>
      </c>
      <c r="BT535" s="57">
        <f t="shared" ref="BT535" si="38">SUM(BT536:BT549)</f>
        <v>5403414.8399999999</v>
      </c>
      <c r="BU535" s="57">
        <f t="shared" ref="BU535" si="39">SUM(BU536:BU549)</f>
        <v>5676119.4000000004</v>
      </c>
      <c r="BV535" s="57">
        <f t="shared" ref="BV535" si="40">SUM(BV536:BV549)</f>
        <v>5676119.4000000004</v>
      </c>
      <c r="BW535" s="57">
        <f>SUM(BW536:BW549)</f>
        <v>0</v>
      </c>
      <c r="BX535" s="57">
        <f t="shared" ref="BX535" si="41">SUM(BX536:BX549)</f>
        <v>0</v>
      </c>
      <c r="BY535" s="57">
        <f t="shared" ref="BY535" si="42">SUM(BY536:BY549)</f>
        <v>0</v>
      </c>
      <c r="BZ535" s="57">
        <f t="shared" ref="BZ535" si="43">SUM(BZ536:BZ549)</f>
        <v>0</v>
      </c>
      <c r="CA535" s="57">
        <f t="shared" ref="CA535" si="44">SUM(CA536:CA549)</f>
        <v>0</v>
      </c>
      <c r="CB535" s="57">
        <f t="shared" ref="CB535" si="45">SUM(CB536:CB549)</f>
        <v>0</v>
      </c>
      <c r="CC535" s="57">
        <f t="shared" ref="CC535" si="46">SUM(CC536:CC549)</f>
        <v>0</v>
      </c>
      <c r="CD535" s="57">
        <f t="shared" ref="CD535" si="47">SUM(CD536:CD549)</f>
        <v>0</v>
      </c>
      <c r="CE535" s="57">
        <f t="shared" ref="CE535" si="48">SUM(CE536:CE549)</f>
        <v>0</v>
      </c>
      <c r="CF535" s="111" t="s">
        <v>206</v>
      </c>
      <c r="CG535" s="111" t="s">
        <v>206</v>
      </c>
      <c r="CH535" s="111" t="s">
        <v>206</v>
      </c>
      <c r="CI535" s="111" t="s">
        <v>206</v>
      </c>
      <c r="CJ535" s="111" t="s">
        <v>206</v>
      </c>
      <c r="CK535" s="111" t="s">
        <v>206</v>
      </c>
      <c r="CL535" s="57">
        <f t="shared" ref="CL535" si="49">SUM(CL536:CL549)</f>
        <v>0</v>
      </c>
      <c r="CM535" s="57">
        <f t="shared" ref="CM535" si="50">SUM(CM536:CM549)</f>
        <v>0</v>
      </c>
      <c r="CN535" s="57">
        <f t="shared" ref="CN535" si="51">SUM(CN536:CN549)</f>
        <v>0</v>
      </c>
      <c r="CO535" s="57">
        <f t="shared" ref="CO535" si="52">SUM(CO536:CO549)</f>
        <v>0</v>
      </c>
      <c r="CP535" s="57">
        <f t="shared" ref="CP535" si="53">SUM(CP536:CP549)</f>
        <v>0</v>
      </c>
      <c r="CQ535" s="57">
        <f t="shared" ref="CQ535" si="54">SUM(CQ536:CQ549)</f>
        <v>0</v>
      </c>
      <c r="CR535" s="57">
        <f>SUM(CR536:CR549)</f>
        <v>131</v>
      </c>
      <c r="CS535" s="57">
        <f t="shared" ref="CS535" si="55">SUM(CS536:CS549)</f>
        <v>131</v>
      </c>
      <c r="CT535" s="57">
        <f t="shared" ref="CT535" si="56">SUM(CT536:CT549)</f>
        <v>131</v>
      </c>
      <c r="CU535" s="57">
        <f t="shared" ref="CU535" si="57">SUM(CU536:CU549)</f>
        <v>6067265</v>
      </c>
      <c r="CV535" s="57">
        <f t="shared" ref="CV535" si="58">SUM(CV536:CV549)</f>
        <v>6313283</v>
      </c>
      <c r="CW535" s="57">
        <f t="shared" ref="CW535" si="59">SUM(CW536:CW549)</f>
        <v>6313283</v>
      </c>
      <c r="CX535" s="57">
        <f t="shared" ref="CX535" si="60">SUM(CX536:CX549)</f>
        <v>5251749.3899999997</v>
      </c>
      <c r="CY535" s="57">
        <f t="shared" ref="CY535" si="61">SUM(CY536:CY549)</f>
        <v>5318166.3899999997</v>
      </c>
      <c r="CZ535" s="57">
        <f t="shared" ref="CZ535" si="62">SUM(CZ536:CZ549)</f>
        <v>5318166.3899999997</v>
      </c>
      <c r="DA535" s="111" t="s">
        <v>206</v>
      </c>
      <c r="DB535" s="111" t="s">
        <v>206</v>
      </c>
      <c r="DC535" s="111" t="s">
        <v>206</v>
      </c>
      <c r="DD535" s="111" t="s">
        <v>206</v>
      </c>
      <c r="DE535" s="111" t="s">
        <v>206</v>
      </c>
      <c r="DF535" s="111" t="s">
        <v>206</v>
      </c>
      <c r="DG535" s="57">
        <f t="shared" ref="DG535" si="63">SUM(DG536:DG549)</f>
        <v>6325500.0599999996</v>
      </c>
      <c r="DH535" s="57">
        <f t="shared" ref="DH535" si="64">SUM(DH536:DH549)</f>
        <v>6313300.0300000003</v>
      </c>
      <c r="DI535" s="57">
        <f t="shared" ref="DI535" si="65">SUM(DI536:DI549)</f>
        <v>6313300.0300000003</v>
      </c>
      <c r="DJ535" s="57">
        <f t="shared" ref="DJ535" si="66">SUM(DJ536:DJ549)</f>
        <v>2857305.19</v>
      </c>
      <c r="DK535" s="57">
        <f t="shared" ref="DK535" si="67">SUM(DK536:DK549)</f>
        <v>3005159.65</v>
      </c>
      <c r="DL535" s="57">
        <f t="shared" ref="DL535" si="68">SUM(DL536:DL549)</f>
        <v>3005159.65</v>
      </c>
      <c r="DM535" s="57">
        <f>SUM(DM536:DM549)</f>
        <v>151</v>
      </c>
      <c r="DN535" s="57">
        <f t="shared" ref="DN535" si="69">SUM(DN536:DN549)</f>
        <v>151</v>
      </c>
      <c r="DO535" s="57">
        <f t="shared" ref="DO535" si="70">SUM(DO536:DO549)</f>
        <v>151</v>
      </c>
      <c r="DP535" s="57">
        <f t="shared" ref="DP535" si="71">SUM(DP536:DP549)</f>
        <v>6993565</v>
      </c>
      <c r="DQ535" s="57">
        <f t="shared" ref="DQ535" si="72">SUM(DQ536:DQ549)</f>
        <v>7277143</v>
      </c>
      <c r="DR535" s="57">
        <f t="shared" ref="DR535" si="73">SUM(DR536:DR549)</f>
        <v>7277143</v>
      </c>
      <c r="DS535" s="57">
        <f t="shared" ref="DS535" si="74">SUM(DS536:DS549)</f>
        <v>6053516.0999999996</v>
      </c>
      <c r="DT535" s="57">
        <f t="shared" ref="DT535" si="75">SUM(DT536:DT549)</f>
        <v>6130073.0999999996</v>
      </c>
      <c r="DU535" s="57">
        <f t="shared" ref="DU535" si="76">SUM(DU536:DU549)</f>
        <v>6130073.0999999996</v>
      </c>
      <c r="DV535" s="111" t="s">
        <v>206</v>
      </c>
      <c r="DW535" s="111" t="s">
        <v>206</v>
      </c>
      <c r="DX535" s="111" t="s">
        <v>206</v>
      </c>
      <c r="DY535" s="111" t="s">
        <v>206</v>
      </c>
      <c r="DZ535" s="111" t="s">
        <v>206</v>
      </c>
      <c r="EA535" s="111" t="s">
        <v>206</v>
      </c>
      <c r="EB535" s="57">
        <f t="shared" ref="EB535" si="77">SUM(EB536:EB549)</f>
        <v>7363199.4100000001</v>
      </c>
      <c r="EC535" s="57">
        <f t="shared" ref="EC535" si="78">SUM(EC536:EC549)</f>
        <v>7373500.6299999999</v>
      </c>
      <c r="ED535" s="57">
        <f t="shared" ref="ED535" si="79">SUM(ED536:ED549)</f>
        <v>7373500.6299999999</v>
      </c>
      <c r="EE535" s="57">
        <f t="shared" ref="EE535" si="80">SUM(EE536:EE549)</f>
        <v>3461161.14</v>
      </c>
      <c r="EF535" s="57">
        <f t="shared" ref="EF535" si="81">SUM(EF536:EF549)</f>
        <v>3630572.14</v>
      </c>
      <c r="EG535" s="57">
        <f t="shared" ref="EG535" si="82">SUM(EG536:EG549)</f>
        <v>3630572.14</v>
      </c>
      <c r="EH535" s="57">
        <f>SUM(EH536:EH549)</f>
        <v>50</v>
      </c>
      <c r="EI535" s="57">
        <f t="shared" ref="EI535" si="83">SUM(EI536:EI549)</f>
        <v>50</v>
      </c>
      <c r="EJ535" s="57">
        <f t="shared" ref="EJ535" si="84">SUM(EJ536:EJ549)</f>
        <v>50</v>
      </c>
      <c r="EK535" s="57">
        <f t="shared" ref="EK535" si="85">SUM(EK536:EK549)</f>
        <v>5843400</v>
      </c>
      <c r="EL535" s="57">
        <f t="shared" ref="EL535" si="86">SUM(EL536:EL549)</f>
        <v>6081950</v>
      </c>
      <c r="EM535" s="57">
        <f t="shared" ref="EM535" si="87">SUM(EM536:EM549)</f>
        <v>6081950</v>
      </c>
      <c r="EN535" s="57">
        <f t="shared" ref="EN535" si="88">SUM(EN536:EN549)</f>
        <v>3506585.5</v>
      </c>
      <c r="EO535" s="57">
        <f t="shared" ref="EO535" si="89">SUM(EO536:EO549)</f>
        <v>3559685.5</v>
      </c>
      <c r="EP535" s="57">
        <f t="shared" ref="EP535" si="90">SUM(EP536:EP549)</f>
        <v>3559685.5</v>
      </c>
      <c r="EQ535" s="111" t="s">
        <v>206</v>
      </c>
      <c r="ER535" s="111" t="s">
        <v>206</v>
      </c>
      <c r="ES535" s="111" t="s">
        <v>206</v>
      </c>
      <c r="ET535" s="111" t="s">
        <v>206</v>
      </c>
      <c r="EU535" s="111" t="s">
        <v>206</v>
      </c>
      <c r="EV535" s="111" t="s">
        <v>206</v>
      </c>
      <c r="EW535" s="57">
        <f t="shared" ref="EW535" si="91">SUM(EW536:EW549)</f>
        <v>6310900</v>
      </c>
      <c r="EX535" s="57">
        <f t="shared" ref="EX535" si="92">SUM(EX536:EX549)</f>
        <v>6568500</v>
      </c>
      <c r="EY535" s="57">
        <f t="shared" ref="EY535" si="93">SUM(EY536:EY549)</f>
        <v>6568500</v>
      </c>
      <c r="EZ535" s="57">
        <f t="shared" ref="EZ535" si="94">SUM(EZ536:EZ549)</f>
        <v>2053020</v>
      </c>
      <c r="FA535" s="57">
        <f t="shared" ref="FA535" si="95">SUM(FA536:FA549)</f>
        <v>2144873</v>
      </c>
      <c r="FB535" s="57">
        <f t="shared" ref="FB535" si="96">SUM(FB536:FB549)</f>
        <v>2144873</v>
      </c>
      <c r="FC535" s="57">
        <f>SUM(FC536:FC549)</f>
        <v>167</v>
      </c>
      <c r="FD535" s="57">
        <f t="shared" ref="FD535:FE535" si="97">SUM(FD536:FD549)</f>
        <v>167</v>
      </c>
      <c r="FE535" s="57">
        <f t="shared" si="97"/>
        <v>167</v>
      </c>
      <c r="FF535" s="57">
        <f t="shared" ref="FF535" si="98">SUM(FF536:FF549)</f>
        <v>7905218</v>
      </c>
      <c r="FG535" s="57">
        <f t="shared" ref="FG535" si="99">SUM(FG536:FG549)</f>
        <v>8225918</v>
      </c>
      <c r="FH535" s="57">
        <f t="shared" ref="FH535" si="100">SUM(FH536:FH549)</f>
        <v>8225918</v>
      </c>
      <c r="FI535" s="57">
        <f t="shared" ref="FI535" si="101">SUM(FI536:FI549)</f>
        <v>6869204.3700000001</v>
      </c>
      <c r="FJ535" s="57">
        <f t="shared" ref="FJ535" si="102">SUM(FJ536:FJ549)</f>
        <v>6957086.3700000001</v>
      </c>
      <c r="FK535" s="57">
        <f t="shared" ref="FK535" si="103">SUM(FK536:FK549)</f>
        <v>6957086.3700000001</v>
      </c>
      <c r="FL535" s="111" t="s">
        <v>206</v>
      </c>
      <c r="FM535" s="111" t="s">
        <v>206</v>
      </c>
      <c r="FN535" s="111" t="s">
        <v>206</v>
      </c>
      <c r="FO535" s="111" t="s">
        <v>206</v>
      </c>
      <c r="FP535" s="111" t="s">
        <v>206</v>
      </c>
      <c r="FQ535" s="111" t="s">
        <v>206</v>
      </c>
      <c r="FR535" s="57">
        <f t="shared" ref="FR535" si="104">SUM(FR536:FR549)</f>
        <v>8245600.5700000003</v>
      </c>
      <c r="FS535" s="57">
        <f t="shared" ref="FS535" si="105">SUM(FS536:FS549)</f>
        <v>8129500.2599999998</v>
      </c>
      <c r="FT535" s="57">
        <f t="shared" ref="FT535" si="106">SUM(FT536:FT549)</f>
        <v>8129500.2599999998</v>
      </c>
      <c r="FU535" s="57">
        <f t="shared" ref="FU535" si="107">SUM(FU536:FU549)</f>
        <v>2943520.64</v>
      </c>
      <c r="FV535" s="57">
        <f t="shared" ref="FV535" si="108">SUM(FV536:FV549)</f>
        <v>3082399.81</v>
      </c>
      <c r="FW535" s="57">
        <f t="shared" ref="FW535" si="109">SUM(FW536:FW549)</f>
        <v>3082399.81</v>
      </c>
      <c r="FX535" s="57">
        <f>SUM(FX536:FX549)</f>
        <v>0</v>
      </c>
      <c r="FY535" s="57">
        <f t="shared" ref="FY535" si="110">SUM(FY536:FY549)</f>
        <v>0</v>
      </c>
      <c r="FZ535" s="57">
        <f t="shared" ref="FZ535" si="111">SUM(FZ536:FZ549)</f>
        <v>0</v>
      </c>
      <c r="GA535" s="57">
        <f t="shared" ref="GA535" si="112">SUM(GA536:GA549)</f>
        <v>0</v>
      </c>
      <c r="GB535" s="57">
        <f t="shared" ref="GB535" si="113">SUM(GB536:GB549)</f>
        <v>0</v>
      </c>
      <c r="GC535" s="57">
        <f t="shared" ref="GC535" si="114">SUM(GC536:GC549)</f>
        <v>0</v>
      </c>
      <c r="GD535" s="57">
        <f t="shared" ref="GD535" si="115">SUM(GD536:GD549)</f>
        <v>0</v>
      </c>
      <c r="GE535" s="57">
        <f t="shared" ref="GE535" si="116">SUM(GE536:GE549)</f>
        <v>0</v>
      </c>
      <c r="GF535" s="57">
        <f t="shared" ref="GF535" si="117">SUM(GF536:GF549)</f>
        <v>0</v>
      </c>
      <c r="GG535" s="111" t="s">
        <v>206</v>
      </c>
      <c r="GH535" s="111" t="s">
        <v>206</v>
      </c>
      <c r="GI535" s="111" t="s">
        <v>206</v>
      </c>
      <c r="GJ535" s="111" t="s">
        <v>206</v>
      </c>
      <c r="GK535" s="111" t="s">
        <v>206</v>
      </c>
      <c r="GL535" s="111" t="s">
        <v>206</v>
      </c>
      <c r="GM535" s="57">
        <f t="shared" ref="GM535" si="118">SUM(GM536:GM549)</f>
        <v>0</v>
      </c>
      <c r="GN535" s="57">
        <f t="shared" ref="GN535" si="119">SUM(GN536:GN549)</f>
        <v>0</v>
      </c>
      <c r="GO535" s="57">
        <f t="shared" ref="GO535" si="120">SUM(GO536:GO549)</f>
        <v>0</v>
      </c>
      <c r="GP535" s="57">
        <f t="shared" ref="GP535" si="121">SUM(GP536:GP549)</f>
        <v>0</v>
      </c>
      <c r="GQ535" s="57">
        <f t="shared" ref="GQ535" si="122">SUM(GQ536:GQ549)</f>
        <v>0</v>
      </c>
      <c r="GR535" s="57">
        <f t="shared" ref="GR535" si="123">SUM(GR536:GR549)</f>
        <v>0</v>
      </c>
      <c r="GS535" s="57">
        <f>SUM(GS536:GS549)</f>
        <v>121</v>
      </c>
      <c r="GT535" s="57">
        <f t="shared" ref="GT535:GU535" si="124">SUM(GT536:GT549)</f>
        <v>121</v>
      </c>
      <c r="GU535" s="57">
        <f t="shared" si="124"/>
        <v>121</v>
      </c>
      <c r="GV535" s="57">
        <f t="shared" ref="GV535" si="125">SUM(GV536:GV549)</f>
        <v>5604115</v>
      </c>
      <c r="GW535" s="57">
        <f t="shared" ref="GW535" si="126">SUM(GW536:GW549)</f>
        <v>5831353</v>
      </c>
      <c r="GX535" s="57">
        <f t="shared" ref="GX535" si="127">SUM(GX536:GX549)</f>
        <v>5831353</v>
      </c>
      <c r="GY535" s="57">
        <f t="shared" ref="GY535" si="128">SUM(GY536:GY549)</f>
        <v>4850852.49</v>
      </c>
      <c r="GZ535" s="57">
        <f t="shared" ref="GZ535" si="129">SUM(GZ536:GZ549)</f>
        <v>4912199.49</v>
      </c>
      <c r="HA535" s="57">
        <f t="shared" ref="HA535" si="130">SUM(HA536:HA549)</f>
        <v>4912199.49</v>
      </c>
      <c r="HB535" s="111" t="s">
        <v>206</v>
      </c>
      <c r="HC535" s="111" t="s">
        <v>206</v>
      </c>
      <c r="HD535" s="111" t="s">
        <v>206</v>
      </c>
      <c r="HE535" s="111" t="s">
        <v>206</v>
      </c>
      <c r="HF535" s="111" t="s">
        <v>206</v>
      </c>
      <c r="HG535" s="111" t="s">
        <v>206</v>
      </c>
      <c r="HH535" s="57">
        <f t="shared" ref="HH535" si="131">SUM(HH536:HH549)</f>
        <v>5838800.5499999998</v>
      </c>
      <c r="HI535" s="57">
        <f t="shared" ref="HI535" si="132">SUM(HI536:HI549)</f>
        <v>5349400.32</v>
      </c>
      <c r="HJ535" s="57">
        <f t="shared" ref="HJ535" si="133">SUM(HJ536:HJ549)</f>
        <v>5349400.32</v>
      </c>
      <c r="HK535" s="57">
        <f t="shared" ref="HK535" si="134">SUM(HK536:HK549)</f>
        <v>3751416.24</v>
      </c>
      <c r="HL535" s="57">
        <f t="shared" ref="HL535" si="135">SUM(HL536:HL549)</f>
        <v>3940919.18</v>
      </c>
      <c r="HM535" s="57">
        <f t="shared" ref="HM535" si="136">SUM(HM536:HM549)</f>
        <v>3940919.18</v>
      </c>
      <c r="HN535" s="57">
        <f>SUM(HN536:HN549)</f>
        <v>338</v>
      </c>
      <c r="HO535" s="57">
        <f t="shared" ref="HO535:HP535" si="137">SUM(HO536:HO549)</f>
        <v>338</v>
      </c>
      <c r="HP535" s="57">
        <f t="shared" si="137"/>
        <v>338</v>
      </c>
      <c r="HQ535" s="57">
        <f t="shared" ref="HQ535" si="138">SUM(HQ536:HQ549)</f>
        <v>17990137</v>
      </c>
      <c r="HR535" s="57">
        <f t="shared" ref="HR535" si="139">SUM(HR536:HR549)</f>
        <v>18720839</v>
      </c>
      <c r="HS535" s="57">
        <f t="shared" ref="HS535" si="140">SUM(HS536:HS549)</f>
        <v>18720839</v>
      </c>
      <c r="HT535" s="57">
        <f t="shared" ref="HT535" si="141">SUM(HT536:HT549)</f>
        <v>14759302.52</v>
      </c>
      <c r="HU535" s="57">
        <f t="shared" ref="HU535" si="142">SUM(HU536:HU549)</f>
        <v>14952991.52</v>
      </c>
      <c r="HV535" s="57">
        <f t="shared" ref="HV535" si="143">SUM(HV536:HV549)</f>
        <v>14952991.52</v>
      </c>
      <c r="HW535" s="111" t="s">
        <v>206</v>
      </c>
      <c r="HX535" s="111" t="s">
        <v>206</v>
      </c>
      <c r="HY535" s="111" t="s">
        <v>206</v>
      </c>
      <c r="HZ535" s="111" t="s">
        <v>206</v>
      </c>
      <c r="IA535" s="111" t="s">
        <v>206</v>
      </c>
      <c r="IB535" s="111" t="s">
        <v>206</v>
      </c>
      <c r="IC535" s="57">
        <f t="shared" ref="IC535" si="144">SUM(IC536:IC549)</f>
        <v>14842898.699999999</v>
      </c>
      <c r="ID535" s="57">
        <f t="shared" ref="ID535" si="145">SUM(ID536:ID549)</f>
        <v>18828099.710000001</v>
      </c>
      <c r="IE535" s="57">
        <f t="shared" ref="IE535" si="146">SUM(IE536:IE549)</f>
        <v>18828099.710000001</v>
      </c>
      <c r="IF535" s="57">
        <f t="shared" ref="IF535" si="147">SUM(IF536:IF549)</f>
        <v>6518022.5499999998</v>
      </c>
      <c r="IG535" s="57">
        <f t="shared" ref="IG535" si="148">SUM(IG536:IG549)</f>
        <v>6478266.9100000001</v>
      </c>
      <c r="IH535" s="57">
        <f t="shared" ref="IH535" si="149">SUM(IH536:IH549)</f>
        <v>6478266.9100000001</v>
      </c>
      <c r="II535" s="57">
        <f>SUM(II536:II549)</f>
        <v>170</v>
      </c>
      <c r="IJ535" s="57">
        <f t="shared" ref="IJ535" si="150">SUM(IJ536:IJ549)</f>
        <v>170</v>
      </c>
      <c r="IK535" s="57">
        <f t="shared" ref="IK535" si="151">SUM(IK536:IK549)</f>
        <v>170</v>
      </c>
      <c r="IL535" s="57">
        <f t="shared" ref="IL535" si="152">SUM(IL536:IL549)</f>
        <v>7873550</v>
      </c>
      <c r="IM535" s="57">
        <f t="shared" ref="IM535" si="153">SUM(IM536:IM549)</f>
        <v>8192810</v>
      </c>
      <c r="IN535" s="57">
        <f t="shared" ref="IN535" si="154">SUM(IN536:IN549)</f>
        <v>8192810</v>
      </c>
      <c r="IO535" s="57">
        <f t="shared" ref="IO535" si="155">SUM(IO536:IO549)</f>
        <v>6815247.2999999998</v>
      </c>
      <c r="IP535" s="57">
        <f t="shared" ref="IP535" si="156">SUM(IP536:IP549)</f>
        <v>6901437.2999999998</v>
      </c>
      <c r="IQ535" s="57">
        <f t="shared" ref="IQ535" si="157">SUM(IQ536:IQ549)</f>
        <v>6901437.2999999998</v>
      </c>
      <c r="IR535" s="111" t="s">
        <v>206</v>
      </c>
      <c r="IS535" s="111" t="s">
        <v>206</v>
      </c>
      <c r="IT535" s="111" t="s">
        <v>206</v>
      </c>
      <c r="IU535" s="111" t="s">
        <v>206</v>
      </c>
      <c r="IV535" s="111" t="s">
        <v>206</v>
      </c>
      <c r="IW535" s="111" t="s">
        <v>206</v>
      </c>
      <c r="IX535" s="57">
        <f t="shared" ref="IX535" si="158">SUM(IX536:IX549)</f>
        <v>8214000.5</v>
      </c>
      <c r="IY535" s="57">
        <f t="shared" ref="IY535" si="159">SUM(IY536:IY549)</f>
        <v>8240999.9000000004</v>
      </c>
      <c r="IZ535" s="57">
        <f t="shared" ref="IZ535" si="160">SUM(IZ536:IZ549)</f>
        <v>8240999.9000000004</v>
      </c>
      <c r="JA535" s="57">
        <f t="shared" ref="JA535" si="161">SUM(JA536:JA549)</f>
        <v>3153080.1</v>
      </c>
      <c r="JB535" s="57">
        <f t="shared" ref="JB535" si="162">SUM(JB536:JB549)</f>
        <v>3292493.7</v>
      </c>
      <c r="JC535" s="57">
        <f t="shared" ref="JC535" si="163">SUM(JC536:JC549)</f>
        <v>3292493.7</v>
      </c>
      <c r="JD535" s="57">
        <f>SUM(JD536:JD549)</f>
        <v>53</v>
      </c>
      <c r="JE535" s="57">
        <f t="shared" ref="JE535" si="164">SUM(JE536:JE549)</f>
        <v>53</v>
      </c>
      <c r="JF535" s="57">
        <f t="shared" ref="JF535" si="165">SUM(JF536:JF549)</f>
        <v>53</v>
      </c>
      <c r="JG535" s="57">
        <f t="shared" ref="JG535" si="166">SUM(JG536:JG549)</f>
        <v>6194004</v>
      </c>
      <c r="JH535" s="57">
        <f t="shared" ref="JH535" si="167">SUM(JH536:JH549)</f>
        <v>6446867</v>
      </c>
      <c r="JI535" s="57">
        <f t="shared" ref="JI535" si="168">SUM(JI536:JI549)</f>
        <v>6446867</v>
      </c>
      <c r="JJ535" s="57">
        <f t="shared" ref="JJ535" si="169">SUM(JJ536:JJ549)</f>
        <v>3716980.63</v>
      </c>
      <c r="JK535" s="57">
        <f t="shared" ref="JK535" si="170">SUM(JK536:JK549)</f>
        <v>3773266.63</v>
      </c>
      <c r="JL535" s="57">
        <f t="shared" ref="JL535" si="171">SUM(JL536:JL549)</f>
        <v>3773266.63</v>
      </c>
      <c r="JM535" s="111" t="s">
        <v>206</v>
      </c>
      <c r="JN535" s="111" t="s">
        <v>206</v>
      </c>
      <c r="JO535" s="111" t="s">
        <v>206</v>
      </c>
      <c r="JP535" s="111" t="s">
        <v>206</v>
      </c>
      <c r="JQ535" s="111" t="s">
        <v>206</v>
      </c>
      <c r="JR535" s="111" t="s">
        <v>206</v>
      </c>
      <c r="JS535" s="57">
        <f t="shared" ref="JS535" si="172">SUM(JS536:JS549)</f>
        <v>6458499.9699999997</v>
      </c>
      <c r="JT535" s="57">
        <f t="shared" ref="JT535" si="173">SUM(JT536:JT549)</f>
        <v>6203600.1799999997</v>
      </c>
      <c r="JU535" s="57">
        <f t="shared" ref="JU535" si="174">SUM(JU536:JU549)</f>
        <v>6203600.1799999997</v>
      </c>
      <c r="JV535" s="57">
        <f t="shared" ref="JV535" si="175">SUM(JV536:JV549)</f>
        <v>2475195.4</v>
      </c>
      <c r="JW535" s="57">
        <f t="shared" ref="JW535" si="176">SUM(JW536:JW549)</f>
        <v>2600626.2599999998</v>
      </c>
      <c r="JX535" s="57">
        <f t="shared" ref="JX535" si="177">SUM(JX536:JX549)</f>
        <v>2600626.2599999998</v>
      </c>
      <c r="JY535" s="57">
        <f>SUM(JY536:JY549)</f>
        <v>239</v>
      </c>
      <c r="JZ535" s="57">
        <f t="shared" ref="JZ535" si="178">SUM(JZ536:JZ549)</f>
        <v>239</v>
      </c>
      <c r="KA535" s="57">
        <f t="shared" ref="KA535" si="179">SUM(KA536:KA549)</f>
        <v>239</v>
      </c>
      <c r="KB535" s="57">
        <f t="shared" ref="KB535" si="180">SUM(KB536:KB549)</f>
        <v>11303088</v>
      </c>
      <c r="KC535" s="57">
        <f t="shared" ref="KC535" si="181">SUM(KC536:KC549)</f>
        <v>11761624</v>
      </c>
      <c r="KD535" s="57">
        <f t="shared" ref="KD535" si="182">SUM(KD536:KD549)</f>
        <v>11761624</v>
      </c>
      <c r="KE535" s="57">
        <f t="shared" ref="KE535" si="183">SUM(KE536:KE549)</f>
        <v>9820190.25</v>
      </c>
      <c r="KF535" s="57">
        <f t="shared" ref="KF535" si="184">SUM(KF536:KF549)</f>
        <v>9945766.25</v>
      </c>
      <c r="KG535" s="57">
        <f t="shared" ref="KG535" si="185">SUM(KG536:KG549)</f>
        <v>9945766.25</v>
      </c>
      <c r="KH535" s="111" t="s">
        <v>206</v>
      </c>
      <c r="KI535" s="111" t="s">
        <v>206</v>
      </c>
      <c r="KJ535" s="111" t="s">
        <v>206</v>
      </c>
      <c r="KK535" s="111" t="s">
        <v>206</v>
      </c>
      <c r="KL535" s="111" t="s">
        <v>206</v>
      </c>
      <c r="KM535" s="111" t="s">
        <v>206</v>
      </c>
      <c r="KN535" s="57">
        <f t="shared" ref="KN535" si="186">SUM(KN536:KN549)</f>
        <v>11878199.689999999</v>
      </c>
      <c r="KO535" s="57">
        <f t="shared" ref="KO535" si="187">SUM(KO536:KO549)</f>
        <v>12324599.42</v>
      </c>
      <c r="KP535" s="57">
        <f t="shared" ref="KP535" si="188">SUM(KP536:KP549)</f>
        <v>12324599.42</v>
      </c>
      <c r="KQ535" s="57">
        <f t="shared" ref="KQ535" si="189">SUM(KQ536:KQ549)</f>
        <v>4233115.33</v>
      </c>
      <c r="KR535" s="57">
        <f t="shared" ref="KR535" si="190">SUM(KR536:KR549)</f>
        <v>4430318.0999999996</v>
      </c>
      <c r="KS535" s="57">
        <f t="shared" ref="KS535" si="191">SUM(KS536:KS549)</f>
        <v>4430318.0999999996</v>
      </c>
      <c r="KT535" s="57">
        <f>SUM(KT536:KT549)</f>
        <v>318</v>
      </c>
      <c r="KU535" s="57">
        <f t="shared" ref="KU535" si="192">SUM(KU536:KU549)</f>
        <v>318</v>
      </c>
      <c r="KV535" s="57">
        <f t="shared" ref="KV535" si="193">SUM(KV536:KV549)</f>
        <v>318</v>
      </c>
      <c r="KW535" s="57">
        <f t="shared" ref="KW535" si="194">SUM(KW536:KW549)</f>
        <v>15006206</v>
      </c>
      <c r="KX535" s="57">
        <f t="shared" ref="KX535" si="195">SUM(KX536:KX549)</f>
        <v>15614938</v>
      </c>
      <c r="KY535" s="57">
        <f t="shared" ref="KY535" si="196">SUM(KY536:KY549)</f>
        <v>15614938</v>
      </c>
      <c r="KZ535" s="57">
        <f t="shared" ref="KZ535" si="197">SUM(KZ536:KZ549)</f>
        <v>13032445.5</v>
      </c>
      <c r="LA535" s="57">
        <f t="shared" ref="LA535" si="198">SUM(LA536:LA549)</f>
        <v>13198907.5</v>
      </c>
      <c r="LB535" s="57">
        <f t="shared" ref="LB535" si="199">SUM(LB536:LB549)</f>
        <v>13198907.5</v>
      </c>
      <c r="LC535" s="111" t="s">
        <v>206</v>
      </c>
      <c r="LD535" s="111" t="s">
        <v>206</v>
      </c>
      <c r="LE535" s="111" t="s">
        <v>206</v>
      </c>
      <c r="LF535" s="111" t="s">
        <v>206</v>
      </c>
      <c r="LG535" s="111" t="s">
        <v>206</v>
      </c>
      <c r="LH535" s="111" t="s">
        <v>206</v>
      </c>
      <c r="LI535" s="57">
        <f t="shared" ref="LI535" si="200">SUM(LI536:LI549)</f>
        <v>15692801.08</v>
      </c>
      <c r="LJ535" s="57">
        <f t="shared" ref="LJ535" si="201">SUM(LJ536:LJ549)</f>
        <v>16051001.439999999</v>
      </c>
      <c r="LK535" s="57">
        <f t="shared" ref="LK535" si="202">SUM(LK536:LK549)</f>
        <v>16051001.439999999</v>
      </c>
      <c r="LL535" s="57">
        <f t="shared" ref="LL535" si="203">SUM(LL536:LL549)</f>
        <v>5092946.32</v>
      </c>
      <c r="LM535" s="57">
        <f t="shared" ref="LM535" si="204">SUM(LM536:LM549)</f>
        <v>5335231.5599999996</v>
      </c>
      <c r="LN535" s="57">
        <f t="shared" ref="LN535" si="205">SUM(LN536:LN549)</f>
        <v>5335231.5599999996</v>
      </c>
      <c r="LO535" s="57">
        <f>SUM(LO536:LO549)</f>
        <v>107</v>
      </c>
      <c r="LP535" s="57">
        <f t="shared" ref="LP535" si="206">SUM(LP536:LP549)</f>
        <v>107</v>
      </c>
      <c r="LQ535" s="57">
        <f t="shared" ref="LQ535" si="207">SUM(LQ536:LQ549)</f>
        <v>107</v>
      </c>
      <c r="LR535" s="57">
        <f t="shared" ref="LR535" si="208">SUM(LR536:LR549)</f>
        <v>5126318</v>
      </c>
      <c r="LS535" s="57">
        <f t="shared" ref="LS535" si="209">SUM(LS536:LS549)</f>
        <v>5334338</v>
      </c>
      <c r="LT535" s="57">
        <f t="shared" ref="LT535" si="210">SUM(LT536:LT549)</f>
        <v>5334338</v>
      </c>
      <c r="LU535" s="57">
        <f t="shared" ref="LU535" si="211">SUM(LU536:LU549)</f>
        <v>4463888.6900000004</v>
      </c>
      <c r="LV535" s="57">
        <f t="shared" ref="LV535" si="212">SUM(LV536:LV549)</f>
        <v>4521350.6900000004</v>
      </c>
      <c r="LW535" s="57">
        <f t="shared" ref="LW535" si="213">SUM(LW536:LW549)</f>
        <v>4521350.6900000004</v>
      </c>
      <c r="LX535" s="111" t="s">
        <v>206</v>
      </c>
      <c r="LY535" s="111" t="s">
        <v>206</v>
      </c>
      <c r="LZ535" s="111" t="s">
        <v>206</v>
      </c>
      <c r="MA535" s="111" t="s">
        <v>206</v>
      </c>
      <c r="MB535" s="111" t="s">
        <v>206</v>
      </c>
      <c r="MC535" s="111" t="s">
        <v>206</v>
      </c>
      <c r="MD535" s="57">
        <f t="shared" ref="MD535" si="214">SUM(MD536:MD549)</f>
        <v>5360999.8600000003</v>
      </c>
      <c r="ME535" s="57">
        <f t="shared" ref="ME535" si="215">SUM(ME536:ME549)</f>
        <v>4981700.3499999996</v>
      </c>
      <c r="MF535" s="57">
        <f t="shared" ref="MF535" si="216">SUM(MF536:MF549)</f>
        <v>4981700.3499999996</v>
      </c>
      <c r="MG535" s="57">
        <f t="shared" ref="MG535" si="217">SUM(MG536:MG549)</f>
        <v>2507196.13</v>
      </c>
      <c r="MH535" s="57">
        <f t="shared" ref="MH535" si="218">SUM(MH536:MH549)</f>
        <v>2624776.85</v>
      </c>
      <c r="MI535" s="57">
        <f t="shared" ref="MI535" si="219">SUM(MI536:MI549)</f>
        <v>2624776.85</v>
      </c>
      <c r="MJ535" s="57">
        <f>SUM(MJ536:MJ549)</f>
        <v>179</v>
      </c>
      <c r="MK535" s="57">
        <f t="shared" ref="MK535:ML535" si="220">SUM(MK536:MK549)</f>
        <v>179</v>
      </c>
      <c r="ML535" s="57">
        <f t="shared" si="220"/>
        <v>179</v>
      </c>
      <c r="MM535" s="57">
        <f t="shared" ref="MM535" si="221">SUM(MM536:MM549)</f>
        <v>8467317</v>
      </c>
      <c r="MN535" s="57">
        <f t="shared" ref="MN535" si="222">SUM(MN536:MN549)</f>
        <v>8810815</v>
      </c>
      <c r="MO535" s="57">
        <f t="shared" ref="MO535" si="223">SUM(MO536:MO549)</f>
        <v>8810815</v>
      </c>
      <c r="MP535" s="57">
        <f t="shared" ref="MP535" si="224">SUM(MP536:MP549)</f>
        <v>7356733.4699999997</v>
      </c>
      <c r="MQ535" s="57">
        <f t="shared" ref="MQ535" si="225">SUM(MQ536:MQ549)</f>
        <v>7450818.4699999997</v>
      </c>
      <c r="MR535" s="57">
        <f t="shared" ref="MR535" si="226">SUM(MR536:MR549)</f>
        <v>7450818.4699999997</v>
      </c>
      <c r="MS535" s="111" t="s">
        <v>206</v>
      </c>
      <c r="MT535" s="111" t="s">
        <v>206</v>
      </c>
      <c r="MU535" s="111" t="s">
        <v>206</v>
      </c>
      <c r="MV535" s="111" t="s">
        <v>206</v>
      </c>
      <c r="MW535" s="111" t="s">
        <v>206</v>
      </c>
      <c r="MX535" s="111" t="s">
        <v>206</v>
      </c>
      <c r="MY535" s="57">
        <f t="shared" ref="MY535" si="227">SUM(MY536:MY549)</f>
        <v>8884099.5800000001</v>
      </c>
      <c r="MZ535" s="57">
        <f t="shared" ref="MZ535" si="228">SUM(MZ536:MZ549)</f>
        <v>8245599.6299999999</v>
      </c>
      <c r="NA535" s="57">
        <f t="shared" ref="NA535" si="229">SUM(NA536:NA549)</f>
        <v>8245599.6299999999</v>
      </c>
      <c r="NB535" s="57">
        <f t="shared" ref="NB535" si="230">SUM(NB536:NB549)</f>
        <v>4310580.18</v>
      </c>
      <c r="NC535" s="57">
        <f t="shared" ref="NC535" si="231">SUM(NC536:NC549)</f>
        <v>4514161.92</v>
      </c>
      <c r="ND535" s="57">
        <f t="shared" ref="ND535" si="232">SUM(ND536:ND549)</f>
        <v>4514161.92</v>
      </c>
      <c r="NE535" s="57">
        <f>SUM(NE536:NE549)</f>
        <v>298</v>
      </c>
      <c r="NF535" s="57">
        <f t="shared" ref="NF535:NG535" si="233">SUM(NF536:NF549)</f>
        <v>298</v>
      </c>
      <c r="NG535" s="57">
        <f t="shared" si="233"/>
        <v>298</v>
      </c>
      <c r="NH535" s="57">
        <f t="shared" ref="NH535" si="234">SUM(NH536:NH549)</f>
        <v>14016716</v>
      </c>
      <c r="NI535" s="57">
        <f t="shared" ref="NI535" si="235">SUM(NI536:NI549)</f>
        <v>14585268</v>
      </c>
      <c r="NJ535" s="57">
        <f t="shared" ref="NJ535" si="236">SUM(NJ536:NJ549)</f>
        <v>14585268</v>
      </c>
      <c r="NK535" s="57">
        <f t="shared" ref="NK535" si="237">SUM(NK536:NK549)</f>
        <v>12166123.5</v>
      </c>
      <c r="NL535" s="57">
        <f t="shared" ref="NL535" si="238">SUM(NL536:NL549)</f>
        <v>12321255.5</v>
      </c>
      <c r="NM535" s="57">
        <f t="shared" ref="NM535" si="239">SUM(NM536:NM549)</f>
        <v>12321255.5</v>
      </c>
      <c r="NN535" s="111" t="s">
        <v>206</v>
      </c>
      <c r="NO535" s="111" t="s">
        <v>206</v>
      </c>
      <c r="NP535" s="111" t="s">
        <v>206</v>
      </c>
      <c r="NQ535" s="111" t="s">
        <v>206</v>
      </c>
      <c r="NR535" s="111" t="s">
        <v>206</v>
      </c>
      <c r="NS535" s="111" t="s">
        <v>206</v>
      </c>
      <c r="NT535" s="57">
        <f t="shared" ref="NT535" si="240">SUM(NT536:NT549)</f>
        <v>14591899.42</v>
      </c>
      <c r="NU535" s="57">
        <f t="shared" ref="NU535" si="241">SUM(NU536:NU549)</f>
        <v>13091298.76</v>
      </c>
      <c r="NV535" s="57">
        <f t="shared" ref="NV535" si="242">SUM(NV536:NV549)</f>
        <v>13091298.76</v>
      </c>
      <c r="NW535" s="57">
        <f t="shared" ref="NW535" si="243">SUM(NW536:NW549)</f>
        <v>5085821.82</v>
      </c>
      <c r="NX535" s="57">
        <f t="shared" ref="NX535" si="244">SUM(NX536:NX549)</f>
        <v>5315947.42</v>
      </c>
      <c r="NY535" s="57">
        <f t="shared" ref="NY535" si="245">SUM(NY536:NY549)</f>
        <v>5315947.42</v>
      </c>
      <c r="NZ535" s="57">
        <f>SUM(NZ536:NZ549)</f>
        <v>153</v>
      </c>
      <c r="OA535" s="57">
        <f t="shared" ref="OA535" si="246">SUM(OA536:OA549)</f>
        <v>153</v>
      </c>
      <c r="OB535" s="57">
        <f t="shared" ref="OB535" si="247">SUM(OB536:OB549)</f>
        <v>153</v>
      </c>
      <c r="OC535" s="57">
        <f t="shared" ref="OC535" si="248">SUM(OC536:OC549)</f>
        <v>7086195</v>
      </c>
      <c r="OD535" s="57">
        <f t="shared" ref="OD535" si="249">SUM(OD536:OD549)</f>
        <v>7373529</v>
      </c>
      <c r="OE535" s="57">
        <f t="shared" ref="OE535" si="250">SUM(OE536:OE549)</f>
        <v>7373529</v>
      </c>
      <c r="OF535" s="57">
        <f t="shared" ref="OF535" si="251">SUM(OF536:OF549)</f>
        <v>6133722.5700000003</v>
      </c>
      <c r="OG535" s="57">
        <f t="shared" ref="OG535" si="252">SUM(OG536:OG549)</f>
        <v>6211293.5700000003</v>
      </c>
      <c r="OH535" s="57">
        <f t="shared" ref="OH535" si="253">SUM(OH536:OH549)</f>
        <v>6211293.5700000003</v>
      </c>
      <c r="OI535" s="111" t="s">
        <v>206</v>
      </c>
      <c r="OJ535" s="111" t="s">
        <v>206</v>
      </c>
      <c r="OK535" s="111" t="s">
        <v>206</v>
      </c>
      <c r="OL535" s="111" t="s">
        <v>206</v>
      </c>
      <c r="OM535" s="111" t="s">
        <v>206</v>
      </c>
      <c r="ON535" s="111" t="s">
        <v>206</v>
      </c>
      <c r="OO535" s="57">
        <f t="shared" ref="OO535" si="254">SUM(OO536:OO549)</f>
        <v>7444199.7000000002</v>
      </c>
      <c r="OP535" s="57">
        <f t="shared" ref="OP535" si="255">SUM(OP536:OP549)</f>
        <v>7325300.3399999999</v>
      </c>
      <c r="OQ535" s="57">
        <f t="shared" ref="OQ535" si="256">SUM(OQ536:OQ549)</f>
        <v>7325300.3399999999</v>
      </c>
      <c r="OR535" s="57">
        <f t="shared" ref="OR535" si="257">SUM(OR536:OR549)</f>
        <v>3710780.91</v>
      </c>
      <c r="OS535" s="57">
        <f t="shared" ref="OS535" si="258">SUM(OS536:OS549)</f>
        <v>3883649.49</v>
      </c>
      <c r="OT535" s="57">
        <f t="shared" ref="OT535" si="259">SUM(OT536:OT549)</f>
        <v>3883649.49</v>
      </c>
      <c r="OU535" s="57">
        <f>SUM(OU536:OU549)</f>
        <v>95</v>
      </c>
      <c r="OV535" s="57">
        <f t="shared" ref="OV535" si="260">SUM(OV536:OV549)</f>
        <v>95</v>
      </c>
      <c r="OW535" s="57">
        <f t="shared" ref="OW535" si="261">SUM(OW536:OW549)</f>
        <v>95</v>
      </c>
      <c r="OX535" s="57">
        <f t="shared" ref="OX535" si="262">SUM(OX536:OX549)</f>
        <v>11102460</v>
      </c>
      <c r="OY535" s="57">
        <f t="shared" ref="OY535" si="263">SUM(OY536:OY549)</f>
        <v>11555705</v>
      </c>
      <c r="OZ535" s="57">
        <f t="shared" ref="OZ535" si="264">SUM(OZ536:OZ549)</f>
        <v>11555705</v>
      </c>
      <c r="PA535" s="57">
        <f t="shared" ref="PA535" si="265">SUM(PA536:PA549)</f>
        <v>6662512.4500000002</v>
      </c>
      <c r="PB535" s="57">
        <f t="shared" ref="PB535" si="266">SUM(PB536:PB549)</f>
        <v>6763402.4500000002</v>
      </c>
      <c r="PC535" s="57">
        <f t="shared" ref="PC535" si="267">SUM(PC536:PC549)</f>
        <v>6763402.4500000002</v>
      </c>
      <c r="PD535" s="111" t="s">
        <v>206</v>
      </c>
      <c r="PE535" s="111" t="s">
        <v>206</v>
      </c>
      <c r="PF535" s="111" t="s">
        <v>206</v>
      </c>
      <c r="PG535" s="111" t="s">
        <v>206</v>
      </c>
      <c r="PH535" s="111" t="s">
        <v>206</v>
      </c>
      <c r="PI535" s="111" t="s">
        <v>206</v>
      </c>
      <c r="PJ535" s="57">
        <f t="shared" ref="PJ535" si="268">SUM(PJ536:PJ549)</f>
        <v>11613100.199999999</v>
      </c>
      <c r="PK535" s="57">
        <f t="shared" ref="PK535" si="269">SUM(PK536:PK549)</f>
        <v>10947499.800000001</v>
      </c>
      <c r="PL535" s="57">
        <f t="shared" ref="PL535" si="270">SUM(PL536:PL549)</f>
        <v>10947499.800000001</v>
      </c>
      <c r="PM535" s="57">
        <f t="shared" ref="PM535" si="271">SUM(PM536:PM549)</f>
        <v>3264455.55</v>
      </c>
      <c r="PN535" s="57">
        <f t="shared" ref="PN535" si="272">SUM(PN536:PN549)</f>
        <v>3421291.05</v>
      </c>
      <c r="PO535" s="57">
        <f t="shared" ref="PO535" si="273">SUM(PO536:PO549)</f>
        <v>3421291.05</v>
      </c>
      <c r="PP535" s="57">
        <f>SUM(PP536:PP549)</f>
        <v>208</v>
      </c>
      <c r="PQ535" s="57">
        <f t="shared" ref="PQ535" si="274">SUM(PQ536:PQ549)</f>
        <v>208</v>
      </c>
      <c r="PR535" s="57">
        <f t="shared" ref="PR535" si="275">SUM(PR536:PR549)</f>
        <v>208</v>
      </c>
      <c r="PS535" s="57">
        <f t="shared" ref="PS535" si="276">SUM(PS536:PS549)</f>
        <v>9987384</v>
      </c>
      <c r="PT535" s="57">
        <f t="shared" ref="PT535" si="277">SUM(PT536:PT549)</f>
        <v>10392680</v>
      </c>
      <c r="PU535" s="57">
        <f t="shared" ref="PU535" si="278">SUM(PU536:PU549)</f>
        <v>10392680</v>
      </c>
      <c r="PV535" s="57">
        <f t="shared" ref="PV535" si="279">SUM(PV536:PV549)</f>
        <v>8700013.4399999995</v>
      </c>
      <c r="PW535" s="57">
        <f t="shared" ref="PW535" si="280">SUM(PW536:PW549)</f>
        <v>8812133.4399999995</v>
      </c>
      <c r="PX535" s="57">
        <f t="shared" ref="PX535" si="281">SUM(PX536:PX549)</f>
        <v>8812133.4399999995</v>
      </c>
      <c r="PY535" s="111" t="s">
        <v>206</v>
      </c>
      <c r="PZ535" s="111" t="s">
        <v>206</v>
      </c>
      <c r="QA535" s="111" t="s">
        <v>206</v>
      </c>
      <c r="QB535" s="111" t="s">
        <v>206</v>
      </c>
      <c r="QC535" s="111" t="s">
        <v>206</v>
      </c>
      <c r="QD535" s="111" t="s">
        <v>206</v>
      </c>
      <c r="QE535" s="57">
        <f t="shared" ref="QE535" si="282">SUM(QE536:QE549)</f>
        <v>10498000.640000001</v>
      </c>
      <c r="QF535" s="57">
        <f t="shared" ref="QF535" si="283">SUM(QF536:QF549)</f>
        <v>9726699.3599999994</v>
      </c>
      <c r="QG535" s="57">
        <f t="shared" ref="QG535" si="284">SUM(QG536:QG549)</f>
        <v>9726699.3599999994</v>
      </c>
      <c r="QH535" s="57">
        <f t="shared" ref="QH535" si="285">SUM(QH536:QH549)</f>
        <v>4839944.6399999997</v>
      </c>
      <c r="QI535" s="57">
        <f t="shared" ref="QI535" si="286">SUM(QI536:QI549)</f>
        <v>5066665.2</v>
      </c>
      <c r="QJ535" s="57">
        <f t="shared" ref="QJ535" si="287">SUM(QJ536:QJ549)</f>
        <v>5066665.2</v>
      </c>
      <c r="QK535" s="57">
        <f>SUM(QK536:QK549)</f>
        <v>277</v>
      </c>
      <c r="QL535" s="57">
        <f t="shared" ref="QL535:QM535" si="288">SUM(QL536:QL549)</f>
        <v>277</v>
      </c>
      <c r="QM535" s="57">
        <f t="shared" si="288"/>
        <v>277</v>
      </c>
      <c r="QN535" s="57">
        <f t="shared" ref="QN535" si="289">SUM(QN536:QN549)</f>
        <v>12987230</v>
      </c>
      <c r="QO535" s="57">
        <f t="shared" ref="QO535" si="290">SUM(QO536:QO549)</f>
        <v>13513986</v>
      </c>
      <c r="QP535" s="57">
        <f t="shared" ref="QP535" si="291">SUM(QP536:QP549)</f>
        <v>13513986</v>
      </c>
      <c r="QQ535" s="57">
        <f t="shared" ref="QQ535" si="292">SUM(QQ536:QQ549)</f>
        <v>11266164.630000001</v>
      </c>
      <c r="QR535" s="57">
        <f t="shared" ref="QR535" si="293">SUM(QR536:QR549)</f>
        <v>11409578.630000001</v>
      </c>
      <c r="QS535" s="57">
        <f t="shared" ref="QS535" si="294">SUM(QS536:QS549)</f>
        <v>11409578.630000001</v>
      </c>
      <c r="QT535" s="111" t="s">
        <v>206</v>
      </c>
      <c r="QU535" s="111" t="s">
        <v>206</v>
      </c>
      <c r="QV535" s="111" t="s">
        <v>206</v>
      </c>
      <c r="QW535" s="111" t="s">
        <v>206</v>
      </c>
      <c r="QX535" s="111" t="s">
        <v>206</v>
      </c>
      <c r="QY535" s="111" t="s">
        <v>206</v>
      </c>
      <c r="QZ535" s="57">
        <f t="shared" ref="QZ535" si="295">SUM(QZ536:QZ549)</f>
        <v>13562400.34</v>
      </c>
      <c r="RA535" s="57">
        <f t="shared" ref="RA535" si="296">SUM(RA536:RA549)</f>
        <v>13457101.029999999</v>
      </c>
      <c r="RB535" s="57">
        <f t="shared" ref="RB535" si="297">SUM(RB536:RB549)</f>
        <v>13457101.029999999</v>
      </c>
      <c r="RC535" s="57">
        <f t="shared" ref="RC535" si="298">SUM(RC536:RC549)</f>
        <v>5828642.71</v>
      </c>
      <c r="RD535" s="57">
        <f t="shared" ref="RD535" si="299">SUM(RD536:RD549)</f>
        <v>6089892.4299999997</v>
      </c>
      <c r="RE535" s="57">
        <f t="shared" ref="RE535" si="300">SUM(RE536:RE549)</f>
        <v>6089892.4299999997</v>
      </c>
      <c r="RF535" s="57">
        <f>SUM(RF536:RF549)</f>
        <v>429</v>
      </c>
      <c r="RG535" s="57">
        <f t="shared" ref="RG535:RH535" si="301">SUM(RG536:RG549)</f>
        <v>429</v>
      </c>
      <c r="RH535" s="57">
        <f t="shared" si="301"/>
        <v>429</v>
      </c>
      <c r="RI535" s="57">
        <f t="shared" ref="RI535" si="302">SUM(RI536:RI549)</f>
        <v>20229318</v>
      </c>
      <c r="RJ535" s="57">
        <f t="shared" ref="RJ535" si="303">SUM(RJ536:RJ549)</f>
        <v>21049914</v>
      </c>
      <c r="RK535" s="57">
        <f t="shared" ref="RK535" si="304">SUM(RK536:RK549)</f>
        <v>21049914</v>
      </c>
      <c r="RL535" s="57">
        <f t="shared" ref="RL535" si="305">SUM(RL536:RL549)</f>
        <v>17566324.989999998</v>
      </c>
      <c r="RM535" s="57">
        <f t="shared" ref="RM535" si="306">SUM(RM536:RM549)</f>
        <v>17790610.989999998</v>
      </c>
      <c r="RN535" s="57">
        <f t="shared" ref="RN535" si="307">SUM(RN536:RN549)</f>
        <v>17790610.989999998</v>
      </c>
      <c r="RO535" s="111" t="s">
        <v>206</v>
      </c>
      <c r="RP535" s="111" t="s">
        <v>206</v>
      </c>
      <c r="RQ535" s="111" t="s">
        <v>206</v>
      </c>
      <c r="RR535" s="111" t="s">
        <v>206</v>
      </c>
      <c r="RS535" s="111" t="s">
        <v>206</v>
      </c>
      <c r="RT535" s="111" t="s">
        <v>206</v>
      </c>
      <c r="RU535" s="57">
        <f t="shared" ref="RU535" si="308">SUM(RU536:RU549)</f>
        <v>21189401.489999998</v>
      </c>
      <c r="RV535" s="57">
        <f t="shared" ref="RV535" si="309">SUM(RV536:RV549)</f>
        <v>20782598.219999999</v>
      </c>
      <c r="RW535" s="57">
        <f t="shared" ref="RW535" si="310">SUM(RW536:RW549)</f>
        <v>20782598.219999999</v>
      </c>
      <c r="RX535" s="57">
        <f t="shared" ref="RX535" si="311">SUM(RX536:RX549)</f>
        <v>6518909.6500000004</v>
      </c>
      <c r="RY535" s="57">
        <f t="shared" ref="RY535" si="312">SUM(RY536:RY549)</f>
        <v>6803630.96</v>
      </c>
      <c r="RZ535" s="57">
        <f t="shared" ref="RZ535" si="313">SUM(RZ536:RZ549)</f>
        <v>6803630.96</v>
      </c>
      <c r="SA535" s="57">
        <f>SUM(SA536:SA549)</f>
        <v>176</v>
      </c>
      <c r="SB535" s="57">
        <f t="shared" ref="SB535:SC535" si="314">SUM(SB536:SB549)</f>
        <v>176</v>
      </c>
      <c r="SC535" s="57">
        <f t="shared" si="314"/>
        <v>176</v>
      </c>
      <c r="SD535" s="57">
        <f t="shared" ref="SD535" si="315">SUM(SD536:SD549)</f>
        <v>16544225</v>
      </c>
      <c r="SE535" s="57">
        <f t="shared" ref="SE535" si="316">SUM(SE536:SE549)</f>
        <v>17218695</v>
      </c>
      <c r="SF535" s="57">
        <f t="shared" ref="SF535" si="317">SUM(SF536:SF549)</f>
        <v>17218695</v>
      </c>
      <c r="SG535" s="57">
        <f t="shared" ref="SG535" si="318">SUM(SG536:SG549)</f>
        <v>9445311.9900000002</v>
      </c>
      <c r="SH535" s="57">
        <f t="shared" ref="SH535" si="319">SUM(SH536:SH549)</f>
        <v>9578670.9900000002</v>
      </c>
      <c r="SI535" s="57">
        <f t="shared" ref="SI535" si="320">SUM(SI536:SI549)</f>
        <v>9578670.9900000002</v>
      </c>
      <c r="SJ535" s="111" t="s">
        <v>206</v>
      </c>
      <c r="SK535" s="111" t="s">
        <v>206</v>
      </c>
      <c r="SL535" s="111" t="s">
        <v>206</v>
      </c>
      <c r="SM535" s="111" t="s">
        <v>206</v>
      </c>
      <c r="SN535" s="111" t="s">
        <v>206</v>
      </c>
      <c r="SO535" s="111" t="s">
        <v>206</v>
      </c>
      <c r="SP535" s="57">
        <f t="shared" ref="SP535" si="321">SUM(SP536:SP549)</f>
        <v>16942900.239999998</v>
      </c>
      <c r="SQ535" s="57">
        <f t="shared" ref="SQ535" si="322">SUM(SQ536:SQ549)</f>
        <v>16237400.08</v>
      </c>
      <c r="SR535" s="57">
        <f t="shared" ref="SR535" si="323">SUM(SR536:SR549)</f>
        <v>16237400.08</v>
      </c>
      <c r="SS535" s="57">
        <f t="shared" ref="SS535" si="324">SUM(SS536:SS549)</f>
        <v>4653860.38</v>
      </c>
      <c r="ST535" s="57">
        <f t="shared" ref="ST535" si="325">SUM(ST536:ST549)</f>
        <v>4863504.74</v>
      </c>
      <c r="SU535" s="57">
        <f t="shared" ref="SU535" si="326">SUM(SU536:SU549)</f>
        <v>4863504.74</v>
      </c>
      <c r="SV535" s="57">
        <f>SUM(SV536:SV549)</f>
        <v>118</v>
      </c>
      <c r="SW535" s="57">
        <f t="shared" ref="SW535:SX535" si="327">SUM(SW536:SW549)</f>
        <v>118</v>
      </c>
      <c r="SX535" s="57">
        <f t="shared" si="327"/>
        <v>118</v>
      </c>
      <c r="SY535" s="57">
        <f t="shared" ref="SY535" si="328">SUM(SY536:SY549)</f>
        <v>5635783</v>
      </c>
      <c r="SZ535" s="57">
        <f t="shared" ref="SZ535" si="329">SUM(SZ536:SZ549)</f>
        <v>5864461</v>
      </c>
      <c r="TA535" s="57">
        <f t="shared" ref="TA535" si="330">SUM(TA536:TA549)</f>
        <v>5864461</v>
      </c>
      <c r="TB535" s="57">
        <f t="shared" ref="TB535" si="331">SUM(TB536:TB549)</f>
        <v>4904809.5599999996</v>
      </c>
      <c r="TC535" s="57">
        <f t="shared" ref="TC535" si="332">SUM(TC536:TC549)</f>
        <v>4967848.5599999996</v>
      </c>
      <c r="TD535" s="57">
        <f t="shared" ref="TD535" si="333">SUM(TD536:TD549)</f>
        <v>4967848.5599999996</v>
      </c>
      <c r="TE535" s="111" t="s">
        <v>206</v>
      </c>
      <c r="TF535" s="111" t="s">
        <v>206</v>
      </c>
      <c r="TG535" s="111" t="s">
        <v>206</v>
      </c>
      <c r="TH535" s="111" t="s">
        <v>206</v>
      </c>
      <c r="TI535" s="111" t="s">
        <v>206</v>
      </c>
      <c r="TJ535" s="111" t="s">
        <v>206</v>
      </c>
      <c r="TK535" s="57">
        <f t="shared" ref="TK535" si="334">SUM(TK536:TK549)</f>
        <v>5923399.75</v>
      </c>
      <c r="TL535" s="57">
        <f t="shared" ref="TL535" si="335">SUM(TL536:TL549)</f>
        <v>5912700.0700000003</v>
      </c>
      <c r="TM535" s="57">
        <f t="shared" ref="TM535" si="336">SUM(TM536:TM549)</f>
        <v>5912700.0700000003</v>
      </c>
      <c r="TN535" s="57">
        <f t="shared" ref="TN535" si="337">SUM(TN536:TN549)</f>
        <v>2369414.2999999998</v>
      </c>
      <c r="TO535" s="57">
        <f t="shared" ref="TO535" si="338">SUM(TO536:TO549)</f>
        <v>2480136.0499999998</v>
      </c>
      <c r="TP535" s="57">
        <f t="shared" ref="TP535" si="339">SUM(TP536:TP549)</f>
        <v>2480136.0499999998</v>
      </c>
      <c r="TQ535" s="57">
        <f>SUM(TQ536:TQ549)</f>
        <v>316</v>
      </c>
      <c r="TR535" s="57">
        <f t="shared" ref="TR535:TS535" si="340">SUM(TR536:TR549)</f>
        <v>316</v>
      </c>
      <c r="TS535" s="57">
        <f t="shared" si="340"/>
        <v>316</v>
      </c>
      <c r="TT535" s="57">
        <f t="shared" ref="TT535" si="341">SUM(TT536:TT549)</f>
        <v>14957809</v>
      </c>
      <c r="TU535" s="57">
        <f t="shared" ref="TU535" si="342">SUM(TU536:TU549)</f>
        <v>15564619</v>
      </c>
      <c r="TV535" s="57">
        <f t="shared" ref="TV535" si="343">SUM(TV536:TV549)</f>
        <v>15564619</v>
      </c>
      <c r="TW535" s="57">
        <f t="shared" ref="TW535" si="344">SUM(TW536:TW549)</f>
        <v>12997435.859999999</v>
      </c>
      <c r="TX535" s="57">
        <f t="shared" ref="TX535" si="345">SUM(TX536:TX549)</f>
        <v>13163716.859999999</v>
      </c>
      <c r="TY535" s="57">
        <f t="shared" ref="TY535" si="346">SUM(TY536:TY549)</f>
        <v>13163716.859999999</v>
      </c>
      <c r="TZ535" s="111" t="s">
        <v>206</v>
      </c>
      <c r="UA535" s="111" t="s">
        <v>206</v>
      </c>
      <c r="UB535" s="111" t="s">
        <v>206</v>
      </c>
      <c r="UC535" s="111" t="s">
        <v>206</v>
      </c>
      <c r="UD535" s="111" t="s">
        <v>206</v>
      </c>
      <c r="UE535" s="111" t="s">
        <v>206</v>
      </c>
      <c r="UF535" s="57">
        <f t="shared" ref="UF535" si="347">SUM(UF536:UF549)</f>
        <v>12133885.140000001</v>
      </c>
      <c r="UG535" s="57">
        <f t="shared" ref="UG535" si="348">SUM(UG536:UG549)</f>
        <v>15632599.58</v>
      </c>
      <c r="UH535" s="57">
        <f t="shared" ref="UH535" si="349">SUM(UH536:UH549)</f>
        <v>15632599.58</v>
      </c>
      <c r="UI535" s="57">
        <f t="shared" ref="UI535" si="350">SUM(UI536:UI549)</f>
        <v>5294448.28</v>
      </c>
      <c r="UJ535" s="57">
        <f t="shared" ref="UJ535" si="351">SUM(UJ536:UJ549)</f>
        <v>5692425.9699999997</v>
      </c>
      <c r="UK535" s="57">
        <f t="shared" ref="UK535" si="352">SUM(UK536:UK549)</f>
        <v>5692425.9699999997</v>
      </c>
      <c r="UL535" s="57">
        <f>SUM(UL536:UL549)</f>
        <v>321</v>
      </c>
      <c r="UM535" s="57">
        <f t="shared" ref="UM535:UN535" si="353">SUM(UM536:UM549)</f>
        <v>321</v>
      </c>
      <c r="UN535" s="57">
        <f t="shared" si="353"/>
        <v>321</v>
      </c>
      <c r="UO535" s="57">
        <f t="shared" ref="UO535" si="354">SUM(UO536:UO549)</f>
        <v>17704096</v>
      </c>
      <c r="UP535" s="57">
        <f t="shared" ref="UP535" si="355">SUM(UP536:UP549)</f>
        <v>18423500</v>
      </c>
      <c r="UQ535" s="57">
        <f t="shared" ref="UQ535" si="356">SUM(UQ536:UQ549)</f>
        <v>18423500</v>
      </c>
      <c r="UR535" s="57">
        <f t="shared" ref="UR535" si="357">SUM(UR536:UR549)</f>
        <v>14263083.949999999</v>
      </c>
      <c r="US535" s="57">
        <f t="shared" ref="US535" si="358">SUM(US536:US549)</f>
        <v>14451565.949999999</v>
      </c>
      <c r="UT535" s="57">
        <f t="shared" ref="UT535" si="359">SUM(UT536:UT549)</f>
        <v>14451565.949999999</v>
      </c>
      <c r="UU535" s="111" t="s">
        <v>206</v>
      </c>
      <c r="UV535" s="111" t="s">
        <v>206</v>
      </c>
      <c r="UW535" s="111" t="s">
        <v>206</v>
      </c>
      <c r="UX535" s="111" t="s">
        <v>206</v>
      </c>
      <c r="UY535" s="111" t="s">
        <v>206</v>
      </c>
      <c r="UZ535" s="111" t="s">
        <v>206</v>
      </c>
      <c r="VA535" s="57">
        <f t="shared" ref="VA535" si="360">SUM(VA536:VA549)</f>
        <v>18594500.120000001</v>
      </c>
      <c r="VB535" s="57">
        <f t="shared" ref="VB535" si="361">SUM(VB536:VB549)</f>
        <v>19074600.25</v>
      </c>
      <c r="VC535" s="57">
        <f t="shared" ref="VC535" si="362">SUM(VC536:VC549)</f>
        <v>19074600.25</v>
      </c>
      <c r="VD535" s="57">
        <f t="shared" ref="VD535" si="363">SUM(VD536:VD549)</f>
        <v>7392472.4500000002</v>
      </c>
      <c r="VE535" s="57">
        <f t="shared" ref="VE535" si="364">SUM(VE536:VE549)</f>
        <v>6058893.3399999999</v>
      </c>
      <c r="VF535" s="57">
        <f t="shared" ref="VF535" si="365">SUM(VF536:VF549)</f>
        <v>6058893.3399999999</v>
      </c>
      <c r="VG535" s="57">
        <f>SUM(VG536:VG549)</f>
        <v>0</v>
      </c>
      <c r="VH535" s="57">
        <f t="shared" ref="VH535" si="366">SUM(VH536:VH549)</f>
        <v>0</v>
      </c>
      <c r="VI535" s="57">
        <f t="shared" ref="VI535" si="367">SUM(VI536:VI549)</f>
        <v>0</v>
      </c>
      <c r="VJ535" s="57">
        <f t="shared" ref="VJ535" si="368">SUM(VJ536:VJ549)</f>
        <v>0</v>
      </c>
      <c r="VK535" s="57">
        <f t="shared" ref="VK535" si="369">SUM(VK536:VK549)</f>
        <v>0</v>
      </c>
      <c r="VL535" s="57">
        <f t="shared" ref="VL535" si="370">SUM(VL536:VL549)</f>
        <v>0</v>
      </c>
      <c r="VM535" s="57">
        <f t="shared" ref="VM535" si="371">SUM(VM536:VM549)</f>
        <v>0</v>
      </c>
      <c r="VN535" s="57">
        <f t="shared" ref="VN535" si="372">SUM(VN536:VN549)</f>
        <v>0</v>
      </c>
      <c r="VO535" s="57">
        <f t="shared" ref="VO535" si="373">SUM(VO536:VO549)</f>
        <v>0</v>
      </c>
      <c r="VP535" s="111" t="s">
        <v>206</v>
      </c>
      <c r="VQ535" s="111" t="s">
        <v>206</v>
      </c>
      <c r="VR535" s="111" t="s">
        <v>206</v>
      </c>
      <c r="VS535" s="111" t="s">
        <v>206</v>
      </c>
      <c r="VT535" s="111" t="s">
        <v>206</v>
      </c>
      <c r="VU535" s="111" t="s">
        <v>206</v>
      </c>
      <c r="VV535" s="57">
        <f t="shared" ref="VV535" si="374">SUM(VV536:VV549)</f>
        <v>0</v>
      </c>
      <c r="VW535" s="57">
        <f t="shared" ref="VW535" si="375">SUM(VW536:VW549)</f>
        <v>0</v>
      </c>
      <c r="VX535" s="57">
        <f t="shared" ref="VX535" si="376">SUM(VX536:VX549)</f>
        <v>0</v>
      </c>
      <c r="VY535" s="57">
        <f t="shared" ref="VY535" si="377">SUM(VY536:VY549)</f>
        <v>0</v>
      </c>
      <c r="VZ535" s="57">
        <f t="shared" ref="VZ535" si="378">SUM(VZ536:VZ549)</f>
        <v>0</v>
      </c>
      <c r="WA535" s="57">
        <f t="shared" ref="WA535" si="379">SUM(WA536:WA549)</f>
        <v>0</v>
      </c>
      <c r="WB535" s="57">
        <f>SUM(WB536:WB549)</f>
        <v>176</v>
      </c>
      <c r="WC535" s="57">
        <f t="shared" ref="WC535" si="380">SUM(WC536:WC549)</f>
        <v>176</v>
      </c>
      <c r="WD535" s="57">
        <f t="shared" ref="WD535" si="381">SUM(WD536:WD549)</f>
        <v>176</v>
      </c>
      <c r="WE535" s="57">
        <f t="shared" ref="WE535" si="382">SUM(WE536:WE549)</f>
        <v>8366286</v>
      </c>
      <c r="WF535" s="57">
        <f t="shared" ref="WF535" si="383">SUM(WF536:WF549)</f>
        <v>8705722</v>
      </c>
      <c r="WG535" s="57">
        <f t="shared" ref="WG535" si="384">SUM(WG536:WG549)</f>
        <v>8705722</v>
      </c>
      <c r="WH535" s="57">
        <f t="shared" ref="WH535" si="385">SUM(WH536:WH549)</f>
        <v>7275181.3200000003</v>
      </c>
      <c r="WI535" s="57">
        <f t="shared" ref="WI535" si="386">SUM(WI536:WI549)</f>
        <v>7368459.3200000003</v>
      </c>
      <c r="WJ535" s="57">
        <f t="shared" ref="WJ535" si="387">SUM(WJ536:WJ549)</f>
        <v>7368459.3200000003</v>
      </c>
      <c r="WK535" s="111" t="s">
        <v>206</v>
      </c>
      <c r="WL535" s="111" t="s">
        <v>206</v>
      </c>
      <c r="WM535" s="111" t="s">
        <v>206</v>
      </c>
      <c r="WN535" s="111" t="s">
        <v>206</v>
      </c>
      <c r="WO535" s="111" t="s">
        <v>206</v>
      </c>
      <c r="WP535" s="111" t="s">
        <v>206</v>
      </c>
      <c r="WQ535" s="57">
        <f t="shared" ref="WQ535" si="388">SUM(WQ536:WQ549)</f>
        <v>8806399.9600000009</v>
      </c>
      <c r="WR535" s="57">
        <f t="shared" ref="WR535" si="389">SUM(WR536:WR549)</f>
        <v>9163899.3599999994</v>
      </c>
      <c r="WS535" s="57">
        <f t="shared" ref="WS535" si="390">SUM(WS536:WS549)</f>
        <v>9163899.3599999994</v>
      </c>
      <c r="WT535" s="57">
        <f t="shared" ref="WT535" si="391">SUM(WT536:WT549)</f>
        <v>2860073.88</v>
      </c>
      <c r="WU535" s="57">
        <f t="shared" ref="WU535" si="392">SUM(WU536:WU549)</f>
        <v>2997374.48</v>
      </c>
      <c r="WV535" s="57">
        <f t="shared" ref="WV535" si="393">SUM(WV536:WV549)</f>
        <v>2997374.48</v>
      </c>
      <c r="WW535" s="57">
        <f>SUM(WW536:WW549)</f>
        <v>363</v>
      </c>
      <c r="WX535" s="57">
        <f t="shared" ref="WX535:WY535" si="394">SUM(WX536:WX549)</f>
        <v>363</v>
      </c>
      <c r="WY535" s="57">
        <f t="shared" si="394"/>
        <v>363</v>
      </c>
      <c r="WZ535" s="57">
        <f t="shared" ref="WZ535" si="395">SUM(WZ536:WZ549)</f>
        <v>19058502</v>
      </c>
      <c r="XA535" s="57">
        <f t="shared" ref="XA535" si="396">SUM(XA536:XA549)</f>
        <v>19832475</v>
      </c>
      <c r="XB535" s="57">
        <f t="shared" ref="XB535" si="397">SUM(XB536:XB549)</f>
        <v>19832475</v>
      </c>
      <c r="XC535" s="57">
        <f t="shared" ref="XC535" si="398">SUM(XC536:XC549)</f>
        <v>15712144.289999999</v>
      </c>
      <c r="XD535" s="57">
        <f t="shared" ref="XD535" si="399">SUM(XD536:XD549)</f>
        <v>15917596.289999999</v>
      </c>
      <c r="XE535" s="57">
        <f t="shared" ref="XE535" si="400">SUM(XE536:XE549)</f>
        <v>15917596.289999999</v>
      </c>
      <c r="XF535" s="111" t="s">
        <v>206</v>
      </c>
      <c r="XG535" s="111" t="s">
        <v>206</v>
      </c>
      <c r="XH535" s="111" t="s">
        <v>206</v>
      </c>
      <c r="XI535" s="111" t="s">
        <v>206</v>
      </c>
      <c r="XJ535" s="111" t="s">
        <v>206</v>
      </c>
      <c r="XK535" s="111" t="s">
        <v>206</v>
      </c>
      <c r="XL535" s="57">
        <f t="shared" ref="XL535" si="401">SUM(XL536:XL549)</f>
        <v>19897598.82</v>
      </c>
      <c r="XM535" s="57">
        <f t="shared" ref="XM535" si="402">SUM(XM536:XM549)</f>
        <v>19415299.050000001</v>
      </c>
      <c r="XN535" s="57">
        <f t="shared" ref="XN535" si="403">SUM(XN536:XN549)</f>
        <v>19415299.050000001</v>
      </c>
      <c r="XO535" s="57">
        <f t="shared" ref="XO535" si="404">SUM(XO536:XO549)</f>
        <v>6080384.1299999999</v>
      </c>
      <c r="XP535" s="57">
        <f t="shared" ref="XP535" si="405">SUM(XP536:XP549)</f>
        <v>6350098.3200000003</v>
      </c>
      <c r="XQ535" s="57">
        <f t="shared" ref="XQ535" si="406">SUM(XQ536:XQ549)</f>
        <v>6350098.3200000003</v>
      </c>
      <c r="XR535" s="57">
        <f>SUM(XR536:XR549)</f>
        <v>310</v>
      </c>
      <c r="XS535" s="57">
        <f t="shared" ref="XS535:XT535" si="407">SUM(XS536:XS549)</f>
        <v>310</v>
      </c>
      <c r="XT535" s="57">
        <f t="shared" si="407"/>
        <v>310</v>
      </c>
      <c r="XU535" s="57">
        <f t="shared" ref="XU535" si="408">SUM(XU536:XU549)</f>
        <v>15972017</v>
      </c>
      <c r="XV535" s="57">
        <f t="shared" ref="XV535" si="409">SUM(XV536:XV549)</f>
        <v>16620648</v>
      </c>
      <c r="XW535" s="57">
        <f t="shared" ref="XW535" si="410">SUM(XW536:XW549)</f>
        <v>16620648</v>
      </c>
      <c r="XX535" s="57">
        <f t="shared" ref="XX535" si="411">SUM(XX536:XX549)</f>
        <v>13446282.359999999</v>
      </c>
      <c r="XY535" s="57">
        <f t="shared" ref="XY535" si="412">SUM(XY536:XY549)</f>
        <v>13622249.359999999</v>
      </c>
      <c r="XZ535" s="57">
        <f t="shared" ref="XZ535" si="413">SUM(XZ536:XZ549)</f>
        <v>13622249.359999999</v>
      </c>
      <c r="YA535" s="111" t="s">
        <v>206</v>
      </c>
      <c r="YB535" s="111" t="s">
        <v>206</v>
      </c>
      <c r="YC535" s="111" t="s">
        <v>206</v>
      </c>
      <c r="YD535" s="111" t="s">
        <v>206</v>
      </c>
      <c r="YE535" s="111" t="s">
        <v>206</v>
      </c>
      <c r="YF535" s="111" t="s">
        <v>206</v>
      </c>
      <c r="YG535" s="57">
        <f t="shared" ref="YG535" si="414">SUM(YG536:YG549)</f>
        <v>16623399.23</v>
      </c>
      <c r="YH535" s="57">
        <f t="shared" ref="YH535" si="415">SUM(YH536:YH549)</f>
        <v>16035699.32</v>
      </c>
      <c r="YI535" s="57">
        <f t="shared" ref="YI535" si="416">SUM(YI536:YI549)</f>
        <v>16035699.32</v>
      </c>
      <c r="YJ535" s="57">
        <f t="shared" ref="YJ535" si="417">SUM(YJ536:YJ549)</f>
        <v>4962132.58</v>
      </c>
      <c r="YK535" s="57">
        <f t="shared" ref="YK535" si="418">SUM(YK536:YK549)</f>
        <v>5184440.75</v>
      </c>
      <c r="YL535" s="57">
        <f t="shared" ref="YL535" si="419">SUM(YL536:YL549)</f>
        <v>5184440.75</v>
      </c>
      <c r="YM535" s="57">
        <f>SUM(YM536:YM549)</f>
        <v>238</v>
      </c>
      <c r="YN535" s="57">
        <f t="shared" ref="YN535:YO535" si="420">SUM(YN536:YN549)</f>
        <v>238</v>
      </c>
      <c r="YO535" s="57">
        <f t="shared" si="420"/>
        <v>238</v>
      </c>
      <c r="YP535" s="57">
        <f t="shared" ref="YP535" si="421">SUM(YP536:YP549)</f>
        <v>11193583</v>
      </c>
      <c r="YQ535" s="57">
        <f t="shared" ref="YQ535" si="422">SUM(YQ536:YQ549)</f>
        <v>11647621</v>
      </c>
      <c r="YR535" s="57">
        <f t="shared" ref="YR535" si="423">SUM(YR536:YR549)</f>
        <v>11647621</v>
      </c>
      <c r="YS535" s="57">
        <f t="shared" ref="YS535" si="424">SUM(YS536:YS549)</f>
        <v>9715572.3599999994</v>
      </c>
      <c r="YT535" s="57">
        <f t="shared" ref="YT535" si="425">SUM(YT536:YT549)</f>
        <v>9839451.3599999994</v>
      </c>
      <c r="YU535" s="57">
        <f t="shared" ref="YU535" si="426">SUM(YU536:YU549)</f>
        <v>9839451.3599999994</v>
      </c>
      <c r="YV535" s="111" t="s">
        <v>206</v>
      </c>
      <c r="YW535" s="111" t="s">
        <v>206</v>
      </c>
      <c r="YX535" s="111" t="s">
        <v>206</v>
      </c>
      <c r="YY535" s="111" t="s">
        <v>206</v>
      </c>
      <c r="YZ535" s="111" t="s">
        <v>206</v>
      </c>
      <c r="ZA535" s="111" t="s">
        <v>206</v>
      </c>
      <c r="ZB535" s="57">
        <f t="shared" ref="ZB535" si="427">SUM(ZB536:ZB549)</f>
        <v>11651399.789999999</v>
      </c>
      <c r="ZC535" s="57">
        <f t="shared" ref="ZC535" si="428">SUM(ZC536:ZC549)</f>
        <v>11262098.92</v>
      </c>
      <c r="ZD535" s="57">
        <f t="shared" ref="ZD535" si="429">SUM(ZD536:ZD549)</f>
        <v>11262098.92</v>
      </c>
      <c r="ZE535" s="57">
        <f t="shared" ref="ZE535" si="430">SUM(ZE536:ZE549)</f>
        <v>3964813.23</v>
      </c>
      <c r="ZF535" s="57">
        <f t="shared" ref="ZF535" si="431">SUM(ZF536:ZF549)</f>
        <v>4145759.33</v>
      </c>
      <c r="ZG535" s="57">
        <f t="shared" ref="ZG535" si="432">SUM(ZG536:ZG549)</f>
        <v>4145759.33</v>
      </c>
      <c r="ZH535" s="57">
        <f>SUM(ZH536:ZH549)</f>
        <v>198</v>
      </c>
      <c r="ZI535" s="57">
        <f t="shared" ref="ZI535:ZJ535" si="433">SUM(ZI536:ZI549)</f>
        <v>198</v>
      </c>
      <c r="ZJ535" s="57">
        <f t="shared" si="433"/>
        <v>198</v>
      </c>
      <c r="ZK535" s="57">
        <f t="shared" ref="ZK535" si="434">SUM(ZK536:ZK549)</f>
        <v>9442087</v>
      </c>
      <c r="ZL535" s="57">
        <f t="shared" ref="ZL535" si="435">SUM(ZL536:ZL549)</f>
        <v>9825197</v>
      </c>
      <c r="ZM535" s="57">
        <f t="shared" ref="ZM535" si="436">SUM(ZM536:ZM549)</f>
        <v>9825197</v>
      </c>
      <c r="ZN535" s="57">
        <f t="shared" ref="ZN535" si="437">SUM(ZN536:ZN549)</f>
        <v>8215229.8799999999</v>
      </c>
      <c r="ZO535" s="57">
        <f t="shared" ref="ZO535" si="438">SUM(ZO536:ZO549)</f>
        <v>8320732.8799999999</v>
      </c>
      <c r="ZP535" s="57">
        <f t="shared" ref="ZP535" si="439">SUM(ZP536:ZP549)</f>
        <v>8320732.8799999999</v>
      </c>
      <c r="ZQ535" s="111" t="s">
        <v>206</v>
      </c>
      <c r="ZR535" s="111" t="s">
        <v>206</v>
      </c>
      <c r="ZS535" s="111" t="s">
        <v>206</v>
      </c>
      <c r="ZT535" s="111" t="s">
        <v>206</v>
      </c>
      <c r="ZU535" s="111" t="s">
        <v>206</v>
      </c>
      <c r="ZV535" s="111" t="s">
        <v>206</v>
      </c>
      <c r="ZW535" s="57">
        <f t="shared" ref="ZW535" si="440">SUM(ZW536:ZW549)</f>
        <v>9800099.5800000001</v>
      </c>
      <c r="ZX535" s="57">
        <f t="shared" ref="ZX535" si="441">SUM(ZX536:ZX549)</f>
        <v>7511799.8300000001</v>
      </c>
      <c r="ZY535" s="57">
        <f t="shared" ref="ZY535" si="442">SUM(ZY536:ZY549)</f>
        <v>7511799.8300000001</v>
      </c>
      <c r="ZZ535" s="57">
        <f t="shared" ref="ZZ535" si="443">SUM(ZZ536:ZZ549)</f>
        <v>3195964.5</v>
      </c>
      <c r="AAA535" s="57">
        <f t="shared" ref="AAA535" si="444">SUM(AAA536:AAA549)</f>
        <v>3339730.72</v>
      </c>
      <c r="AAB535" s="57">
        <f t="shared" ref="AAB535" si="445">SUM(AAB536:AAB549)</f>
        <v>3339730.72</v>
      </c>
      <c r="AAC535" s="57">
        <f>SUM(AAC536:AAC549)</f>
        <v>143</v>
      </c>
      <c r="AAD535" s="57">
        <f t="shared" ref="AAD535" si="446">SUM(AAD536:AAD549)</f>
        <v>143</v>
      </c>
      <c r="AAE535" s="57">
        <f t="shared" ref="AAE535" si="447">SUM(AAE536:AAE549)</f>
        <v>143</v>
      </c>
      <c r="AAF535" s="57">
        <f t="shared" ref="AAF535" si="448">SUM(AAF536:AAF549)</f>
        <v>6755744</v>
      </c>
      <c r="AAG535" s="57">
        <f t="shared" ref="AAG535" si="449">SUM(AAG536:AAG549)</f>
        <v>7029800</v>
      </c>
      <c r="AAH535" s="57">
        <f t="shared" ref="AAH535" si="450">SUM(AAH536:AAH549)</f>
        <v>7029800</v>
      </c>
      <c r="AAI535" s="57">
        <f t="shared" ref="AAI535" si="451">SUM(AAI536:AAI549)</f>
        <v>5868334.8899999997</v>
      </c>
      <c r="AAJ535" s="57">
        <f t="shared" ref="AAJ535" si="452">SUM(AAJ536:AAJ549)</f>
        <v>5943334.8899999997</v>
      </c>
      <c r="AAK535" s="57">
        <f t="shared" ref="AAK535" si="453">SUM(AAK536:AAK549)</f>
        <v>5943334.8899999997</v>
      </c>
      <c r="AAL535" s="111" t="s">
        <v>206</v>
      </c>
      <c r="AAM535" s="111" t="s">
        <v>206</v>
      </c>
      <c r="AAN535" s="111" t="s">
        <v>206</v>
      </c>
      <c r="AAO535" s="111" t="s">
        <v>206</v>
      </c>
      <c r="AAP535" s="111" t="s">
        <v>206</v>
      </c>
      <c r="AAQ535" s="111" t="s">
        <v>206</v>
      </c>
      <c r="AAR535" s="57">
        <f t="shared" ref="AAR535" si="454">SUM(AAR536:AAR549)</f>
        <v>7096099.8300000001</v>
      </c>
      <c r="AAS535" s="57">
        <f t="shared" ref="AAS535" si="455">SUM(AAS536:AAS549)</f>
        <v>7332100.4900000002</v>
      </c>
      <c r="AAT535" s="57">
        <f t="shared" ref="AAT535" si="456">SUM(AAT536:AAT549)</f>
        <v>7332100.4900000002</v>
      </c>
      <c r="AAU535" s="57">
        <f t="shared" ref="AAU535" si="457">SUM(AAU536:AAU549)</f>
        <v>2994311.3</v>
      </c>
      <c r="AAV535" s="57">
        <f t="shared" ref="AAV535" si="458">SUM(AAV536:AAV549)</f>
        <v>3131466.22</v>
      </c>
      <c r="AAW535" s="57">
        <f t="shared" ref="AAW535" si="459">SUM(AAW536:AAW549)</f>
        <v>3131466.22</v>
      </c>
      <c r="AAX535" s="57">
        <f>SUM(AAX536:AAX549)</f>
        <v>313</v>
      </c>
      <c r="AAY535" s="57">
        <f t="shared" ref="AAY535:AAZ535" si="460">SUM(AAY536:AAY549)</f>
        <v>313</v>
      </c>
      <c r="AAZ535" s="57">
        <f t="shared" si="460"/>
        <v>313</v>
      </c>
      <c r="ABA535" s="57">
        <f t="shared" ref="ABA535" si="461">SUM(ABA536:ABA549)</f>
        <v>20269826</v>
      </c>
      <c r="ABB535" s="57">
        <f t="shared" ref="ABB535" si="462">SUM(ABB536:ABB549)</f>
        <v>21094121</v>
      </c>
      <c r="ABC535" s="57">
        <f t="shared" ref="ABC535" si="463">SUM(ABC536:ABC549)</f>
        <v>21094121</v>
      </c>
      <c r="ABD535" s="57">
        <f t="shared" ref="ABD535" si="464">SUM(ABD536:ABD549)</f>
        <v>15809302.25</v>
      </c>
      <c r="ABE535" s="57">
        <f t="shared" ref="ABE535" si="465">SUM(ABE536:ABE549)</f>
        <v>16028234.25</v>
      </c>
      <c r="ABF535" s="57">
        <f t="shared" ref="ABF535" si="466">SUM(ABF536:ABF549)</f>
        <v>16028234.25</v>
      </c>
      <c r="ABG535" s="111" t="s">
        <v>206</v>
      </c>
      <c r="ABH535" s="111" t="s">
        <v>206</v>
      </c>
      <c r="ABI535" s="111" t="s">
        <v>206</v>
      </c>
      <c r="ABJ535" s="111" t="s">
        <v>206</v>
      </c>
      <c r="ABK535" s="111" t="s">
        <v>206</v>
      </c>
      <c r="ABL535" s="111" t="s">
        <v>206</v>
      </c>
      <c r="ABM535" s="57">
        <f t="shared" ref="ABM535" si="467">SUM(ABM536:ABM549)</f>
        <v>21120900.18</v>
      </c>
      <c r="ABN535" s="57">
        <f t="shared" ref="ABN535" si="468">SUM(ABN536:ABN549)</f>
        <v>20776700.199999999</v>
      </c>
      <c r="ABO535" s="57">
        <f t="shared" ref="ABO535" si="469">SUM(ABO536:ABO549)</f>
        <v>20776700.199999999</v>
      </c>
      <c r="ABP535" s="57">
        <f t="shared" ref="ABP535" si="470">SUM(ABP536:ABP549)</f>
        <v>5249482.07</v>
      </c>
      <c r="ABQ535" s="57">
        <f t="shared" ref="ABQ535" si="471">SUM(ABQ536:ABQ549)</f>
        <v>5474104.0599999996</v>
      </c>
      <c r="ABR535" s="57">
        <f t="shared" ref="ABR535" si="472">SUM(ABR536:ABR549)</f>
        <v>5474104.0599999996</v>
      </c>
      <c r="ABS535" s="57">
        <f>SUM(ABS536:ABS549)</f>
        <v>102</v>
      </c>
      <c r="ABT535" s="57">
        <f t="shared" ref="ABT535:ABU535" si="473">SUM(ABT536:ABT549)</f>
        <v>102</v>
      </c>
      <c r="ABU535" s="57">
        <f t="shared" si="473"/>
        <v>102</v>
      </c>
      <c r="ABV535" s="57">
        <f t="shared" ref="ABV535" si="474">SUM(ABV536:ABV549)</f>
        <v>15330339</v>
      </c>
      <c r="ABW535" s="57">
        <f t="shared" ref="ABW535" si="475">SUM(ABW536:ABW549)</f>
        <v>15956604</v>
      </c>
      <c r="ABX535" s="57">
        <f t="shared" ref="ABX535" si="476">SUM(ABX536:ABX549)</f>
        <v>15956604</v>
      </c>
      <c r="ABY535" s="57">
        <f t="shared" ref="ABY535" si="477">SUM(ABY536:ABY549)</f>
        <v>7108759.6399999997</v>
      </c>
      <c r="ABZ535" s="57">
        <f t="shared" ref="ABZ535" si="478">SUM(ABZ536:ABZ549)</f>
        <v>7216263.6399999997</v>
      </c>
      <c r="ACA535" s="57">
        <f t="shared" ref="ACA535" si="479">SUM(ACA536:ACA549)</f>
        <v>7216263.6399999997</v>
      </c>
      <c r="ACB535" s="111" t="s">
        <v>206</v>
      </c>
      <c r="ACC535" s="111" t="s">
        <v>206</v>
      </c>
      <c r="ACD535" s="111" t="s">
        <v>206</v>
      </c>
      <c r="ACE535" s="111" t="s">
        <v>206</v>
      </c>
      <c r="ACF535" s="111" t="s">
        <v>206</v>
      </c>
      <c r="ACG535" s="111" t="s">
        <v>206</v>
      </c>
      <c r="ACH535" s="57">
        <f t="shared" ref="ACH535" si="480">SUM(ACH536:ACH549)</f>
        <v>15799800.050000001</v>
      </c>
      <c r="ACI535" s="57">
        <f t="shared" ref="ACI535" si="481">SUM(ACI536:ACI549)</f>
        <v>19137899.82</v>
      </c>
      <c r="ACJ535" s="57">
        <f t="shared" ref="ACJ535" si="482">SUM(ACJ536:ACJ549)</f>
        <v>19137899.82</v>
      </c>
      <c r="ACK535" s="57">
        <f t="shared" ref="ACK535" si="483">SUM(ACK536:ACK549)</f>
        <v>2815013.18</v>
      </c>
      <c r="ACL535" s="57">
        <f t="shared" ref="ACL535" si="484">SUM(ACL536:ACL549)</f>
        <v>2947986.67</v>
      </c>
      <c r="ACM535" s="57">
        <f t="shared" ref="ACM535" si="485">SUM(ACM536:ACM549)</f>
        <v>2947986.67</v>
      </c>
      <c r="ACN535" s="57">
        <f>SUM(ACN536:ACN549)</f>
        <v>171</v>
      </c>
      <c r="ACO535" s="57">
        <f t="shared" ref="ACO535" si="486">SUM(ACO536:ACO549)</f>
        <v>171</v>
      </c>
      <c r="ACP535" s="57">
        <f t="shared" ref="ACP535" si="487">SUM(ACP536:ACP549)</f>
        <v>171</v>
      </c>
      <c r="ACQ535" s="57">
        <f t="shared" ref="ACQ535" si="488">SUM(ACQ536:ACQ549)</f>
        <v>9238283</v>
      </c>
      <c r="ACR535" s="57">
        <f t="shared" ref="ACR535" si="489">SUM(ACR536:ACR549)</f>
        <v>9613569</v>
      </c>
      <c r="ACS535" s="57">
        <f t="shared" ref="ACS535" si="490">SUM(ACS536:ACS549)</f>
        <v>9613569</v>
      </c>
      <c r="ACT535" s="57">
        <f t="shared" ref="ACT535" si="491">SUM(ACT536:ACT549)</f>
        <v>7529593.9100000001</v>
      </c>
      <c r="ACU535" s="57">
        <f t="shared" ref="ACU535" si="492">SUM(ACU536:ACU549)</f>
        <v>7628740.9100000001</v>
      </c>
      <c r="ACV535" s="57">
        <f t="shared" ref="ACV535" si="493">SUM(ACV536:ACV549)</f>
        <v>7628740.9100000001</v>
      </c>
      <c r="ACW535" s="111" t="s">
        <v>206</v>
      </c>
      <c r="ACX535" s="111" t="s">
        <v>206</v>
      </c>
      <c r="ACY535" s="111" t="s">
        <v>206</v>
      </c>
      <c r="ACZ535" s="111" t="s">
        <v>206</v>
      </c>
      <c r="ADA535" s="111" t="s">
        <v>206</v>
      </c>
      <c r="ADB535" s="111" t="s">
        <v>206</v>
      </c>
      <c r="ADC535" s="57">
        <f t="shared" ref="ADC535" si="494">SUM(ADC536:ADC549)</f>
        <v>9584600.3000000007</v>
      </c>
      <c r="ADD535" s="57">
        <f t="shared" ref="ADD535" si="495">SUM(ADD536:ADD549)</f>
        <v>7757100.3899999997</v>
      </c>
      <c r="ADE535" s="57">
        <f t="shared" ref="ADE535" si="496">SUM(ADE536:ADE549)</f>
        <v>7757100.3899999997</v>
      </c>
      <c r="ADF535" s="57">
        <f t="shared" ref="ADF535" si="497">SUM(ADF536:ADF549)</f>
        <v>3203957.76</v>
      </c>
      <c r="ADG535" s="57">
        <f t="shared" ref="ADG535" si="498">SUM(ADG536:ADG549)</f>
        <v>3350831.22</v>
      </c>
      <c r="ADH535" s="57">
        <f t="shared" ref="ADH535" si="499">SUM(ADH536:ADH549)</f>
        <v>3350831.22</v>
      </c>
      <c r="ADI535" s="57">
        <f>SUM(ADI536:ADI549)</f>
        <v>480</v>
      </c>
      <c r="ADJ535" s="57">
        <f t="shared" ref="ADJ535:ADK535" si="500">SUM(ADJ536:ADJ549)</f>
        <v>480</v>
      </c>
      <c r="ADK535" s="57">
        <f t="shared" si="500"/>
        <v>480</v>
      </c>
      <c r="ADL535" s="57">
        <f t="shared" ref="ADL535" si="501">SUM(ADL536:ADL549)</f>
        <v>24513183</v>
      </c>
      <c r="ADM535" s="57">
        <f t="shared" ref="ADM535" si="502">SUM(ADM536:ADM549)</f>
        <v>25508432</v>
      </c>
      <c r="ADN535" s="57">
        <f t="shared" ref="ADN535" si="503">SUM(ADN536:ADN549)</f>
        <v>25508432</v>
      </c>
      <c r="ADO535" s="57">
        <f t="shared" ref="ADO535" si="504">SUM(ADO536:ADO549)</f>
        <v>20523232.940000001</v>
      </c>
      <c r="ADP535" s="57">
        <f t="shared" ref="ADP535" si="505">SUM(ADP536:ADP549)</f>
        <v>20790225.940000001</v>
      </c>
      <c r="ADQ535" s="57">
        <f t="shared" ref="ADQ535" si="506">SUM(ADQ536:ADQ549)</f>
        <v>20790225.940000001</v>
      </c>
      <c r="ADR535" s="111" t="s">
        <v>206</v>
      </c>
      <c r="ADS535" s="111" t="s">
        <v>206</v>
      </c>
      <c r="ADT535" s="111" t="s">
        <v>206</v>
      </c>
      <c r="ADU535" s="111" t="s">
        <v>206</v>
      </c>
      <c r="ADV535" s="111" t="s">
        <v>206</v>
      </c>
      <c r="ADW535" s="111" t="s">
        <v>206</v>
      </c>
      <c r="ADX535" s="57">
        <f t="shared" ref="ADX535" si="507">SUM(ADX536:ADX549)</f>
        <v>22384598.949999999</v>
      </c>
      <c r="ADY535" s="57">
        <f t="shared" ref="ADY535" si="508">SUM(ADY536:ADY549)</f>
        <v>24351800.850000001</v>
      </c>
      <c r="ADZ535" s="57">
        <f t="shared" ref="ADZ535" si="509">SUM(ADZ536:ADZ549)</f>
        <v>24351800.850000001</v>
      </c>
      <c r="AEA535" s="57">
        <f t="shared" ref="AEA535" si="510">SUM(AEA536:AEA549)</f>
        <v>5990608.7300000004</v>
      </c>
      <c r="AEB535" s="57">
        <f t="shared" ref="AEB535" si="511">SUM(AEB536:AEB549)</f>
        <v>7593020.6900000004</v>
      </c>
      <c r="AEC535" s="57">
        <f t="shared" ref="AEC535" si="512">SUM(AEC536:AEC549)</f>
        <v>7593020.6900000004</v>
      </c>
      <c r="AED535" s="57">
        <f>SUM(AED536:AED549)</f>
        <v>150</v>
      </c>
      <c r="AEE535" s="57">
        <f t="shared" ref="AEE535" si="513">SUM(AEE536:AEE549)</f>
        <v>150</v>
      </c>
      <c r="AEF535" s="57">
        <f t="shared" ref="AEF535" si="514">SUM(AEF536:AEF549)</f>
        <v>150</v>
      </c>
      <c r="AEG535" s="57">
        <f t="shared" ref="AEG535" si="515">SUM(AEG536:AEG549)</f>
        <v>12600920</v>
      </c>
      <c r="AEH535" s="57">
        <f t="shared" ref="AEH535" si="516">SUM(AEH536:AEH549)</f>
        <v>13113986</v>
      </c>
      <c r="AEI535" s="57">
        <f t="shared" ref="AEI535" si="517">SUM(AEI536:AEI549)</f>
        <v>13113986</v>
      </c>
      <c r="AEJ535" s="57">
        <f t="shared" ref="AEJ535" si="518">SUM(AEJ536:AEJ549)</f>
        <v>7300890.2699999996</v>
      </c>
      <c r="AEK535" s="57">
        <f t="shared" ref="AEK535" si="519">SUM(AEK536:AEK549)</f>
        <v>7400720.2699999996</v>
      </c>
      <c r="AEL535" s="57">
        <f t="shared" ref="AEL535" si="520">SUM(AEL536:AEL549)</f>
        <v>7400720.2699999996</v>
      </c>
      <c r="AEM535" s="111" t="s">
        <v>206</v>
      </c>
      <c r="AEN535" s="111" t="s">
        <v>206</v>
      </c>
      <c r="AEO535" s="111" t="s">
        <v>206</v>
      </c>
      <c r="AEP535" s="111" t="s">
        <v>206</v>
      </c>
      <c r="AEQ535" s="111" t="s">
        <v>206</v>
      </c>
      <c r="AER535" s="111" t="s">
        <v>206</v>
      </c>
      <c r="AES535" s="57">
        <f t="shared" ref="AES535" si="521">SUM(AES536:AES549)</f>
        <v>13105599.560000001</v>
      </c>
      <c r="AET535" s="57">
        <f t="shared" ref="AET535" si="522">SUM(AET536:AET549)</f>
        <v>13190000.25</v>
      </c>
      <c r="AEU535" s="57">
        <f t="shared" ref="AEU535" si="523">SUM(AEU536:AEU549)</f>
        <v>13190000.25</v>
      </c>
      <c r="AEV535" s="57">
        <f t="shared" ref="AEV535" si="524">SUM(AEV536:AEV549)</f>
        <v>3305482.41</v>
      </c>
      <c r="AEW535" s="57">
        <f t="shared" ref="AEW535" si="525">SUM(AEW536:AEW549)</f>
        <v>3451733.24</v>
      </c>
      <c r="AEX535" s="57">
        <f t="shared" ref="AEX535" si="526">SUM(AEX536:AEX549)</f>
        <v>3451733.24</v>
      </c>
      <c r="AEY535" s="57">
        <f>SUM(AEY536:AEY549)</f>
        <v>141</v>
      </c>
      <c r="AEZ535" s="57">
        <f t="shared" ref="AEZ535" si="527">SUM(AEZ536:AEZ549)</f>
        <v>141</v>
      </c>
      <c r="AFA535" s="57">
        <f t="shared" ref="AFA535" si="528">SUM(AFA536:AFA549)</f>
        <v>141</v>
      </c>
      <c r="AFB535" s="57">
        <f t="shared" ref="AFB535" si="529">SUM(AFB536:AFB549)</f>
        <v>6530415</v>
      </c>
      <c r="AFC535" s="57">
        <f t="shared" ref="AFC535" si="530">SUM(AFC536:AFC549)</f>
        <v>6795213</v>
      </c>
      <c r="AFD535" s="57">
        <f t="shared" ref="AFD535" si="531">SUM(AFD536:AFD549)</f>
        <v>6795213</v>
      </c>
      <c r="AFE535" s="57">
        <f t="shared" ref="AFE535" si="532">SUM(AFE536:AFE549)</f>
        <v>5652663.5800000001</v>
      </c>
      <c r="AFF535" s="57">
        <f t="shared" ref="AFF535" si="533">SUM(AFF536:AFF549)</f>
        <v>5724150.5800000001</v>
      </c>
      <c r="AFG535" s="57">
        <f t="shared" ref="AFG535" si="534">SUM(AFG536:AFG549)</f>
        <v>5724150.5800000001</v>
      </c>
      <c r="AFH535" s="111" t="s">
        <v>206</v>
      </c>
      <c r="AFI535" s="111" t="s">
        <v>206</v>
      </c>
      <c r="AFJ535" s="111" t="s">
        <v>206</v>
      </c>
      <c r="AFK535" s="111" t="s">
        <v>206</v>
      </c>
      <c r="AFL535" s="111" t="s">
        <v>206</v>
      </c>
      <c r="AFM535" s="111" t="s">
        <v>206</v>
      </c>
      <c r="AFN535" s="57">
        <f t="shared" ref="AFN535" si="535">SUM(AFN536:AFN549)</f>
        <v>6841400.3700000001</v>
      </c>
      <c r="AFO535" s="57">
        <f t="shared" ref="AFO535" si="536">SUM(AFO536:AFO549)</f>
        <v>6795200.3099999996</v>
      </c>
      <c r="AFP535" s="57">
        <f t="shared" ref="AFP535" si="537">SUM(AFP536:AFP549)</f>
        <v>6795200.3099999996</v>
      </c>
      <c r="AFQ535" s="57">
        <f t="shared" ref="AFQ535" si="538">SUM(AFQ536:AFQ549)</f>
        <v>2512010.09</v>
      </c>
      <c r="AFR535" s="57">
        <f t="shared" ref="AFR535" si="539">SUM(AFR536:AFR549)</f>
        <v>2635603.9</v>
      </c>
      <c r="AFS535" s="57">
        <f t="shared" ref="AFS535" si="540">SUM(AFS536:AFS549)</f>
        <v>2635603.9</v>
      </c>
      <c r="AFT535" s="57">
        <f>SUM(AFT536:AFT549)</f>
        <v>229</v>
      </c>
      <c r="AFU535" s="57">
        <f t="shared" ref="AFU535:AFV535" si="541">SUM(AFU536:AFU549)</f>
        <v>229</v>
      </c>
      <c r="AFV535" s="57">
        <f t="shared" si="541"/>
        <v>229</v>
      </c>
      <c r="AFW535" s="57">
        <f t="shared" ref="AFW535" si="542">SUM(AFW536:AFW549)</f>
        <v>10732515</v>
      </c>
      <c r="AFX535" s="57">
        <f t="shared" ref="AFX535" si="543">SUM(AFX536:AFX549)</f>
        <v>11167817</v>
      </c>
      <c r="AFY535" s="57">
        <f t="shared" ref="AFY535" si="544">SUM(AFY536:AFY549)</f>
        <v>11167817</v>
      </c>
      <c r="AFZ535" s="57">
        <f t="shared" ref="AFZ535" si="545">SUM(AFZ536:AFZ549)</f>
        <v>9309595.4100000001</v>
      </c>
      <c r="AGA535" s="57">
        <f t="shared" ref="AGA535" si="546">SUM(AGA536:AGA549)</f>
        <v>9428078.4100000001</v>
      </c>
      <c r="AGB535" s="57">
        <f t="shared" ref="AGB535" si="547">SUM(AGB536:AGB549)</f>
        <v>9428078.4100000001</v>
      </c>
      <c r="AGC535" s="111" t="s">
        <v>206</v>
      </c>
      <c r="AGD535" s="111" t="s">
        <v>206</v>
      </c>
      <c r="AGE535" s="111" t="s">
        <v>206</v>
      </c>
      <c r="AGF535" s="111" t="s">
        <v>206</v>
      </c>
      <c r="AGG535" s="111" t="s">
        <v>206</v>
      </c>
      <c r="AGH535" s="111" t="s">
        <v>206</v>
      </c>
      <c r="AGI535" s="57">
        <f t="shared" ref="AGI535" si="548">SUM(AGI536:AGI549)</f>
        <v>11149200.24</v>
      </c>
      <c r="AGJ535" s="57">
        <f t="shared" ref="AGJ535" si="549">SUM(AGJ536:AGJ549)</f>
        <v>11336600.640000001</v>
      </c>
      <c r="AGK535" s="57">
        <f t="shared" ref="AGK535" si="550">SUM(AGK536:AGK549)</f>
        <v>11336600.640000001</v>
      </c>
      <c r="AGL535" s="57">
        <f t="shared" ref="AGL535" si="551">SUM(AGL536:AGL549)</f>
        <v>4397713.7300000004</v>
      </c>
      <c r="AGM535" s="57">
        <f t="shared" ref="AGM535" si="552">SUM(AGM536:AGM549)</f>
        <v>4599312.66</v>
      </c>
      <c r="AGN535" s="57">
        <f t="shared" ref="AGN535" si="553">SUM(AGN536:AGN549)</f>
        <v>4599312.66</v>
      </c>
      <c r="AGO535" s="57">
        <f>SUM(AGO536:AGO549)</f>
        <v>72</v>
      </c>
      <c r="AGP535" s="57">
        <f t="shared" ref="AGP535:AGQ535" si="554">SUM(AGP536:AGP549)</f>
        <v>72</v>
      </c>
      <c r="AGQ535" s="57">
        <f t="shared" si="554"/>
        <v>72</v>
      </c>
      <c r="AGR535" s="57">
        <f t="shared" ref="AGR535" si="555">SUM(AGR536:AGR549)</f>
        <v>3334680</v>
      </c>
      <c r="AGS535" s="57">
        <f t="shared" ref="AGS535" si="556">SUM(AGS536:AGS549)</f>
        <v>3469896</v>
      </c>
      <c r="AGT535" s="57">
        <f t="shared" ref="AGT535" si="557">SUM(AGT536:AGT549)</f>
        <v>3469896</v>
      </c>
      <c r="AGU535" s="57">
        <f t="shared" ref="AGU535" si="558">SUM(AGU536:AGU549)</f>
        <v>2886431.4</v>
      </c>
      <c r="AGV535" s="57">
        <f t="shared" ref="AGV535" si="559">SUM(AGV536:AGV549)</f>
        <v>2922935.4</v>
      </c>
      <c r="AGW535" s="57">
        <f t="shared" ref="AGW535" si="560">SUM(AGW536:AGW549)</f>
        <v>2922935.4</v>
      </c>
      <c r="AGX535" s="111" t="s">
        <v>206</v>
      </c>
      <c r="AGY535" s="111" t="s">
        <v>206</v>
      </c>
      <c r="AGZ535" s="111" t="s">
        <v>206</v>
      </c>
      <c r="AHA535" s="111" t="s">
        <v>206</v>
      </c>
      <c r="AHB535" s="111" t="s">
        <v>206</v>
      </c>
      <c r="AHC535" s="111" t="s">
        <v>206</v>
      </c>
      <c r="AHD535" s="57">
        <f t="shared" ref="AHD535" si="561">SUM(AHD536:AHD549)</f>
        <v>3469600.08</v>
      </c>
      <c r="AHE535" s="57">
        <f t="shared" ref="AHE535" si="562">SUM(AHE536:AHE549)</f>
        <v>3036199.68</v>
      </c>
      <c r="AHF535" s="57">
        <f t="shared" ref="AHF535" si="563">SUM(AHF536:AHF549)</f>
        <v>3036199.68</v>
      </c>
      <c r="AHG535" s="57">
        <f t="shared" ref="AHG535" si="564">SUM(AHG536:AHG549)</f>
        <v>1895295.24</v>
      </c>
      <c r="AHH535" s="57">
        <f t="shared" ref="AHH535" si="565">SUM(AHH536:AHH549)</f>
        <v>1986175.44</v>
      </c>
      <c r="AHI535" s="57">
        <f t="shared" ref="AHI535" si="566">SUM(AHI536:AHI549)</f>
        <v>1986175.44</v>
      </c>
      <c r="AHJ535" s="57">
        <f>SUM(AHJ536:AHJ549)</f>
        <v>165</v>
      </c>
      <c r="AHK535" s="57">
        <f t="shared" ref="AHK535:AHL535" si="567">SUM(AHK536:AHK549)</f>
        <v>165</v>
      </c>
      <c r="AHL535" s="57">
        <f t="shared" si="567"/>
        <v>165</v>
      </c>
      <c r="AHM535" s="57">
        <f t="shared" ref="AHM535" si="568">SUM(AHM536:AHM549)</f>
        <v>7806269</v>
      </c>
      <c r="AHN535" s="57">
        <f t="shared" ref="AHN535" si="569">SUM(AHN536:AHN549)</f>
        <v>8122951</v>
      </c>
      <c r="AHO535" s="57">
        <f t="shared" ref="AHO535" si="570">SUM(AHO536:AHO549)</f>
        <v>8122951</v>
      </c>
      <c r="AHP535" s="57">
        <f t="shared" ref="AHP535" si="571">SUM(AHP536:AHP549)</f>
        <v>6782572.1699999999</v>
      </c>
      <c r="AHQ535" s="57">
        <f t="shared" ref="AHQ535" si="572">SUM(AHQ536:AHQ549)</f>
        <v>6869321.1699999999</v>
      </c>
      <c r="AHR535" s="57">
        <f t="shared" ref="AHR535" si="573">SUM(AHR536:AHR549)</f>
        <v>6869321.1699999999</v>
      </c>
      <c r="AHS535" s="111" t="s">
        <v>206</v>
      </c>
      <c r="AHT535" s="111" t="s">
        <v>206</v>
      </c>
      <c r="AHU535" s="111" t="s">
        <v>206</v>
      </c>
      <c r="AHV535" s="111" t="s">
        <v>206</v>
      </c>
      <c r="AHW535" s="111" t="s">
        <v>206</v>
      </c>
      <c r="AHX535" s="111" t="s">
        <v>206</v>
      </c>
      <c r="AHY535" s="57">
        <f t="shared" ref="AHY535" si="574">SUM(AHY536:AHY549)</f>
        <v>8170199.9000000004</v>
      </c>
      <c r="AHZ535" s="57">
        <f t="shared" ref="AHZ535" si="575">SUM(AHZ536:AHZ549)</f>
        <v>8191099.5199999996</v>
      </c>
      <c r="AIA535" s="57">
        <f t="shared" ref="AIA535" si="576">SUM(AIA536:AIA549)</f>
        <v>8191099.5199999996</v>
      </c>
      <c r="AIB535" s="57">
        <f t="shared" ref="AIB535" si="577">SUM(AIB536:AIB549)</f>
        <v>2816826.23</v>
      </c>
      <c r="AIC535" s="57">
        <f t="shared" ref="AIC535" si="578">SUM(AIC536:AIC549)</f>
        <v>2948392.25</v>
      </c>
      <c r="AID535" s="57">
        <f t="shared" ref="AID535" si="579">SUM(AID536:AID549)</f>
        <v>2948392.25</v>
      </c>
      <c r="AIE535" s="57">
        <f>SUM(AIE536:AIE549)</f>
        <v>0</v>
      </c>
      <c r="AIF535" s="57">
        <f t="shared" ref="AIF535:AIG535" si="580">SUM(AIF536:AIF549)</f>
        <v>0</v>
      </c>
      <c r="AIG535" s="57">
        <f t="shared" si="580"/>
        <v>0</v>
      </c>
      <c r="AIH535" s="57">
        <f t="shared" ref="AIH535" si="581">SUM(AIH536:AIH549)</f>
        <v>0</v>
      </c>
      <c r="AII535" s="57">
        <f t="shared" ref="AII535" si="582">SUM(AII536:AII549)</f>
        <v>0</v>
      </c>
      <c r="AIJ535" s="57">
        <f t="shared" ref="AIJ535" si="583">SUM(AIJ536:AIJ549)</f>
        <v>0</v>
      </c>
      <c r="AIK535" s="57">
        <f t="shared" ref="AIK535" si="584">SUM(AIK536:AIK549)</f>
        <v>0</v>
      </c>
      <c r="AIL535" s="57">
        <f t="shared" ref="AIL535" si="585">SUM(AIL536:AIL549)</f>
        <v>0</v>
      </c>
      <c r="AIM535" s="57">
        <f t="shared" ref="AIM535" si="586">SUM(AIM536:AIM549)</f>
        <v>0</v>
      </c>
      <c r="AIN535" s="111" t="s">
        <v>206</v>
      </c>
      <c r="AIO535" s="111" t="s">
        <v>206</v>
      </c>
      <c r="AIP535" s="111" t="s">
        <v>206</v>
      </c>
      <c r="AIQ535" s="111" t="s">
        <v>206</v>
      </c>
      <c r="AIR535" s="111" t="s">
        <v>206</v>
      </c>
      <c r="AIS535" s="111" t="s">
        <v>206</v>
      </c>
      <c r="AIT535" s="57">
        <f t="shared" ref="AIT535" si="587">SUM(AIT536:AIT549)</f>
        <v>0</v>
      </c>
      <c r="AIU535" s="57">
        <f t="shared" ref="AIU535" si="588">SUM(AIU536:AIU549)</f>
        <v>0</v>
      </c>
      <c r="AIV535" s="57">
        <f t="shared" ref="AIV535" si="589">SUM(AIV536:AIV549)</f>
        <v>0</v>
      </c>
      <c r="AIW535" s="57">
        <f t="shared" ref="AIW535" si="590">SUM(AIW536:AIW549)</f>
        <v>0</v>
      </c>
      <c r="AIX535" s="57">
        <f t="shared" ref="AIX535" si="591">SUM(AIX536:AIX549)</f>
        <v>0</v>
      </c>
      <c r="AIY535" s="57">
        <f t="shared" ref="AIY535" si="592">SUM(AIY536:AIY549)</f>
        <v>0</v>
      </c>
      <c r="AIZ535" s="57">
        <f>SUM(AIZ536:AIZ549)</f>
        <v>230</v>
      </c>
      <c r="AJA535" s="57">
        <f t="shared" ref="AJA535:AJB535" si="593">SUM(AJA536:AJA549)</f>
        <v>230</v>
      </c>
      <c r="AJB535" s="57">
        <f t="shared" si="593"/>
        <v>230</v>
      </c>
      <c r="AJC535" s="57">
        <f t="shared" ref="AJC535" si="594">SUM(AJC536:AJC549)</f>
        <v>10873615</v>
      </c>
      <c r="AJD535" s="57">
        <f t="shared" ref="AJD535" si="595">SUM(AJD536:AJD549)</f>
        <v>11314725</v>
      </c>
      <c r="AJE535" s="57">
        <f t="shared" ref="AJE535" si="596">SUM(AJE536:AJE549)</f>
        <v>11314725</v>
      </c>
      <c r="AJF535" s="57">
        <f t="shared" ref="AJF535" si="597">SUM(AJF536:AJF549)</f>
        <v>9446477.4000000004</v>
      </c>
      <c r="AJG535" s="57">
        <f t="shared" ref="AJG535" si="598">SUM(AJG536:AJG549)</f>
        <v>9567252.4000000004</v>
      </c>
      <c r="AJH535" s="57">
        <f t="shared" ref="AJH535" si="599">SUM(AJH536:AJH549)</f>
        <v>9567252.4000000004</v>
      </c>
      <c r="AJI535" s="111" t="s">
        <v>206</v>
      </c>
      <c r="AJJ535" s="111" t="s">
        <v>206</v>
      </c>
      <c r="AJK535" s="111" t="s">
        <v>206</v>
      </c>
      <c r="AJL535" s="111" t="s">
        <v>206</v>
      </c>
      <c r="AJM535" s="111" t="s">
        <v>206</v>
      </c>
      <c r="AJN535" s="111" t="s">
        <v>206</v>
      </c>
      <c r="AJO535" s="57">
        <f t="shared" ref="AJO535" si="600">SUM(AJO536:AJO549)</f>
        <v>11296100.1</v>
      </c>
      <c r="AJP535" s="57">
        <f t="shared" ref="AJP535" si="601">SUM(AJP536:AJP549)</f>
        <v>11106700.800000001</v>
      </c>
      <c r="AJQ535" s="57">
        <f t="shared" ref="AJQ535" si="602">SUM(AJQ536:AJQ549)</f>
        <v>11106700.800000001</v>
      </c>
      <c r="AJR535" s="57">
        <f t="shared" ref="AJR535" si="603">SUM(AJR536:AJR549)</f>
        <v>4201648.5999999996</v>
      </c>
      <c r="AJS535" s="57">
        <f t="shared" ref="AJS535" si="604">SUM(AJS536:AJS549)</f>
        <v>4393673.55</v>
      </c>
      <c r="AJT535" s="57">
        <f t="shared" ref="AJT535" si="605">SUM(AJT536:AJT549)</f>
        <v>4393673.55</v>
      </c>
      <c r="AJU535" s="57">
        <f>SUM(AJU536:AJU549)</f>
        <v>165</v>
      </c>
      <c r="AJV535" s="57">
        <f t="shared" ref="AJV535" si="606">SUM(AJV536:AJV549)</f>
        <v>165</v>
      </c>
      <c r="AJW535" s="57">
        <f t="shared" ref="AJW535" si="607">SUM(AJW536:AJW549)</f>
        <v>165</v>
      </c>
      <c r="AJX535" s="57">
        <f t="shared" ref="AJX535" si="608">SUM(AJX536:AJX549)</f>
        <v>7799950</v>
      </c>
      <c r="AJY535" s="57">
        <f t="shared" ref="AJY535" si="609">SUM(AJY536:AJY549)</f>
        <v>8116370</v>
      </c>
      <c r="AJZ535" s="57">
        <f t="shared" ref="AJZ535" si="610">SUM(AJZ536:AJZ549)</f>
        <v>8116370</v>
      </c>
      <c r="AKA535" s="57">
        <f t="shared" ref="AKA535" si="611">SUM(AKA536:AKA549)</f>
        <v>6776119.3499999996</v>
      </c>
      <c r="AKB535" s="57">
        <f t="shared" ref="AKB535" si="612">SUM(AKB536:AKB549)</f>
        <v>6862749.3499999996</v>
      </c>
      <c r="AKC535" s="57">
        <f t="shared" ref="AKC535" si="613">SUM(AKC536:AKC549)</f>
        <v>6862749.3499999996</v>
      </c>
      <c r="AKD535" s="111" t="s">
        <v>206</v>
      </c>
      <c r="AKE535" s="111" t="s">
        <v>206</v>
      </c>
      <c r="AKF535" s="111" t="s">
        <v>206</v>
      </c>
      <c r="AKG535" s="111" t="s">
        <v>206</v>
      </c>
      <c r="AKH535" s="111" t="s">
        <v>206</v>
      </c>
      <c r="AKI535" s="111" t="s">
        <v>206</v>
      </c>
      <c r="AKJ535" s="57">
        <f t="shared" ref="AKJ535" si="614">SUM(AKJ536:AKJ549)</f>
        <v>8146300.4500000002</v>
      </c>
      <c r="AKK535" s="57">
        <f t="shared" ref="AKK535" si="615">SUM(AKK536:AKK549)</f>
        <v>8116400.2000000002</v>
      </c>
      <c r="AKL535" s="57">
        <f t="shared" ref="AKL535" si="616">SUM(AKL536:AKL549)</f>
        <v>8116400.2000000002</v>
      </c>
      <c r="AKM535" s="57">
        <f t="shared" ref="AKM535" si="617">SUM(AKM536:AKM549)</f>
        <v>2960406.15</v>
      </c>
      <c r="AKN535" s="57">
        <f t="shared" ref="AKN535" si="618">SUM(AKN536:AKN549)</f>
        <v>3098931.05</v>
      </c>
      <c r="AKO535" s="57">
        <f t="shared" ref="AKO535" si="619">SUM(AKO536:AKO549)</f>
        <v>3098931.05</v>
      </c>
      <c r="AKP535" s="57">
        <f>SUM(AKP536:AKP549)</f>
        <v>173</v>
      </c>
      <c r="AKQ535" s="57">
        <f t="shared" ref="AKQ535:AKR535" si="620">SUM(AKQ536:AKQ549)</f>
        <v>173</v>
      </c>
      <c r="AKR535" s="57">
        <f t="shared" si="620"/>
        <v>173</v>
      </c>
      <c r="AKS535" s="57">
        <f t="shared" ref="AKS535" si="621">SUM(AKS536:AKS549)</f>
        <v>8157832</v>
      </c>
      <c r="AKT535" s="57">
        <f t="shared" ref="AKT535" si="622">SUM(AKT536:AKT549)</f>
        <v>8488752</v>
      </c>
      <c r="AKU535" s="57">
        <f t="shared" ref="AKU535" si="623">SUM(AKU536:AKU549)</f>
        <v>8488752</v>
      </c>
      <c r="AKV535" s="57">
        <f t="shared" ref="AKV535" si="624">SUM(AKV536:AKV549)</f>
        <v>7083967.1399999997</v>
      </c>
      <c r="AKW535" s="57">
        <f t="shared" ref="AKW535" si="625">SUM(AKW536:AKW549)</f>
        <v>7174415.1399999997</v>
      </c>
      <c r="AKX535" s="57">
        <f t="shared" ref="AKX535" si="626">SUM(AKX536:AKX549)</f>
        <v>7174415.1399999997</v>
      </c>
      <c r="AKY535" s="111" t="s">
        <v>206</v>
      </c>
      <c r="AKZ535" s="111" t="s">
        <v>206</v>
      </c>
      <c r="ALA535" s="111" t="s">
        <v>206</v>
      </c>
      <c r="ALB535" s="111" t="s">
        <v>206</v>
      </c>
      <c r="ALC535" s="111" t="s">
        <v>206</v>
      </c>
      <c r="ALD535" s="111" t="s">
        <v>206</v>
      </c>
      <c r="ALE535" s="57">
        <f t="shared" ref="ALE535" si="627">SUM(ALE536:ALE549)</f>
        <v>8495800.3800000008</v>
      </c>
      <c r="ALF535" s="57">
        <f t="shared" ref="ALF535" si="628">SUM(ALF536:ALF549)</f>
        <v>8425300.6099999994</v>
      </c>
      <c r="ALG535" s="57">
        <f t="shared" ref="ALG535" si="629">SUM(ALG536:ALG549)</f>
        <v>8425300.6099999994</v>
      </c>
      <c r="ALH535" s="57">
        <f t="shared" ref="ALH535" si="630">SUM(ALH536:ALH549)</f>
        <v>3068164.49</v>
      </c>
      <c r="ALI535" s="57">
        <f t="shared" ref="ALI535" si="631">SUM(ALI536:ALI549)</f>
        <v>3209386.68</v>
      </c>
      <c r="ALJ535" s="57">
        <f t="shared" ref="ALJ535" si="632">SUM(ALJ536:ALJ549)</f>
        <v>3209386.68</v>
      </c>
      <c r="ALK535" s="57">
        <f>SUM(ALK536:ALK549)</f>
        <v>152</v>
      </c>
      <c r="ALL535" s="57">
        <f t="shared" ref="ALL535:ALM535" si="633">SUM(ALL536:ALL549)</f>
        <v>152</v>
      </c>
      <c r="ALM535" s="57">
        <f t="shared" si="633"/>
        <v>152</v>
      </c>
      <c r="ALN535" s="57">
        <f t="shared" ref="ALN535" si="634">SUM(ALN536:ALN549)</f>
        <v>7153622</v>
      </c>
      <c r="ALO535" s="57">
        <f t="shared" ref="ALO535" si="635">SUM(ALO536:ALO549)</f>
        <v>7443794</v>
      </c>
      <c r="ALP535" s="57">
        <f t="shared" ref="ALP535" si="636">SUM(ALP536:ALP549)</f>
        <v>7443794</v>
      </c>
      <c r="ALQ535" s="57">
        <f t="shared" ref="ALQ535" si="637">SUM(ALQ536:ALQ549)</f>
        <v>6209783.6399999997</v>
      </c>
      <c r="ALR535" s="57">
        <f t="shared" ref="ALR535" si="638">SUM(ALR536:ALR549)</f>
        <v>6288989.6399999997</v>
      </c>
      <c r="ALS535" s="57">
        <f t="shared" ref="ALS535" si="639">SUM(ALS536:ALS549)</f>
        <v>6288989.6399999997</v>
      </c>
      <c r="ALT535" s="111" t="s">
        <v>206</v>
      </c>
      <c r="ALU535" s="111" t="s">
        <v>206</v>
      </c>
      <c r="ALV535" s="111" t="s">
        <v>206</v>
      </c>
      <c r="ALW535" s="111" t="s">
        <v>206</v>
      </c>
      <c r="ALX535" s="111" t="s">
        <v>206</v>
      </c>
      <c r="ALY535" s="111" t="s">
        <v>206</v>
      </c>
      <c r="ALZ535" s="57">
        <f t="shared" ref="ALZ535" si="640">SUM(ALZ536:ALZ549)</f>
        <v>7505699.4400000004</v>
      </c>
      <c r="AMA535" s="57">
        <f t="shared" ref="AMA535" si="641">SUM(AMA536:AMA549)</f>
        <v>7406600.3799999999</v>
      </c>
      <c r="AMB535" s="57">
        <f t="shared" ref="AMB535" si="642">SUM(AMB536:AMB549)</f>
        <v>7406600.3799999999</v>
      </c>
      <c r="AMC535" s="57">
        <f t="shared" ref="AMC535" si="643">SUM(AMC536:AMC549)</f>
        <v>3156904.04</v>
      </c>
      <c r="AMD535" s="57">
        <f t="shared" ref="AMD535" si="644">SUM(AMD536:AMD549)</f>
        <v>3297995.02</v>
      </c>
      <c r="AME535" s="57">
        <f t="shared" ref="AME535" si="645">SUM(AME536:AME549)</f>
        <v>3297995.02</v>
      </c>
      <c r="AMF535" s="57">
        <f>SUM(AMF536:AMF549)</f>
        <v>339</v>
      </c>
      <c r="AMG535" s="57">
        <f t="shared" ref="AMG535" si="646">SUM(AMG536:AMG549)</f>
        <v>339</v>
      </c>
      <c r="AMH535" s="57">
        <f t="shared" ref="AMH535" si="647">SUM(AMH536:AMH549)</f>
        <v>339</v>
      </c>
      <c r="AMI535" s="57">
        <f t="shared" ref="AMI535" si="648">SUM(AMI536:AMI549)</f>
        <v>18911496</v>
      </c>
      <c r="AMJ535" s="57">
        <f t="shared" ref="AMJ535" si="649">SUM(AMJ536:AMJ549)</f>
        <v>19679873</v>
      </c>
      <c r="AMK535" s="57">
        <f t="shared" ref="AMK535" si="650">SUM(AMK536:AMK549)</f>
        <v>19679873</v>
      </c>
      <c r="AML535" s="57">
        <f t="shared" ref="AML535" si="651">SUM(AML536:AML549)</f>
        <v>15062890.73</v>
      </c>
      <c r="AMM535" s="57">
        <f t="shared" ref="AMM535" si="652">SUM(AMM536:AMM549)</f>
        <v>15261960.73</v>
      </c>
      <c r="AMN535" s="57">
        <f t="shared" ref="AMN535" si="653">SUM(AMN536:AMN549)</f>
        <v>15261960.73</v>
      </c>
      <c r="AMO535" s="111" t="s">
        <v>206</v>
      </c>
      <c r="AMP535" s="111" t="s">
        <v>206</v>
      </c>
      <c r="AMQ535" s="111" t="s">
        <v>206</v>
      </c>
      <c r="AMR535" s="111" t="s">
        <v>206</v>
      </c>
      <c r="AMS535" s="111" t="s">
        <v>206</v>
      </c>
      <c r="AMT535" s="111" t="s">
        <v>206</v>
      </c>
      <c r="AMU535" s="57">
        <f t="shared" ref="AMU535" si="654">SUM(AMU536:AMU549)</f>
        <v>19815299.530000001</v>
      </c>
      <c r="AMV535" s="57">
        <f t="shared" ref="AMV535" si="655">SUM(AMV536:AMV549)</f>
        <v>19767698.629999999</v>
      </c>
      <c r="AMW535" s="57">
        <f t="shared" ref="AMW535" si="656">SUM(AMW536:AMW549)</f>
        <v>19767698.629999999</v>
      </c>
      <c r="AMX535" s="57">
        <f t="shared" ref="AMX535" si="657">SUM(AMX536:AMX549)</f>
        <v>6457949.9400000004</v>
      </c>
      <c r="AMY535" s="57">
        <f t="shared" ref="AMY535" si="658">SUM(AMY536:AMY549)</f>
        <v>6746272.3200000003</v>
      </c>
      <c r="AMZ535" s="57">
        <f t="shared" ref="AMZ535" si="659">SUM(AMZ536:AMZ549)</f>
        <v>6746272.3200000003</v>
      </c>
      <c r="ANA535" s="57">
        <f>SUM(ANA536:ANA549)</f>
        <v>53</v>
      </c>
      <c r="ANB535" s="57">
        <f t="shared" ref="ANB535" si="660">SUM(ANB536:ANB549)</f>
        <v>53</v>
      </c>
      <c r="ANC535" s="57">
        <f t="shared" ref="ANC535" si="661">SUM(ANC536:ANC549)</f>
        <v>53</v>
      </c>
      <c r="AND535" s="57">
        <f t="shared" ref="AND535" si="662">SUM(AND536:AND549)</f>
        <v>2536842</v>
      </c>
      <c r="ANE535" s="57">
        <f t="shared" ref="ANE535" si="663">SUM(ANE536:ANE549)</f>
        <v>2639782</v>
      </c>
      <c r="ANF535" s="57">
        <f t="shared" ref="ANF535" si="664">SUM(ANF536:ANF549)</f>
        <v>2639782</v>
      </c>
      <c r="ANG535" s="57">
        <f t="shared" ref="ANG535" si="665">SUM(ANG536:ANG549)</f>
        <v>2208557.83</v>
      </c>
      <c r="ANH535" s="57">
        <f t="shared" ref="ANH535" si="666">SUM(ANH536:ANH549)</f>
        <v>2236975.83</v>
      </c>
      <c r="ANI535" s="57">
        <f t="shared" ref="ANI535" si="667">SUM(ANI536:ANI549)</f>
        <v>2236975.83</v>
      </c>
      <c r="ANJ535" s="111" t="s">
        <v>206</v>
      </c>
      <c r="ANK535" s="111" t="s">
        <v>206</v>
      </c>
      <c r="ANL535" s="111" t="s">
        <v>206</v>
      </c>
      <c r="ANM535" s="111" t="s">
        <v>206</v>
      </c>
      <c r="ANN535" s="111" t="s">
        <v>206</v>
      </c>
      <c r="ANO535" s="111" t="s">
        <v>206</v>
      </c>
      <c r="ANP535" s="57">
        <f t="shared" ref="ANP535" si="668">SUM(ANP536:ANP549)</f>
        <v>0</v>
      </c>
      <c r="ANQ535" s="57">
        <f t="shared" ref="ANQ535" si="669">SUM(ANQ536:ANQ549)</f>
        <v>0</v>
      </c>
      <c r="ANR535" s="57">
        <f t="shared" ref="ANR535" si="670">SUM(ANR536:ANR549)</f>
        <v>0</v>
      </c>
      <c r="ANS535" s="57">
        <f t="shared" ref="ANS535" si="671">SUM(ANS536:ANS549)</f>
        <v>1027810.34</v>
      </c>
      <c r="ANT535" s="57">
        <f t="shared" ref="ANT535" si="672">SUM(ANT536:ANT549)</f>
        <v>0</v>
      </c>
      <c r="ANU535" s="57">
        <f t="shared" ref="ANU535" si="673">SUM(ANU536:ANU549)</f>
        <v>0</v>
      </c>
      <c r="ANV535" s="57">
        <f>SUM(ANV536:ANV549)</f>
        <v>295</v>
      </c>
      <c r="ANW535" s="57">
        <f t="shared" ref="ANW535:ANX535" si="674">SUM(ANW536:ANW549)</f>
        <v>295</v>
      </c>
      <c r="ANX535" s="57">
        <f t="shared" si="674"/>
        <v>295</v>
      </c>
      <c r="ANY535" s="57">
        <f t="shared" ref="ANY535" si="675">SUM(ANY536:ANY549)</f>
        <v>16001724</v>
      </c>
      <c r="ANZ535" s="57">
        <f t="shared" ref="ANZ535" si="676">SUM(ANZ536:ANZ549)</f>
        <v>16651705</v>
      </c>
      <c r="AOA535" s="57">
        <f t="shared" ref="AOA535" si="677">SUM(AOA536:AOA549)</f>
        <v>16651705</v>
      </c>
      <c r="AOB535" s="57">
        <f t="shared" ref="AOB535" si="678">SUM(AOB536:AOB549)</f>
        <v>12912628.85</v>
      </c>
      <c r="AOC535" s="57">
        <f t="shared" ref="AOC535" si="679">SUM(AOC536:AOC549)</f>
        <v>13082254.85</v>
      </c>
      <c r="AOD535" s="57">
        <f t="shared" ref="AOD535" si="680">SUM(AOD536:AOD549)</f>
        <v>13082254.85</v>
      </c>
      <c r="AOE535" s="111" t="s">
        <v>206</v>
      </c>
      <c r="AOF535" s="111" t="s">
        <v>206</v>
      </c>
      <c r="AOG535" s="111" t="s">
        <v>206</v>
      </c>
      <c r="AOH535" s="111" t="s">
        <v>206</v>
      </c>
      <c r="AOI535" s="111" t="s">
        <v>206</v>
      </c>
      <c r="AOJ535" s="111" t="s">
        <v>206</v>
      </c>
      <c r="AOK535" s="57">
        <f t="shared" ref="AOK535" si="681">SUM(AOK536:AOK549)</f>
        <v>16852400.879999999</v>
      </c>
      <c r="AOL535" s="57">
        <f t="shared" ref="AOL535" si="682">SUM(AOL536:AOL549)</f>
        <v>17048501.09</v>
      </c>
      <c r="AOM535" s="57">
        <f t="shared" ref="AOM535" si="683">SUM(AOM536:AOM549)</f>
        <v>17048501.09</v>
      </c>
      <c r="AON535" s="57">
        <f t="shared" ref="AON535" si="684">SUM(AON536:AON549)</f>
        <v>5733332.04</v>
      </c>
      <c r="AOO535" s="57">
        <f t="shared" ref="AOO535" si="685">SUM(AOO536:AOO549)</f>
        <v>5989754.1200000001</v>
      </c>
      <c r="AOP535" s="57">
        <f t="shared" ref="AOP535" si="686">SUM(AOP536:AOP549)</f>
        <v>5989754.1200000001</v>
      </c>
      <c r="AOQ535" s="57">
        <f>SUM(AOQ536:AOQ549)</f>
        <v>319</v>
      </c>
      <c r="AOR535" s="57">
        <f t="shared" ref="AOR535:AOS535" si="687">SUM(AOR536:AOR549)</f>
        <v>319</v>
      </c>
      <c r="AOS535" s="57">
        <f t="shared" si="687"/>
        <v>319</v>
      </c>
      <c r="AOT535" s="57">
        <f t="shared" ref="AOT535" si="688">SUM(AOT536:AOT549)</f>
        <v>15222447</v>
      </c>
      <c r="AOU535" s="57">
        <f t="shared" ref="AOU535" si="689">SUM(AOU536:AOU549)</f>
        <v>15839949</v>
      </c>
      <c r="AOV535" s="57">
        <f t="shared" ref="AOV535" si="690">SUM(AOV536:AOV549)</f>
        <v>15839949</v>
      </c>
      <c r="AOW535" s="57">
        <f t="shared" ref="AOW535" si="691">SUM(AOW536:AOW549)</f>
        <v>13370454.859999999</v>
      </c>
      <c r="AOX535" s="57">
        <f t="shared" ref="AOX535" si="692">SUM(AOX536:AOX549)</f>
        <v>13542925.859999999</v>
      </c>
      <c r="AOY535" s="57">
        <f t="shared" ref="AOY535" si="693">SUM(AOY536:AOY549)</f>
        <v>13542925.859999999</v>
      </c>
      <c r="AOZ535" s="111" t="s">
        <v>206</v>
      </c>
      <c r="APA535" s="111" t="s">
        <v>206</v>
      </c>
      <c r="APB535" s="111" t="s">
        <v>206</v>
      </c>
      <c r="APC535" s="111" t="s">
        <v>206</v>
      </c>
      <c r="APD535" s="111" t="s">
        <v>206</v>
      </c>
      <c r="APE535" s="111" t="s">
        <v>206</v>
      </c>
      <c r="APF535" s="57">
        <f t="shared" ref="APF535" si="694">SUM(APF536:APF549)</f>
        <v>15931000.99</v>
      </c>
      <c r="APG535" s="57">
        <f t="shared" ref="APG535" si="695">SUM(APG536:APG549)</f>
        <v>15421999.92</v>
      </c>
      <c r="APH535" s="57">
        <f t="shared" ref="APH535" si="696">SUM(APH536:APH549)</f>
        <v>15421999.92</v>
      </c>
      <c r="API535" s="57">
        <f t="shared" ref="API535" si="697">SUM(API536:API549)</f>
        <v>6764741.6900000004</v>
      </c>
      <c r="APJ535" s="57">
        <f t="shared" ref="APJ535" si="698">SUM(APJ536:APJ549)</f>
        <v>7065350.5499999998</v>
      </c>
      <c r="APK535" s="57">
        <f t="shared" ref="APK535" si="699">SUM(APK536:APK549)</f>
        <v>7065350.5499999998</v>
      </c>
      <c r="APL535" s="57">
        <f>SUM(APL536:APL549)</f>
        <v>175</v>
      </c>
      <c r="APM535" s="57">
        <f t="shared" ref="APM535" si="700">SUM(APM536:APM549)</f>
        <v>175</v>
      </c>
      <c r="APN535" s="57">
        <f t="shared" ref="APN535" si="701">SUM(APN536:APN549)</f>
        <v>175</v>
      </c>
      <c r="APO535" s="57">
        <f t="shared" ref="APO535" si="702">SUM(APO536:APO549)</f>
        <v>8275738</v>
      </c>
      <c r="APP535" s="57">
        <f t="shared" ref="APP535" si="703">SUM(APP536:APP549)</f>
        <v>8611462</v>
      </c>
      <c r="APQ535" s="57">
        <f t="shared" ref="APQ535" si="704">SUM(APQ536:APQ549)</f>
        <v>8611462</v>
      </c>
      <c r="APR535" s="57">
        <f t="shared" ref="APR535" si="705">SUM(APR536:APR549)</f>
        <v>7189921.8899999997</v>
      </c>
      <c r="APS535" s="57">
        <f t="shared" ref="APS535" si="706">SUM(APS536:APS549)</f>
        <v>7281859.8899999997</v>
      </c>
      <c r="APT535" s="57">
        <f t="shared" ref="APT535" si="707">SUM(APT536:APT549)</f>
        <v>7281859.8899999997</v>
      </c>
      <c r="APU535" s="111" t="s">
        <v>206</v>
      </c>
      <c r="APV535" s="111" t="s">
        <v>206</v>
      </c>
      <c r="APW535" s="111" t="s">
        <v>206</v>
      </c>
      <c r="APX535" s="111" t="s">
        <v>206</v>
      </c>
      <c r="APY535" s="111" t="s">
        <v>206</v>
      </c>
      <c r="APZ535" s="111" t="s">
        <v>206</v>
      </c>
      <c r="AQA535" s="57">
        <f t="shared" ref="AQA535" si="708">SUM(AQA536:AQA549)</f>
        <v>8616100.0099999998</v>
      </c>
      <c r="AQB535" s="57">
        <f t="shared" ref="AQB535" si="709">SUM(AQB536:AQB549)</f>
        <v>8558799.5199999996</v>
      </c>
      <c r="AQC535" s="57">
        <f t="shared" ref="AQC535" si="710">SUM(AQC536:AQC549)</f>
        <v>8558799.5199999996</v>
      </c>
      <c r="AQD535" s="57">
        <f t="shared" ref="AQD535" si="711">SUM(AQD536:AQD549)</f>
        <v>3135533.43</v>
      </c>
      <c r="AQE535" s="57">
        <f t="shared" ref="AQE535" si="712">SUM(AQE536:AQE549)</f>
        <v>3278971.5</v>
      </c>
      <c r="AQF535" s="57">
        <f t="shared" ref="AQF535" si="713">SUM(AQF536:AQF549)</f>
        <v>3278971.5</v>
      </c>
      <c r="AQG535" s="57">
        <f>SUM(AQG536:AQG549)</f>
        <v>274</v>
      </c>
      <c r="AQH535" s="57">
        <f t="shared" ref="AQH535" si="714">SUM(AQH536:AQH549)</f>
        <v>274</v>
      </c>
      <c r="AQI535" s="57">
        <f t="shared" ref="AQI535" si="715">SUM(AQI536:AQI549)</f>
        <v>274</v>
      </c>
      <c r="AQJ535" s="57">
        <f t="shared" ref="AQJ535" si="716">SUM(AQJ536:AQJ549)</f>
        <v>16318020</v>
      </c>
      <c r="AQK535" s="57">
        <f t="shared" ref="AQK535" si="717">SUM(AQK536:AQK549)</f>
        <v>16981423</v>
      </c>
      <c r="AQL535" s="57">
        <f t="shared" ref="AQL535" si="718">SUM(AQL536:AQL549)</f>
        <v>16981423</v>
      </c>
      <c r="AQM535" s="57">
        <f t="shared" ref="AQM535" si="719">SUM(AQM536:AQM549)</f>
        <v>12630860.18</v>
      </c>
      <c r="AQN535" s="57">
        <f t="shared" ref="AQN535" si="720">SUM(AQN536:AQN549)</f>
        <v>12800186.18</v>
      </c>
      <c r="AQO535" s="57">
        <f t="shared" ref="AQO535" si="721">SUM(AQO536:AQO549)</f>
        <v>12800186.18</v>
      </c>
      <c r="AQP535" s="111" t="s">
        <v>206</v>
      </c>
      <c r="AQQ535" s="111" t="s">
        <v>206</v>
      </c>
      <c r="AQR535" s="111" t="s">
        <v>206</v>
      </c>
      <c r="AQS535" s="111" t="s">
        <v>206</v>
      </c>
      <c r="AQT535" s="111" t="s">
        <v>206</v>
      </c>
      <c r="AQU535" s="111" t="s">
        <v>206</v>
      </c>
      <c r="AQV535" s="57">
        <f t="shared" ref="AQV535" si="722">SUM(AQV536:AQV549)</f>
        <v>17157199.57</v>
      </c>
      <c r="AQW535" s="57">
        <f t="shared" ref="AQW535" si="723">SUM(AQW536:AQW549)</f>
        <v>17486299.600000001</v>
      </c>
      <c r="AQX535" s="57">
        <f t="shared" ref="AQX535" si="724">SUM(AQX536:AQX549)</f>
        <v>17486299.600000001</v>
      </c>
      <c r="AQY535" s="57">
        <f t="shared" ref="AQY535" si="725">SUM(AQY536:AQY549)</f>
        <v>5062109.09</v>
      </c>
      <c r="AQZ535" s="57">
        <f t="shared" ref="AQZ535" si="726">SUM(AQZ536:AQZ549)</f>
        <v>5303722.5999999996</v>
      </c>
      <c r="ARA535" s="57">
        <f t="shared" ref="ARA535" si="727">SUM(ARA536:ARA549)</f>
        <v>5303722.5999999996</v>
      </c>
      <c r="ARB535" s="57">
        <f>SUM(ARB536:ARB549)</f>
        <v>188</v>
      </c>
      <c r="ARC535" s="57">
        <f t="shared" ref="ARC535:ARD535" si="728">SUM(ARC536:ARC549)</f>
        <v>188</v>
      </c>
      <c r="ARD535" s="57">
        <f t="shared" si="728"/>
        <v>188</v>
      </c>
      <c r="ARE535" s="57">
        <f t="shared" ref="ARE535" si="729">SUM(ARE536:ARE549)</f>
        <v>8846238</v>
      </c>
      <c r="ARF535" s="57">
        <f t="shared" ref="ARF535" si="730">SUM(ARF536:ARF549)</f>
        <v>9205066</v>
      </c>
      <c r="ARG535" s="57">
        <f t="shared" ref="ARG535" si="731">SUM(ARG536:ARG549)</f>
        <v>9205066</v>
      </c>
      <c r="ARH535" s="57">
        <f t="shared" ref="ARH535" si="732">SUM(ARH536:ARH549)</f>
        <v>7678823.7599999998</v>
      </c>
      <c r="ARI535" s="57">
        <f t="shared" ref="ARI535" si="733">SUM(ARI536:ARI549)</f>
        <v>7776757.7599999998</v>
      </c>
      <c r="ARJ535" s="57">
        <f t="shared" ref="ARJ535" si="734">SUM(ARJ536:ARJ549)</f>
        <v>7776757.7599999998</v>
      </c>
      <c r="ARK535" s="111" t="s">
        <v>206</v>
      </c>
      <c r="ARL535" s="111" t="s">
        <v>206</v>
      </c>
      <c r="ARM535" s="111" t="s">
        <v>206</v>
      </c>
      <c r="ARN535" s="111" t="s">
        <v>206</v>
      </c>
      <c r="ARO535" s="111" t="s">
        <v>206</v>
      </c>
      <c r="ARP535" s="111" t="s">
        <v>206</v>
      </c>
      <c r="ARQ535" s="57">
        <f t="shared" ref="ARQ535" si="735">SUM(ARQ536:ARQ549)</f>
        <v>9186600.7599999998</v>
      </c>
      <c r="ARR535" s="57">
        <f t="shared" ref="ARR535" si="736">SUM(ARR536:ARR549)</f>
        <v>9093399.3000000007</v>
      </c>
      <c r="ARS535" s="57">
        <f t="shared" ref="ARS535" si="737">SUM(ARS536:ARS549)</f>
        <v>9093399.3000000007</v>
      </c>
      <c r="ART535" s="57">
        <f t="shared" ref="ART535" si="738">SUM(ART536:ART549)</f>
        <v>3145329.04</v>
      </c>
      <c r="ARU535" s="57">
        <f t="shared" ref="ARU535" si="739">SUM(ARU536:ARU549)</f>
        <v>3278078.7</v>
      </c>
      <c r="ARV535" s="57">
        <f t="shared" ref="ARV535" si="740">SUM(ARV536:ARV549)</f>
        <v>3278078.7</v>
      </c>
      <c r="ARW535" s="57">
        <f>SUM(ARW536:ARW549)</f>
        <v>349</v>
      </c>
      <c r="ARX535" s="57">
        <f t="shared" ref="ARX535" si="741">SUM(ARX536:ARX549)</f>
        <v>349</v>
      </c>
      <c r="ARY535" s="57">
        <f t="shared" ref="ARY535" si="742">SUM(ARY536:ARY549)</f>
        <v>349</v>
      </c>
      <c r="ARZ535" s="57">
        <f t="shared" ref="ARZ535" si="743">SUM(ARZ536:ARZ549)</f>
        <v>16517799</v>
      </c>
      <c r="ASA535" s="57">
        <f t="shared" ref="ASA535" si="744">SUM(ASA536:ASA549)</f>
        <v>17187893</v>
      </c>
      <c r="ASB535" s="57">
        <f t="shared" ref="ASB535" si="745">SUM(ASB536:ASB549)</f>
        <v>17187893</v>
      </c>
      <c r="ASC535" s="57">
        <f t="shared" ref="ASC535" si="746">SUM(ASC536:ASC549)</f>
        <v>14352659.73</v>
      </c>
      <c r="ASD535" s="57">
        <f t="shared" ref="ASD535" si="747">SUM(ASD536:ASD549)</f>
        <v>14536266.73</v>
      </c>
      <c r="ASE535" s="57">
        <f t="shared" ref="ASE535" si="748">SUM(ASE536:ASE549)</f>
        <v>14536266.73</v>
      </c>
      <c r="ASF535" s="111" t="s">
        <v>206</v>
      </c>
      <c r="ASG535" s="111" t="s">
        <v>206</v>
      </c>
      <c r="ASH535" s="111" t="s">
        <v>206</v>
      </c>
      <c r="ASI535" s="111" t="s">
        <v>206</v>
      </c>
      <c r="ASJ535" s="111" t="s">
        <v>206</v>
      </c>
      <c r="ASK535" s="111" t="s">
        <v>206</v>
      </c>
      <c r="ASL535" s="57">
        <f t="shared" ref="ASL535" si="749">SUM(ASL536:ASL549)</f>
        <v>17204399.829999998</v>
      </c>
      <c r="ASM535" s="57">
        <f t="shared" ref="ASM535" si="750">SUM(ASM536:ASM549)</f>
        <v>16734198.85</v>
      </c>
      <c r="ASN535" s="57">
        <f t="shared" ref="ASN535" si="751">SUM(ASN536:ASN549)</f>
        <v>16734198.85</v>
      </c>
      <c r="ASO535" s="57">
        <f t="shared" ref="ASO535" si="752">SUM(ASO536:ASO549)</f>
        <v>6288514.4900000002</v>
      </c>
      <c r="ASP535" s="57">
        <f t="shared" ref="ASP535" si="753">SUM(ASP536:ASP549)</f>
        <v>5735143.0700000003</v>
      </c>
      <c r="ASQ535" s="57">
        <f t="shared" ref="ASQ535" si="754">SUM(ASQ536:ASQ549)</f>
        <v>5735143.0700000003</v>
      </c>
      <c r="ASR535" s="57">
        <f>SUM(ASR536:ASR549)</f>
        <v>322</v>
      </c>
      <c r="ASS535" s="57">
        <f t="shared" ref="ASS535" si="755">SUM(ASS536:ASS549)</f>
        <v>322</v>
      </c>
      <c r="AST535" s="57">
        <f t="shared" ref="AST535" si="756">SUM(AST536:AST549)</f>
        <v>322</v>
      </c>
      <c r="ASU535" s="57">
        <f t="shared" ref="ASU535" si="757">SUM(ASU536:ASU549)</f>
        <v>17242778</v>
      </c>
      <c r="ASV535" s="57">
        <f t="shared" ref="ASV535" si="758">SUM(ASV536:ASV549)</f>
        <v>17943170</v>
      </c>
      <c r="ASW535" s="57">
        <f t="shared" ref="ASW535" si="759">SUM(ASW536:ASW549)</f>
        <v>17943170</v>
      </c>
      <c r="ASX535" s="57">
        <f t="shared" ref="ASX535" si="760">SUM(ASX536:ASX549)</f>
        <v>14111414.66</v>
      </c>
      <c r="ASY535" s="57">
        <f t="shared" ref="ASY535" si="761">SUM(ASY536:ASY549)</f>
        <v>14296872.66</v>
      </c>
      <c r="ASZ535" s="57">
        <f t="shared" ref="ASZ535" si="762">SUM(ASZ536:ASZ549)</f>
        <v>14296872.66</v>
      </c>
      <c r="ATA535" s="111" t="s">
        <v>206</v>
      </c>
      <c r="ATB535" s="111" t="s">
        <v>206</v>
      </c>
      <c r="ATC535" s="111" t="s">
        <v>206</v>
      </c>
      <c r="ATD535" s="111" t="s">
        <v>206</v>
      </c>
      <c r="ATE535" s="111" t="s">
        <v>206</v>
      </c>
      <c r="ATF535" s="111" t="s">
        <v>206</v>
      </c>
      <c r="ATG535" s="57">
        <f t="shared" ref="ATG535" si="763">SUM(ATG536:ATG549)</f>
        <v>17999900.100000001</v>
      </c>
      <c r="ATH535" s="57">
        <f t="shared" ref="ATH535" si="764">SUM(ATH536:ATH549)</f>
        <v>17542100.52</v>
      </c>
      <c r="ATI535" s="57">
        <f t="shared" ref="ATI535" si="765">SUM(ATI536:ATI549)</f>
        <v>17542100.52</v>
      </c>
      <c r="ATJ535" s="57">
        <f t="shared" ref="ATJ535" si="766">SUM(ATJ536:ATJ549)</f>
        <v>5433749.1600000001</v>
      </c>
      <c r="ATK535" s="57">
        <f t="shared" ref="ATK535" si="767">SUM(ATK536:ATK549)</f>
        <v>5673726.3799999999</v>
      </c>
      <c r="ATL535" s="57">
        <f t="shared" ref="ATL535" si="768">SUM(ATL536:ATL549)</f>
        <v>5673726.3799999999</v>
      </c>
      <c r="ATM535" s="57">
        <f>SUM(ATM536:ATM549)</f>
        <v>566</v>
      </c>
      <c r="ATN535" s="57">
        <f t="shared" ref="ATN535" si="769">SUM(ATN536:ATN549)</f>
        <v>566</v>
      </c>
      <c r="ATO535" s="57">
        <f t="shared" ref="ATO535" si="770">SUM(ATO536:ATO549)</f>
        <v>566</v>
      </c>
      <c r="ATP535" s="57">
        <f t="shared" ref="ATP535" si="771">SUM(ATP536:ATP549)</f>
        <v>28148728</v>
      </c>
      <c r="ATQ535" s="57">
        <f t="shared" ref="ATQ535" si="772">SUM(ATQ536:ATQ549)</f>
        <v>29291075</v>
      </c>
      <c r="ATR535" s="57">
        <f t="shared" ref="ATR535" si="773">SUM(ATR536:ATR549)</f>
        <v>29291075</v>
      </c>
      <c r="ATS535" s="57">
        <f t="shared" ref="ATS535" si="774">SUM(ATS536:ATS549)</f>
        <v>23616041.18</v>
      </c>
      <c r="ATT535" s="57">
        <f t="shared" ref="ATT535" si="775">SUM(ATT536:ATT549)</f>
        <v>23920091.18</v>
      </c>
      <c r="ATU535" s="57">
        <f t="shared" ref="ATU535" si="776">SUM(ATU536:ATU549)</f>
        <v>23920091.18</v>
      </c>
      <c r="ATV535" s="111" t="s">
        <v>206</v>
      </c>
      <c r="ATW535" s="111" t="s">
        <v>206</v>
      </c>
      <c r="ATX535" s="111" t="s">
        <v>206</v>
      </c>
      <c r="ATY535" s="111" t="s">
        <v>206</v>
      </c>
      <c r="ATZ535" s="111" t="s">
        <v>206</v>
      </c>
      <c r="AUA535" s="111" t="s">
        <v>206</v>
      </c>
      <c r="AUB535" s="57">
        <f t="shared" ref="AUB535" si="777">SUM(AUB536:AUB549)</f>
        <v>29363502.149999999</v>
      </c>
      <c r="AUC535" s="57">
        <f t="shared" ref="AUC535" si="778">SUM(AUC536:AUC549)</f>
        <v>29485998.710000001</v>
      </c>
      <c r="AUD535" s="57">
        <f t="shared" ref="AUD535" si="779">SUM(AUD536:AUD549)</f>
        <v>29485998.710000001</v>
      </c>
      <c r="AUE535" s="57">
        <f t="shared" ref="AUE535" si="780">SUM(AUE536:AUE549)</f>
        <v>10178745.76</v>
      </c>
      <c r="AUF535" s="57">
        <f t="shared" ref="AUF535" si="781">SUM(AUF536:AUF549)</f>
        <v>8114998.7999999998</v>
      </c>
      <c r="AUG535" s="57">
        <f t="shared" ref="AUG535" si="782">SUM(AUG536:AUG549)</f>
        <v>8114998.7999999998</v>
      </c>
      <c r="AUH535" s="57">
        <f>SUM(AUH536:AUH549)</f>
        <v>357</v>
      </c>
      <c r="AUI535" s="57">
        <f t="shared" ref="AUI535:AUJ535" si="783">SUM(AUI536:AUI549)</f>
        <v>357</v>
      </c>
      <c r="AUJ535" s="57">
        <f t="shared" si="783"/>
        <v>357</v>
      </c>
      <c r="AUK535" s="57">
        <f t="shared" ref="AUK535" si="784">SUM(AUK536:AUK549)</f>
        <v>19127058</v>
      </c>
      <c r="AUL535" s="57">
        <f t="shared" ref="AUL535" si="785">SUM(AUL536:AUL549)</f>
        <v>19903966</v>
      </c>
      <c r="AUM535" s="57">
        <f t="shared" ref="AUM535" si="786">SUM(AUM536:AUM549)</f>
        <v>19903966</v>
      </c>
      <c r="AUN535" s="57">
        <f t="shared" ref="AUN535" si="787">SUM(AUN536:AUN549)</f>
        <v>15615363.43</v>
      </c>
      <c r="AUO535" s="57">
        <f t="shared" ref="AUO535" si="788">SUM(AUO536:AUO549)</f>
        <v>15820429.43</v>
      </c>
      <c r="AUP535" s="57">
        <f t="shared" ref="AUP535" si="789">SUM(AUP536:AUP549)</f>
        <v>15820429.43</v>
      </c>
      <c r="AUQ535" s="111" t="s">
        <v>206</v>
      </c>
      <c r="AUR535" s="111" t="s">
        <v>206</v>
      </c>
      <c r="AUS535" s="111" t="s">
        <v>206</v>
      </c>
      <c r="AUT535" s="111" t="s">
        <v>206</v>
      </c>
      <c r="AUU535" s="111" t="s">
        <v>206</v>
      </c>
      <c r="AUV535" s="111" t="s">
        <v>206</v>
      </c>
      <c r="AUW535" s="57">
        <f t="shared" ref="AUW535" si="790">SUM(AUW536:AUW549)</f>
        <v>19754899.699999999</v>
      </c>
      <c r="AUX535" s="57">
        <f t="shared" ref="AUX535" si="791">SUM(AUX536:AUX549)</f>
        <v>19674599.440000001</v>
      </c>
      <c r="AUY535" s="57">
        <f t="shared" ref="AUY535" si="792">SUM(AUY536:AUY549)</f>
        <v>19674599.440000001</v>
      </c>
      <c r="AUZ535" s="57">
        <f t="shared" ref="AUZ535" si="793">SUM(AUZ536:AUZ549)</f>
        <v>7190025.4199999999</v>
      </c>
      <c r="AVA535" s="57">
        <f t="shared" ref="AVA535" si="794">SUM(AVA536:AVA549)</f>
        <v>5824406.9900000002</v>
      </c>
      <c r="AVB535" s="57">
        <f t="shared" ref="AVB535" si="795">SUM(AVB536:AVB549)</f>
        <v>5824406.9900000002</v>
      </c>
      <c r="AVC535" s="57">
        <f>SUM(AVC536:AVC549)</f>
        <v>12456</v>
      </c>
      <c r="AVD535" s="57">
        <f>SUM(AVD536:AVD549)</f>
        <v>12456</v>
      </c>
      <c r="AVE535" s="57">
        <f t="shared" ref="AVE535" si="796">SUM(AVE536:AVE549)</f>
        <v>12456</v>
      </c>
      <c r="AVF535" s="57">
        <f t="shared" ref="AVF535" si="797">SUM(AVF536:AVF549)</f>
        <v>658671908</v>
      </c>
      <c r="AVG535" s="57">
        <f t="shared" ref="AVG535" si="798">SUM(AVG536:AVG549)</f>
        <v>685420544</v>
      </c>
      <c r="AVH535" s="57">
        <f t="shared" ref="AVH535" si="799">SUM(AVH536:AVH549)</f>
        <v>685420544</v>
      </c>
      <c r="AVI535" s="57">
        <f t="shared" ref="AVI535" si="800">SUM(AVI536:AVI549)</f>
        <v>537015581.49000001</v>
      </c>
      <c r="AVJ535" s="57">
        <f t="shared" ref="AVJ535" si="801">SUM(AVJ536:AVJ549)</f>
        <v>544026126.49000001</v>
      </c>
      <c r="AVK535" s="57">
        <f t="shared" ref="AVK535" si="802">SUM(AVK536:AVK549)</f>
        <v>544026126.49000001</v>
      </c>
      <c r="AVL535" s="111" t="s">
        <v>206</v>
      </c>
      <c r="AVM535" s="111" t="s">
        <v>206</v>
      </c>
      <c r="AVN535" s="111" t="s">
        <v>206</v>
      </c>
      <c r="AVO535" s="111" t="s">
        <v>206</v>
      </c>
      <c r="AVP535" s="111" t="s">
        <v>206</v>
      </c>
      <c r="AVQ535" s="111" t="s">
        <v>206</v>
      </c>
      <c r="AVR535" s="57">
        <f t="shared" ref="AVR535" si="803">SUM(AVR536:AVR549)</f>
        <v>675190887.45000005</v>
      </c>
      <c r="AVS535" s="57">
        <f t="shared" ref="AVS535" si="804">SUM(AVS536:AVS549)</f>
        <v>668260794.25</v>
      </c>
      <c r="AVT535" s="57">
        <f t="shared" ref="AVT535" si="805">SUM(AVT536:AVT549)</f>
        <v>668260794.25</v>
      </c>
      <c r="AVU535" s="57">
        <f t="shared" ref="AVU535" si="806">SUM(AVU536:AVU549)</f>
        <v>240939278.93000001</v>
      </c>
      <c r="AVV535" s="57">
        <f t="shared" ref="AVV535" si="807">SUM(AVV536:AVV549)</f>
        <v>239015170.66999999</v>
      </c>
      <c r="AVW535" s="57">
        <f t="shared" ref="AVW535" si="808">SUM(AVW536:AVW549)</f>
        <v>239015170.66999999</v>
      </c>
    </row>
    <row r="536" spans="1:1271" ht="36">
      <c r="A536" s="88" t="s">
        <v>75</v>
      </c>
      <c r="B536" s="88" t="s">
        <v>81</v>
      </c>
      <c r="C536" s="5"/>
      <c r="D536" s="99"/>
      <c r="E536" s="77"/>
      <c r="F536" s="38">
        <f>F17</f>
        <v>52634</v>
      </c>
      <c r="G536" s="38">
        <f t="shared" ref="G536:H536" si="809">G17</f>
        <v>54774</v>
      </c>
      <c r="H536" s="38">
        <f t="shared" si="809"/>
        <v>54774</v>
      </c>
      <c r="I536" s="25">
        <f>F152</f>
        <v>46542.51</v>
      </c>
      <c r="J536" s="25">
        <f t="shared" ref="J536:K536" si="810">G152</f>
        <v>47168.51</v>
      </c>
      <c r="K536" s="25">
        <f t="shared" si="810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58335.35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1050036.3</v>
      </c>
      <c r="AB536" s="25">
        <f t="shared" ref="AB536:AC549" si="811">M536*V536</f>
        <v>0</v>
      </c>
      <c r="AC536" s="25">
        <f t="shared" si="811"/>
        <v>0</v>
      </c>
      <c r="AD536" s="25">
        <f>L536*X536</f>
        <v>670347.72</v>
      </c>
      <c r="AE536" s="25">
        <f t="shared" ref="AE536:AF549" si="812">M536*Y536</f>
        <v>0</v>
      </c>
      <c r="AF536" s="25">
        <f t="shared" si="812"/>
        <v>0</v>
      </c>
      <c r="AG536" s="30">
        <v>51</v>
      </c>
      <c r="AH536" s="30">
        <v>51</v>
      </c>
      <c r="AI536" s="30">
        <v>51</v>
      </c>
      <c r="AJ536" s="25">
        <f>$F536*AG536</f>
        <v>2684334</v>
      </c>
      <c r="AK536" s="25">
        <f>$G536*AH536</f>
        <v>2793474</v>
      </c>
      <c r="AL536" s="25">
        <f>$H536*AI536</f>
        <v>2793474</v>
      </c>
      <c r="AM536" s="25">
        <f>$I536*AG536</f>
        <v>2373668.0099999998</v>
      </c>
      <c r="AN536" s="25">
        <f>$J536*AH536</f>
        <v>2405594.0099999998</v>
      </c>
      <c r="AO536" s="25">
        <f>$K536*AI536</f>
        <v>2405594.0099999998</v>
      </c>
      <c r="AP536" s="25">
        <f>$F536*AP$564</f>
        <v>55328.38</v>
      </c>
      <c r="AQ536" s="25">
        <f>$G536*AQ$564</f>
        <v>48928.19</v>
      </c>
      <c r="AR536" s="25">
        <f>$H536*AR$564</f>
        <v>48928.19</v>
      </c>
      <c r="AS536" s="25">
        <f>$I536*AS$564</f>
        <v>22857.03</v>
      </c>
      <c r="AT536" s="25">
        <f>$J536*AT$564</f>
        <v>17865.48</v>
      </c>
      <c r="AU536" s="25">
        <f>$K536*AU$564</f>
        <v>17865.48</v>
      </c>
      <c r="AV536" s="25">
        <f>AG536*AP536</f>
        <v>2821747.38</v>
      </c>
      <c r="AW536" s="25">
        <f t="shared" ref="AW536:AW549" si="813">AH536*AQ536</f>
        <v>2495337.69</v>
      </c>
      <c r="AX536" s="25">
        <f t="shared" ref="AX536:AX549" si="814">AI536*AR536</f>
        <v>2495337.69</v>
      </c>
      <c r="AY536" s="25">
        <f>AG536*AS536</f>
        <v>1165708.53</v>
      </c>
      <c r="AZ536" s="25">
        <f t="shared" ref="AZ536:AZ549" si="815">AH536*AT536</f>
        <v>911139.48</v>
      </c>
      <c r="BA536" s="25">
        <f t="shared" ref="BA536:BA549" si="816">AI536*AU536</f>
        <v>911139.48</v>
      </c>
      <c r="BB536" s="30"/>
      <c r="BC536" s="30"/>
      <c r="BD536" s="30"/>
      <c r="BE536" s="25">
        <f>$F536*BB536</f>
        <v>0</v>
      </c>
      <c r="BF536" s="25">
        <f>$G536*BC536</f>
        <v>0</v>
      </c>
      <c r="BG536" s="25">
        <f>$H536*BD536</f>
        <v>0</v>
      </c>
      <c r="BH536" s="25">
        <f>$I536*BB536</f>
        <v>0</v>
      </c>
      <c r="BI536" s="25">
        <f>$J536*BC536</f>
        <v>0</v>
      </c>
      <c r="BJ536" s="25">
        <f>$K536*BD536</f>
        <v>0</v>
      </c>
      <c r="BK536" s="25">
        <f>$F536*BK$564</f>
        <v>56354.84</v>
      </c>
      <c r="BL536" s="25">
        <f>$G536*BL$564</f>
        <v>58649.95</v>
      </c>
      <c r="BM536" s="25">
        <f>$H536*BM$564</f>
        <v>58649.95</v>
      </c>
      <c r="BN536" s="25">
        <f>$I536*BN$564</f>
        <v>22728.79</v>
      </c>
      <c r="BO536" s="25">
        <f>$J536*BO$564</f>
        <v>23894.83</v>
      </c>
      <c r="BP536" s="25">
        <f>$K536*BP$564</f>
        <v>23894.83</v>
      </c>
      <c r="BQ536" s="25">
        <f>BB536*BK536</f>
        <v>0</v>
      </c>
      <c r="BR536" s="25">
        <f t="shared" ref="BR536:BR549" si="817">BC536*BL536</f>
        <v>0</v>
      </c>
      <c r="BS536" s="25">
        <f t="shared" ref="BS536:BS549" si="818">BD536*BM536</f>
        <v>0</v>
      </c>
      <c r="BT536" s="25">
        <f>BB536*BN536</f>
        <v>0</v>
      </c>
      <c r="BU536" s="25">
        <f t="shared" ref="BU536:BU549" si="819">BC536*BO536</f>
        <v>0</v>
      </c>
      <c r="BV536" s="25">
        <f t="shared" ref="BV536:BV549" si="820">BD536*BP536</f>
        <v>0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M549" si="821">BX536*CG536</f>
        <v>0</v>
      </c>
      <c r="CN536" s="25">
        <f t="shared" ref="CN536:CN549" si="822">BY536*CH536</f>
        <v>0</v>
      </c>
      <c r="CO536" s="25">
        <f>BW536*CI536</f>
        <v>0</v>
      </c>
      <c r="CP536" s="25">
        <f t="shared" ref="CP536:CP549" si="823">BX536*CJ536</f>
        <v>0</v>
      </c>
      <c r="CQ536" s="25">
        <f t="shared" ref="CQ536:CQ549" si="824">BY536*CK536</f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54874.21</v>
      </c>
      <c r="DB536" s="25">
        <f>$G536*DB$564</f>
        <v>54774.15</v>
      </c>
      <c r="DC536" s="25">
        <f>$H536*DC$564</f>
        <v>54774.15</v>
      </c>
      <c r="DD536" s="25">
        <f>$I536*DD$564</f>
        <v>25322.26</v>
      </c>
      <c r="DE536" s="25">
        <f>$J536*DE$564</f>
        <v>26653.71</v>
      </c>
      <c r="DF536" s="25">
        <f>$K536*DF$564</f>
        <v>26653.71</v>
      </c>
      <c r="DG536" s="25">
        <f>CR536*DA536</f>
        <v>0</v>
      </c>
      <c r="DH536" s="25">
        <f t="shared" ref="DH536:DH549" si="825">CS536*DB536</f>
        <v>0</v>
      </c>
      <c r="DI536" s="25">
        <f t="shared" ref="DI536:DI549" si="826">CT536*DC536</f>
        <v>0</v>
      </c>
      <c r="DJ536" s="25">
        <f>CR536*DD536</f>
        <v>0</v>
      </c>
      <c r="DK536" s="25">
        <f t="shared" ref="DK536:DK549" si="827">CS536*DE536</f>
        <v>0</v>
      </c>
      <c r="DL536" s="25">
        <f t="shared" ref="DL536:DL549" si="828">CT536*DF536</f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55415.9</v>
      </c>
      <c r="DW536" s="25">
        <f>$G536*DW$564</f>
        <v>55499.27</v>
      </c>
      <c r="DX536" s="25">
        <f>$H536*DX$564</f>
        <v>55499.27</v>
      </c>
      <c r="DY536" s="25">
        <f>$I536*DY$564</f>
        <v>26611.16</v>
      </c>
      <c r="DZ536" s="25">
        <f>$J536*DZ$564</f>
        <v>27935.83</v>
      </c>
      <c r="EA536" s="25">
        <f>$K536*EA$564</f>
        <v>27935.83</v>
      </c>
      <c r="EB536" s="25">
        <f>DM536*DV536</f>
        <v>0</v>
      </c>
      <c r="EC536" s="25">
        <f t="shared" ref="EC536:EC549" si="829">DN536*DW536</f>
        <v>0</v>
      </c>
      <c r="ED536" s="25">
        <f t="shared" ref="ED536:ED549" si="830">DO536*DX536</f>
        <v>0</v>
      </c>
      <c r="EE536" s="25">
        <f>DM536*DY536</f>
        <v>0</v>
      </c>
      <c r="EF536" s="25">
        <f t="shared" ref="EF536:EF549" si="831">DN536*DZ536</f>
        <v>0</v>
      </c>
      <c r="EG536" s="25">
        <f t="shared" ref="EG536:EG549" si="832">DO536*EA536</f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56844.97</v>
      </c>
      <c r="ER536" s="25">
        <f>$G536*ER$564</f>
        <v>59155.87</v>
      </c>
      <c r="ES536" s="25">
        <f>$H536*ES$564</f>
        <v>59155.87</v>
      </c>
      <c r="ET536" s="25">
        <f>$I536*ET$564</f>
        <v>27249.5</v>
      </c>
      <c r="EU536" s="25">
        <f>$J536*EU$564</f>
        <v>28421.18</v>
      </c>
      <c r="EV536" s="25">
        <f>$K536*EV$564</f>
        <v>28421.18</v>
      </c>
      <c r="EW536" s="25">
        <f>EH536*EQ536</f>
        <v>0</v>
      </c>
      <c r="EX536" s="25">
        <f t="shared" ref="EX536:EX549" si="833">EI536*ER536</f>
        <v>0</v>
      </c>
      <c r="EY536" s="25">
        <f t="shared" ref="EY536:EY549" si="834">EJ536*ES536</f>
        <v>0</v>
      </c>
      <c r="EZ536" s="25">
        <f>EH536*ET536</f>
        <v>0</v>
      </c>
      <c r="FA536" s="25">
        <f t="shared" ref="FA536:FA549" si="835">EI536*EU536</f>
        <v>0</v>
      </c>
      <c r="FB536" s="25">
        <f t="shared" ref="FB536:FB549" si="836">EJ536*EV536</f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54900.31</v>
      </c>
      <c r="FM536" s="25">
        <f>$G536*FM$564</f>
        <v>54131.98</v>
      </c>
      <c r="FN536" s="25">
        <f>$H536*FN$564</f>
        <v>54131.98</v>
      </c>
      <c r="FO536" s="25">
        <f>$I536*FO$564</f>
        <v>19943.919999999998</v>
      </c>
      <c r="FP536" s="25">
        <f>$J536*FP$564</f>
        <v>20898.43</v>
      </c>
      <c r="FQ536" s="25">
        <f>$K536*FQ$564</f>
        <v>20898.43</v>
      </c>
      <c r="FR536" s="25">
        <f>FC536*FL536</f>
        <v>1482308.37</v>
      </c>
      <c r="FS536" s="25">
        <f t="shared" ref="FS536:FS549" si="837">FD536*FM536</f>
        <v>1461563.46</v>
      </c>
      <c r="FT536" s="25">
        <f t="shared" ref="FT536:FT549" si="838">FE536*FN536</f>
        <v>1461563.46</v>
      </c>
      <c r="FU536" s="25">
        <f>FC536*FO536</f>
        <v>538485.84</v>
      </c>
      <c r="FV536" s="25">
        <f t="shared" ref="FV536:FV549" si="839">FD536*FP536</f>
        <v>564257.61</v>
      </c>
      <c r="FW536" s="25">
        <f t="shared" ref="FW536:FW549" si="840">FE536*FQ536</f>
        <v>564257.61</v>
      </c>
      <c r="FX536" s="30">
        <f>16-16</f>
        <v>0</v>
      </c>
      <c r="FY536" s="30">
        <f t="shared" ref="FY536:FZ536" si="841">16-16</f>
        <v>0</v>
      </c>
      <c r="FZ536" s="30">
        <f t="shared" si="841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N549" si="842">FY536*GH536</f>
        <v>0</v>
      </c>
      <c r="GO536" s="25">
        <f t="shared" ref="GO536:GO549" si="843">FZ536*GI536</f>
        <v>0</v>
      </c>
      <c r="GP536" s="25">
        <f>FX536*GJ536</f>
        <v>0</v>
      </c>
      <c r="GQ536" s="25">
        <f t="shared" ref="GQ536:GQ549" si="844">FY536*GK536</f>
        <v>0</v>
      </c>
      <c r="GR536" s="25">
        <f t="shared" ref="GR536:GR549" si="845">FZ536*GL536</f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54838.17</v>
      </c>
      <c r="HC536" s="25">
        <f>$G536*HC$564</f>
        <v>50247.01</v>
      </c>
      <c r="HD536" s="25">
        <f>$H536*HD$564</f>
        <v>50247.01</v>
      </c>
      <c r="HE536" s="25">
        <f>$I536*HE$564</f>
        <v>35993.74</v>
      </c>
      <c r="HF536" s="25">
        <f>$J536*HF$564</f>
        <v>37841.97</v>
      </c>
      <c r="HG536" s="25">
        <f>$K536*HG$564</f>
        <v>37841.97</v>
      </c>
      <c r="HH536" s="25">
        <f>GS536*HB536</f>
        <v>0</v>
      </c>
      <c r="HI536" s="25">
        <f t="shared" ref="HI536:HI549" si="846">GT536*HC536</f>
        <v>0</v>
      </c>
      <c r="HJ536" s="25">
        <f t="shared" ref="HJ536:HJ549" si="847">GU536*HD536</f>
        <v>0</v>
      </c>
      <c r="HK536" s="25">
        <f>GS536*HE536</f>
        <v>0</v>
      </c>
      <c r="HL536" s="25">
        <f t="shared" ref="HL536:HL549" si="848">GT536*HF536</f>
        <v>0</v>
      </c>
      <c r="HM536" s="25">
        <f t="shared" ref="HM536:HM549" si="849">GU536*HG536</f>
        <v>0</v>
      </c>
      <c r="HN536" s="30">
        <v>57</v>
      </c>
      <c r="HO536" s="30">
        <v>57</v>
      </c>
      <c r="HP536" s="30">
        <v>57</v>
      </c>
      <c r="HQ536" s="25">
        <f>$F536*HN536</f>
        <v>3000138</v>
      </c>
      <c r="HR536" s="25">
        <f>$G536*HO536</f>
        <v>3122118</v>
      </c>
      <c r="HS536" s="25">
        <f>$H536*HP536</f>
        <v>3122118</v>
      </c>
      <c r="HT536" s="25">
        <f>$I536*HN536</f>
        <v>2652923.0699999998</v>
      </c>
      <c r="HU536" s="25">
        <f>$J536*HO536</f>
        <v>2688605.07</v>
      </c>
      <c r="HV536" s="25">
        <f>$K536*HP536</f>
        <v>2688605.07</v>
      </c>
      <c r="HW536" s="25">
        <f>$F536*HW$564</f>
        <v>43426.080000000002</v>
      </c>
      <c r="HX536" s="25">
        <f>$G536*HX$564</f>
        <v>55087.83</v>
      </c>
      <c r="HY536" s="25">
        <f>$H536*HY$564</f>
        <v>55087.83</v>
      </c>
      <c r="HZ536" s="25">
        <f>$I536*HZ$564</f>
        <v>20554.169999999998</v>
      </c>
      <c r="IA536" s="25">
        <f>$J536*IA$564</f>
        <v>20435.39</v>
      </c>
      <c r="IB536" s="25">
        <f>$K536*IB$564</f>
        <v>20435.39</v>
      </c>
      <c r="IC536" s="25">
        <f>HN536*HW536</f>
        <v>2475286.56</v>
      </c>
      <c r="ID536" s="25">
        <f t="shared" ref="ID536:ID549" si="850">HO536*HX536</f>
        <v>3140006.31</v>
      </c>
      <c r="IE536" s="25">
        <f t="shared" ref="IE536:IE549" si="851">HP536*HY536</f>
        <v>3140006.31</v>
      </c>
      <c r="IF536" s="25">
        <f>HN536*HZ536</f>
        <v>1171587.69</v>
      </c>
      <c r="IG536" s="25">
        <f t="shared" ref="IG536:IG549" si="852">HO536*IA536</f>
        <v>1164817.23</v>
      </c>
      <c r="IH536" s="25">
        <f t="shared" ref="IH536:IH549" si="853">HP536*IB536</f>
        <v>1164817.23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54909.88</v>
      </c>
      <c r="IS536" s="25">
        <f>$G536*IS$564</f>
        <v>55096.18</v>
      </c>
      <c r="IT536" s="25">
        <f>$H536*IT$564</f>
        <v>55096.18</v>
      </c>
      <c r="IU536" s="25">
        <f>$I536*IU$564</f>
        <v>21532.94</v>
      </c>
      <c r="IV536" s="25">
        <f>$J536*IV$564</f>
        <v>22502.86</v>
      </c>
      <c r="IW536" s="25">
        <f>$K536*IW$564</f>
        <v>22502.86</v>
      </c>
      <c r="IX536" s="25">
        <f>II536*IR536</f>
        <v>0</v>
      </c>
      <c r="IY536" s="25">
        <f t="shared" ref="IY536:IY549" si="854">IJ536*IS536</f>
        <v>0</v>
      </c>
      <c r="IZ536" s="25">
        <f t="shared" ref="IZ536:IZ549" si="855">IK536*IT536</f>
        <v>0</v>
      </c>
      <c r="JA536" s="25">
        <f>II536*IU536</f>
        <v>0</v>
      </c>
      <c r="JB536" s="25">
        <f t="shared" ref="JB536:JB549" si="856">IJ536*IV536</f>
        <v>0</v>
      </c>
      <c r="JC536" s="25">
        <f t="shared" ref="JC536:JC549" si="857">IK536*IW536</f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54881.57</v>
      </c>
      <c r="JN536" s="25">
        <f>$G536*JN$564</f>
        <v>52707.15</v>
      </c>
      <c r="JO536" s="25">
        <f>$H536*JO$564</f>
        <v>52707.15</v>
      </c>
      <c r="JP536" s="25">
        <f>$I536*JP$564</f>
        <v>30993.39</v>
      </c>
      <c r="JQ536" s="25">
        <f>$J536*JQ$564</f>
        <v>32509.67</v>
      </c>
      <c r="JR536" s="25">
        <f>$K536*JR$564</f>
        <v>32509.67</v>
      </c>
      <c r="JS536" s="25">
        <f>JD536*JM536</f>
        <v>0</v>
      </c>
      <c r="JT536" s="25">
        <f t="shared" ref="JT536:JT549" si="858">JE536*JN536</f>
        <v>0</v>
      </c>
      <c r="JU536" s="25">
        <f t="shared" ref="JU536:JU549" si="859">JF536*JO536</f>
        <v>0</v>
      </c>
      <c r="JV536" s="25">
        <f>JD536*JP536</f>
        <v>0</v>
      </c>
      <c r="JW536" s="25">
        <f t="shared" ref="JW536:JW549" si="860">JE536*JQ536</f>
        <v>0</v>
      </c>
      <c r="JX536" s="25">
        <f t="shared" ref="JX536:JX549" si="861">JF536*JR536</f>
        <v>0</v>
      </c>
      <c r="JY536" s="30">
        <v>37</v>
      </c>
      <c r="JZ536" s="30">
        <v>37</v>
      </c>
      <c r="KA536" s="30">
        <v>37</v>
      </c>
      <c r="KB536" s="25">
        <f>$F536*JY536</f>
        <v>1947458</v>
      </c>
      <c r="KC536" s="25">
        <f>$G536*JZ536</f>
        <v>2026638</v>
      </c>
      <c r="KD536" s="25">
        <f>$H536*KA536</f>
        <v>2026638</v>
      </c>
      <c r="KE536" s="25">
        <f>$I536*JY536</f>
        <v>1722072.87</v>
      </c>
      <c r="KF536" s="25">
        <f>$J536*JZ536</f>
        <v>1745234.87</v>
      </c>
      <c r="KG536" s="25">
        <f>$K536*KA536</f>
        <v>1745234.87</v>
      </c>
      <c r="KH536" s="25">
        <f>$F536*KH$564</f>
        <v>55312.07</v>
      </c>
      <c r="KI536" s="25">
        <f>$G536*KI$564</f>
        <v>57395.78</v>
      </c>
      <c r="KJ536" s="25">
        <f>$H536*KJ$564</f>
        <v>57395.78</v>
      </c>
      <c r="KK536" s="25">
        <f>$I536*KK$564</f>
        <v>20062.73</v>
      </c>
      <c r="KL536" s="25">
        <f>$J536*KL$564</f>
        <v>21011.1</v>
      </c>
      <c r="KM536" s="25">
        <f>$K536*KM$564</f>
        <v>21011.1</v>
      </c>
      <c r="KN536" s="25">
        <f>JY536*KH536</f>
        <v>2046546.59</v>
      </c>
      <c r="KO536" s="25">
        <f t="shared" ref="KO536:KO549" si="862">JZ536*KI536</f>
        <v>2123643.86</v>
      </c>
      <c r="KP536" s="25">
        <f t="shared" ref="KP536:KP549" si="863">KA536*KJ536</f>
        <v>2123643.86</v>
      </c>
      <c r="KQ536" s="25">
        <f>JY536*KK536</f>
        <v>742321.01</v>
      </c>
      <c r="KR536" s="25">
        <f t="shared" ref="KR536:KR549" si="864">JZ536*KL536</f>
        <v>777410.7</v>
      </c>
      <c r="KS536" s="25">
        <f t="shared" ref="KS536:KS549" si="865">KA536*KM536</f>
        <v>777410.7</v>
      </c>
      <c r="KT536" s="30">
        <v>44</v>
      </c>
      <c r="KU536" s="30">
        <v>44</v>
      </c>
      <c r="KV536" s="30">
        <v>44</v>
      </c>
      <c r="KW536" s="25">
        <f>$F536*KT536</f>
        <v>2315896</v>
      </c>
      <c r="KX536" s="25">
        <f>$G536*KU536</f>
        <v>2410056</v>
      </c>
      <c r="KY536" s="25">
        <f>$H536*KV536</f>
        <v>2410056</v>
      </c>
      <c r="KZ536" s="25">
        <f>$I536*KT536</f>
        <v>2047870.44</v>
      </c>
      <c r="LA536" s="25">
        <f>$J536*KU536</f>
        <v>2075414.44</v>
      </c>
      <c r="LB536" s="25">
        <f>$K536*KV536</f>
        <v>2075414.44</v>
      </c>
      <c r="LC536" s="25">
        <f>$F536*LC$564</f>
        <v>55042.22</v>
      </c>
      <c r="LD536" s="25">
        <f>$G536*LD$564</f>
        <v>56303.62</v>
      </c>
      <c r="LE536" s="25">
        <f>$H536*LE$564</f>
        <v>56303.62</v>
      </c>
      <c r="LF536" s="25">
        <f>$I536*LF$564</f>
        <v>18188.34</v>
      </c>
      <c r="LG536" s="25">
        <f>$J536*LG$564</f>
        <v>19066.34</v>
      </c>
      <c r="LH536" s="25">
        <f>$K536*LH$564</f>
        <v>19066.34</v>
      </c>
      <c r="LI536" s="25">
        <f>KT536*LC536</f>
        <v>2421857.6800000002</v>
      </c>
      <c r="LJ536" s="25">
        <f t="shared" ref="LJ536:LJ549" si="866">KU536*LD536</f>
        <v>2477359.2799999998</v>
      </c>
      <c r="LK536" s="25">
        <f t="shared" ref="LK536:LK549" si="867">KV536*LE536</f>
        <v>2477359.2799999998</v>
      </c>
      <c r="LL536" s="25">
        <f>KT536*LF536</f>
        <v>800286.96</v>
      </c>
      <c r="LM536" s="25">
        <f t="shared" ref="LM536:LM549" si="868">KU536*LG536</f>
        <v>838918.96</v>
      </c>
      <c r="LN536" s="25">
        <f t="shared" ref="LN536:LN549" si="869">KV536*LH536</f>
        <v>838918.96</v>
      </c>
      <c r="LO536" s="30">
        <v>27</v>
      </c>
      <c r="LP536" s="30">
        <v>27</v>
      </c>
      <c r="LQ536" s="30">
        <v>27</v>
      </c>
      <c r="LR536" s="25">
        <f>$F536*LO536</f>
        <v>1421118</v>
      </c>
      <c r="LS536" s="25">
        <f>$G536*LP536</f>
        <v>1478898</v>
      </c>
      <c r="LT536" s="25">
        <f>$H536*LQ536</f>
        <v>1478898</v>
      </c>
      <c r="LU536" s="25">
        <f>$I536*LO536</f>
        <v>1256647.77</v>
      </c>
      <c r="LV536" s="25">
        <f>$J536*LP536</f>
        <v>1273549.77</v>
      </c>
      <c r="LW536" s="25">
        <f>$K536*LQ536</f>
        <v>1273549.77</v>
      </c>
      <c r="LX536" s="25">
        <f>$F536*LX$564</f>
        <v>55043.58</v>
      </c>
      <c r="LY536" s="25">
        <f>$G536*LY$564</f>
        <v>51153.05</v>
      </c>
      <c r="LZ536" s="25">
        <f>$H536*LZ$564</f>
        <v>51153.05</v>
      </c>
      <c r="MA536" s="25">
        <f>$I536*MA$564</f>
        <v>26141.15</v>
      </c>
      <c r="MB536" s="25">
        <f>$J536*MB$564</f>
        <v>27382.71</v>
      </c>
      <c r="MC536" s="25">
        <f>$K536*MC$564</f>
        <v>27382.71</v>
      </c>
      <c r="MD536" s="25">
        <f>LO536*LX536</f>
        <v>1486176.66</v>
      </c>
      <c r="ME536" s="25">
        <f t="shared" ref="ME536:ME549" si="870">LP536*LY536</f>
        <v>1381132.35</v>
      </c>
      <c r="MF536" s="25">
        <f t="shared" ref="MF536:MF549" si="871">LQ536*LZ536</f>
        <v>1381132.35</v>
      </c>
      <c r="MG536" s="25">
        <f>LO536*MA536</f>
        <v>705811.05</v>
      </c>
      <c r="MH536" s="25">
        <f t="shared" ref="MH536:MH549" si="872">LP536*MB536</f>
        <v>739333.17</v>
      </c>
      <c r="MI536" s="25">
        <f t="shared" ref="MI536:MI549" si="873">LQ536*MC536</f>
        <v>739333.17</v>
      </c>
      <c r="MJ536" s="30">
        <v>28</v>
      </c>
      <c r="MK536" s="30">
        <v>28</v>
      </c>
      <c r="ML536" s="30">
        <v>28</v>
      </c>
      <c r="MM536" s="25">
        <f>$F536*MJ536</f>
        <v>1473752</v>
      </c>
      <c r="MN536" s="25">
        <f>$G536*MK536</f>
        <v>1533672</v>
      </c>
      <c r="MO536" s="25">
        <f>$H536*ML536</f>
        <v>1533672</v>
      </c>
      <c r="MP536" s="25">
        <f>$I536*MJ536</f>
        <v>1303190.28</v>
      </c>
      <c r="MQ536" s="25">
        <f>$J536*MK536</f>
        <v>1320718.28</v>
      </c>
      <c r="MR536" s="25">
        <f>$K536*ML536</f>
        <v>1320718.28</v>
      </c>
      <c r="MS536" s="25">
        <f>$F536*MS$564</f>
        <v>55224.78</v>
      </c>
      <c r="MT536" s="25">
        <f>$G536*MT$564</f>
        <v>51260.24</v>
      </c>
      <c r="MU536" s="25">
        <f>$H536*MU$564</f>
        <v>51260.24</v>
      </c>
      <c r="MV536" s="25">
        <f>$I536*MV$564</f>
        <v>27270.97</v>
      </c>
      <c r="MW536" s="25">
        <f>$J536*MW$564</f>
        <v>28577.57</v>
      </c>
      <c r="MX536" s="25">
        <f>$K536*MX$564</f>
        <v>28577.57</v>
      </c>
      <c r="MY536" s="25">
        <f>MJ536*MS536</f>
        <v>1546293.84</v>
      </c>
      <c r="MZ536" s="25">
        <f t="shared" ref="MZ536:MZ549" si="874">MK536*MT536</f>
        <v>1435286.72</v>
      </c>
      <c r="NA536" s="25">
        <f t="shared" ref="NA536:NA549" si="875">ML536*MU536</f>
        <v>1435286.72</v>
      </c>
      <c r="NB536" s="25">
        <f>MJ536*MV536</f>
        <v>763587.16</v>
      </c>
      <c r="NC536" s="25">
        <f t="shared" ref="NC536:NC549" si="876">MK536*MW536</f>
        <v>800171.96</v>
      </c>
      <c r="ND536" s="25">
        <f t="shared" ref="ND536:ND549" si="877">ML536*MX536</f>
        <v>800171.96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54793.87</v>
      </c>
      <c r="NO536" s="25">
        <f>$G536*NO$564</f>
        <v>49163.5</v>
      </c>
      <c r="NP536" s="25">
        <f>$H536*NP$564</f>
        <v>49163.5</v>
      </c>
      <c r="NQ536" s="25">
        <f>$I536*NQ$564</f>
        <v>19456.23</v>
      </c>
      <c r="NR536" s="25">
        <f>$J536*NR$564</f>
        <v>20350.63</v>
      </c>
      <c r="NS536" s="25">
        <f>$K536*NS$564</f>
        <v>20350.63</v>
      </c>
      <c r="NT536" s="25">
        <f>NE536*NN536</f>
        <v>1862991.58</v>
      </c>
      <c r="NU536" s="25">
        <f t="shared" ref="NU536:NU549" si="878">NF536*NO536</f>
        <v>1671559</v>
      </c>
      <c r="NV536" s="25">
        <f t="shared" ref="NV536:NV549" si="879">NG536*NP536</f>
        <v>1671559</v>
      </c>
      <c r="NW536" s="25">
        <f>NE536*NQ536</f>
        <v>661511.81999999995</v>
      </c>
      <c r="NX536" s="25">
        <f t="shared" ref="NX536:NX549" si="880">NF536*NR536</f>
        <v>691921.42</v>
      </c>
      <c r="NY536" s="25">
        <f t="shared" ref="NY536:NY549" si="881">NG536*NS536</f>
        <v>691921.42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55293.15</v>
      </c>
      <c r="OJ536" s="25">
        <f>$G536*OJ$564</f>
        <v>54415.73</v>
      </c>
      <c r="OK536" s="25">
        <f>$H536*OK$564</f>
        <v>54415.73</v>
      </c>
      <c r="OL536" s="25">
        <f>$I536*OL$564</f>
        <v>28157.3</v>
      </c>
      <c r="OM536" s="25">
        <f>$J536*OM$564</f>
        <v>29492.400000000001</v>
      </c>
      <c r="ON536" s="25">
        <f>$K536*ON$564</f>
        <v>29492.400000000001</v>
      </c>
      <c r="OO536" s="25">
        <f>NZ536*OI536</f>
        <v>0</v>
      </c>
      <c r="OP536" s="25">
        <f t="shared" ref="OP536:OP549" si="882">OA536*OJ536</f>
        <v>0</v>
      </c>
      <c r="OQ536" s="25">
        <f t="shared" ref="OQ536:OQ549" si="883">OB536*OK536</f>
        <v>0</v>
      </c>
      <c r="OR536" s="25">
        <f>NZ536*OL536</f>
        <v>0</v>
      </c>
      <c r="OS536" s="25">
        <f t="shared" ref="OS536:OS549" si="884">OA536*OM536</f>
        <v>0</v>
      </c>
      <c r="OT536" s="25">
        <f t="shared" ref="OT536:OT549" si="885">OB536*ON536</f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55054.82</v>
      </c>
      <c r="PE536" s="25">
        <f>$G536*PE$564</f>
        <v>51891.11</v>
      </c>
      <c r="PF536" s="25">
        <f>$H536*PF$564</f>
        <v>51891.11</v>
      </c>
      <c r="PG536" s="25">
        <f>$I536*PG$564</f>
        <v>22804.6</v>
      </c>
      <c r="PH536" s="25">
        <f>$J536*PH$564</f>
        <v>23860.36</v>
      </c>
      <c r="PI536" s="25">
        <f>$K536*PI$564</f>
        <v>23860.36</v>
      </c>
      <c r="PJ536" s="25">
        <f>OU536*PD536</f>
        <v>0</v>
      </c>
      <c r="PK536" s="25">
        <f t="shared" ref="PK536:PK549" si="886">OV536*PE536</f>
        <v>0</v>
      </c>
      <c r="PL536" s="25">
        <f t="shared" ref="PL536:PL549" si="887">OW536*PF536</f>
        <v>0</v>
      </c>
      <c r="PM536" s="25">
        <f>OU536*PG536</f>
        <v>0</v>
      </c>
      <c r="PN536" s="25">
        <f t="shared" ref="PN536:PN549" si="888">OV536*PH536</f>
        <v>0</v>
      </c>
      <c r="PO536" s="25">
        <f t="shared" ref="PO536:PO549" si="889">OW536*PI536</f>
        <v>0</v>
      </c>
      <c r="PP536" s="30">
        <v>56</v>
      </c>
      <c r="PQ536" s="30">
        <v>56</v>
      </c>
      <c r="PR536" s="30">
        <v>56</v>
      </c>
      <c r="PS536" s="25">
        <f>$F536*PP536</f>
        <v>2947504</v>
      </c>
      <c r="PT536" s="25">
        <f>$G536*PQ536</f>
        <v>3067344</v>
      </c>
      <c r="PU536" s="25">
        <f>$H536*PR536</f>
        <v>3067344</v>
      </c>
      <c r="PV536" s="25">
        <f>$I536*PP536</f>
        <v>2606380.56</v>
      </c>
      <c r="PW536" s="25">
        <f>$J536*PQ536</f>
        <v>2641436.56</v>
      </c>
      <c r="PX536" s="25">
        <f>$K536*PR536</f>
        <v>2641436.56</v>
      </c>
      <c r="PY536" s="25">
        <f>$F536*PY$564</f>
        <v>55324.97</v>
      </c>
      <c r="PZ536" s="25">
        <f>$G536*PZ$564</f>
        <v>51263.99</v>
      </c>
      <c r="QA536" s="25">
        <f>$H536*QA$564</f>
        <v>51263.99</v>
      </c>
      <c r="QB536" s="25">
        <f>$I536*QB$564</f>
        <v>25892.28</v>
      </c>
      <c r="QC536" s="25">
        <f>$J536*QC$564</f>
        <v>27120.23</v>
      </c>
      <c r="QD536" s="25">
        <f>$K536*QD$564</f>
        <v>27120.23</v>
      </c>
      <c r="QE536" s="25">
        <f>PP536*PY536</f>
        <v>3098198.32</v>
      </c>
      <c r="QF536" s="25">
        <f t="shared" ref="QF536:QF549" si="890">PQ536*PZ536</f>
        <v>2870783.44</v>
      </c>
      <c r="QG536" s="25">
        <f t="shared" ref="QG536:QG549" si="891">PR536*QA536</f>
        <v>2870783.44</v>
      </c>
      <c r="QH536" s="25">
        <f>PP536*QB536</f>
        <v>1449967.68</v>
      </c>
      <c r="QI536" s="25">
        <f t="shared" ref="QI536:QI549" si="892">PQ536*QC536</f>
        <v>1518732.88</v>
      </c>
      <c r="QJ536" s="25">
        <f t="shared" ref="QJ536:QJ549" si="893">PR536*QD536</f>
        <v>1518732.88</v>
      </c>
      <c r="QK536" s="30">
        <v>25</v>
      </c>
      <c r="QL536" s="30">
        <v>25</v>
      </c>
      <c r="QM536" s="30">
        <v>25</v>
      </c>
      <c r="QN536" s="25">
        <f>$F536*QK536</f>
        <v>1315850</v>
      </c>
      <c r="QO536" s="25">
        <f>$G536*QL536</f>
        <v>1369350</v>
      </c>
      <c r="QP536" s="25">
        <f>$H536*QM536</f>
        <v>1369350</v>
      </c>
      <c r="QQ536" s="25">
        <f>$I536*QK536</f>
        <v>1163562.75</v>
      </c>
      <c r="QR536" s="25">
        <f>$J536*QL536</f>
        <v>1179212.75</v>
      </c>
      <c r="QS536" s="25">
        <f>$K536*QM536</f>
        <v>1179212.75</v>
      </c>
      <c r="QT536" s="25">
        <f>$F536*QT$564</f>
        <v>54965.02</v>
      </c>
      <c r="QU536" s="25">
        <f>$G536*QU$564</f>
        <v>54543.43</v>
      </c>
      <c r="QV536" s="25">
        <f>$H536*QV$564</f>
        <v>54543.43</v>
      </c>
      <c r="QW536" s="25">
        <f>$I536*QW$564</f>
        <v>24079.15</v>
      </c>
      <c r="QX536" s="25">
        <f>$J536*QX$564</f>
        <v>25176.31</v>
      </c>
      <c r="QY536" s="25">
        <f>$K536*QY$564</f>
        <v>25176.31</v>
      </c>
      <c r="QZ536" s="25">
        <f>QK536*QT536</f>
        <v>1374125.5</v>
      </c>
      <c r="RA536" s="25">
        <f t="shared" ref="RA536:RA549" si="894">QL536*QU536</f>
        <v>1363585.75</v>
      </c>
      <c r="RB536" s="25">
        <f t="shared" ref="RB536:RB549" si="895">QM536*QV536</f>
        <v>1363585.75</v>
      </c>
      <c r="RC536" s="25">
        <f>QK536*QW536</f>
        <v>601978.75</v>
      </c>
      <c r="RD536" s="25">
        <f t="shared" ref="RD536:RD549" si="896">QL536*QX536</f>
        <v>629407.75</v>
      </c>
      <c r="RE536" s="25">
        <f t="shared" ref="RE536:RE549" si="897">QM536*QY536</f>
        <v>629407.75</v>
      </c>
      <c r="RF536" s="123">
        <v>57</v>
      </c>
      <c r="RG536" s="123">
        <v>57</v>
      </c>
      <c r="RH536" s="123">
        <v>57</v>
      </c>
      <c r="RI536" s="25">
        <f>$F536*RF536</f>
        <v>3000138</v>
      </c>
      <c r="RJ536" s="25">
        <f>$G536*RG536</f>
        <v>3122118</v>
      </c>
      <c r="RK536" s="25">
        <f>$H536*RH536</f>
        <v>3122118</v>
      </c>
      <c r="RL536" s="25">
        <f>$I536*RF536</f>
        <v>2652923.0699999998</v>
      </c>
      <c r="RM536" s="25">
        <f>$J536*RG536</f>
        <v>2688605.07</v>
      </c>
      <c r="RN536" s="25">
        <f>$K536*RH536</f>
        <v>2688605.07</v>
      </c>
      <c r="RO536" s="25">
        <f>$F536*RO$564</f>
        <v>55132.01</v>
      </c>
      <c r="RP536" s="25">
        <f>$G536*RP$564</f>
        <v>54078.42</v>
      </c>
      <c r="RQ536" s="25">
        <f>$H536*RQ$564</f>
        <v>54078.42</v>
      </c>
      <c r="RR536" s="25">
        <f>$I536*RR$564</f>
        <v>17272.05</v>
      </c>
      <c r="RS536" s="25">
        <f>$J536*RS$564</f>
        <v>18038.560000000001</v>
      </c>
      <c r="RT536" s="25">
        <f>$K536*RT$564</f>
        <v>18038.560000000001</v>
      </c>
      <c r="RU536" s="25">
        <f>RF536*RO536</f>
        <v>3142524.57</v>
      </c>
      <c r="RV536" s="25">
        <f t="shared" ref="RV536:RV549" si="898">RG536*RP536</f>
        <v>3082469.94</v>
      </c>
      <c r="RW536" s="25">
        <f t="shared" ref="RW536:RW549" si="899">RH536*RQ536</f>
        <v>3082469.94</v>
      </c>
      <c r="RX536" s="25">
        <f>RF536*RR536</f>
        <v>984506.85</v>
      </c>
      <c r="RY536" s="25">
        <f t="shared" ref="RY536:RY549" si="900">RG536*RS536</f>
        <v>1028197.92</v>
      </c>
      <c r="RZ536" s="25">
        <f t="shared" ref="RZ536:RZ549" si="901">RH536*RT536</f>
        <v>1028197.92</v>
      </c>
      <c r="SA536" s="30">
        <v>23</v>
      </c>
      <c r="SB536" s="30">
        <v>23</v>
      </c>
      <c r="SC536" s="30">
        <v>23</v>
      </c>
      <c r="SD536" s="25">
        <f>$F536*SA536</f>
        <v>1210582</v>
      </c>
      <c r="SE536" s="25">
        <f>$G536*SB536</f>
        <v>1259802</v>
      </c>
      <c r="SF536" s="25">
        <f>$H536*SC536</f>
        <v>1259802</v>
      </c>
      <c r="SG536" s="25">
        <f>$I536*SA536</f>
        <v>1070477.73</v>
      </c>
      <c r="SH536" s="25">
        <f>$J536*SB536</f>
        <v>1084875.73</v>
      </c>
      <c r="SI536" s="25">
        <f>$K536*SC536</f>
        <v>1084875.73</v>
      </c>
      <c r="SJ536" s="25">
        <f>$F536*SJ$564</f>
        <v>53902.35</v>
      </c>
      <c r="SK536" s="25">
        <f>$G536*SK$564</f>
        <v>51652.42</v>
      </c>
      <c r="SL536" s="25">
        <f>$H536*SL$564</f>
        <v>51652.42</v>
      </c>
      <c r="SM536" s="25">
        <f>$I536*SM$564</f>
        <v>22932.26</v>
      </c>
      <c r="SN536" s="25">
        <f>$J536*SN$564</f>
        <v>23949.49</v>
      </c>
      <c r="SO536" s="25">
        <f>$K536*SO$564</f>
        <v>23949.49</v>
      </c>
      <c r="SP536" s="25">
        <f>SA536*SJ536</f>
        <v>1239754.05</v>
      </c>
      <c r="SQ536" s="25">
        <f t="shared" ref="SQ536:SQ549" si="902">SB536*SK536</f>
        <v>1188005.6599999999</v>
      </c>
      <c r="SR536" s="25">
        <f t="shared" ref="SR536:SR549" si="903">SC536*SL536</f>
        <v>1188005.6599999999</v>
      </c>
      <c r="SS536" s="25">
        <f>SA536*SM536</f>
        <v>527441.98</v>
      </c>
      <c r="ST536" s="25">
        <f t="shared" ref="ST536:ST549" si="904">SB536*SN536</f>
        <v>550838.27</v>
      </c>
      <c r="SU536" s="25">
        <f t="shared" ref="SU536:SU549" si="905">SC536*SO536</f>
        <v>550838.27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55320.13</v>
      </c>
      <c r="TF536" s="25">
        <f>$G536*TF$564</f>
        <v>55224.55</v>
      </c>
      <c r="TG536" s="25">
        <f>$H536*TG$564</f>
        <v>55224.55</v>
      </c>
      <c r="TH536" s="25">
        <f>$I536*TH$564</f>
        <v>22483.74</v>
      </c>
      <c r="TI536" s="25">
        <f>$J536*TI$564</f>
        <v>23548.28</v>
      </c>
      <c r="TJ536" s="25">
        <f>$K536*TJ$564</f>
        <v>23548.28</v>
      </c>
      <c r="TK536" s="25">
        <f>SV536*TE536</f>
        <v>1493643.51</v>
      </c>
      <c r="TL536" s="25">
        <f t="shared" ref="TL536:TL549" si="906">SW536*TF536</f>
        <v>1491062.85</v>
      </c>
      <c r="TM536" s="25">
        <f t="shared" ref="TM536:TM549" si="907">SX536*TG536</f>
        <v>1491062.85</v>
      </c>
      <c r="TN536" s="25">
        <f>SV536*TH536</f>
        <v>607060.98</v>
      </c>
      <c r="TO536" s="25">
        <f t="shared" ref="TO536:TO549" si="908">SW536*TI536</f>
        <v>635803.56000000006</v>
      </c>
      <c r="TP536" s="25">
        <f t="shared" ref="TP536:TP549" si="909">SX536*TJ536</f>
        <v>635803.56000000006</v>
      </c>
      <c r="TQ536" s="30">
        <v>51</v>
      </c>
      <c r="TR536" s="30">
        <v>51</v>
      </c>
      <c r="TS536" s="30">
        <v>51</v>
      </c>
      <c r="TT536" s="25">
        <f>$F536*TQ536</f>
        <v>2684334</v>
      </c>
      <c r="TU536" s="25">
        <f>$G536*TR536</f>
        <v>2793474</v>
      </c>
      <c r="TV536" s="25">
        <f>$H536*TS536</f>
        <v>2793474</v>
      </c>
      <c r="TW536" s="25">
        <f>$I536*TQ536</f>
        <v>2373668.0099999998</v>
      </c>
      <c r="TX536" s="25">
        <f>$J536*TR536</f>
        <v>2405594.0099999998</v>
      </c>
      <c r="TY536" s="25">
        <f>$K536*TS536</f>
        <v>2405594.0099999998</v>
      </c>
      <c r="TZ536" s="25">
        <f>$F536*TZ$564</f>
        <v>42697.09</v>
      </c>
      <c r="UA536" s="25">
        <f>$G536*UA$564</f>
        <v>55013.23</v>
      </c>
      <c r="UB536" s="25">
        <f>$H536*UB$564</f>
        <v>55013.23</v>
      </c>
      <c r="UC536" s="25">
        <f>$I536*UC$564</f>
        <v>18958.88</v>
      </c>
      <c r="UD536" s="25">
        <f>$J536*UD$564</f>
        <v>20397.22</v>
      </c>
      <c r="UE536" s="25">
        <f>$K536*UE$564</f>
        <v>20397.22</v>
      </c>
      <c r="UF536" s="25">
        <f>TQ536*TZ536</f>
        <v>2177551.59</v>
      </c>
      <c r="UG536" s="25">
        <f t="shared" ref="UG536:UG549" si="910">TR536*UA536</f>
        <v>2805674.73</v>
      </c>
      <c r="UH536" s="25">
        <f t="shared" ref="UH536:UH549" si="911">TS536*UB536</f>
        <v>2805674.73</v>
      </c>
      <c r="UI536" s="25">
        <f>TQ536*UC536</f>
        <v>966902.88</v>
      </c>
      <c r="UJ536" s="25">
        <f t="shared" ref="UJ536:UJ549" si="912">TR536*UD536</f>
        <v>1040258.22</v>
      </c>
      <c r="UK536" s="25">
        <f t="shared" ref="UK536:UK549" si="913">TS536*UE536</f>
        <v>1040258.22</v>
      </c>
      <c r="UL536" s="30">
        <v>95</v>
      </c>
      <c r="UM536" s="30">
        <v>95</v>
      </c>
      <c r="UN536" s="30">
        <v>95</v>
      </c>
      <c r="UO536" s="25">
        <f>$F536*UL536</f>
        <v>5000230</v>
      </c>
      <c r="UP536" s="25">
        <f>$G536*UM536</f>
        <v>5203530</v>
      </c>
      <c r="UQ536" s="25">
        <f>$H536*UN536</f>
        <v>5203530</v>
      </c>
      <c r="UR536" s="25">
        <f>$I536*UL536</f>
        <v>4421538.45</v>
      </c>
      <c r="US536" s="25">
        <f>$J536*UM536</f>
        <v>4481008.45</v>
      </c>
      <c r="UT536" s="25">
        <f>$K536*UN536</f>
        <v>4481008.45</v>
      </c>
      <c r="UU536" s="25">
        <f>$F536*UU$564</f>
        <v>55281.16</v>
      </c>
      <c r="UV536" s="25">
        <f>$G536*UV$564</f>
        <v>56709.75</v>
      </c>
      <c r="UW536" s="25">
        <f>$H536*UW$564</f>
        <v>56709.75</v>
      </c>
      <c r="UX536" s="25">
        <f>$I536*UX$564</f>
        <v>24122.71</v>
      </c>
      <c r="UY536" s="25">
        <f>$J536*UY$564</f>
        <v>19775.64</v>
      </c>
      <c r="UZ536" s="25">
        <f>$K536*UZ$564</f>
        <v>19775.64</v>
      </c>
      <c r="VA536" s="25">
        <f>UL536*UU536</f>
        <v>5251710.2</v>
      </c>
      <c r="VB536" s="25">
        <f t="shared" ref="VB536:VB549" si="914">UM536*UV536</f>
        <v>5387426.25</v>
      </c>
      <c r="VC536" s="25">
        <f t="shared" ref="VC536:VC549" si="915">UN536*UW536</f>
        <v>5387426.25</v>
      </c>
      <c r="VD536" s="25">
        <f>UL536*UX536</f>
        <v>2291657.4500000002</v>
      </c>
      <c r="VE536" s="25">
        <f t="shared" ref="VE536:VE549" si="916">UM536*UY536</f>
        <v>1878685.8</v>
      </c>
      <c r="VF536" s="25">
        <f t="shared" ref="VF536:VF549" si="917">UN536*UZ536</f>
        <v>1878685.8</v>
      </c>
      <c r="VG536" s="30">
        <f>32-32</f>
        <v>0</v>
      </c>
      <c r="VH536" s="30">
        <f t="shared" ref="VH536:VI536" si="918">32-32</f>
        <v>0</v>
      </c>
      <c r="VI536" s="30">
        <f t="shared" si="918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W549" si="919">VH536*VQ536</f>
        <v>0</v>
      </c>
      <c r="VX536" s="25">
        <f t="shared" ref="VX536:VX549" si="920">VI536*VR536</f>
        <v>0</v>
      </c>
      <c r="VY536" s="25">
        <f>VG536*VS536</f>
        <v>0</v>
      </c>
      <c r="VZ536" s="25">
        <f t="shared" ref="VZ536:VZ549" si="921">VH536*VT536</f>
        <v>0</v>
      </c>
      <c r="WA536" s="25">
        <f t="shared" ref="WA536:WA549" si="922">VI536*VU536</f>
        <v>0</v>
      </c>
      <c r="WB536" s="30">
        <v>34</v>
      </c>
      <c r="WC536" s="30">
        <v>34</v>
      </c>
      <c r="WD536" s="30">
        <v>34</v>
      </c>
      <c r="WE536" s="25">
        <f>$F536*WB536</f>
        <v>1789556</v>
      </c>
      <c r="WF536" s="25">
        <f>$G536*WC536</f>
        <v>1862316</v>
      </c>
      <c r="WG536" s="25">
        <f>$H536*WD536</f>
        <v>1862316</v>
      </c>
      <c r="WH536" s="25">
        <f>$I536*WB536</f>
        <v>1582445.34</v>
      </c>
      <c r="WI536" s="25">
        <f>$J536*WC536</f>
        <v>1603729.34</v>
      </c>
      <c r="WJ536" s="25">
        <f>$K536*WD536</f>
        <v>1603729.34</v>
      </c>
      <c r="WK536" s="25">
        <f>$F536*WK$564</f>
        <v>55402.85</v>
      </c>
      <c r="WL536" s="25">
        <f>$G536*WL$564</f>
        <v>57656.73</v>
      </c>
      <c r="WM536" s="25">
        <f>$H536*WM$564</f>
        <v>57656.73</v>
      </c>
      <c r="WN536" s="25">
        <f>$I536*WN$564</f>
        <v>18297.14</v>
      </c>
      <c r="WO536" s="25">
        <f>$J536*WO$564</f>
        <v>19187.419999999998</v>
      </c>
      <c r="WP536" s="25">
        <f>$K536*WP$564</f>
        <v>19187.419999999998</v>
      </c>
      <c r="WQ536" s="25">
        <f>WB536*WK536</f>
        <v>1883696.9</v>
      </c>
      <c r="WR536" s="25">
        <f t="shared" ref="WR536:WR549" si="923">WC536*WL536</f>
        <v>1960328.82</v>
      </c>
      <c r="WS536" s="25">
        <f t="shared" ref="WS536:WS549" si="924">WD536*WM536</f>
        <v>1960328.82</v>
      </c>
      <c r="WT536" s="25">
        <f>WB536*WN536</f>
        <v>622102.76</v>
      </c>
      <c r="WU536" s="25">
        <f t="shared" ref="WU536:WU549" si="925">WC536*WO536</f>
        <v>652372.28</v>
      </c>
      <c r="WV536" s="25">
        <f t="shared" ref="WV536:WV549" si="926">WD536*WP536</f>
        <v>652372.28</v>
      </c>
      <c r="WW536" s="30">
        <v>54</v>
      </c>
      <c r="WX536" s="30">
        <v>54</v>
      </c>
      <c r="WY536" s="30">
        <v>54</v>
      </c>
      <c r="WZ536" s="25">
        <f>$F536*WW536</f>
        <v>2842236</v>
      </c>
      <c r="XA536" s="25">
        <f>$G536*WX536</f>
        <v>2957796</v>
      </c>
      <c r="XB536" s="25">
        <f>$H536*WY536</f>
        <v>2957796</v>
      </c>
      <c r="XC536" s="25">
        <f>$I536*WW536</f>
        <v>2513295.54</v>
      </c>
      <c r="XD536" s="25">
        <f>$J536*WX536</f>
        <v>2547099.54</v>
      </c>
      <c r="XE536" s="25">
        <f>$K536*WY536</f>
        <v>2547099.54</v>
      </c>
      <c r="XF536" s="25">
        <f>$F536*XF$564</f>
        <v>54951.34</v>
      </c>
      <c r="XG536" s="25">
        <f>$G536*XG$564</f>
        <v>53621.83</v>
      </c>
      <c r="XH536" s="25">
        <f>$H536*XH$564</f>
        <v>53621.83</v>
      </c>
      <c r="XI536" s="25">
        <f>$I536*XI$564</f>
        <v>18011.310000000001</v>
      </c>
      <c r="XJ536" s="25">
        <f>$J536*XJ$564</f>
        <v>18817.21</v>
      </c>
      <c r="XK536" s="25">
        <f>$K536*XK$564</f>
        <v>18817.21</v>
      </c>
      <c r="XL536" s="25">
        <f>WW536*XF536</f>
        <v>2967372.36</v>
      </c>
      <c r="XM536" s="25">
        <f t="shared" ref="XM536:XM549" si="927">WX536*XG536</f>
        <v>2895578.82</v>
      </c>
      <c r="XN536" s="25">
        <f t="shared" ref="XN536:XN549" si="928">WY536*XH536</f>
        <v>2895578.82</v>
      </c>
      <c r="XO536" s="25">
        <f>WW536*XI536</f>
        <v>972610.74</v>
      </c>
      <c r="XP536" s="25">
        <f t="shared" ref="XP536:XP549" si="929">WX536*XJ536</f>
        <v>1016129.34</v>
      </c>
      <c r="XQ536" s="25">
        <f t="shared" ref="XQ536:XQ549" si="930">WY536*XK536</f>
        <v>1016129.34</v>
      </c>
      <c r="XR536" s="30">
        <v>88</v>
      </c>
      <c r="XS536" s="30">
        <v>88</v>
      </c>
      <c r="XT536" s="30">
        <v>88</v>
      </c>
      <c r="XU536" s="25">
        <f>$F536*XR536</f>
        <v>4631792</v>
      </c>
      <c r="XV536" s="25">
        <f>$G536*XS536</f>
        <v>4820112</v>
      </c>
      <c r="XW536" s="25">
        <f>$H536*XT536</f>
        <v>4820112</v>
      </c>
      <c r="XX536" s="25">
        <f>$I536*XR536</f>
        <v>4095740.88</v>
      </c>
      <c r="XY536" s="25">
        <f>$J536*XS536</f>
        <v>4150828.88</v>
      </c>
      <c r="XZ536" s="25">
        <f>$K536*XT536</f>
        <v>4150828.88</v>
      </c>
      <c r="YA536" s="25">
        <f>$F536*YA$564</f>
        <v>54780.56</v>
      </c>
      <c r="YB536" s="25">
        <f>$G536*YB$564</f>
        <v>52846.28</v>
      </c>
      <c r="YC536" s="25">
        <f>$H536*YC$564</f>
        <v>52846.28</v>
      </c>
      <c r="YD536" s="25">
        <f>$I536*YD$564</f>
        <v>17175.759999999998</v>
      </c>
      <c r="YE536" s="25">
        <f>$J536*YE$564</f>
        <v>17951.689999999999</v>
      </c>
      <c r="YF536" s="25">
        <f>$K536*YF$564</f>
        <v>17951.689999999999</v>
      </c>
      <c r="YG536" s="25">
        <f>XR536*YA536</f>
        <v>4820689.28</v>
      </c>
      <c r="YH536" s="25">
        <f t="shared" ref="YH536:YH549" si="931">XS536*YB536</f>
        <v>4650472.6399999997</v>
      </c>
      <c r="YI536" s="25">
        <f t="shared" ref="YI536:YI549" si="932">XT536*YC536</f>
        <v>4650472.6399999997</v>
      </c>
      <c r="YJ536" s="25">
        <f>XR536*YD536</f>
        <v>1511466.88</v>
      </c>
      <c r="YK536" s="25">
        <f t="shared" ref="YK536:YK549" si="933">XS536*YE536</f>
        <v>1579748.72</v>
      </c>
      <c r="YL536" s="25">
        <f t="shared" ref="YL536:YL549" si="934">XT536*YF536</f>
        <v>1579748.72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54786.73</v>
      </c>
      <c r="YW536" s="25">
        <f>$G536*YW$564</f>
        <v>52961.05</v>
      </c>
      <c r="YX536" s="25">
        <f>$H536*YX$564</f>
        <v>52961.05</v>
      </c>
      <c r="YY536" s="25">
        <f>$I536*YY$564</f>
        <v>18993.47</v>
      </c>
      <c r="YZ536" s="25">
        <f>$J536*YZ$564</f>
        <v>19874</v>
      </c>
      <c r="ZA536" s="25">
        <f>$K536*ZA$564</f>
        <v>19874</v>
      </c>
      <c r="ZB536" s="25">
        <f>YM536*YV536</f>
        <v>1479241.71</v>
      </c>
      <c r="ZC536" s="25">
        <f t="shared" ref="ZC536:ZC549" si="935">YN536*YW536</f>
        <v>1429948.35</v>
      </c>
      <c r="ZD536" s="25">
        <f t="shared" ref="ZD536:ZD549" si="936">YO536*YX536</f>
        <v>1429948.35</v>
      </c>
      <c r="ZE536" s="25">
        <f>YM536*YY536</f>
        <v>512823.69</v>
      </c>
      <c r="ZF536" s="25">
        <f t="shared" ref="ZF536:ZF549" si="937">YN536*YZ536</f>
        <v>536598</v>
      </c>
      <c r="ZG536" s="25">
        <f t="shared" ref="ZG536:ZG549" si="938">YO536*ZA536</f>
        <v>536598</v>
      </c>
      <c r="ZH536" s="30">
        <v>43</v>
      </c>
      <c r="ZI536" s="30">
        <v>43</v>
      </c>
      <c r="ZJ536" s="30">
        <v>43</v>
      </c>
      <c r="ZK536" s="25">
        <f>$F536*ZH536</f>
        <v>2263262</v>
      </c>
      <c r="ZL536" s="25">
        <f>$G536*ZI536</f>
        <v>2355282</v>
      </c>
      <c r="ZM536" s="25">
        <f>$H536*ZJ536</f>
        <v>2355282</v>
      </c>
      <c r="ZN536" s="25">
        <f>$I536*ZH536</f>
        <v>2001327.93</v>
      </c>
      <c r="ZO536" s="25">
        <f>$J536*ZI536</f>
        <v>2028245.93</v>
      </c>
      <c r="ZP536" s="25">
        <f>$K536*ZJ536</f>
        <v>2028245.93</v>
      </c>
      <c r="ZQ536" s="25">
        <f>$F536*ZQ$564</f>
        <v>54629.71</v>
      </c>
      <c r="ZR536" s="25">
        <f>$G536*ZR$564</f>
        <v>41877.160000000003</v>
      </c>
      <c r="ZS536" s="25">
        <f>$H536*ZS$564</f>
        <v>41877.160000000003</v>
      </c>
      <c r="ZT536" s="25">
        <f>$I536*ZT$564</f>
        <v>18106.400000000001</v>
      </c>
      <c r="ZU536" s="25">
        <f>$J536*ZU$564</f>
        <v>18932.240000000002</v>
      </c>
      <c r="ZV536" s="25">
        <f>$K536*ZV$564</f>
        <v>18932.240000000002</v>
      </c>
      <c r="ZW536" s="25">
        <f>ZH536*ZQ536</f>
        <v>2349077.5299999998</v>
      </c>
      <c r="ZX536" s="25">
        <f t="shared" ref="ZX536:ZX549" si="939">ZI536*ZR536</f>
        <v>1800717.88</v>
      </c>
      <c r="ZY536" s="25">
        <f t="shared" ref="ZY536:ZY549" si="940">ZJ536*ZS536</f>
        <v>1800717.88</v>
      </c>
      <c r="ZZ536" s="25">
        <f>ZH536*ZT536</f>
        <v>778575.2</v>
      </c>
      <c r="AAA536" s="25">
        <f t="shared" ref="AAA536:AAA549" si="941">ZI536*ZU536</f>
        <v>814086.32</v>
      </c>
      <c r="AAB536" s="25">
        <f t="shared" ref="AAB536:AAB549" si="942">ZJ536*ZV536</f>
        <v>814086.32</v>
      </c>
      <c r="AAC536" s="30">
        <v>21</v>
      </c>
      <c r="AAD536" s="30">
        <v>21</v>
      </c>
      <c r="AAE536" s="30">
        <v>21</v>
      </c>
      <c r="AAF536" s="25">
        <f>$F536*AAC536</f>
        <v>1105314</v>
      </c>
      <c r="AAG536" s="25">
        <f>$G536*AAD536</f>
        <v>1150254</v>
      </c>
      <c r="AAH536" s="25">
        <f>$H536*AAE536</f>
        <v>1150254</v>
      </c>
      <c r="AAI536" s="25">
        <f>$I536*AAC536</f>
        <v>977392.71</v>
      </c>
      <c r="AAJ536" s="25">
        <f>$J536*AAD536</f>
        <v>990538.71</v>
      </c>
      <c r="AAK536" s="25">
        <f>$K536*AAE536</f>
        <v>990538.71</v>
      </c>
      <c r="AAL536" s="25">
        <f>$F536*AAL$564</f>
        <v>55285.71</v>
      </c>
      <c r="AAM536" s="25">
        <f>$G536*AAM$564</f>
        <v>57129.43</v>
      </c>
      <c r="AAN536" s="25">
        <f>$H536*AAN$564</f>
        <v>57129.43</v>
      </c>
      <c r="AAO536" s="25">
        <f>$I536*AAO$564</f>
        <v>23748.26</v>
      </c>
      <c r="AAP536" s="25">
        <f>$J536*AAP$564</f>
        <v>24852.48</v>
      </c>
      <c r="AAQ536" s="25">
        <f>$K536*AAQ$564</f>
        <v>24852.48</v>
      </c>
      <c r="AAR536" s="25">
        <f>AAC536*AAL536</f>
        <v>1160999.9099999999</v>
      </c>
      <c r="AAS536" s="25">
        <f t="shared" ref="AAS536:AAS549" si="943">AAD536*AAM536</f>
        <v>1199718.03</v>
      </c>
      <c r="AAT536" s="25">
        <f t="shared" ref="AAT536:AAT549" si="944">AAE536*AAN536</f>
        <v>1199718.03</v>
      </c>
      <c r="AAU536" s="25">
        <f>AAC536*AAO536</f>
        <v>498713.46</v>
      </c>
      <c r="AAV536" s="25">
        <f t="shared" ref="AAV536:AAV549" si="945">AAD536*AAP536</f>
        <v>521902.08000000002</v>
      </c>
      <c r="AAW536" s="25">
        <f t="shared" ref="AAW536:AAW549" si="946">AAE536*AAQ536</f>
        <v>521902.08000000002</v>
      </c>
      <c r="AAX536" s="30">
        <v>26</v>
      </c>
      <c r="AAY536" s="30">
        <v>26</v>
      </c>
      <c r="AAZ536" s="30">
        <v>26</v>
      </c>
      <c r="ABA536" s="25">
        <f>$F536*AAX536</f>
        <v>1368484</v>
      </c>
      <c r="ABB536" s="25">
        <f>$G536*AAY536</f>
        <v>1424124</v>
      </c>
      <c r="ABC536" s="25">
        <f>$H536*AAZ536</f>
        <v>1424124</v>
      </c>
      <c r="ABD536" s="25">
        <f>$I536*AAX536</f>
        <v>1210105.26</v>
      </c>
      <c r="ABE536" s="25">
        <f>$J536*AAY536</f>
        <v>1226381.26</v>
      </c>
      <c r="ABF536" s="25">
        <f>$K536*AAZ536</f>
        <v>1226381.26</v>
      </c>
      <c r="ABG536" s="25">
        <f>$F536*ABG$564</f>
        <v>54843.96</v>
      </c>
      <c r="ABH536" s="25">
        <f>$G536*ABH$564</f>
        <v>53949.77</v>
      </c>
      <c r="ABI536" s="25">
        <f>$H536*ABI$564</f>
        <v>53949.77</v>
      </c>
      <c r="ABJ536" s="25">
        <f>$I536*ABJ$564</f>
        <v>15454.45</v>
      </c>
      <c r="ABK536" s="25">
        <f>$J536*ABK$564</f>
        <v>16109.41</v>
      </c>
      <c r="ABL536" s="25">
        <f>$K536*ABL$564</f>
        <v>16109.41</v>
      </c>
      <c r="ABM536" s="25">
        <f>AAX536*ABG536</f>
        <v>1425942.96</v>
      </c>
      <c r="ABN536" s="25">
        <f t="shared" ref="ABN536:ABN549" si="947">AAY536*ABH536</f>
        <v>1402694.02</v>
      </c>
      <c r="ABO536" s="25">
        <f t="shared" ref="ABO536:ABO549" si="948">AAZ536*ABI536</f>
        <v>1402694.02</v>
      </c>
      <c r="ABP536" s="25">
        <f>AAX536*ABJ536</f>
        <v>401815.7</v>
      </c>
      <c r="ABQ536" s="25">
        <f t="shared" ref="ABQ536:ABQ549" si="949">AAY536*ABK536</f>
        <v>418844.66</v>
      </c>
      <c r="ABR536" s="25">
        <f t="shared" ref="ABR536:ABR549" si="950">AAZ536*ABL536</f>
        <v>418844.66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54245.81</v>
      </c>
      <c r="ACC536" s="25">
        <f>$G536*ACC$564</f>
        <v>65694.39</v>
      </c>
      <c r="ACD536" s="25">
        <f>$H536*ACD$564</f>
        <v>65694.39</v>
      </c>
      <c r="ACE536" s="25">
        <f>$I536*ACE$564</f>
        <v>18430.47</v>
      </c>
      <c r="ACF536" s="25">
        <f>$J536*ACF$564</f>
        <v>19269.27</v>
      </c>
      <c r="ACG536" s="25">
        <f>$K536*ACG$564</f>
        <v>19269.27</v>
      </c>
      <c r="ACH536" s="25">
        <f>ABS536*ACB536</f>
        <v>0</v>
      </c>
      <c r="ACI536" s="25">
        <f t="shared" ref="ACI536:ACI549" si="951">ABT536*ACC536</f>
        <v>0</v>
      </c>
      <c r="ACJ536" s="25">
        <f t="shared" ref="ACJ536:ACJ549" si="952">ABU536*ACD536</f>
        <v>0</v>
      </c>
      <c r="ACK536" s="25">
        <f>ABS536*ACE536</f>
        <v>0</v>
      </c>
      <c r="ACL536" s="25">
        <f t="shared" ref="ACL536:ACL549" si="953">ABT536*ACF536</f>
        <v>0</v>
      </c>
      <c r="ACM536" s="25">
        <f t="shared" ref="ACM536:ACM549" si="954">ABU536*ACG536</f>
        <v>0</v>
      </c>
      <c r="ACN536" s="30">
        <v>30</v>
      </c>
      <c r="ACO536" s="30">
        <v>30</v>
      </c>
      <c r="ACP536" s="30">
        <v>30</v>
      </c>
      <c r="ACQ536" s="25">
        <f>$F536*ACN536</f>
        <v>1579020</v>
      </c>
      <c r="ACR536" s="25">
        <f>$G536*ACO536</f>
        <v>1643220</v>
      </c>
      <c r="ACS536" s="25">
        <f>$H536*ACP536</f>
        <v>1643220</v>
      </c>
      <c r="ACT536" s="25">
        <f>$I536*ACN536</f>
        <v>1396275.3</v>
      </c>
      <c r="ACU536" s="25">
        <f>$J536*ACO536</f>
        <v>1415055.3</v>
      </c>
      <c r="ACV536" s="25">
        <f>$K536*ACP536</f>
        <v>1415055.3</v>
      </c>
      <c r="ACW536" s="25">
        <f>$F536*ACW$564</f>
        <v>54607.1</v>
      </c>
      <c r="ACX536" s="25">
        <f>$G536*ACX$564</f>
        <v>44196.63</v>
      </c>
      <c r="ACY536" s="25">
        <f>$H536*ACY$564</f>
        <v>44196.63</v>
      </c>
      <c r="ACZ536" s="25">
        <f>$I536*ACZ$564</f>
        <v>19804.55</v>
      </c>
      <c r="ADA536" s="25">
        <f>$J536*ADA$564</f>
        <v>20718.189999999999</v>
      </c>
      <c r="ADB536" s="25">
        <f>$K536*ADB$564</f>
        <v>20718.189999999999</v>
      </c>
      <c r="ADC536" s="25">
        <f>ACN536*ACW536</f>
        <v>1638213</v>
      </c>
      <c r="ADD536" s="25">
        <f t="shared" ref="ADD536:ADD549" si="955">ACO536*ACX536</f>
        <v>1325898.8999999999</v>
      </c>
      <c r="ADE536" s="25">
        <f t="shared" ref="ADE536:ADE549" si="956">ACP536*ACY536</f>
        <v>1325898.8999999999</v>
      </c>
      <c r="ADF536" s="25">
        <f>ACN536*ACZ536</f>
        <v>594136.5</v>
      </c>
      <c r="ADG536" s="25">
        <f t="shared" ref="ADG536:ADG549" si="957">ACO536*ADA536</f>
        <v>621545.69999999995</v>
      </c>
      <c r="ADH536" s="25">
        <f t="shared" ref="ADH536:ADH549" si="958">ACP536*ADB536</f>
        <v>621545.69999999995</v>
      </c>
      <c r="ADI536" s="123">
        <v>82</v>
      </c>
      <c r="ADJ536" s="123">
        <v>82</v>
      </c>
      <c r="ADK536" s="123">
        <v>82</v>
      </c>
      <c r="ADL536" s="25">
        <f>$F536*ADI536</f>
        <v>4315988</v>
      </c>
      <c r="ADM536" s="25">
        <f>$G536*ADJ536</f>
        <v>4491468</v>
      </c>
      <c r="ADN536" s="25">
        <f>$H536*ADK536</f>
        <v>4491468</v>
      </c>
      <c r="ADO536" s="25">
        <f>$I536*ADI536</f>
        <v>3816485.82</v>
      </c>
      <c r="ADP536" s="25">
        <f>$J536*ADJ536</f>
        <v>3867817.82</v>
      </c>
      <c r="ADQ536" s="25">
        <f>$K536*ADK536</f>
        <v>3867817.82</v>
      </c>
      <c r="ADR536" s="25">
        <f>$F536*ADR$564</f>
        <v>48063.57</v>
      </c>
      <c r="ADS536" s="25">
        <f>$G536*ADS$564</f>
        <v>52290.38</v>
      </c>
      <c r="ADT536" s="25">
        <f>$H536*ADT$564</f>
        <v>52290.38</v>
      </c>
      <c r="ADU536" s="25">
        <f>$I536*ADU$564</f>
        <v>13585.48</v>
      </c>
      <c r="ADV536" s="25">
        <f>$J536*ADV$564</f>
        <v>17226.919999999998</v>
      </c>
      <c r="ADW536" s="25">
        <f>$K536*ADW$564</f>
        <v>17226.919999999998</v>
      </c>
      <c r="ADX536" s="25">
        <f>ADI536*ADR536</f>
        <v>3941212.74</v>
      </c>
      <c r="ADY536" s="25">
        <f t="shared" ref="ADY536:ADY549" si="959">ADJ536*ADS536</f>
        <v>4287811.16</v>
      </c>
      <c r="ADZ536" s="25">
        <f t="shared" ref="ADZ536:ADZ549" si="960">ADK536*ADT536</f>
        <v>4287811.16</v>
      </c>
      <c r="AEA536" s="25">
        <f>ADI536*ADU536</f>
        <v>1114009.3600000001</v>
      </c>
      <c r="AEB536" s="25">
        <f t="shared" ref="AEB536:AEB549" si="961">ADJ536*ADV536</f>
        <v>1412607.44</v>
      </c>
      <c r="AEC536" s="25">
        <f t="shared" ref="AEC536:AEC549" si="962">ADK536*ADW536</f>
        <v>1412607.44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54742.05</v>
      </c>
      <c r="AEN536" s="25">
        <f>$G536*AEN$564</f>
        <v>55091.49</v>
      </c>
      <c r="AEO536" s="25">
        <f>$H536*AEO$564</f>
        <v>55091.49</v>
      </c>
      <c r="AEP536" s="25">
        <f>$I536*AEP$564</f>
        <v>21072.15</v>
      </c>
      <c r="AEQ536" s="25">
        <f>$J536*AEQ$564</f>
        <v>21999.63</v>
      </c>
      <c r="AER536" s="25">
        <f>$K536*AER$564</f>
        <v>21999.63</v>
      </c>
      <c r="AES536" s="25">
        <f>AED536*AEM536</f>
        <v>0</v>
      </c>
      <c r="AET536" s="25">
        <f t="shared" ref="AET536:AET549" si="963">AEE536*AEN536</f>
        <v>0</v>
      </c>
      <c r="AEU536" s="25">
        <f t="shared" ref="AEU536:AEU549" si="964">AEF536*AEO536</f>
        <v>0</v>
      </c>
      <c r="AEV536" s="25">
        <f>AED536*AEP536</f>
        <v>0</v>
      </c>
      <c r="AEW536" s="25">
        <f t="shared" ref="AEW536:AEW549" si="965">AEE536*AEQ536</f>
        <v>0</v>
      </c>
      <c r="AEX536" s="25">
        <f t="shared" ref="AEX536:AEX549" si="966">AEF536*AER536</f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55140.480000000003</v>
      </c>
      <c r="AFI536" s="25">
        <f>$G536*AFI$564</f>
        <v>54773.9</v>
      </c>
      <c r="AFJ536" s="25">
        <f>$H536*AFJ$564</f>
        <v>54773.9</v>
      </c>
      <c r="AFK536" s="25">
        <f>$I536*AFK$564</f>
        <v>20683.22</v>
      </c>
      <c r="AFL536" s="25">
        <f>$J536*AFL$564</f>
        <v>21718.07</v>
      </c>
      <c r="AFM536" s="25">
        <f>$K536*AFM$564</f>
        <v>21718.07</v>
      </c>
      <c r="AFN536" s="25">
        <f>AEY536*AFH536</f>
        <v>0</v>
      </c>
      <c r="AFO536" s="25">
        <f t="shared" ref="AFO536:AFO549" si="967">AEZ536*AFI536</f>
        <v>0</v>
      </c>
      <c r="AFP536" s="25">
        <f t="shared" ref="AFP536:AFP549" si="968">AFA536*AFJ536</f>
        <v>0</v>
      </c>
      <c r="AFQ536" s="25">
        <f>AEY536*AFK536</f>
        <v>0</v>
      </c>
      <c r="AFR536" s="25">
        <f t="shared" ref="AFR536:AFR549" si="969">AEZ536*AFL536</f>
        <v>0</v>
      </c>
      <c r="AFS536" s="25">
        <f t="shared" ref="AFS536:AFS549" si="970">AFA536*AFM536</f>
        <v>0</v>
      </c>
      <c r="AFT536" s="30">
        <v>20</v>
      </c>
      <c r="AFU536" s="30">
        <v>20</v>
      </c>
      <c r="AFV536" s="30">
        <v>20</v>
      </c>
      <c r="AFW536" s="25">
        <f>$F536*AFT536</f>
        <v>1052680</v>
      </c>
      <c r="AFX536" s="25">
        <f>$G536*AFU536</f>
        <v>1095480</v>
      </c>
      <c r="AFY536" s="25">
        <f>$H536*AFV536</f>
        <v>1095480</v>
      </c>
      <c r="AFZ536" s="25">
        <f>$I536*AFT536</f>
        <v>930850.2</v>
      </c>
      <c r="AGA536" s="25">
        <f>$J536*AFU536</f>
        <v>943370.2</v>
      </c>
      <c r="AGB536" s="25">
        <f>$K536*AFV536</f>
        <v>943370.2</v>
      </c>
      <c r="AGC536" s="25">
        <f>$F536*AGC$564</f>
        <v>54677.49</v>
      </c>
      <c r="AGD536" s="25">
        <f>$G536*AGD$564</f>
        <v>55601.82</v>
      </c>
      <c r="AGE536" s="25">
        <f>$H536*AGE$564</f>
        <v>55601.82</v>
      </c>
      <c r="AGF536" s="25">
        <f>$I536*AGF$564</f>
        <v>21985.99</v>
      </c>
      <c r="AGG536" s="25">
        <f>$J536*AGG$564</f>
        <v>23010.28</v>
      </c>
      <c r="AGH536" s="25">
        <f>$K536*AGH$564</f>
        <v>23010.28</v>
      </c>
      <c r="AGI536" s="25">
        <f>AFT536*AGC536</f>
        <v>1093549.8</v>
      </c>
      <c r="AGJ536" s="25">
        <f t="shared" ref="AGJ536:AGJ549" si="971">AFU536*AGD536</f>
        <v>1112036.3999999999</v>
      </c>
      <c r="AGK536" s="25">
        <f t="shared" ref="AGK536:AGK549" si="972">AFV536*AGE536</f>
        <v>1112036.3999999999</v>
      </c>
      <c r="AGL536" s="25">
        <f>AFT536*AGF536</f>
        <v>439719.8</v>
      </c>
      <c r="AGM536" s="25">
        <f t="shared" ref="AGM536:AGM549" si="973">AFU536*AGG536</f>
        <v>460205.6</v>
      </c>
      <c r="AGN536" s="25">
        <f t="shared" ref="AGN536:AGN549" si="974">AFV536*AGH536</f>
        <v>460205.6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54763.55</v>
      </c>
      <c r="AGY536" s="25">
        <f>$G536*AGY$564</f>
        <v>47927.9</v>
      </c>
      <c r="AGZ536" s="25">
        <f>$H536*AGZ$564</f>
        <v>47927.9</v>
      </c>
      <c r="AHA536" s="25">
        <f>$I536*AHA$564</f>
        <v>30560.85</v>
      </c>
      <c r="AHB536" s="25">
        <f>$J536*AHB$564</f>
        <v>32051.66</v>
      </c>
      <c r="AHC536" s="25">
        <f>$K536*AHC$564</f>
        <v>32051.66</v>
      </c>
      <c r="AHD536" s="25">
        <f>AGO536*AGX536</f>
        <v>0</v>
      </c>
      <c r="AHE536" s="25">
        <f t="shared" ref="AHE536:AHE549" si="975">AGP536*AGY536</f>
        <v>0</v>
      </c>
      <c r="AHF536" s="25">
        <f t="shared" ref="AHF536:AHF549" si="976">AGQ536*AGZ536</f>
        <v>0</v>
      </c>
      <c r="AHG536" s="25">
        <f>AGO536*AHA536</f>
        <v>0</v>
      </c>
      <c r="AHH536" s="25">
        <f t="shared" ref="AHH536:AHH549" si="977">AGP536*AHB536</f>
        <v>0</v>
      </c>
      <c r="AHI536" s="25">
        <f t="shared" ref="AHI536:AHI549" si="978">AGQ536*AHC536</f>
        <v>0</v>
      </c>
      <c r="AHJ536" s="30">
        <v>26</v>
      </c>
      <c r="AHK536" s="30">
        <v>26</v>
      </c>
      <c r="AHL536" s="30">
        <v>26</v>
      </c>
      <c r="AHM536" s="25">
        <f>$F536*AHJ536</f>
        <v>1368484</v>
      </c>
      <c r="AHN536" s="25">
        <f>$G536*AHK536</f>
        <v>1424124</v>
      </c>
      <c r="AHO536" s="25">
        <f>$H536*AHL536</f>
        <v>1424124</v>
      </c>
      <c r="AHP536" s="25">
        <f>$I536*AHJ536</f>
        <v>1210105.26</v>
      </c>
      <c r="AHQ536" s="25">
        <f>$J536*AHK536</f>
        <v>1226381.26</v>
      </c>
      <c r="AHR536" s="25">
        <f>$K536*AHL536</f>
        <v>1226381.26</v>
      </c>
      <c r="AHS536" s="25">
        <f>$F536*AHS$564</f>
        <v>55087.82</v>
      </c>
      <c r="AHT536" s="25">
        <f>$G536*AHT$564</f>
        <v>55233.54</v>
      </c>
      <c r="AHU536" s="25">
        <f>$H536*AHU$564</f>
        <v>55233.54</v>
      </c>
      <c r="AHV536" s="25">
        <f>$I536*AHV$564</f>
        <v>19329.27</v>
      </c>
      <c r="AHW536" s="25">
        <f>$J536*AHW$564</f>
        <v>20245.27</v>
      </c>
      <c r="AHX536" s="25">
        <f>$K536*AHX$564</f>
        <v>20245.27</v>
      </c>
      <c r="AHY536" s="25">
        <f>AHJ536*AHS536</f>
        <v>1432283.32</v>
      </c>
      <c r="AHZ536" s="25">
        <f t="shared" ref="AHZ536:AHZ549" si="979">AHK536*AHT536</f>
        <v>1436072.04</v>
      </c>
      <c r="AIA536" s="25">
        <f t="shared" ref="AIA536:AIA549" si="980">AHL536*AHU536</f>
        <v>1436072.04</v>
      </c>
      <c r="AIB536" s="25">
        <f>AHJ536*AHV536</f>
        <v>502561.02</v>
      </c>
      <c r="AIC536" s="25">
        <f t="shared" ref="AIC536:AIC549" si="981">AHK536*AHW536</f>
        <v>526377.02</v>
      </c>
      <c r="AID536" s="25">
        <f t="shared" ref="AID536:AID549" si="982">AHL536*AHX536</f>
        <v>526377.02</v>
      </c>
      <c r="AIE536" s="30">
        <f>27-27</f>
        <v>0</v>
      </c>
      <c r="AIF536" s="30">
        <f t="shared" ref="AIF536:AIG536" si="983">27-27</f>
        <v>0</v>
      </c>
      <c r="AIG536" s="30">
        <f t="shared" si="983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U549" si="984">AIF536*AIO536</f>
        <v>0</v>
      </c>
      <c r="AIV536" s="25">
        <f t="shared" ref="AIV536:AIV549" si="985">AIG536*AIP536</f>
        <v>0</v>
      </c>
      <c r="AIW536" s="25">
        <f>AIE536*AIQ536</f>
        <v>0</v>
      </c>
      <c r="AIX536" s="25">
        <f t="shared" ref="AIX536:AIX549" si="986">AIF536*AIR536</f>
        <v>0</v>
      </c>
      <c r="AIY536" s="25">
        <f t="shared" ref="AIY536:AIY549" si="987">AIG536*AIS536</f>
        <v>0</v>
      </c>
      <c r="AIZ536" s="30">
        <v>35</v>
      </c>
      <c r="AJA536" s="30">
        <v>35</v>
      </c>
      <c r="AJB536" s="30">
        <v>35</v>
      </c>
      <c r="AJC536" s="25">
        <f>$F536*AIZ536</f>
        <v>1842190</v>
      </c>
      <c r="AJD536" s="25">
        <f>$G536*AJA536</f>
        <v>1917090</v>
      </c>
      <c r="AJE536" s="25">
        <f>$H536*AJB536</f>
        <v>1917090</v>
      </c>
      <c r="AJF536" s="25">
        <f>$I536*AIZ536</f>
        <v>1628987.85</v>
      </c>
      <c r="AJG536" s="25">
        <f>$J536*AJA536</f>
        <v>1650897.85</v>
      </c>
      <c r="AJH536" s="25">
        <f>$K536*AJB536</f>
        <v>1650897.85</v>
      </c>
      <c r="AJI536" s="25">
        <f>$F536*AJI$564</f>
        <v>54679.05</v>
      </c>
      <c r="AJJ536" s="25">
        <f>$G536*AJJ$564</f>
        <v>53766.96</v>
      </c>
      <c r="AJK536" s="25">
        <f>$H536*AJK$564</f>
        <v>53766.96</v>
      </c>
      <c r="AJL536" s="25">
        <f>$I536*AJL$564</f>
        <v>20701.400000000001</v>
      </c>
      <c r="AJM536" s="25">
        <f>$J536*AJM$564</f>
        <v>21661.71</v>
      </c>
      <c r="AJN536" s="25">
        <f>$K536*AJN$564</f>
        <v>21661.71</v>
      </c>
      <c r="AJO536" s="25">
        <f>AIZ536*AJI536</f>
        <v>1913766.75</v>
      </c>
      <c r="AJP536" s="25">
        <f t="shared" ref="AJP536:AJP549" si="988">AJA536*AJJ536</f>
        <v>1881843.6</v>
      </c>
      <c r="AJQ536" s="25">
        <f t="shared" ref="AJQ536:AJQ549" si="989">AJB536*AJK536</f>
        <v>1881843.6</v>
      </c>
      <c r="AJR536" s="25">
        <f>AIZ536*AJL536</f>
        <v>724549</v>
      </c>
      <c r="AJS536" s="25">
        <f t="shared" ref="AJS536:AJS549" si="990">AJA536*AJM536</f>
        <v>758159.85</v>
      </c>
      <c r="AJT536" s="25">
        <f t="shared" ref="AJT536:AJT549" si="991">AJB536*AJN536</f>
        <v>758159.85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54971.17</v>
      </c>
      <c r="AKE536" s="25">
        <f>$G536*AKE$564</f>
        <v>54774.2</v>
      </c>
      <c r="AKF536" s="25">
        <f>$H536*AKF$564</f>
        <v>54774.2</v>
      </c>
      <c r="AKG536" s="25">
        <f>$I536*AKG$564</f>
        <v>20333.87</v>
      </c>
      <c r="AKH536" s="25">
        <f>$J536*AKH$564</f>
        <v>21299.33</v>
      </c>
      <c r="AKI536" s="25">
        <f>$K536*AKI$564</f>
        <v>21299.33</v>
      </c>
      <c r="AKJ536" s="25">
        <f>AJU536*AKD536</f>
        <v>1374279.25</v>
      </c>
      <c r="AKK536" s="25">
        <f t="shared" ref="AKK536:AKK549" si="992">AJV536*AKE536</f>
        <v>1369355</v>
      </c>
      <c r="AKL536" s="25">
        <f t="shared" ref="AKL536:AKL549" si="993">AJW536*AKF536</f>
        <v>1369355</v>
      </c>
      <c r="AKM536" s="25">
        <f>AJU536*AKG536</f>
        <v>508346.75</v>
      </c>
      <c r="AKN536" s="25">
        <f t="shared" ref="AKN536:AKN549" si="994">AJV536*AKH536</f>
        <v>532483.25</v>
      </c>
      <c r="AKO536" s="25">
        <f t="shared" ref="AKO536:AKO549" si="995">AJW536*AKI536</f>
        <v>532483.25</v>
      </c>
      <c r="AKP536" s="30">
        <v>23</v>
      </c>
      <c r="AKQ536" s="30">
        <v>23</v>
      </c>
      <c r="AKR536" s="30">
        <v>23</v>
      </c>
      <c r="AKS536" s="25">
        <f>$F536*AKP536</f>
        <v>1210582</v>
      </c>
      <c r="AKT536" s="25">
        <f>$G536*AKQ536</f>
        <v>1259802</v>
      </c>
      <c r="AKU536" s="25">
        <f>$H536*AKR536</f>
        <v>1259802</v>
      </c>
      <c r="AKV536" s="25">
        <f>$I536*AKP536</f>
        <v>1070477.73</v>
      </c>
      <c r="AKW536" s="25">
        <f>$J536*AKQ536</f>
        <v>1084875.73</v>
      </c>
      <c r="AKX536" s="25">
        <f>$K536*AKR536</f>
        <v>1084875.73</v>
      </c>
      <c r="AKY536" s="25">
        <f>$F536*AKY$564</f>
        <v>54814.559999999998</v>
      </c>
      <c r="AKZ536" s="25">
        <f>$G536*AKZ$564</f>
        <v>54364.57</v>
      </c>
      <c r="ALA536" s="25">
        <f>$H536*ALA$564</f>
        <v>54364.57</v>
      </c>
      <c r="ALB536" s="25">
        <f>$I536*ALB$564</f>
        <v>20158.21</v>
      </c>
      <c r="ALC536" s="25">
        <f>$J536*ALC$564</f>
        <v>21100.26</v>
      </c>
      <c r="ALD536" s="25">
        <f>$K536*ALD$564</f>
        <v>21100.26</v>
      </c>
      <c r="ALE536" s="25">
        <f>AKP536*AKY536</f>
        <v>1260734.8799999999</v>
      </c>
      <c r="ALF536" s="25">
        <f t="shared" ref="ALF536:ALF549" si="996">AKQ536*AKZ536</f>
        <v>1250385.1100000001</v>
      </c>
      <c r="ALG536" s="25">
        <f t="shared" ref="ALG536:ALG549" si="997">AKR536*ALA536</f>
        <v>1250385.1100000001</v>
      </c>
      <c r="ALH536" s="25">
        <f>AKP536*ALB536</f>
        <v>463638.83</v>
      </c>
      <c r="ALI536" s="25">
        <f t="shared" ref="ALI536:ALI549" si="998">AKQ536*ALC536</f>
        <v>485305.98</v>
      </c>
      <c r="ALJ536" s="25">
        <f t="shared" ref="ALJ536:ALJ549" si="999">AKR536*ALD536</f>
        <v>485305.98</v>
      </c>
      <c r="ALK536" s="30">
        <v>18</v>
      </c>
      <c r="ALL536" s="30">
        <v>18</v>
      </c>
      <c r="ALM536" s="30">
        <v>18</v>
      </c>
      <c r="ALN536" s="25">
        <f>$F536*ALK536</f>
        <v>947412</v>
      </c>
      <c r="ALO536" s="25">
        <f>$G536*ALL536</f>
        <v>985932</v>
      </c>
      <c r="ALP536" s="25">
        <f>$H536*ALM536</f>
        <v>985932</v>
      </c>
      <c r="ALQ536" s="25">
        <f>$I536*ALK536</f>
        <v>837765.18</v>
      </c>
      <c r="ALR536" s="25">
        <f>$J536*ALL536</f>
        <v>849033.18</v>
      </c>
      <c r="ALS536" s="25">
        <f>$K536*ALM536</f>
        <v>849033.18</v>
      </c>
      <c r="ALT536" s="25">
        <f>$F536*ALT$564</f>
        <v>55224.47</v>
      </c>
      <c r="ALU536" s="25">
        <f>$G536*ALU$564</f>
        <v>54500.31</v>
      </c>
      <c r="ALV536" s="25">
        <f>$H536*ALV$564</f>
        <v>54500.31</v>
      </c>
      <c r="ALW536" s="25">
        <f>$I536*ALW$564</f>
        <v>23661.09</v>
      </c>
      <c r="ALX536" s="25">
        <f>$J536*ALX$564</f>
        <v>24735.53</v>
      </c>
      <c r="ALY536" s="25">
        <f>$K536*ALY$564</f>
        <v>24735.53</v>
      </c>
      <c r="ALZ536" s="25">
        <f>ALK536*ALT536</f>
        <v>994040.46</v>
      </c>
      <c r="AMA536" s="25">
        <f t="shared" ref="AMA536:AMA549" si="1000">ALL536*ALU536</f>
        <v>981005.58</v>
      </c>
      <c r="AMB536" s="25">
        <f t="shared" ref="AMB536:AMB549" si="1001">ALM536*ALV536</f>
        <v>981005.58</v>
      </c>
      <c r="AMC536" s="25">
        <f>ALK536*ALW536</f>
        <v>425899.62</v>
      </c>
      <c r="AMD536" s="25">
        <f t="shared" ref="AMD536:AMD549" si="1002">ALL536*ALX536</f>
        <v>445239.54</v>
      </c>
      <c r="AME536" s="25">
        <f t="shared" ref="AME536:AME549" si="1003">ALM536*ALY536</f>
        <v>445239.54</v>
      </c>
      <c r="AMF536" s="30">
        <v>28</v>
      </c>
      <c r="AMG536" s="30">
        <v>28</v>
      </c>
      <c r="AMH536" s="30">
        <v>28</v>
      </c>
      <c r="AMI536" s="25">
        <f>$F536*AMF536</f>
        <v>1473752</v>
      </c>
      <c r="AMJ536" s="25">
        <f>$G536*AMG536</f>
        <v>1533672</v>
      </c>
      <c r="AMK536" s="25">
        <f>$H536*AMH536</f>
        <v>1533672</v>
      </c>
      <c r="AML536" s="25">
        <f>$I536*AMF536</f>
        <v>1303190.28</v>
      </c>
      <c r="AMM536" s="25">
        <f>$J536*AMG536</f>
        <v>1320718.28</v>
      </c>
      <c r="AMN536" s="25">
        <f>$K536*AMH536</f>
        <v>1320718.28</v>
      </c>
      <c r="AMO536" s="25">
        <f>$F536*AMO$564</f>
        <v>55149.440000000002</v>
      </c>
      <c r="AMP536" s="25">
        <f>$G536*AMP$564</f>
        <v>55018.44</v>
      </c>
      <c r="AMQ536" s="25">
        <f>$H536*AMQ$564</f>
        <v>55018.44</v>
      </c>
      <c r="AMR536" s="25">
        <f>$I536*AMR$564</f>
        <v>19954.29</v>
      </c>
      <c r="AMS536" s="25">
        <f>$J536*AMS$564</f>
        <v>20849.98</v>
      </c>
      <c r="AMT536" s="25">
        <f>$K536*AMT$564</f>
        <v>20849.98</v>
      </c>
      <c r="AMU536" s="25">
        <f>AMF536*AMO536</f>
        <v>1544184.32</v>
      </c>
      <c r="AMV536" s="25">
        <f t="shared" ref="AMV536:AMV549" si="1004">AMG536*AMP536</f>
        <v>1540516.32</v>
      </c>
      <c r="AMW536" s="25">
        <f t="shared" ref="AMW536:AMW549" si="1005">AMH536*AMQ536</f>
        <v>1540516.32</v>
      </c>
      <c r="AMX536" s="25">
        <f>AMF536*AMR536</f>
        <v>558720.12</v>
      </c>
      <c r="AMY536" s="25">
        <f t="shared" ref="AMY536:AMY549" si="1006">AMG536*AMS536</f>
        <v>583799.43999999994</v>
      </c>
      <c r="AMZ536" s="25">
        <f t="shared" ref="AMZ536:AMZ549" si="1007">AMH536*AMT536</f>
        <v>583799.43999999994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0</v>
      </c>
      <c r="ANK536" s="25">
        <f>$G536*ANK$564</f>
        <v>0</v>
      </c>
      <c r="ANL536" s="25">
        <f>$H536*ANL$564</f>
        <v>0</v>
      </c>
      <c r="ANM536" s="25">
        <f>$I536*ANM$564</f>
        <v>21659.78</v>
      </c>
      <c r="ANN536" s="25">
        <f>$J536*ANN$564</f>
        <v>0</v>
      </c>
      <c r="ANO536" s="25">
        <f>$K536*ANO$564</f>
        <v>0</v>
      </c>
      <c r="ANP536" s="25">
        <f>ANA536*ANJ536</f>
        <v>0</v>
      </c>
      <c r="ANQ536" s="25">
        <f t="shared" ref="ANQ536:ANQ549" si="1008">ANB536*ANK536</f>
        <v>0</v>
      </c>
      <c r="ANR536" s="25">
        <f t="shared" ref="ANR536:ANR549" si="1009">ANC536*ANL536</f>
        <v>0</v>
      </c>
      <c r="ANS536" s="25">
        <f>ANA536*ANM536</f>
        <v>281577.14</v>
      </c>
      <c r="ANT536" s="25">
        <f t="shared" ref="ANT536:ANT549" si="1010">ANB536*ANN536</f>
        <v>0</v>
      </c>
      <c r="ANU536" s="25">
        <f t="shared" ref="ANU536:ANU549" si="1011">ANC536*ANO536</f>
        <v>0</v>
      </c>
      <c r="ANV536" s="30">
        <v>24</v>
      </c>
      <c r="ANW536" s="30">
        <v>24</v>
      </c>
      <c r="ANX536" s="30">
        <v>24</v>
      </c>
      <c r="ANY536" s="25">
        <f>$F536*ANV536</f>
        <v>1263216</v>
      </c>
      <c r="ANZ536" s="25">
        <f>$G536*ANW536</f>
        <v>1314576</v>
      </c>
      <c r="AOA536" s="25">
        <f>$H536*ANX536</f>
        <v>1314576</v>
      </c>
      <c r="AOB536" s="25">
        <f>$I536*ANV536</f>
        <v>1117020.24</v>
      </c>
      <c r="AOC536" s="25">
        <f>$J536*ANW536</f>
        <v>1132044.24</v>
      </c>
      <c r="AOD536" s="25">
        <f>$K536*ANX536</f>
        <v>1132044.24</v>
      </c>
      <c r="AOE536" s="25">
        <f>$F536*AOE$564</f>
        <v>55432.1</v>
      </c>
      <c r="AOF536" s="25">
        <f>$G536*AOF$564</f>
        <v>56079.21</v>
      </c>
      <c r="AOG536" s="25">
        <f>$H536*AOG$564</f>
        <v>56079.21</v>
      </c>
      <c r="AOH536" s="25">
        <f>$I536*AOH$564</f>
        <v>20665.32</v>
      </c>
      <c r="AOI536" s="25">
        <f>$J536*AOI$564</f>
        <v>21596.26</v>
      </c>
      <c r="AOJ536" s="25">
        <f>$K536*AOJ$564</f>
        <v>21596.26</v>
      </c>
      <c r="AOK536" s="25">
        <f>ANV536*AOE536</f>
        <v>1330370.3999999999</v>
      </c>
      <c r="AOL536" s="25">
        <f t="shared" ref="AOL536:AOL549" si="1012">ANW536*AOF536</f>
        <v>1345901.04</v>
      </c>
      <c r="AOM536" s="25">
        <f t="shared" ref="AOM536:AOM549" si="1013">ANX536*AOG536</f>
        <v>1345901.04</v>
      </c>
      <c r="AON536" s="25">
        <f>ANV536*AOH536</f>
        <v>495967.68</v>
      </c>
      <c r="AOO536" s="25">
        <f t="shared" ref="AOO536:AOO549" si="1014">ANW536*AOI536</f>
        <v>518310.24</v>
      </c>
      <c r="AOP536" s="25">
        <f t="shared" ref="AOP536:AOP549" si="1015">ANX536*AOJ536</f>
        <v>518310.24</v>
      </c>
      <c r="AOQ536" s="30">
        <v>50</v>
      </c>
      <c r="AOR536" s="30">
        <v>50</v>
      </c>
      <c r="AOS536" s="30">
        <v>50</v>
      </c>
      <c r="AOT536" s="25">
        <f>$F536*AOQ536</f>
        <v>2631700</v>
      </c>
      <c r="AOU536" s="25">
        <f>$G536*AOR536</f>
        <v>2738700</v>
      </c>
      <c r="AOV536" s="25">
        <f>$H536*AOS536</f>
        <v>2738700</v>
      </c>
      <c r="AOW536" s="25">
        <f>$I536*AOQ536</f>
        <v>2327125.5</v>
      </c>
      <c r="AOX536" s="25">
        <f>$J536*AOR536</f>
        <v>2358425.5</v>
      </c>
      <c r="AOY536" s="25">
        <f>$K536*AOS536</f>
        <v>2358425.5</v>
      </c>
      <c r="AOZ536" s="25">
        <f>$F536*AOZ$564</f>
        <v>55083.93</v>
      </c>
      <c r="APA536" s="25">
        <f>$G536*APA$564</f>
        <v>53328.75</v>
      </c>
      <c r="APB536" s="25">
        <f>$H536*APB$564</f>
        <v>53328.75</v>
      </c>
      <c r="APC536" s="25">
        <f>$I536*APC$564</f>
        <v>23548.04</v>
      </c>
      <c r="APD536" s="25">
        <f>$J536*APD$564</f>
        <v>24607.84</v>
      </c>
      <c r="APE536" s="25">
        <f>$K536*APE$564</f>
        <v>24607.84</v>
      </c>
      <c r="APF536" s="25">
        <f>AOQ536*AOZ536</f>
        <v>2754196.5</v>
      </c>
      <c r="APG536" s="25">
        <f t="shared" ref="APG536:APG549" si="1016">AOR536*APA536</f>
        <v>2666437.5</v>
      </c>
      <c r="APH536" s="25">
        <f t="shared" ref="APH536:APH549" si="1017">AOS536*APB536</f>
        <v>2666437.5</v>
      </c>
      <c r="API536" s="25">
        <f>AOQ536*APC536</f>
        <v>1177402</v>
      </c>
      <c r="APJ536" s="25">
        <f t="shared" ref="APJ536:APJ549" si="1018">AOR536*APD536</f>
        <v>1230392</v>
      </c>
      <c r="APK536" s="25">
        <f t="shared" ref="APK536:APK549" si="1019">AOS536*APE536</f>
        <v>1230392</v>
      </c>
      <c r="APL536" s="30">
        <v>27</v>
      </c>
      <c r="APM536" s="30">
        <v>27</v>
      </c>
      <c r="APN536" s="30">
        <v>27</v>
      </c>
      <c r="APO536" s="25">
        <f>$F536*APL536</f>
        <v>1421118</v>
      </c>
      <c r="APP536" s="25">
        <f>$G536*APM536</f>
        <v>1478898</v>
      </c>
      <c r="APQ536" s="25">
        <f>$H536*APN536</f>
        <v>1478898</v>
      </c>
      <c r="APR536" s="25">
        <f>$I536*APL536</f>
        <v>1256647.77</v>
      </c>
      <c r="APS536" s="25">
        <f>$J536*APM536</f>
        <v>1273549.77</v>
      </c>
      <c r="APT536" s="25">
        <f>$K536*APN536</f>
        <v>1273549.77</v>
      </c>
      <c r="APU536" s="25">
        <f>$F536*APU$564</f>
        <v>54798.71</v>
      </c>
      <c r="APV536" s="25">
        <f>$G536*APV$564</f>
        <v>54439.040000000001</v>
      </c>
      <c r="APW536" s="25">
        <f>$H536*APW$564</f>
        <v>54439.040000000001</v>
      </c>
      <c r="APX536" s="25">
        <f>$I536*APX$564</f>
        <v>20297.25</v>
      </c>
      <c r="APY536" s="25">
        <f>$J536*APY$564</f>
        <v>21239.66</v>
      </c>
      <c r="APZ536" s="25">
        <f>$K536*APZ$564</f>
        <v>21239.66</v>
      </c>
      <c r="AQA536" s="25">
        <f>APL536*APU536</f>
        <v>1479565.17</v>
      </c>
      <c r="AQB536" s="25">
        <f t="shared" ref="AQB536:AQB549" si="1020">APM536*APV536</f>
        <v>1469854.08</v>
      </c>
      <c r="AQC536" s="25">
        <f t="shared" ref="AQC536:AQC549" si="1021">APN536*APW536</f>
        <v>1469854.08</v>
      </c>
      <c r="AQD536" s="25">
        <f>APL536*APX536</f>
        <v>548025.75</v>
      </c>
      <c r="AQE536" s="25">
        <f t="shared" ref="AQE536:AQE549" si="1022">APM536*APY536</f>
        <v>573470.81999999995</v>
      </c>
      <c r="AQF536" s="25">
        <f t="shared" ref="AQF536:AQF549" si="1023">APN536*APZ536</f>
        <v>573470.81999999995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55340.79</v>
      </c>
      <c r="AQQ536" s="25">
        <f>$G536*AQQ$564</f>
        <v>56402.49</v>
      </c>
      <c r="AQR536" s="25">
        <f>$H536*AQR$564</f>
        <v>56402.49</v>
      </c>
      <c r="AQS536" s="25">
        <f>$I536*AQS$564</f>
        <v>18652.990000000002</v>
      </c>
      <c r="AQT536" s="25">
        <f>$J536*AQT$564</f>
        <v>19544.14</v>
      </c>
      <c r="AQU536" s="25">
        <f>$K536*AQU$564</f>
        <v>19544.14</v>
      </c>
      <c r="AQV536" s="25">
        <f>AQG536*AQP536</f>
        <v>1494201.33</v>
      </c>
      <c r="AQW536" s="25">
        <f t="shared" ref="AQW536:AQW549" si="1024">AQH536*AQQ536</f>
        <v>1522867.23</v>
      </c>
      <c r="AQX536" s="25">
        <f t="shared" ref="AQX536:AQX549" si="1025">AQI536*AQR536</f>
        <v>1522867.23</v>
      </c>
      <c r="AQY536" s="25">
        <f>AQG536*AQS536</f>
        <v>503630.73</v>
      </c>
      <c r="AQZ536" s="25">
        <f t="shared" ref="AQZ536:AQZ549" si="1026">AQH536*AQT536</f>
        <v>527691.78</v>
      </c>
      <c r="ARA536" s="25">
        <f t="shared" ref="ARA536:ARA549" si="1027">AQI536*AQU536</f>
        <v>527691.78</v>
      </c>
      <c r="ARB536" s="30">
        <v>22</v>
      </c>
      <c r="ARC536" s="30">
        <v>22</v>
      </c>
      <c r="ARD536" s="30">
        <v>22</v>
      </c>
      <c r="ARE536" s="25">
        <f>$F536*ARB536</f>
        <v>1157948</v>
      </c>
      <c r="ARF536" s="25">
        <f>$G536*ARC536</f>
        <v>1205028</v>
      </c>
      <c r="ARG536" s="25">
        <f>$H536*ARD536</f>
        <v>1205028</v>
      </c>
      <c r="ARH536" s="25">
        <f>$I536*ARB536</f>
        <v>1023935.22</v>
      </c>
      <c r="ARI536" s="25">
        <f>$J536*ARC536</f>
        <v>1037707.22</v>
      </c>
      <c r="ARJ536" s="25">
        <f>$K536*ARD536</f>
        <v>1037707.22</v>
      </c>
      <c r="ARK536" s="25">
        <f>$F536*ARK$564</f>
        <v>54659.11</v>
      </c>
      <c r="ARL536" s="25">
        <f>$G536*ARL$564</f>
        <v>54109.54</v>
      </c>
      <c r="ARM536" s="25">
        <f>$H536*ARM$564</f>
        <v>54109.54</v>
      </c>
      <c r="ARN536" s="25">
        <f>$I536*ARN$564</f>
        <v>19064.310000000001</v>
      </c>
      <c r="ARO536" s="25">
        <f>$J536*ARO$564</f>
        <v>19882.59</v>
      </c>
      <c r="ARP536" s="25">
        <f>$K536*ARP$564</f>
        <v>19882.59</v>
      </c>
      <c r="ARQ536" s="25">
        <f>ARB536*ARK536</f>
        <v>1202500.42</v>
      </c>
      <c r="ARR536" s="25">
        <f t="shared" ref="ARR536:ARR549" si="1028">ARC536*ARL536</f>
        <v>1190409.8799999999</v>
      </c>
      <c r="ARS536" s="25">
        <f t="shared" ref="ARS536:ARS549" si="1029">ARD536*ARM536</f>
        <v>1190409.8799999999</v>
      </c>
      <c r="ART536" s="25">
        <f>ARB536*ARN536</f>
        <v>419414.82</v>
      </c>
      <c r="ARU536" s="25">
        <f t="shared" ref="ARU536:ARU549" si="1030">ARC536*ARO536</f>
        <v>437416.98</v>
      </c>
      <c r="ARV536" s="25">
        <f t="shared" ref="ARV536:ARV549" si="1031">ARD536*ARP536</f>
        <v>437416.98</v>
      </c>
      <c r="ARW536" s="30">
        <v>56</v>
      </c>
      <c r="ARX536" s="30">
        <v>56</v>
      </c>
      <c r="ARY536" s="30">
        <v>56</v>
      </c>
      <c r="ARZ536" s="25">
        <f>$F536*ARW536</f>
        <v>2947504</v>
      </c>
      <c r="ASA536" s="25">
        <f>$G536*ARX536</f>
        <v>3067344</v>
      </c>
      <c r="ASB536" s="25">
        <f>$H536*ARY536</f>
        <v>3067344</v>
      </c>
      <c r="ASC536" s="25">
        <f>$I536*ARW536</f>
        <v>2606380.56</v>
      </c>
      <c r="ASD536" s="25">
        <f>$J536*ARX536</f>
        <v>2641436.56</v>
      </c>
      <c r="ASE536" s="25">
        <f>$K536*ARY536</f>
        <v>2641436.56</v>
      </c>
      <c r="ASF536" s="25">
        <f>$F536*ASF$564</f>
        <v>54821.86</v>
      </c>
      <c r="ASG536" s="25">
        <f>$G536*ASG$564</f>
        <v>53328.18</v>
      </c>
      <c r="ASH536" s="25">
        <f>$H536*ASH$564</f>
        <v>53328.18</v>
      </c>
      <c r="ASI536" s="25">
        <f>$I536*ASI$564</f>
        <v>20392.259999999998</v>
      </c>
      <c r="ASJ536" s="25">
        <f>$J536*ASJ$564</f>
        <v>18609.88</v>
      </c>
      <c r="ASK536" s="25">
        <f>$K536*ASK$564</f>
        <v>18609.88</v>
      </c>
      <c r="ASL536" s="25">
        <f>ARW536*ASF536</f>
        <v>3070024.16</v>
      </c>
      <c r="ASM536" s="25">
        <f t="shared" ref="ASM536:ASM549" si="1032">ARX536*ASG536</f>
        <v>2986378.08</v>
      </c>
      <c r="ASN536" s="25">
        <f t="shared" ref="ASN536:ASN549" si="1033">ARY536*ASH536</f>
        <v>2986378.08</v>
      </c>
      <c r="ASO536" s="25">
        <f>ARW536*ASI536</f>
        <v>1141966.56</v>
      </c>
      <c r="ASP536" s="25">
        <f t="shared" ref="ASP536:ASP549" si="1034">ARX536*ASJ536</f>
        <v>1042153.28</v>
      </c>
      <c r="ASQ536" s="25">
        <f t="shared" ref="ASQ536:ASQ549" si="1035">ARY536*ASK536</f>
        <v>1042153.28</v>
      </c>
      <c r="ASR536" s="30">
        <v>56</v>
      </c>
      <c r="ASS536" s="30">
        <v>56</v>
      </c>
      <c r="AST536" s="30">
        <v>56</v>
      </c>
      <c r="ASU536" s="25">
        <f>$F536*ASR536</f>
        <v>2947504</v>
      </c>
      <c r="ASV536" s="25">
        <f>$G536*ASS536</f>
        <v>3067344</v>
      </c>
      <c r="ASW536" s="25">
        <f>$H536*AST536</f>
        <v>3067344</v>
      </c>
      <c r="ASX536" s="25">
        <f>$I536*ASR536</f>
        <v>2606380.56</v>
      </c>
      <c r="ASY536" s="25">
        <f>$J536*ASS536</f>
        <v>2641436.56</v>
      </c>
      <c r="ASZ536" s="25">
        <f>$K536*AST536</f>
        <v>2641436.56</v>
      </c>
      <c r="ATA536" s="25">
        <f>$F536*ATA$564</f>
        <v>54945.13</v>
      </c>
      <c r="ATB536" s="25">
        <f>$G536*ATB$564</f>
        <v>53549.68</v>
      </c>
      <c r="ATC536" s="25">
        <f>$H536*ATC$564</f>
        <v>53549.68</v>
      </c>
      <c r="ATD536" s="25">
        <f>$I536*ATD$564</f>
        <v>17921.68</v>
      </c>
      <c r="ATE536" s="25">
        <f>$J536*ATE$564</f>
        <v>18718.87</v>
      </c>
      <c r="ATF536" s="25">
        <f>$K536*ATF$564</f>
        <v>18718.87</v>
      </c>
      <c r="ATG536" s="25">
        <f>ASR536*ATA536</f>
        <v>3076927.28</v>
      </c>
      <c r="ATH536" s="25">
        <f t="shared" ref="ATH536:ATH549" si="1036">ASS536*ATB536</f>
        <v>2998782.08</v>
      </c>
      <c r="ATI536" s="25">
        <f t="shared" ref="ATI536:ATI549" si="1037">AST536*ATC536</f>
        <v>2998782.08</v>
      </c>
      <c r="ATJ536" s="25">
        <f>ASR536*ATD536</f>
        <v>1003614.08</v>
      </c>
      <c r="ATK536" s="25">
        <f t="shared" ref="ATK536:ATK549" si="1038">ASS536*ATE536</f>
        <v>1048256.72</v>
      </c>
      <c r="ATL536" s="25">
        <f t="shared" ref="ATL536:ATL549" si="1039">AST536*ATF536</f>
        <v>1048256.72</v>
      </c>
      <c r="ATM536" s="30">
        <v>27</v>
      </c>
      <c r="ATN536" s="30">
        <v>27</v>
      </c>
      <c r="ATO536" s="30">
        <v>27</v>
      </c>
      <c r="ATP536" s="25">
        <f>$F536*ATM536</f>
        <v>1421118</v>
      </c>
      <c r="ATQ536" s="25">
        <f>$G536*ATN536</f>
        <v>1478898</v>
      </c>
      <c r="ATR536" s="25">
        <f>$H536*ATO536</f>
        <v>1478898</v>
      </c>
      <c r="ATS536" s="25">
        <f>$I536*ATM536</f>
        <v>1256647.77</v>
      </c>
      <c r="ATT536" s="25">
        <f>$J536*ATN536</f>
        <v>1273549.77</v>
      </c>
      <c r="ATU536" s="25">
        <f>$K536*ATO536</f>
        <v>1273549.77</v>
      </c>
      <c r="ATV536" s="25">
        <f>$F536*ATV$564</f>
        <v>54905.45</v>
      </c>
      <c r="ATW536" s="25">
        <f>$G536*ATW$564</f>
        <v>55138.51</v>
      </c>
      <c r="ATX536" s="25">
        <f>$H536*ATX$564</f>
        <v>55138.51</v>
      </c>
      <c r="ATY536" s="25">
        <f>$I536*ATY$564</f>
        <v>20060.28</v>
      </c>
      <c r="ATZ536" s="25">
        <f>$J536*ATZ$564</f>
        <v>16002.13</v>
      </c>
      <c r="AUA536" s="25">
        <f>$K536*AUA$564</f>
        <v>16002.13</v>
      </c>
      <c r="AUB536" s="25">
        <f>ATM536*ATV536</f>
        <v>1482447.15</v>
      </c>
      <c r="AUC536" s="25">
        <f t="shared" ref="AUC536:AUC549" si="1040">ATN536*ATW536</f>
        <v>1488739.77</v>
      </c>
      <c r="AUD536" s="25">
        <f t="shared" ref="AUD536:AUD549" si="1041">ATO536*ATX536</f>
        <v>1488739.77</v>
      </c>
      <c r="AUE536" s="25">
        <f>ATM536*ATY536</f>
        <v>541627.56000000006</v>
      </c>
      <c r="AUF536" s="25">
        <f t="shared" ref="AUF536:AUF549" si="1042">ATN536*ATZ536</f>
        <v>432057.51</v>
      </c>
      <c r="AUG536" s="25">
        <f t="shared" ref="AUG536:AUG549" si="1043">ATO536*AUA536</f>
        <v>432057.51</v>
      </c>
      <c r="AUH536" s="30">
        <v>53</v>
      </c>
      <c r="AUI536" s="30">
        <v>53</v>
      </c>
      <c r="AUJ536" s="30">
        <v>53</v>
      </c>
      <c r="AUK536" s="25">
        <f>$F536*AUH536</f>
        <v>2789602</v>
      </c>
      <c r="AUL536" s="25">
        <f>$G536*AUI536</f>
        <v>2903022</v>
      </c>
      <c r="AUM536" s="25">
        <f>$H536*AUJ536</f>
        <v>2903022</v>
      </c>
      <c r="AUN536" s="25">
        <f>$I536*AUH536</f>
        <v>2466753.0299999998</v>
      </c>
      <c r="AUO536" s="25">
        <f>$J536*AUI536</f>
        <v>2499931.0299999998</v>
      </c>
      <c r="AUP536" s="25">
        <f>$K536*AUJ536</f>
        <v>2499931.0299999998</v>
      </c>
      <c r="AUQ536" s="25">
        <f>$F536*AUQ$564</f>
        <v>54361.7</v>
      </c>
      <c r="AUR536" s="25">
        <f>$G536*AUR$564</f>
        <v>54142.8</v>
      </c>
      <c r="AUS536" s="25">
        <f>$H536*AUS$564</f>
        <v>54142.8</v>
      </c>
      <c r="AUT536" s="25">
        <f>$I536*AUT$564</f>
        <v>21430.3</v>
      </c>
      <c r="AUU536" s="25">
        <f>$J536*AUU$564</f>
        <v>17365.43</v>
      </c>
      <c r="AUV536" s="25">
        <f>$K536*AUV$564</f>
        <v>17365.43</v>
      </c>
      <c r="AUW536" s="25">
        <f>AUH536*AUQ536</f>
        <v>2881170.1</v>
      </c>
      <c r="AUX536" s="25">
        <f t="shared" ref="AUX536:AUX549" si="1044">AUI536*AUR536</f>
        <v>2869568.4</v>
      </c>
      <c r="AUY536" s="25">
        <f t="shared" ref="AUY536:AUY549" si="1045">AUJ536*AUS536</f>
        <v>2869568.4</v>
      </c>
      <c r="AUZ536" s="25">
        <f>AUH536*AUT536</f>
        <v>1135805.8999999999</v>
      </c>
      <c r="AVA536" s="25">
        <f t="shared" ref="AVA536:AVA549" si="1046">AUI536*AUU536</f>
        <v>920367.79</v>
      </c>
      <c r="AVB536" s="25">
        <f t="shared" ref="AVB536:AVB549" si="1047">AUJ536*AUV536</f>
        <v>920367.79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1592</v>
      </c>
      <c r="AVD536" s="59">
        <f t="shared" ref="AVD536:AVE549" si="1048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1592</v>
      </c>
      <c r="AVE536" s="59">
        <f t="shared" si="1048"/>
        <v>1592</v>
      </c>
      <c r="AVF536" s="25">
        <f t="shared" ref="AVF536:AVF549" si="1049">O536+AJ536+BE536+BZ536+CU536+DP536+EK536+FF536+GA536+GV536+HQ536+IL536+JG536+KB536+KW536+LR536+MM536+NH536+OC536+OX536+PS536+QN536+RI536+SD536+SY536+TT536+UO536+VJ536+WE536+WZ536+XU536+YP536+ZK536+AAF536+ABA536+ABV536+ACQ536+ADL536+AEG536+AFB536+AFW536+AGR536+AHM536+AIH536+AJC536+AJX536+AKS536+ALN536+AMI536+AND536+ANY536+AOT536+APO536+AQJ536+ARE536+ARZ536+ASU536+ATP536+AUK536</f>
        <v>83793328</v>
      </c>
      <c r="AVG536" s="25">
        <f t="shared" ref="AVG536:AVG549" si="1050">P536+AK536+BF536+CA536+CV536+DQ536+EL536+FG536+GB536+GW536+HR536+IM536+JH536+KC536+KX536+LS536+MN536+NI536+OD536+OY536+PT536+QO536+RJ536+SE536+SZ536+TU536+UP536+VK536+WF536+XA536+XV536+YQ536+ZL536+AAG536+ABB536+ABW536+ACR536+ADM536+AEH536+AFC536+AFX536+AGS536+AHN536+AII536+AJD536+AJY536+AKT536+ALO536+AMJ536+ANE536+ANZ536+AOU536+APP536+AQK536+ARF536+ASA536+ASV536+ATQ536+AUL536</f>
        <v>87200208</v>
      </c>
      <c r="AVH536" s="25">
        <f t="shared" ref="AVH536:AVH549" si="1051">Q536+AL536+BG536+CB536+CW536+DR536+EM536+FH536+GC536+GX536+HS536+IN536+JI536+KD536+KY536+LT536+MO536+NJ536+OE536+OZ536+PU536+QP536+RK536+SF536+TA536+TV536+UQ536+VL536+WG536+XB536+XW536+YR536+ZM536+AAH536+ABC536+ABX536+ACS536+ADN536+AEI536+AFD536+AFY536+AGT536+AHO536+AIJ536+AJE536+AJZ536+AKU536+ALP536+AMK536+ANF536+AOA536+AOV536+APQ536+AQL536+ARG536+ASB536+ASW536+ATR536+AUM536</f>
        <v>87200208</v>
      </c>
      <c r="AVI536" s="25">
        <f t="shared" ref="AVI536:AVI549" si="1052">R536+AM536+BH536+CC536+CX536+DS536+EN536+FI536+GD536+GY536+HT536+IO536+JJ536+KE536+KZ536+LU536+MP536+NK536+OF536+PA536+PV536+QQ536+RL536+SG536+TB536+TW536+UR536+VM536+WH536+XC536+XX536+YS536+ZN536+AAI536+ABD536+ABY536+ACT536+ADO536+AEJ536+AFE536+AFZ536+AGU536+AHP536+AIK536+AJF536+AKA536+AKV536+ALQ536+AML536+ANG536+AOB536+AOW536+APR536+AQM536+ARH536+ASC536+ASX536+ATS536+AUN536</f>
        <v>74095675.920000002</v>
      </c>
      <c r="AVJ536" s="25">
        <f t="shared" ref="AVJ536:AVJ549" si="1053">S536+AN536+BI536+CD536+CY536+DT536+EO536+FJ536+GE536+GZ536+HU536+IP536+JK536+KF536+LA536+LV536+MQ536+NL536+OG536+PB536+PW536+QR536+RM536+SH536+TC536+TX536+US536+VN536+WI536+XD536+XY536+YT536+ZO536+AAJ536+ABE536+ABZ536+ACU536+ADP536+AEK536+AFF536+AGA536+AGV536+AHQ536+AIL536+AJG536+AKB536+AKW536+ALR536+AMM536+ANH536+AOC536+AOX536+APS536+AQN536+ARI536+ASD536+ASY536+ATT536+AUO536</f>
        <v>75092267.920000002</v>
      </c>
      <c r="AVK536" s="25">
        <f t="shared" ref="AVK536:AVK549" si="1054">T536+AO536+BJ536+CE536+CZ536+DU536+EP536+FK536+GF536+HA536+HV536+IQ536+JL536+KG536+LB536+LW536+MR536+NM536+OH536+PC536+PX536+QS536+RN536+SI536+TD536+TY536+UT536+VO536+WJ536+XE536+XZ536+YU536+ZP536+AAK536+ABF536+ACA536+ACV536+ADQ536+AEL536+AFG536+AGB536+AGW536+AHR536+AIM536+AJH536+AKC536+AKX536+ALS536+AMN536+ANI536+AOD536+AOY536+APT536+AQO536+ARJ536+ASE536+ASZ536+ATU536+AUP536</f>
        <v>75092267.920000002</v>
      </c>
      <c r="AVL536" s="25"/>
      <c r="AVM536" s="25"/>
      <c r="AVN536" s="25"/>
      <c r="AVO536" s="25"/>
      <c r="AVP536" s="25"/>
      <c r="AVQ536" s="25"/>
      <c r="AVR536" s="25">
        <f t="shared" ref="AVR536:AVR549" si="1055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85021440.379999995</v>
      </c>
      <c r="AVS536" s="25">
        <f t="shared" ref="AVS536:AVS549" si="1056">AB536+AW536+BR536+CM536+DH536+EC536+EX536+FS536+GN536+HI536+ID536+IY536+JT536+KO536+LJ536+ME536+MZ536+NU536+OP536+PK536+QF536+RA536+RV536+SQ536+TL536+UG536+VB536+VW536+WR536+XM536+YH536+ZC536+ZX536+AAS536+ABN536+ACI536+ADD536+ADY536+AET536+AFO536+AGJ536+AHE536+AHZ536+AIU536+AJP536+AKK536+ALF536+AMA536+AMV536+ANQ536+AOL536+APG536+AQB536+AQW536+ARR536+ASM536+ATH536+AUC536+AUX536</f>
        <v>83438218.019999996</v>
      </c>
      <c r="AVT536" s="25">
        <f t="shared" ref="AVT536:AVT549" si="1057">AC536+AX536+BS536+CN536+DI536+ED536+EY536+FT536+GO536+HJ536+IE536+IZ536+JU536+KP536+LK536+MF536+NA536+NV536+OQ536+PL536+QG536+RB536+RW536+SR536+TM536+UH536+VC536+VX536+WS536+XN536+YI536+ZD536+ZY536+AAT536+ABO536+ACJ536+ADE536+ADZ536+AEU536+AFP536+AGK536+AHF536+AIA536+AIV536+AJQ536+AKL536+ALG536+AMB536+AMW536+ANR536+AOM536+APH536+AQC536+AQX536+ARS536+ASN536+ATI536+AUD536+AUY536</f>
        <v>83438218.019999996</v>
      </c>
      <c r="AVU536" s="25">
        <f t="shared" ref="AVU536:AVU549" si="1058">AD536+AY536+BT536+CO536+DJ536+EE536+EZ536+FU536+GP536+HK536+IF536+JA536+JV536+KQ536+LL536+MG536+NB536+NW536+OR536+PM536+QH536+RC536+RX536+SS536+TN536+UI536+VD536+VY536+WT536+XO536+YJ536+ZE536+ZZ536+AAU536+ABP536+ACK536+ADF536+AEA536+AEV536+AFQ536+AGL536+AHG536+AIB536+AIW536+AJR536+AKM536+ALH536+AMC536+AMX536+ANS536+AON536+API536+AQD536+AQY536+ART536+ASO536+ATJ536+AUE536+AUZ536</f>
        <v>32527886</v>
      </c>
      <c r="AVV536" s="25">
        <f t="shared" ref="AVV536:AVV549" si="1059">AE536+AZ536+BU536+CP536+DK536+EF536+FA536+FV536+GQ536+HL536+IG536+JB536+JW536+KR536+LM536+MH536+NC536+NX536+OS536+PN536+QI536+RD536+RY536+ST536+TO536+UJ536+VE536+VZ536+WU536+XP536+YK536+ZF536+AAA536+AAV536+ABQ536+ACL536+ADG536+AEB536+AEW536+AFR536+AGM536+AHH536+AIC536+AIX536+AJS536+AKN536+ALI536+AMD536+AMY536+ANT536+AOO536+APJ536+AQE536+AQZ536+ARU536+ASP536+ATK536+AUF536+AVA536</f>
        <v>31865417.27</v>
      </c>
      <c r="AVW536" s="25">
        <f t="shared" ref="AVW536:AVW549" si="1060">AF536+BA536+BV536+CQ536+DL536+EG536+FB536+FW536+GR536+HM536+IH536+JC536+JX536+KS536+LN536+MI536+ND536+NY536+OT536+PO536+QJ536+RE536+RZ536+SU536+TP536+UK536+VF536+WA536+WV536+XQ536+YL536+ZG536+AAB536+AAW536+ABR536+ACM536+ADH536+AEC536+AEX536+AFS536+AGN536+AHI536+AID536+AIY536+AJT536+AKO536+ALJ536+AME536+AMZ536+ANU536+AOP536+APK536+AQF536+ARA536+ARV536+ASQ536+ATL536+AUG536+AVB536</f>
        <v>31865417.27</v>
      </c>
    </row>
    <row r="537" spans="1:1271" ht="36">
      <c r="A537" s="88" t="s">
        <v>67</v>
      </c>
      <c r="B537" s="88" t="s">
        <v>84</v>
      </c>
      <c r="C537" s="5"/>
      <c r="D537" s="99"/>
      <c r="E537" s="77"/>
      <c r="F537" s="38">
        <f t="shared" ref="F537:H549" si="1061">F18</f>
        <v>46315</v>
      </c>
      <c r="G537" s="38">
        <f t="shared" si="1061"/>
        <v>48193</v>
      </c>
      <c r="H537" s="38">
        <f t="shared" si="1061"/>
        <v>48193</v>
      </c>
      <c r="I537" s="25">
        <f t="shared" ref="I537:K549" si="1062">F153</f>
        <v>40089.69</v>
      </c>
      <c r="J537" s="25">
        <f t="shared" si="1062"/>
        <v>40596.69</v>
      </c>
      <c r="K537" s="25">
        <f t="shared" si="1062"/>
        <v>40596.69</v>
      </c>
      <c r="L537" s="30">
        <v>93</v>
      </c>
      <c r="M537" s="30">
        <v>93</v>
      </c>
      <c r="N537" s="30">
        <v>93</v>
      </c>
      <c r="O537" s="25">
        <f t="shared" ref="O537:O549" si="1063">$F537*L537</f>
        <v>4307295</v>
      </c>
      <c r="P537" s="25">
        <f t="shared" ref="P537:P549" si="1064">$G537*M537</f>
        <v>4481949</v>
      </c>
      <c r="Q537" s="25">
        <f t="shared" ref="Q537:Q549" si="1065">$H537*N537</f>
        <v>4481949</v>
      </c>
      <c r="R537" s="25">
        <f t="shared" ref="R537:R549" si="1066">$I537*L537</f>
        <v>3728341.17</v>
      </c>
      <c r="S537" s="25">
        <f t="shared" ref="S537:S549" si="1067">$J537*M537</f>
        <v>3775492.17</v>
      </c>
      <c r="T537" s="25">
        <f t="shared" ref="T537:T549" si="1068">$K537*N537</f>
        <v>3775492.17</v>
      </c>
      <c r="U537" s="25">
        <f t="shared" ref="U537:U549" si="1069">$F537*U$564</f>
        <v>51331.87</v>
      </c>
      <c r="V537" s="25">
        <f t="shared" ref="V537:V549" si="1070">$G537*V$564</f>
        <v>0</v>
      </c>
      <c r="W537" s="25">
        <f t="shared" ref="W537:W549" si="1071">$H537*W$564</f>
        <v>0</v>
      </c>
      <c r="X537" s="25">
        <f t="shared" ref="X537:X549" si="1072">$I537*X$564</f>
        <v>32078.240000000002</v>
      </c>
      <c r="Y537" s="25">
        <f t="shared" ref="Y537:Y549" si="1073">$J537*Y$564</f>
        <v>0</v>
      </c>
      <c r="Z537" s="25">
        <f t="shared" ref="Z537:Z549" si="1074">$K537*Z$564</f>
        <v>0</v>
      </c>
      <c r="AA537" s="25">
        <f t="shared" ref="AA537:AA549" si="1075">L537*U537</f>
        <v>4773863.91</v>
      </c>
      <c r="AB537" s="25">
        <f t="shared" si="811"/>
        <v>0</v>
      </c>
      <c r="AC537" s="25">
        <f t="shared" si="811"/>
        <v>0</v>
      </c>
      <c r="AD537" s="25">
        <f t="shared" ref="AD537:AD549" si="1076">L537*X537</f>
        <v>2983276.32</v>
      </c>
      <c r="AE537" s="25">
        <f t="shared" si="812"/>
        <v>0</v>
      </c>
      <c r="AF537" s="25">
        <f t="shared" si="812"/>
        <v>0</v>
      </c>
      <c r="AG537" s="30">
        <v>329</v>
      </c>
      <c r="AH537" s="30">
        <v>329</v>
      </c>
      <c r="AI537" s="30">
        <v>329</v>
      </c>
      <c r="AJ537" s="25">
        <f t="shared" ref="AJ537:AJ549" si="1077">$F537*AG537</f>
        <v>15237635</v>
      </c>
      <c r="AK537" s="25">
        <f t="shared" ref="AK537:AK549" si="1078">$G537*AH537</f>
        <v>15855497</v>
      </c>
      <c r="AL537" s="25">
        <f t="shared" ref="AL537:AL549" si="1079">$H537*AI537</f>
        <v>15855497</v>
      </c>
      <c r="AM537" s="25">
        <f t="shared" ref="AM537:AM549" si="1080">$I537*AG537</f>
        <v>13189508.01</v>
      </c>
      <c r="AN537" s="25">
        <f t="shared" ref="AN537:AN549" si="1081">$J537*AH537</f>
        <v>13356311.01</v>
      </c>
      <c r="AO537" s="25">
        <f t="shared" ref="AO537:AO549" si="1082">$K537*AI537</f>
        <v>13356311.01</v>
      </c>
      <c r="AP537" s="25">
        <f t="shared" ref="AP537:AP549" si="1083">$F537*AP$564</f>
        <v>48685.9</v>
      </c>
      <c r="AQ537" s="25">
        <f t="shared" ref="AQ537:AQ549" si="1084">$G537*AQ$564</f>
        <v>43049.55</v>
      </c>
      <c r="AR537" s="25">
        <f t="shared" ref="AR537:AR549" si="1085">$H537*AR$564</f>
        <v>43049.55</v>
      </c>
      <c r="AS537" s="25">
        <f t="shared" ref="AS537:AS549" si="1086">$I537*AS$564</f>
        <v>19688.05</v>
      </c>
      <c r="AT537" s="25">
        <f t="shared" ref="AT537:AT549" si="1087">$J537*AT$564</f>
        <v>15376.34</v>
      </c>
      <c r="AU537" s="25">
        <f t="shared" ref="AU537:AU549" si="1088">$K537*AU$564</f>
        <v>15376.34</v>
      </c>
      <c r="AV537" s="25">
        <f t="shared" ref="AV537:AV549" si="1089">AG537*AP537</f>
        <v>16017661.1</v>
      </c>
      <c r="AW537" s="25">
        <f t="shared" si="813"/>
        <v>14163301.949999999</v>
      </c>
      <c r="AX537" s="25">
        <f t="shared" si="814"/>
        <v>14163301.949999999</v>
      </c>
      <c r="AY537" s="25">
        <f t="shared" ref="AY537:AY549" si="1090">AG537*AS537</f>
        <v>6477368.4500000002</v>
      </c>
      <c r="AZ537" s="25">
        <f t="shared" si="815"/>
        <v>5058815.8600000003</v>
      </c>
      <c r="BA537" s="25">
        <f t="shared" si="816"/>
        <v>5058815.8600000003</v>
      </c>
      <c r="BB537" s="30">
        <v>276</v>
      </c>
      <c r="BC537" s="30">
        <v>276</v>
      </c>
      <c r="BD537" s="30">
        <v>276</v>
      </c>
      <c r="BE537" s="25">
        <f t="shared" ref="BE537:BE549" si="1091">$F537*BB537</f>
        <v>12782940</v>
      </c>
      <c r="BF537" s="25">
        <f t="shared" ref="BF537:BF549" si="1092">$G537*BC537</f>
        <v>13301268</v>
      </c>
      <c r="BG537" s="25">
        <f t="shared" ref="BG537:BG549" si="1093">$H537*BD537</f>
        <v>13301268</v>
      </c>
      <c r="BH537" s="25">
        <f t="shared" ref="BH537:BH549" si="1094">$I537*BB537</f>
        <v>11064754.439999999</v>
      </c>
      <c r="BI537" s="25">
        <f t="shared" ref="BI537:BI549" si="1095">$J537*BC537</f>
        <v>11204686.439999999</v>
      </c>
      <c r="BJ537" s="25">
        <f t="shared" ref="BJ537:BJ549" si="1096">$K537*BD537</f>
        <v>11204686.439999999</v>
      </c>
      <c r="BK537" s="25">
        <f t="shared" ref="BK537:BK549" si="1097">$F537*BK$564</f>
        <v>49589.13</v>
      </c>
      <c r="BL537" s="25">
        <f t="shared" ref="BL537:BL549" si="1098">$G537*BL$564</f>
        <v>51603.26</v>
      </c>
      <c r="BM537" s="25">
        <f t="shared" ref="BM537:BM549" si="1099">$H537*BM$564</f>
        <v>51603.26</v>
      </c>
      <c r="BN537" s="25">
        <f t="shared" ref="BN537:BN549" si="1100">$I537*BN$564</f>
        <v>19577.59</v>
      </c>
      <c r="BO537" s="25">
        <f t="shared" ref="BO537:BO549" si="1101">$J537*BO$564</f>
        <v>20565.650000000001</v>
      </c>
      <c r="BP537" s="25">
        <f t="shared" ref="BP537:BP549" si="1102">$K537*BP$564</f>
        <v>20565.650000000001</v>
      </c>
      <c r="BQ537" s="25">
        <f t="shared" ref="BQ537:BQ549" si="1103">BB537*BK537</f>
        <v>13686599.880000001</v>
      </c>
      <c r="BR537" s="25">
        <f t="shared" si="817"/>
        <v>14242499.76</v>
      </c>
      <c r="BS537" s="25">
        <f t="shared" si="818"/>
        <v>14242499.76</v>
      </c>
      <c r="BT537" s="25">
        <f t="shared" ref="BT537:BT549" si="1104">BB537*BN537</f>
        <v>5403414.8399999999</v>
      </c>
      <c r="BU537" s="25">
        <f t="shared" si="819"/>
        <v>5676119.4000000004</v>
      </c>
      <c r="BV537" s="25">
        <f t="shared" si="820"/>
        <v>5676119.4000000004</v>
      </c>
      <c r="BW537" s="30"/>
      <c r="BX537" s="30"/>
      <c r="BY537" s="30"/>
      <c r="BZ537" s="25">
        <f t="shared" ref="BZ537:BZ549" si="1105">$F537*BW537</f>
        <v>0</v>
      </c>
      <c r="CA537" s="25">
        <f t="shared" ref="CA537:CA549" si="1106">$G537*BX537</f>
        <v>0</v>
      </c>
      <c r="CB537" s="25">
        <f t="shared" ref="CB537:CB549" si="1107">$H537*BY537</f>
        <v>0</v>
      </c>
      <c r="CC537" s="25">
        <f t="shared" ref="CC537:CC549" si="1108">$I537*BW537</f>
        <v>0</v>
      </c>
      <c r="CD537" s="25">
        <f t="shared" ref="CD537:CD549" si="1109">$J537*BX537</f>
        <v>0</v>
      </c>
      <c r="CE537" s="25">
        <f t="shared" ref="CE537:CE549" si="1110">$K537*BY537</f>
        <v>0</v>
      </c>
      <c r="CF537" s="25">
        <f t="shared" ref="CF537:CF549" si="1111">$F537*CF$564</f>
        <v>0</v>
      </c>
      <c r="CG537" s="25">
        <f t="shared" ref="CG537:CG549" si="1112">$G537*CG$564</f>
        <v>0</v>
      </c>
      <c r="CH537" s="25">
        <f t="shared" ref="CH537:CH549" si="1113">$H537*CH$564</f>
        <v>0</v>
      </c>
      <c r="CI537" s="25">
        <f t="shared" ref="CI537:CI549" si="1114">$I537*CI$564</f>
        <v>0</v>
      </c>
      <c r="CJ537" s="25">
        <f t="shared" ref="CJ537:CJ549" si="1115">$J537*CJ$564</f>
        <v>0</v>
      </c>
      <c r="CK537" s="25">
        <f t="shared" ref="CK537:CK549" si="1116">$K537*CK$564</f>
        <v>0</v>
      </c>
      <c r="CL537" s="25">
        <f t="shared" ref="CL537:CL549" si="1117">BW537*CF537</f>
        <v>0</v>
      </c>
      <c r="CM537" s="25">
        <f t="shared" si="821"/>
        <v>0</v>
      </c>
      <c r="CN537" s="25">
        <f t="shared" si="822"/>
        <v>0</v>
      </c>
      <c r="CO537" s="25">
        <f t="shared" ref="CO537:CO549" si="1118">BW537*CI537</f>
        <v>0</v>
      </c>
      <c r="CP537" s="25">
        <f t="shared" si="823"/>
        <v>0</v>
      </c>
      <c r="CQ537" s="25">
        <f t="shared" si="824"/>
        <v>0</v>
      </c>
      <c r="CR537" s="30">
        <v>131</v>
      </c>
      <c r="CS537" s="30">
        <v>131</v>
      </c>
      <c r="CT537" s="30">
        <v>131</v>
      </c>
      <c r="CU537" s="25">
        <f t="shared" ref="CU537:CU549" si="1119">$F537*CR537</f>
        <v>6067265</v>
      </c>
      <c r="CV537" s="25">
        <f t="shared" ref="CV537:CV549" si="1120">$G537*CS537</f>
        <v>6313283</v>
      </c>
      <c r="CW537" s="25">
        <f t="shared" ref="CW537:CW549" si="1121">$H537*CT537</f>
        <v>6313283</v>
      </c>
      <c r="CX537" s="25">
        <f t="shared" ref="CX537:CX549" si="1122">$I537*CR537</f>
        <v>5251749.3899999997</v>
      </c>
      <c r="CY537" s="25">
        <f t="shared" ref="CY537:CY549" si="1123">$J537*CS537</f>
        <v>5318166.3899999997</v>
      </c>
      <c r="CZ537" s="25">
        <f t="shared" ref="CZ537:CZ549" si="1124">$K537*CT537</f>
        <v>5318166.3899999997</v>
      </c>
      <c r="DA537" s="25">
        <f t="shared" ref="DA537:DA549" si="1125">$F537*DA$564</f>
        <v>48286.26</v>
      </c>
      <c r="DB537" s="25">
        <f t="shared" ref="DB537:DB549" si="1126">$G537*DB$564</f>
        <v>48193.13</v>
      </c>
      <c r="DC537" s="25">
        <f t="shared" ref="DC537:DC549" si="1127">$H537*DC$564</f>
        <v>48193.13</v>
      </c>
      <c r="DD537" s="25">
        <f t="shared" ref="DD537:DD549" si="1128">$I537*DD$564</f>
        <v>21811.49</v>
      </c>
      <c r="DE537" s="25">
        <f t="shared" ref="DE537:DE549" si="1129">$J537*DE$564</f>
        <v>22940.15</v>
      </c>
      <c r="DF537" s="25">
        <f t="shared" ref="DF537:DF549" si="1130">$K537*DF$564</f>
        <v>22940.15</v>
      </c>
      <c r="DG537" s="25">
        <f t="shared" ref="DG537:DG549" si="1131">CR537*DA537</f>
        <v>6325500.0599999996</v>
      </c>
      <c r="DH537" s="25">
        <f t="shared" si="825"/>
        <v>6313300.0300000003</v>
      </c>
      <c r="DI537" s="25">
        <f t="shared" si="826"/>
        <v>6313300.0300000003</v>
      </c>
      <c r="DJ537" s="25">
        <f t="shared" ref="DJ537:DJ549" si="1132">CR537*DD537</f>
        <v>2857305.19</v>
      </c>
      <c r="DK537" s="25">
        <f t="shared" si="827"/>
        <v>3005159.65</v>
      </c>
      <c r="DL537" s="25">
        <f t="shared" si="828"/>
        <v>3005159.65</v>
      </c>
      <c r="DM537" s="30">
        <v>100</v>
      </c>
      <c r="DN537" s="30">
        <v>100</v>
      </c>
      <c r="DO537" s="30">
        <v>100</v>
      </c>
      <c r="DP537" s="25">
        <f t="shared" ref="DP537:DP549" si="1133">$F537*DM537</f>
        <v>4631500</v>
      </c>
      <c r="DQ537" s="25">
        <f t="shared" ref="DQ537:DQ549" si="1134">$G537*DN537</f>
        <v>4819300</v>
      </c>
      <c r="DR537" s="25">
        <f t="shared" ref="DR537:DR549" si="1135">$H537*DO537</f>
        <v>4819300</v>
      </c>
      <c r="DS537" s="25">
        <f t="shared" ref="DS537:DS549" si="1136">$I537*DM537</f>
        <v>4008969</v>
      </c>
      <c r="DT537" s="25">
        <f t="shared" ref="DT537:DT549" si="1137">$J537*DN537</f>
        <v>4059669</v>
      </c>
      <c r="DU537" s="25">
        <f t="shared" ref="DU537:DU549" si="1138">$K537*DO537</f>
        <v>4059669</v>
      </c>
      <c r="DV537" s="25">
        <f t="shared" ref="DV537:DV549" si="1139">$F537*DV$564</f>
        <v>48762.91</v>
      </c>
      <c r="DW537" s="25">
        <f t="shared" ref="DW537:DW549" si="1140">$G537*DW$564</f>
        <v>48831.13</v>
      </c>
      <c r="DX537" s="25">
        <f t="shared" ref="DX537:DX549" si="1141">$H537*DX$564</f>
        <v>48831.13</v>
      </c>
      <c r="DY537" s="25">
        <f t="shared" ref="DY537:DY549" si="1142">$I537*DY$564</f>
        <v>22921.7</v>
      </c>
      <c r="DZ537" s="25">
        <f t="shared" ref="DZ537:DZ549" si="1143">$J537*DZ$564</f>
        <v>24043.63</v>
      </c>
      <c r="EA537" s="25">
        <f t="shared" ref="EA537:EA549" si="1144">$K537*EA$564</f>
        <v>24043.63</v>
      </c>
      <c r="EB537" s="25">
        <f t="shared" ref="EB537:EB549" si="1145">DM537*DV537</f>
        <v>4876291</v>
      </c>
      <c r="EC537" s="25">
        <f t="shared" si="829"/>
        <v>4883113</v>
      </c>
      <c r="ED537" s="25">
        <f t="shared" si="830"/>
        <v>4883113</v>
      </c>
      <c r="EE537" s="25">
        <f t="shared" ref="EE537:EE549" si="1146">DM537*DY537</f>
        <v>2292170</v>
      </c>
      <c r="EF537" s="25">
        <f t="shared" si="831"/>
        <v>2404363</v>
      </c>
      <c r="EG537" s="25">
        <f t="shared" si="832"/>
        <v>2404363</v>
      </c>
      <c r="EH537" s="30"/>
      <c r="EI537" s="30"/>
      <c r="EJ537" s="30"/>
      <c r="EK537" s="25">
        <f t="shared" ref="EK537:EK549" si="1147">$F537*EH537</f>
        <v>0</v>
      </c>
      <c r="EL537" s="25">
        <f t="shared" ref="EL537:EL549" si="1148">$G537*EI537</f>
        <v>0</v>
      </c>
      <c r="EM537" s="25">
        <f t="shared" ref="EM537:EM549" si="1149">$H537*EJ537</f>
        <v>0</v>
      </c>
      <c r="EN537" s="25">
        <f t="shared" ref="EN537:EN549" si="1150">$I537*EH537</f>
        <v>0</v>
      </c>
      <c r="EO537" s="25">
        <f t="shared" ref="EO537:EO549" si="1151">$J537*EI537</f>
        <v>0</v>
      </c>
      <c r="EP537" s="25">
        <f t="shared" ref="EP537:EP549" si="1152">$K537*EJ537</f>
        <v>0</v>
      </c>
      <c r="EQ537" s="25">
        <f t="shared" ref="EQ537:EQ549" si="1153">$F537*EQ$564</f>
        <v>50020.42</v>
      </c>
      <c r="ER537" s="25">
        <f t="shared" ref="ER537:ER549" si="1154">$G537*ER$564</f>
        <v>52048.39</v>
      </c>
      <c r="ES537" s="25">
        <f t="shared" ref="ES537:ES549" si="1155">$H537*ES$564</f>
        <v>52048.39</v>
      </c>
      <c r="ET537" s="25">
        <f t="shared" ref="ET537:ET549" si="1156">$I537*ET$564</f>
        <v>23471.53</v>
      </c>
      <c r="EU537" s="25">
        <f t="shared" ref="EU537:EU549" si="1157">$J537*EU$564</f>
        <v>24461.360000000001</v>
      </c>
      <c r="EV537" s="25">
        <f t="shared" ref="EV537:EV549" si="1158">$K537*EV$564</f>
        <v>24461.360000000001</v>
      </c>
      <c r="EW537" s="25">
        <f t="shared" ref="EW537:EW549" si="1159">EH537*EQ537</f>
        <v>0</v>
      </c>
      <c r="EX537" s="25">
        <f t="shared" si="833"/>
        <v>0</v>
      </c>
      <c r="EY537" s="25">
        <f t="shared" si="834"/>
        <v>0</v>
      </c>
      <c r="EZ537" s="25">
        <f t="shared" ref="EZ537:EZ549" si="1160">EH537*ET537</f>
        <v>0</v>
      </c>
      <c r="FA537" s="25">
        <f t="shared" si="835"/>
        <v>0</v>
      </c>
      <c r="FB537" s="25">
        <f t="shared" si="836"/>
        <v>0</v>
      </c>
      <c r="FC537" s="123">
        <v>140</v>
      </c>
      <c r="FD537" s="123">
        <v>140</v>
      </c>
      <c r="FE537" s="123">
        <v>140</v>
      </c>
      <c r="FF537" s="25">
        <f t="shared" ref="FF537:FF549" si="1161">$F537*FC537</f>
        <v>6484100</v>
      </c>
      <c r="FG537" s="25">
        <f t="shared" ref="FG537:FG549" si="1162">$G537*FD537</f>
        <v>6747020</v>
      </c>
      <c r="FH537" s="25">
        <f t="shared" ref="FH537:FH549" si="1163">$H537*FE537</f>
        <v>6747020</v>
      </c>
      <c r="FI537" s="25">
        <f t="shared" ref="FI537:FI549" si="1164">$I537*FC537</f>
        <v>5612556.5999999996</v>
      </c>
      <c r="FJ537" s="25">
        <f t="shared" ref="FJ537:FJ549" si="1165">$J537*FD537</f>
        <v>5683536.5999999996</v>
      </c>
      <c r="FK537" s="25">
        <f t="shared" ref="FK537:FK549" si="1166">$K537*FE537</f>
        <v>5683536.5999999996</v>
      </c>
      <c r="FL537" s="25">
        <f t="shared" ref="FL537:FL549" si="1167">$F537*FL$564</f>
        <v>48309.23</v>
      </c>
      <c r="FM537" s="25">
        <f t="shared" ref="FM537:FM549" si="1168">$G537*FM$564</f>
        <v>47628.12</v>
      </c>
      <c r="FN537" s="25">
        <f t="shared" ref="FN537:FN549" si="1169">$H537*FN$564</f>
        <v>47628.12</v>
      </c>
      <c r="FO537" s="25">
        <f t="shared" ref="FO537:FO549" si="1170">$I537*FO$564</f>
        <v>17178.82</v>
      </c>
      <c r="FP537" s="25">
        <f t="shared" ref="FP537:FP549" si="1171">$J537*FP$564</f>
        <v>17986.73</v>
      </c>
      <c r="FQ537" s="25">
        <f t="shared" ref="FQ537:FQ549" si="1172">$K537*FQ$564</f>
        <v>17986.73</v>
      </c>
      <c r="FR537" s="25">
        <f t="shared" ref="FR537:FR549" si="1173">FC537*FL537</f>
        <v>6763292.2000000002</v>
      </c>
      <c r="FS537" s="25">
        <f t="shared" si="837"/>
        <v>6667936.7999999998</v>
      </c>
      <c r="FT537" s="25">
        <f t="shared" si="838"/>
        <v>6667936.7999999998</v>
      </c>
      <c r="FU537" s="25">
        <f t="shared" ref="FU537:FU549" si="1174">FC537*FO537</f>
        <v>2405034.7999999998</v>
      </c>
      <c r="FV537" s="25">
        <f t="shared" si="839"/>
        <v>2518142.2000000002</v>
      </c>
      <c r="FW537" s="25">
        <f t="shared" si="840"/>
        <v>2518142.2000000002</v>
      </c>
      <c r="FX537" s="30">
        <f>119-119</f>
        <v>0</v>
      </c>
      <c r="FY537" s="30">
        <f t="shared" ref="FY537:FZ537" si="1175">119-119</f>
        <v>0</v>
      </c>
      <c r="FZ537" s="30">
        <f t="shared" si="1175"/>
        <v>0</v>
      </c>
      <c r="GA537" s="25">
        <f t="shared" ref="GA537:GA549" si="1176">$F537*FX537</f>
        <v>0</v>
      </c>
      <c r="GB537" s="25">
        <f t="shared" ref="GB537:GB549" si="1177">$G537*FY537</f>
        <v>0</v>
      </c>
      <c r="GC537" s="25">
        <f t="shared" ref="GC537:GC549" si="1178">$H537*FZ537</f>
        <v>0</v>
      </c>
      <c r="GD537" s="25">
        <f t="shared" ref="GD537:GD549" si="1179">$I537*FX537</f>
        <v>0</v>
      </c>
      <c r="GE537" s="25">
        <f t="shared" ref="GE537:GE549" si="1180">$J537*FY537</f>
        <v>0</v>
      </c>
      <c r="GF537" s="25">
        <f t="shared" ref="GF537:GF549" si="1181">$K537*FZ537</f>
        <v>0</v>
      </c>
      <c r="GG537" s="25">
        <f t="shared" ref="GG537:GG549" si="1182">$F537*GG$564</f>
        <v>0</v>
      </c>
      <c r="GH537" s="25">
        <f t="shared" ref="GH537:GH549" si="1183">$G537*GH$564</f>
        <v>0</v>
      </c>
      <c r="GI537" s="25">
        <f t="shared" ref="GI537:GI549" si="1184">$H537*GI$564</f>
        <v>0</v>
      </c>
      <c r="GJ537" s="25">
        <f t="shared" ref="GJ537:GJ549" si="1185">$I537*GJ$564</f>
        <v>0</v>
      </c>
      <c r="GK537" s="25">
        <f t="shared" ref="GK537:GK549" si="1186">$J537*GK$564</f>
        <v>0</v>
      </c>
      <c r="GL537" s="25">
        <f t="shared" ref="GL537:GL549" si="1187">$K537*GL$564</f>
        <v>0</v>
      </c>
      <c r="GM537" s="25">
        <f t="shared" ref="GM537:GM549" si="1188">FX537*GG537</f>
        <v>0</v>
      </c>
      <c r="GN537" s="25">
        <f t="shared" si="842"/>
        <v>0</v>
      </c>
      <c r="GO537" s="25">
        <f t="shared" si="843"/>
        <v>0</v>
      </c>
      <c r="GP537" s="25">
        <f t="shared" ref="GP537:GP549" si="1189">FX537*GJ537</f>
        <v>0</v>
      </c>
      <c r="GQ537" s="25">
        <f t="shared" si="844"/>
        <v>0</v>
      </c>
      <c r="GR537" s="25">
        <f t="shared" si="845"/>
        <v>0</v>
      </c>
      <c r="GS537" s="123">
        <v>121</v>
      </c>
      <c r="GT537" s="123">
        <v>121</v>
      </c>
      <c r="GU537" s="123">
        <v>121</v>
      </c>
      <c r="GV537" s="25">
        <f t="shared" ref="GV537:GV549" si="1190">$F537*GS537</f>
        <v>5604115</v>
      </c>
      <c r="GW537" s="25">
        <f t="shared" ref="GW537:GW549" si="1191">$G537*GT537</f>
        <v>5831353</v>
      </c>
      <c r="GX537" s="25">
        <f t="shared" ref="GX537:GX549" si="1192">$H537*GU537</f>
        <v>5831353</v>
      </c>
      <c r="GY537" s="25">
        <f t="shared" ref="GY537:GY549" si="1193">$I537*GS537</f>
        <v>4850852.49</v>
      </c>
      <c r="GZ537" s="25">
        <f t="shared" ref="GZ537:GZ549" si="1194">$J537*GT537</f>
        <v>4912199.49</v>
      </c>
      <c r="HA537" s="25">
        <f t="shared" ref="HA537:HA549" si="1195">$K537*GU537</f>
        <v>4912199.49</v>
      </c>
      <c r="HB537" s="25">
        <f t="shared" ref="HB537:HB549" si="1196">$F537*HB$564</f>
        <v>48254.55</v>
      </c>
      <c r="HC537" s="25">
        <f t="shared" ref="HC537:HC549" si="1197">$G537*HC$564</f>
        <v>44209.919999999998</v>
      </c>
      <c r="HD537" s="25">
        <f t="shared" ref="HD537:HD549" si="1198">$H537*HD$564</f>
        <v>44209.919999999998</v>
      </c>
      <c r="HE537" s="25">
        <f t="shared" ref="HE537:HE549" si="1199">$I537*HE$564</f>
        <v>31003.439999999999</v>
      </c>
      <c r="HF537" s="25">
        <f t="shared" ref="HF537:HF549" si="1200">$J537*HF$564</f>
        <v>32569.58</v>
      </c>
      <c r="HG537" s="25">
        <f t="shared" ref="HG537:HG549" si="1201">$K537*HG$564</f>
        <v>32569.58</v>
      </c>
      <c r="HH537" s="25">
        <f t="shared" ref="HH537:HH549" si="1202">GS537*HB537</f>
        <v>5838800.5499999998</v>
      </c>
      <c r="HI537" s="25">
        <f t="shared" si="846"/>
        <v>5349400.32</v>
      </c>
      <c r="HJ537" s="25">
        <f t="shared" si="847"/>
        <v>5349400.32</v>
      </c>
      <c r="HK537" s="25">
        <f t="shared" ref="HK537:HK549" si="1203">GS537*HE537</f>
        <v>3751416.24</v>
      </c>
      <c r="HL537" s="25">
        <f t="shared" si="848"/>
        <v>3940919.18</v>
      </c>
      <c r="HM537" s="25">
        <f t="shared" si="849"/>
        <v>3940919.18</v>
      </c>
      <c r="HN537" s="123">
        <v>253</v>
      </c>
      <c r="HO537" s="123">
        <v>253</v>
      </c>
      <c r="HP537" s="123">
        <v>253</v>
      </c>
      <c r="HQ537" s="25">
        <f t="shared" ref="HQ537:HQ549" si="1204">$F537*HN537</f>
        <v>11717695</v>
      </c>
      <c r="HR537" s="25">
        <f t="shared" ref="HR537:HR549" si="1205">$G537*HO537</f>
        <v>12192829</v>
      </c>
      <c r="HS537" s="25">
        <f t="shared" ref="HS537:HS549" si="1206">$H537*HP537</f>
        <v>12192829</v>
      </c>
      <c r="HT537" s="25">
        <f t="shared" ref="HT537:HT549" si="1207">$I537*HN537</f>
        <v>10142691.57</v>
      </c>
      <c r="HU537" s="25">
        <f t="shared" ref="HU537:HU549" si="1208">$J537*HO537</f>
        <v>10270962.57</v>
      </c>
      <c r="HV537" s="25">
        <f t="shared" ref="HV537:HV549" si="1209">$K537*HP537</f>
        <v>10270962.57</v>
      </c>
      <c r="HW537" s="25">
        <f t="shared" ref="HW537:HW549" si="1210">$F537*HW$564</f>
        <v>38212.54</v>
      </c>
      <c r="HX537" s="25">
        <f t="shared" ref="HX537:HX549" si="1211">$G537*HX$564</f>
        <v>48469.120000000003</v>
      </c>
      <c r="HY537" s="25">
        <f t="shared" ref="HY537:HY549" si="1212">$H537*HY$564</f>
        <v>48469.120000000003</v>
      </c>
      <c r="HZ537" s="25">
        <f t="shared" ref="HZ537:HZ549" si="1213">$I537*HZ$564</f>
        <v>17704.46</v>
      </c>
      <c r="IA537" s="25">
        <f t="shared" ref="IA537:IA549" si="1214">$J537*IA$564</f>
        <v>17588.2</v>
      </c>
      <c r="IB537" s="25">
        <f t="shared" ref="IB537:IB549" si="1215">$K537*IB$564</f>
        <v>17588.2</v>
      </c>
      <c r="IC537" s="25">
        <f t="shared" ref="IC537:IC549" si="1216">HN537*HW537</f>
        <v>9667772.6199999992</v>
      </c>
      <c r="ID537" s="25">
        <f t="shared" si="850"/>
        <v>12262687.359999999</v>
      </c>
      <c r="IE537" s="25">
        <f t="shared" si="851"/>
        <v>12262687.359999999</v>
      </c>
      <c r="IF537" s="25">
        <f t="shared" ref="IF537:IF549" si="1217">HN537*HZ537</f>
        <v>4479228.38</v>
      </c>
      <c r="IG537" s="25">
        <f t="shared" si="852"/>
        <v>4449814.5999999996</v>
      </c>
      <c r="IH537" s="25">
        <f t="shared" si="853"/>
        <v>4449814.5999999996</v>
      </c>
      <c r="II537" s="30">
        <v>170</v>
      </c>
      <c r="IJ537" s="30">
        <v>170</v>
      </c>
      <c r="IK537" s="30">
        <v>170</v>
      </c>
      <c r="IL537" s="25">
        <f t="shared" ref="IL537:IL549" si="1218">$F537*II537</f>
        <v>7873550</v>
      </c>
      <c r="IM537" s="25">
        <f t="shared" ref="IM537:IM549" si="1219">$G537*IJ537</f>
        <v>8192810</v>
      </c>
      <c r="IN537" s="25">
        <f t="shared" ref="IN537:IN549" si="1220">$H537*IK537</f>
        <v>8192810</v>
      </c>
      <c r="IO537" s="25">
        <f t="shared" ref="IO537:IO549" si="1221">$I537*II537</f>
        <v>6815247.2999999998</v>
      </c>
      <c r="IP537" s="25">
        <f t="shared" ref="IP537:IP549" si="1222">$J537*IJ537</f>
        <v>6901437.2999999998</v>
      </c>
      <c r="IQ537" s="25">
        <f t="shared" ref="IQ537:IQ549" si="1223">$K537*IK537</f>
        <v>6901437.2999999998</v>
      </c>
      <c r="IR537" s="25">
        <f t="shared" ref="IR537:IR549" si="1224">$F537*IR$564</f>
        <v>48317.65</v>
      </c>
      <c r="IS537" s="25">
        <f t="shared" ref="IS537:IS549" si="1225">$G537*IS$564</f>
        <v>48476.47</v>
      </c>
      <c r="IT537" s="25">
        <f t="shared" ref="IT537:IT549" si="1226">$H537*IT$564</f>
        <v>48476.47</v>
      </c>
      <c r="IU537" s="25">
        <f t="shared" ref="IU537:IU549" si="1227">$I537*IU$564</f>
        <v>18547.53</v>
      </c>
      <c r="IV537" s="25">
        <f t="shared" ref="IV537:IV549" si="1228">$J537*IV$564</f>
        <v>19367.61</v>
      </c>
      <c r="IW537" s="25">
        <f t="shared" ref="IW537:IW549" si="1229">$K537*IW$564</f>
        <v>19367.61</v>
      </c>
      <c r="IX537" s="25">
        <f t="shared" ref="IX537:IX549" si="1230">II537*IR537</f>
        <v>8214000.5</v>
      </c>
      <c r="IY537" s="25">
        <f t="shared" si="854"/>
        <v>8240999.9000000004</v>
      </c>
      <c r="IZ537" s="25">
        <f t="shared" si="855"/>
        <v>8240999.9000000004</v>
      </c>
      <c r="JA537" s="25">
        <f t="shared" ref="JA537:JA549" si="1231">II537*IU537</f>
        <v>3153080.1</v>
      </c>
      <c r="JB537" s="25">
        <f t="shared" si="856"/>
        <v>3292493.7</v>
      </c>
      <c r="JC537" s="25">
        <f t="shared" si="857"/>
        <v>3292493.7</v>
      </c>
      <c r="JD537" s="30"/>
      <c r="JE537" s="30"/>
      <c r="JF537" s="30"/>
      <c r="JG537" s="25">
        <f t="shared" ref="JG537:JG549" si="1232">$F537*JD537</f>
        <v>0</v>
      </c>
      <c r="JH537" s="25">
        <f t="shared" ref="JH537:JH549" si="1233">$G537*JE537</f>
        <v>0</v>
      </c>
      <c r="JI537" s="25">
        <f t="shared" ref="JI537:JI549" si="1234">$H537*JF537</f>
        <v>0</v>
      </c>
      <c r="JJ537" s="25">
        <f t="shared" ref="JJ537:JJ549" si="1235">$I537*JD537</f>
        <v>0</v>
      </c>
      <c r="JK537" s="25">
        <f t="shared" ref="JK537:JK549" si="1236">$J537*JE537</f>
        <v>0</v>
      </c>
      <c r="JL537" s="25">
        <f t="shared" ref="JL537:JL549" si="1237">$K537*JF537</f>
        <v>0</v>
      </c>
      <c r="JM537" s="25">
        <f t="shared" ref="JM537:JM549" si="1238">$F537*JM$564</f>
        <v>48292.74</v>
      </c>
      <c r="JN537" s="25">
        <f t="shared" ref="JN537:JN549" si="1239">$G537*JN$564</f>
        <v>46374.48</v>
      </c>
      <c r="JO537" s="25">
        <f t="shared" ref="JO537:JO549" si="1240">$H537*JO$564</f>
        <v>46374.48</v>
      </c>
      <c r="JP537" s="25">
        <f t="shared" ref="JP537:JP549" si="1241">$I537*JP$564</f>
        <v>26696.35</v>
      </c>
      <c r="JQ537" s="25">
        <f t="shared" ref="JQ537:JQ549" si="1242">$J537*JQ$564</f>
        <v>27980.21</v>
      </c>
      <c r="JR537" s="25">
        <f t="shared" ref="JR537:JR549" si="1243">$K537*JR$564</f>
        <v>27980.21</v>
      </c>
      <c r="JS537" s="25">
        <f t="shared" ref="JS537:JS549" si="1244">JD537*JM537</f>
        <v>0</v>
      </c>
      <c r="JT537" s="25">
        <f t="shared" si="858"/>
        <v>0</v>
      </c>
      <c r="JU537" s="25">
        <f t="shared" si="859"/>
        <v>0</v>
      </c>
      <c r="JV537" s="25">
        <f t="shared" ref="JV537:JV549" si="1245">JD537*JP537</f>
        <v>0</v>
      </c>
      <c r="JW537" s="25">
        <f t="shared" si="860"/>
        <v>0</v>
      </c>
      <c r="JX537" s="25">
        <f t="shared" si="861"/>
        <v>0</v>
      </c>
      <c r="JY537" s="30">
        <v>202</v>
      </c>
      <c r="JZ537" s="30">
        <v>202</v>
      </c>
      <c r="KA537" s="30">
        <v>202</v>
      </c>
      <c r="KB537" s="25">
        <f t="shared" ref="KB537:KB549" si="1246">$F537*JY537</f>
        <v>9355630</v>
      </c>
      <c r="KC537" s="25">
        <f t="shared" ref="KC537:KC549" si="1247">$G537*JZ537</f>
        <v>9734986</v>
      </c>
      <c r="KD537" s="25">
        <f t="shared" ref="KD537:KD549" si="1248">$H537*KA537</f>
        <v>9734986</v>
      </c>
      <c r="KE537" s="25">
        <f t="shared" ref="KE537:KE549" si="1249">$I537*JY537</f>
        <v>8098117.3799999999</v>
      </c>
      <c r="KF537" s="25">
        <f t="shared" ref="KF537:KF549" si="1250">$J537*JZ537</f>
        <v>8200531.3799999999</v>
      </c>
      <c r="KG537" s="25">
        <f t="shared" ref="KG537:KG549" si="1251">$K537*KA537</f>
        <v>8200531.3799999999</v>
      </c>
      <c r="KH537" s="25">
        <f t="shared" ref="KH537:KH549" si="1252">$F537*KH$564</f>
        <v>48671.55</v>
      </c>
      <c r="KI537" s="25">
        <f t="shared" ref="KI537:KI549" si="1253">$G537*KI$564</f>
        <v>50499.78</v>
      </c>
      <c r="KJ537" s="25">
        <f t="shared" ref="KJ537:KJ549" si="1254">$H537*KJ$564</f>
        <v>50499.78</v>
      </c>
      <c r="KK537" s="25">
        <f t="shared" ref="KK537:KK549" si="1255">$I537*KK$564</f>
        <v>17281.16</v>
      </c>
      <c r="KL537" s="25">
        <f t="shared" ref="KL537:KL549" si="1256">$J537*KL$564</f>
        <v>18083.7</v>
      </c>
      <c r="KM537" s="25">
        <f t="shared" ref="KM537:KM549" si="1257">$K537*KM$564</f>
        <v>18083.7</v>
      </c>
      <c r="KN537" s="25">
        <f t="shared" ref="KN537:KN549" si="1258">JY537*KH537</f>
        <v>9831653.0999999996</v>
      </c>
      <c r="KO537" s="25">
        <f t="shared" si="862"/>
        <v>10200955.560000001</v>
      </c>
      <c r="KP537" s="25">
        <f t="shared" si="863"/>
        <v>10200955.560000001</v>
      </c>
      <c r="KQ537" s="25">
        <f t="shared" ref="KQ537:KQ549" si="1259">JY537*KK537</f>
        <v>3490794.32</v>
      </c>
      <c r="KR537" s="25">
        <f t="shared" si="864"/>
        <v>3652907.4</v>
      </c>
      <c r="KS537" s="25">
        <f t="shared" si="865"/>
        <v>3652907.4</v>
      </c>
      <c r="KT537" s="30">
        <v>274</v>
      </c>
      <c r="KU537" s="30">
        <v>274</v>
      </c>
      <c r="KV537" s="30">
        <v>274</v>
      </c>
      <c r="KW537" s="25">
        <f t="shared" ref="KW537:KW549" si="1260">$F537*KT537</f>
        <v>12690310</v>
      </c>
      <c r="KX537" s="25">
        <f t="shared" ref="KX537:KX549" si="1261">$G537*KU537</f>
        <v>13204882</v>
      </c>
      <c r="KY537" s="25">
        <f t="shared" ref="KY537:KY549" si="1262">$H537*KV537</f>
        <v>13204882</v>
      </c>
      <c r="KZ537" s="25">
        <f t="shared" ref="KZ537:KZ549" si="1263">$I537*KT537</f>
        <v>10984575.060000001</v>
      </c>
      <c r="LA537" s="25">
        <f t="shared" ref="LA537:LA549" si="1264">$J537*KU537</f>
        <v>11123493.060000001</v>
      </c>
      <c r="LB537" s="25">
        <f t="shared" ref="LB537:LB549" si="1265">$K537*KV537</f>
        <v>11123493.060000001</v>
      </c>
      <c r="LC537" s="25">
        <f t="shared" ref="LC537:LC549" si="1266">$F537*LC$564</f>
        <v>48434.1</v>
      </c>
      <c r="LD537" s="25">
        <f t="shared" ref="LD537:LD549" si="1267">$G537*LD$564</f>
        <v>49538.84</v>
      </c>
      <c r="LE537" s="25">
        <f t="shared" ref="LE537:LE549" si="1268">$H537*LE$564</f>
        <v>49538.84</v>
      </c>
      <c r="LF537" s="25">
        <f t="shared" ref="LF537:LF549" si="1269">$I537*LF$564</f>
        <v>15666.64</v>
      </c>
      <c r="LG537" s="25">
        <f t="shared" ref="LG537:LG549" si="1270">$J537*LG$564</f>
        <v>16409.900000000001</v>
      </c>
      <c r="LH537" s="25">
        <f t="shared" ref="LH537:LH549" si="1271">$K537*LH$564</f>
        <v>16409.900000000001</v>
      </c>
      <c r="LI537" s="25">
        <f t="shared" ref="LI537:LI549" si="1272">KT537*LC537</f>
        <v>13270943.4</v>
      </c>
      <c r="LJ537" s="25">
        <f t="shared" si="866"/>
        <v>13573642.16</v>
      </c>
      <c r="LK537" s="25">
        <f t="shared" si="867"/>
        <v>13573642.16</v>
      </c>
      <c r="LL537" s="25">
        <f t="shared" ref="LL537:LL549" si="1273">KT537*LF537</f>
        <v>4292659.3600000003</v>
      </c>
      <c r="LM537" s="25">
        <f t="shared" si="868"/>
        <v>4496312.5999999996</v>
      </c>
      <c r="LN537" s="25">
        <f t="shared" si="869"/>
        <v>4496312.5999999996</v>
      </c>
      <c r="LO537" s="30"/>
      <c r="LP537" s="30"/>
      <c r="LQ537" s="30"/>
      <c r="LR537" s="25">
        <f t="shared" ref="LR537:LR549" si="1274">$F537*LO537</f>
        <v>0</v>
      </c>
      <c r="LS537" s="25">
        <f t="shared" ref="LS537:LS549" si="1275">$G537*LP537</f>
        <v>0</v>
      </c>
      <c r="LT537" s="25">
        <f t="shared" ref="LT537:LT549" si="1276">$H537*LQ537</f>
        <v>0</v>
      </c>
      <c r="LU537" s="25">
        <f t="shared" ref="LU537:LU549" si="1277">$I537*LO537</f>
        <v>0</v>
      </c>
      <c r="LV537" s="25">
        <f t="shared" ref="LV537:LV549" si="1278">$J537*LP537</f>
        <v>0</v>
      </c>
      <c r="LW537" s="25">
        <f t="shared" ref="LW537:LW549" si="1279">$K537*LQ537</f>
        <v>0</v>
      </c>
      <c r="LX537" s="25">
        <f t="shared" ref="LX537:LX549" si="1280">$F537*LX$564</f>
        <v>48435.29</v>
      </c>
      <c r="LY537" s="25">
        <f t="shared" ref="LY537:LY549" si="1281">$G537*LY$564</f>
        <v>45007.1</v>
      </c>
      <c r="LZ537" s="25">
        <f t="shared" ref="LZ537:LZ549" si="1282">$H537*LZ$564</f>
        <v>45007.1</v>
      </c>
      <c r="MA537" s="25">
        <f t="shared" ref="MA537:MA549" si="1283">$I537*MA$564</f>
        <v>22516.85</v>
      </c>
      <c r="MB537" s="25">
        <f t="shared" ref="MB537:MB549" si="1284">$J537*MB$564</f>
        <v>23567.57</v>
      </c>
      <c r="MC537" s="25">
        <f t="shared" ref="MC537:MC549" si="1285">$K537*MC$564</f>
        <v>23567.57</v>
      </c>
      <c r="MD537" s="25">
        <f t="shared" ref="MD537:MD549" si="1286">LO537*LX537</f>
        <v>0</v>
      </c>
      <c r="ME537" s="25">
        <f t="shared" si="870"/>
        <v>0</v>
      </c>
      <c r="MF537" s="25">
        <f t="shared" si="871"/>
        <v>0</v>
      </c>
      <c r="MG537" s="25">
        <f t="shared" ref="MG537:MG549" si="1287">LO537*MA537</f>
        <v>0</v>
      </c>
      <c r="MH537" s="25">
        <f t="shared" si="872"/>
        <v>0</v>
      </c>
      <c r="MI537" s="25">
        <f t="shared" si="873"/>
        <v>0</v>
      </c>
      <c r="MJ537" s="123">
        <v>151</v>
      </c>
      <c r="MK537" s="123">
        <v>151</v>
      </c>
      <c r="ML537" s="123">
        <v>151</v>
      </c>
      <c r="MM537" s="25">
        <f t="shared" ref="MM537:MM549" si="1288">$F537*MJ537</f>
        <v>6993565</v>
      </c>
      <c r="MN537" s="25">
        <f t="shared" ref="MN537:MN549" si="1289">$G537*MK537</f>
        <v>7277143</v>
      </c>
      <c r="MO537" s="25">
        <f t="shared" ref="MO537:MO549" si="1290">$H537*ML537</f>
        <v>7277143</v>
      </c>
      <c r="MP537" s="25">
        <f t="shared" ref="MP537:MP549" si="1291">$I537*MJ537</f>
        <v>6053543.1900000004</v>
      </c>
      <c r="MQ537" s="25">
        <f t="shared" ref="MQ537:MQ549" si="1292">$J537*MK537</f>
        <v>6130100.1900000004</v>
      </c>
      <c r="MR537" s="25">
        <f t="shared" ref="MR537:MR549" si="1293">$K537*ML537</f>
        <v>6130100.1900000004</v>
      </c>
      <c r="MS537" s="25">
        <f t="shared" ref="MS537:MS549" si="1294">$F537*MS$564</f>
        <v>48594.74</v>
      </c>
      <c r="MT537" s="25">
        <f t="shared" ref="MT537:MT549" si="1295">$G537*MT$564</f>
        <v>45101.41</v>
      </c>
      <c r="MU537" s="25">
        <f t="shared" ref="MU537:MU549" si="1296">$H537*MU$564</f>
        <v>45101.41</v>
      </c>
      <c r="MV537" s="25">
        <f t="shared" ref="MV537:MV549" si="1297">$I537*MV$564</f>
        <v>23490.02</v>
      </c>
      <c r="MW537" s="25">
        <f t="shared" ref="MW537:MW549" si="1298">$J537*MW$564</f>
        <v>24595.96</v>
      </c>
      <c r="MX537" s="25">
        <f t="shared" ref="MX537:MX549" si="1299">$K537*MX$564</f>
        <v>24595.96</v>
      </c>
      <c r="MY537" s="25">
        <f t="shared" ref="MY537:MY549" si="1300">MJ537*MS537</f>
        <v>7337805.7400000002</v>
      </c>
      <c r="MZ537" s="25">
        <f t="shared" si="874"/>
        <v>6810312.9100000001</v>
      </c>
      <c r="NA537" s="25">
        <f t="shared" si="875"/>
        <v>6810312.9100000001</v>
      </c>
      <c r="NB537" s="25">
        <f t="shared" ref="NB537:NB549" si="1301">MJ537*MV537</f>
        <v>3546993.02</v>
      </c>
      <c r="NC537" s="25">
        <f t="shared" si="876"/>
        <v>3713989.96</v>
      </c>
      <c r="ND537" s="25">
        <f t="shared" si="877"/>
        <v>3713989.96</v>
      </c>
      <c r="NE537" s="123">
        <v>264</v>
      </c>
      <c r="NF537" s="123">
        <v>264</v>
      </c>
      <c r="NG537" s="123">
        <v>264</v>
      </c>
      <c r="NH537" s="25">
        <f t="shared" ref="NH537:NH549" si="1302">$F537*NE537</f>
        <v>12227160</v>
      </c>
      <c r="NI537" s="25">
        <f t="shared" ref="NI537:NI549" si="1303">$G537*NF537</f>
        <v>12722952</v>
      </c>
      <c r="NJ537" s="25">
        <f t="shared" ref="NJ537:NJ549" si="1304">$H537*NG537</f>
        <v>12722952</v>
      </c>
      <c r="NK537" s="25">
        <f t="shared" ref="NK537:NK549" si="1305">$I537*NE537</f>
        <v>10583678.16</v>
      </c>
      <c r="NL537" s="25">
        <f t="shared" ref="NL537:NL549" si="1306">$J537*NF537</f>
        <v>10717526.16</v>
      </c>
      <c r="NM537" s="25">
        <f t="shared" ref="NM537:NM549" si="1307">$K537*NG537</f>
        <v>10717526.16</v>
      </c>
      <c r="NN537" s="25">
        <f t="shared" ref="NN537:NN549" si="1308">$F537*NN$564</f>
        <v>48215.56</v>
      </c>
      <c r="NO537" s="25">
        <f t="shared" ref="NO537:NO549" si="1309">$G537*NO$564</f>
        <v>43256.59</v>
      </c>
      <c r="NP537" s="25">
        <f t="shared" ref="NP537:NP549" si="1310">$H537*NP$564</f>
        <v>43256.59</v>
      </c>
      <c r="NQ537" s="25">
        <f t="shared" ref="NQ537:NQ549" si="1311">$I537*NQ$564</f>
        <v>16758.75</v>
      </c>
      <c r="NR537" s="25">
        <f t="shared" ref="NR537:NR549" si="1312">$J537*NR$564</f>
        <v>17515.25</v>
      </c>
      <c r="NS537" s="25">
        <f t="shared" ref="NS537:NS549" si="1313">$K537*NS$564</f>
        <v>17515.25</v>
      </c>
      <c r="NT537" s="25">
        <f t="shared" ref="NT537:NT549" si="1314">NE537*NN537</f>
        <v>12728907.84</v>
      </c>
      <c r="NU537" s="25">
        <f t="shared" si="878"/>
        <v>11419739.76</v>
      </c>
      <c r="NV537" s="25">
        <f t="shared" si="879"/>
        <v>11419739.76</v>
      </c>
      <c r="NW537" s="25">
        <f t="shared" ref="NW537:NW549" si="1315">NE537*NQ537</f>
        <v>4424310</v>
      </c>
      <c r="NX537" s="25">
        <f t="shared" si="880"/>
        <v>4624026</v>
      </c>
      <c r="NY537" s="25">
        <f t="shared" si="881"/>
        <v>4624026</v>
      </c>
      <c r="NZ537" s="30">
        <v>153</v>
      </c>
      <c r="OA537" s="30">
        <v>153</v>
      </c>
      <c r="OB537" s="30">
        <v>153</v>
      </c>
      <c r="OC537" s="25">
        <f t="shared" ref="OC537:OC549" si="1316">$F537*NZ537</f>
        <v>7086195</v>
      </c>
      <c r="OD537" s="25">
        <f t="shared" ref="OD537:OD549" si="1317">$G537*OA537</f>
        <v>7373529</v>
      </c>
      <c r="OE537" s="25">
        <f t="shared" ref="OE537:OE549" si="1318">$H537*OB537</f>
        <v>7373529</v>
      </c>
      <c r="OF537" s="25">
        <f t="shared" ref="OF537:OF549" si="1319">$I537*NZ537</f>
        <v>6133722.5700000003</v>
      </c>
      <c r="OG537" s="25">
        <f t="shared" ref="OG537:OG549" si="1320">$J537*OA537</f>
        <v>6211293.5700000003</v>
      </c>
      <c r="OH537" s="25">
        <f t="shared" ref="OH537:OH549" si="1321">$K537*OB537</f>
        <v>6211293.5700000003</v>
      </c>
      <c r="OI537" s="25">
        <f t="shared" ref="OI537:OI549" si="1322">$F537*OI$564</f>
        <v>48654.9</v>
      </c>
      <c r="OJ537" s="25">
        <f t="shared" ref="OJ537:OJ549" si="1323">$G537*OJ$564</f>
        <v>47877.78</v>
      </c>
      <c r="OK537" s="25">
        <f t="shared" ref="OK537:OK549" si="1324">$H537*OK$564</f>
        <v>47877.78</v>
      </c>
      <c r="OL537" s="25">
        <f t="shared" ref="OL537:OL549" si="1325">$I537*OL$564</f>
        <v>24253.47</v>
      </c>
      <c r="OM537" s="25">
        <f t="shared" ref="OM537:OM549" si="1326">$J537*OM$564</f>
        <v>25383.33</v>
      </c>
      <c r="ON537" s="25">
        <f t="shared" ref="ON537:ON549" si="1327">$K537*ON$564</f>
        <v>25383.33</v>
      </c>
      <c r="OO537" s="25">
        <f t="shared" ref="OO537:OO549" si="1328">NZ537*OI537</f>
        <v>7444199.7000000002</v>
      </c>
      <c r="OP537" s="25">
        <f t="shared" si="882"/>
        <v>7325300.3399999999</v>
      </c>
      <c r="OQ537" s="25">
        <f t="shared" si="883"/>
        <v>7325300.3399999999</v>
      </c>
      <c r="OR537" s="25">
        <f t="shared" ref="OR537:OR549" si="1329">NZ537*OL537</f>
        <v>3710780.91</v>
      </c>
      <c r="OS537" s="25">
        <f t="shared" si="884"/>
        <v>3883649.49</v>
      </c>
      <c r="OT537" s="25">
        <f t="shared" si="885"/>
        <v>3883649.49</v>
      </c>
      <c r="OU537" s="30"/>
      <c r="OV537" s="30"/>
      <c r="OW537" s="30"/>
      <c r="OX537" s="25">
        <f t="shared" ref="OX537:OX549" si="1330">$F537*OU537</f>
        <v>0</v>
      </c>
      <c r="OY537" s="25">
        <f t="shared" ref="OY537:OY549" si="1331">$G537*OV537</f>
        <v>0</v>
      </c>
      <c r="OZ537" s="25">
        <f t="shared" ref="OZ537:OZ549" si="1332">$H537*OW537</f>
        <v>0</v>
      </c>
      <c r="PA537" s="25">
        <f t="shared" ref="PA537:PA549" si="1333">$I537*OU537</f>
        <v>0</v>
      </c>
      <c r="PB537" s="25">
        <f t="shared" ref="PB537:PB549" si="1334">$J537*OV537</f>
        <v>0</v>
      </c>
      <c r="PC537" s="25">
        <f t="shared" ref="PC537:PC549" si="1335">$K537*OW537</f>
        <v>0</v>
      </c>
      <c r="PD537" s="25">
        <f t="shared" ref="PD537:PD549" si="1336">$F537*PD$564</f>
        <v>48445.18</v>
      </c>
      <c r="PE537" s="25">
        <f t="shared" ref="PE537:PE549" si="1337">$G537*PE$564</f>
        <v>45656.480000000003</v>
      </c>
      <c r="PF537" s="25">
        <f t="shared" ref="PF537:PF549" si="1338">$H537*PF$564</f>
        <v>45656.480000000003</v>
      </c>
      <c r="PG537" s="25">
        <f t="shared" ref="PG537:PG549" si="1339">$I537*PG$564</f>
        <v>19642.89</v>
      </c>
      <c r="PH537" s="25">
        <f t="shared" ref="PH537:PH549" si="1340">$J537*PH$564</f>
        <v>20535.98</v>
      </c>
      <c r="PI537" s="25">
        <f t="shared" ref="PI537:PI549" si="1341">$K537*PI$564</f>
        <v>20535.98</v>
      </c>
      <c r="PJ537" s="25">
        <f t="shared" ref="PJ537:PJ549" si="1342">OU537*PD537</f>
        <v>0</v>
      </c>
      <c r="PK537" s="25">
        <f t="shared" si="886"/>
        <v>0</v>
      </c>
      <c r="PL537" s="25">
        <f t="shared" si="887"/>
        <v>0</v>
      </c>
      <c r="PM537" s="25">
        <f t="shared" ref="PM537:PM549" si="1343">OU537*PG537</f>
        <v>0</v>
      </c>
      <c r="PN537" s="25">
        <f t="shared" si="888"/>
        <v>0</v>
      </c>
      <c r="PO537" s="25">
        <f t="shared" si="889"/>
        <v>0</v>
      </c>
      <c r="PP537" s="30">
        <v>152</v>
      </c>
      <c r="PQ537" s="30">
        <v>152</v>
      </c>
      <c r="PR537" s="30">
        <v>152</v>
      </c>
      <c r="PS537" s="25">
        <f t="shared" ref="PS537:PS549" si="1344">$F537*PP537</f>
        <v>7039880</v>
      </c>
      <c r="PT537" s="25">
        <f t="shared" ref="PT537:PT549" si="1345">$G537*PQ537</f>
        <v>7325336</v>
      </c>
      <c r="PU537" s="25">
        <f t="shared" ref="PU537:PU549" si="1346">$H537*PR537</f>
        <v>7325336</v>
      </c>
      <c r="PV537" s="25">
        <f t="shared" ref="PV537:PV549" si="1347">$I537*PP537</f>
        <v>6093632.8799999999</v>
      </c>
      <c r="PW537" s="25">
        <f t="shared" ref="PW537:PW549" si="1348">$J537*PQ537</f>
        <v>6170696.8799999999</v>
      </c>
      <c r="PX537" s="25">
        <f t="shared" ref="PX537:PX549" si="1349">$K537*PR537</f>
        <v>6170696.8799999999</v>
      </c>
      <c r="PY537" s="25">
        <f t="shared" ref="PY537:PY549" si="1350">$F537*PY$564</f>
        <v>48682.91</v>
      </c>
      <c r="PZ537" s="25">
        <f t="shared" ref="PZ537:PZ549" si="1351">$G537*PZ$564</f>
        <v>45104.71</v>
      </c>
      <c r="QA537" s="25">
        <f t="shared" ref="QA537:QA549" si="1352">$H537*QA$564</f>
        <v>45104.71</v>
      </c>
      <c r="QB537" s="25">
        <f t="shared" ref="QB537:QB549" si="1353">$I537*QB$564</f>
        <v>22302.48</v>
      </c>
      <c r="QC537" s="25">
        <f t="shared" ref="QC537:QC549" si="1354">$J537*QC$564</f>
        <v>23341.66</v>
      </c>
      <c r="QD537" s="25">
        <f t="shared" ref="QD537:QD549" si="1355">$K537*QD$564</f>
        <v>23341.66</v>
      </c>
      <c r="QE537" s="25">
        <f t="shared" ref="QE537:QE549" si="1356">PP537*PY537</f>
        <v>7399802.3200000003</v>
      </c>
      <c r="QF537" s="25">
        <f t="shared" si="890"/>
        <v>6855915.9199999999</v>
      </c>
      <c r="QG537" s="25">
        <f t="shared" si="891"/>
        <v>6855915.9199999999</v>
      </c>
      <c r="QH537" s="25">
        <f t="shared" ref="QH537:QH549" si="1357">PP537*QB537</f>
        <v>3389976.96</v>
      </c>
      <c r="QI537" s="25">
        <f t="shared" si="892"/>
        <v>3547932.32</v>
      </c>
      <c r="QJ537" s="25">
        <f t="shared" si="893"/>
        <v>3547932.32</v>
      </c>
      <c r="QK537" s="123">
        <v>252</v>
      </c>
      <c r="QL537" s="123">
        <v>252</v>
      </c>
      <c r="QM537" s="123">
        <v>252</v>
      </c>
      <c r="QN537" s="25">
        <f t="shared" ref="QN537:QN549" si="1358">$F537*QK537</f>
        <v>11671380</v>
      </c>
      <c r="QO537" s="25">
        <f t="shared" ref="QO537:QO549" si="1359">$G537*QL537</f>
        <v>12144636</v>
      </c>
      <c r="QP537" s="25">
        <f t="shared" ref="QP537:QP549" si="1360">$H537*QM537</f>
        <v>12144636</v>
      </c>
      <c r="QQ537" s="25">
        <f t="shared" ref="QQ537:QQ549" si="1361">$I537*QK537</f>
        <v>10102601.880000001</v>
      </c>
      <c r="QR537" s="25">
        <f t="shared" ref="QR537:QR549" si="1362">$J537*QL537</f>
        <v>10230365.880000001</v>
      </c>
      <c r="QS537" s="25">
        <f t="shared" ref="QS537:QS549" si="1363">$K537*QM537</f>
        <v>10230365.880000001</v>
      </c>
      <c r="QT537" s="25">
        <f t="shared" ref="QT537:QT549" si="1364">$F537*QT$564</f>
        <v>48366.17</v>
      </c>
      <c r="QU537" s="25">
        <f t="shared" ref="QU537:QU549" si="1365">$G537*QU$564</f>
        <v>47990.14</v>
      </c>
      <c r="QV537" s="25">
        <f t="shared" ref="QV537:QV549" si="1366">$H537*QV$564</f>
        <v>47990.14</v>
      </c>
      <c r="QW537" s="25">
        <f t="shared" ref="QW537:QW549" si="1367">$I537*QW$564</f>
        <v>20740.73</v>
      </c>
      <c r="QX537" s="25">
        <f t="shared" ref="QX537:QX549" si="1368">$J537*QX$564</f>
        <v>21668.59</v>
      </c>
      <c r="QY537" s="25">
        <f t="shared" ref="QY537:QY549" si="1369">$K537*QY$564</f>
        <v>21668.59</v>
      </c>
      <c r="QZ537" s="25">
        <f t="shared" ref="QZ537:QZ549" si="1370">QK537*QT537</f>
        <v>12188274.84</v>
      </c>
      <c r="RA537" s="25">
        <f t="shared" si="894"/>
        <v>12093515.279999999</v>
      </c>
      <c r="RB537" s="25">
        <f t="shared" si="895"/>
        <v>12093515.279999999</v>
      </c>
      <c r="RC537" s="25">
        <f t="shared" ref="RC537:RC549" si="1371">QK537*QW537</f>
        <v>5226663.96</v>
      </c>
      <c r="RD537" s="25">
        <f t="shared" si="896"/>
        <v>5460484.6799999997</v>
      </c>
      <c r="RE537" s="25">
        <f t="shared" si="897"/>
        <v>5460484.6799999997</v>
      </c>
      <c r="RF537" s="123">
        <v>344</v>
      </c>
      <c r="RG537" s="123">
        <v>344</v>
      </c>
      <c r="RH537" s="123">
        <v>344</v>
      </c>
      <c r="RI537" s="25">
        <f t="shared" ref="RI537:RI549" si="1372">$F537*RF537</f>
        <v>15932360</v>
      </c>
      <c r="RJ537" s="25">
        <f t="shared" ref="RJ537:RJ549" si="1373">$G537*RG537</f>
        <v>16578392</v>
      </c>
      <c r="RK537" s="25">
        <f t="shared" ref="RK537:RK549" si="1374">$H537*RH537</f>
        <v>16578392</v>
      </c>
      <c r="RL537" s="25">
        <f t="shared" ref="RL537:RL549" si="1375">$I537*RF537</f>
        <v>13790853.359999999</v>
      </c>
      <c r="RM537" s="25">
        <f t="shared" ref="RM537:RM549" si="1376">$J537*RG537</f>
        <v>13965261.359999999</v>
      </c>
      <c r="RN537" s="25">
        <f t="shared" ref="RN537:RN549" si="1377">$K537*RH537</f>
        <v>13965261.359999999</v>
      </c>
      <c r="RO537" s="25">
        <f t="shared" ref="RO537:RO549" si="1378">$F537*RO$564</f>
        <v>48513.11</v>
      </c>
      <c r="RP537" s="25">
        <f t="shared" ref="RP537:RP549" si="1379">$G537*RP$564</f>
        <v>47580.99</v>
      </c>
      <c r="RQ537" s="25">
        <f t="shared" ref="RQ537:RQ549" si="1380">$H537*RQ$564</f>
        <v>47580.99</v>
      </c>
      <c r="RR537" s="25">
        <f t="shared" ref="RR537:RR549" si="1381">$I537*RR$564</f>
        <v>14877.39</v>
      </c>
      <c r="RS537" s="25">
        <f t="shared" ref="RS537:RS549" si="1382">$J537*RS$564</f>
        <v>15525.32</v>
      </c>
      <c r="RT537" s="25">
        <f t="shared" ref="RT537:RT549" si="1383">$K537*RT$564</f>
        <v>15525.32</v>
      </c>
      <c r="RU537" s="25">
        <f t="shared" ref="RU537:RU549" si="1384">RF537*RO537</f>
        <v>16688509.84</v>
      </c>
      <c r="RV537" s="25">
        <f t="shared" si="898"/>
        <v>16367860.560000001</v>
      </c>
      <c r="RW537" s="25">
        <f t="shared" si="899"/>
        <v>16367860.560000001</v>
      </c>
      <c r="RX537" s="25">
        <f t="shared" ref="RX537:RX549" si="1385">RF537*RR537</f>
        <v>5117822.16</v>
      </c>
      <c r="RY537" s="25">
        <f t="shared" si="900"/>
        <v>5340710.08</v>
      </c>
      <c r="RZ537" s="25">
        <f t="shared" si="901"/>
        <v>5340710.08</v>
      </c>
      <c r="SA537" s="123">
        <v>98</v>
      </c>
      <c r="SB537" s="123">
        <v>98</v>
      </c>
      <c r="SC537" s="123">
        <v>98</v>
      </c>
      <c r="SD537" s="25">
        <f t="shared" ref="SD537:SD549" si="1386">$F537*SA537</f>
        <v>4538870</v>
      </c>
      <c r="SE537" s="25">
        <f t="shared" ref="SE537:SE549" si="1387">$G537*SB537</f>
        <v>4722914</v>
      </c>
      <c r="SF537" s="25">
        <f t="shared" ref="SF537:SF549" si="1388">$H537*SC537</f>
        <v>4722914</v>
      </c>
      <c r="SG537" s="25">
        <f t="shared" ref="SG537:SG549" si="1389">$I537*SA537</f>
        <v>3928789.62</v>
      </c>
      <c r="SH537" s="25">
        <f t="shared" ref="SH537:SH549" si="1390">$J537*SB537</f>
        <v>3978475.62</v>
      </c>
      <c r="SI537" s="25">
        <f t="shared" ref="SI537:SI549" si="1391">$K537*SC537</f>
        <v>3978475.62</v>
      </c>
      <c r="SJ537" s="25">
        <f t="shared" ref="SJ537:SJ549" si="1392">$F537*SJ$564</f>
        <v>47431.08</v>
      </c>
      <c r="SK537" s="25">
        <f t="shared" ref="SK537:SK549" si="1393">$G537*SK$564</f>
        <v>45446.48</v>
      </c>
      <c r="SL537" s="25">
        <f t="shared" ref="SL537:SL549" si="1394">$H537*SL$564</f>
        <v>45446.48</v>
      </c>
      <c r="SM537" s="25">
        <f t="shared" ref="SM537:SM549" si="1395">$I537*SM$564</f>
        <v>19752.849999999999</v>
      </c>
      <c r="SN537" s="25">
        <f t="shared" ref="SN537:SN549" si="1396">$J537*SN$564</f>
        <v>20612.689999999999</v>
      </c>
      <c r="SO537" s="25">
        <f t="shared" ref="SO537:SO549" si="1397">$K537*SO$564</f>
        <v>20612.689999999999</v>
      </c>
      <c r="SP537" s="25">
        <f t="shared" ref="SP537:SP549" si="1398">SA537*SJ537</f>
        <v>4648245.84</v>
      </c>
      <c r="SQ537" s="25">
        <f t="shared" si="902"/>
        <v>4453755.04</v>
      </c>
      <c r="SR537" s="25">
        <f t="shared" si="903"/>
        <v>4453755.04</v>
      </c>
      <c r="SS537" s="25">
        <f t="shared" ref="SS537:SS549" si="1399">SA537*SM537</f>
        <v>1935779.3</v>
      </c>
      <c r="ST537" s="25">
        <f t="shared" si="904"/>
        <v>2020043.62</v>
      </c>
      <c r="SU537" s="25">
        <f t="shared" si="905"/>
        <v>2020043.62</v>
      </c>
      <c r="SV537" s="123">
        <f>92-1</f>
        <v>91</v>
      </c>
      <c r="SW537" s="123">
        <f t="shared" ref="SW537:SX537" si="1400">92-1</f>
        <v>91</v>
      </c>
      <c r="SX537" s="123">
        <f t="shared" si="1400"/>
        <v>91</v>
      </c>
      <c r="SY537" s="25">
        <f t="shared" ref="SY537:SY549" si="1401">$F537*SV537</f>
        <v>4214665</v>
      </c>
      <c r="SZ537" s="25">
        <f t="shared" ref="SZ537:SZ549" si="1402">$G537*SW537</f>
        <v>4385563</v>
      </c>
      <c r="TA537" s="25">
        <f t="shared" ref="TA537:TA549" si="1403">$H537*SX537</f>
        <v>4385563</v>
      </c>
      <c r="TB537" s="25">
        <f t="shared" ref="TB537:TB549" si="1404">$I537*SV537</f>
        <v>3648161.79</v>
      </c>
      <c r="TC537" s="25">
        <f t="shared" ref="TC537:TC549" si="1405">$J537*SW537</f>
        <v>3694298.79</v>
      </c>
      <c r="TD537" s="25">
        <f t="shared" ref="TD537:TD549" si="1406">$K537*SX537</f>
        <v>3694298.79</v>
      </c>
      <c r="TE537" s="25">
        <f t="shared" ref="TE537:TE549" si="1407">$F537*TE$564</f>
        <v>48678.64</v>
      </c>
      <c r="TF537" s="25">
        <f t="shared" ref="TF537:TF549" si="1408">$G537*TF$564</f>
        <v>48589.42</v>
      </c>
      <c r="TG537" s="25">
        <f t="shared" ref="TG537:TG549" si="1409">$H537*TG$564</f>
        <v>48589.42</v>
      </c>
      <c r="TH537" s="25">
        <f t="shared" ref="TH537:TH549" si="1410">$I537*TH$564</f>
        <v>19366.52</v>
      </c>
      <c r="TI537" s="25">
        <f t="shared" ref="TI537:TI549" si="1411">$J537*TI$564</f>
        <v>20267.39</v>
      </c>
      <c r="TJ537" s="25">
        <f t="shared" ref="TJ537:TJ549" si="1412">$K537*TJ$564</f>
        <v>20267.39</v>
      </c>
      <c r="TK537" s="25">
        <f t="shared" ref="TK537:TK549" si="1413">SV537*TE537</f>
        <v>4429756.24</v>
      </c>
      <c r="TL537" s="25">
        <f t="shared" si="906"/>
        <v>4421637.22</v>
      </c>
      <c r="TM537" s="25">
        <f t="shared" si="907"/>
        <v>4421637.22</v>
      </c>
      <c r="TN537" s="25">
        <f t="shared" ref="TN537:TN549" si="1414">SV537*TH537</f>
        <v>1762353.32</v>
      </c>
      <c r="TO537" s="25">
        <f t="shared" si="908"/>
        <v>1844332.49</v>
      </c>
      <c r="TP537" s="25">
        <f t="shared" si="909"/>
        <v>1844332.49</v>
      </c>
      <c r="TQ537" s="123">
        <v>265</v>
      </c>
      <c r="TR537" s="123">
        <v>265</v>
      </c>
      <c r="TS537" s="123">
        <v>265</v>
      </c>
      <c r="TT537" s="25">
        <f t="shared" ref="TT537:TT549" si="1415">$F537*TQ537</f>
        <v>12273475</v>
      </c>
      <c r="TU537" s="25">
        <f t="shared" ref="TU537:TU549" si="1416">$G537*TR537</f>
        <v>12771145</v>
      </c>
      <c r="TV537" s="25">
        <f t="shared" ref="TV537:TV549" si="1417">$H537*TS537</f>
        <v>12771145</v>
      </c>
      <c r="TW537" s="25">
        <f t="shared" ref="TW537:TW549" si="1418">$I537*TQ537</f>
        <v>10623767.85</v>
      </c>
      <c r="TX537" s="25">
        <f t="shared" ref="TX537:TX549" si="1419">$J537*TR537</f>
        <v>10758122.85</v>
      </c>
      <c r="TY537" s="25">
        <f t="shared" ref="TY537:TY549" si="1420">$K537*TS537</f>
        <v>10758122.85</v>
      </c>
      <c r="TZ537" s="25">
        <f t="shared" ref="TZ537:TZ549" si="1421">$F537*TZ$564</f>
        <v>37571.07</v>
      </c>
      <c r="UA537" s="25">
        <f t="shared" ref="UA537:UA549" si="1422">$G537*UA$564</f>
        <v>48403.49</v>
      </c>
      <c r="UB537" s="25">
        <f t="shared" ref="UB537:UB549" si="1423">$H537*UB$564</f>
        <v>48403.49</v>
      </c>
      <c r="UC537" s="25">
        <f t="shared" ref="UC537:UC549" si="1424">$I537*UC$564</f>
        <v>16330.36</v>
      </c>
      <c r="UD537" s="25">
        <f t="shared" ref="UD537:UD549" si="1425">$J537*UD$564</f>
        <v>17555.349999999999</v>
      </c>
      <c r="UE537" s="25">
        <f t="shared" ref="UE537:UE549" si="1426">$K537*UE$564</f>
        <v>17555.349999999999</v>
      </c>
      <c r="UF537" s="25">
        <f t="shared" ref="UF537:UF549" si="1427">TQ537*TZ537</f>
        <v>9956333.5500000007</v>
      </c>
      <c r="UG537" s="25">
        <f t="shared" si="910"/>
        <v>12826924.85</v>
      </c>
      <c r="UH537" s="25">
        <f t="shared" si="911"/>
        <v>12826924.85</v>
      </c>
      <c r="UI537" s="25">
        <f t="shared" ref="UI537:UI549" si="1428">TQ537*UC537</f>
        <v>4327545.4000000004</v>
      </c>
      <c r="UJ537" s="25">
        <f t="shared" si="912"/>
        <v>4652167.75</v>
      </c>
      <c r="UK537" s="25">
        <f t="shared" si="913"/>
        <v>4652167.75</v>
      </c>
      <c r="UL537" s="123">
        <v>174</v>
      </c>
      <c r="UM537" s="123">
        <v>174</v>
      </c>
      <c r="UN537" s="123">
        <v>174</v>
      </c>
      <c r="UO537" s="25">
        <f t="shared" ref="UO537:UO549" si="1429">$F537*UL537</f>
        <v>8058810</v>
      </c>
      <c r="UP537" s="25">
        <f t="shared" ref="UP537:UP549" si="1430">$G537*UM537</f>
        <v>8385582</v>
      </c>
      <c r="UQ537" s="25">
        <f t="shared" ref="UQ537:UQ549" si="1431">$H537*UN537</f>
        <v>8385582</v>
      </c>
      <c r="UR537" s="25">
        <f t="shared" ref="UR537:UR549" si="1432">$I537*UL537</f>
        <v>6975606.0599999996</v>
      </c>
      <c r="US537" s="25">
        <f t="shared" ref="US537:US549" si="1433">$J537*UM537</f>
        <v>7063824.0599999996</v>
      </c>
      <c r="UT537" s="25">
        <f t="shared" ref="UT537:UT549" si="1434">$K537*UN537</f>
        <v>7063824.0599999996</v>
      </c>
      <c r="UU537" s="25">
        <f t="shared" ref="UU537:UU549" si="1435">$F537*UU$564</f>
        <v>48644.35</v>
      </c>
      <c r="UV537" s="25">
        <f t="shared" ref="UV537:UV549" si="1436">$G537*UV$564</f>
        <v>49896.18</v>
      </c>
      <c r="UW537" s="25">
        <f t="shared" ref="UW537:UW549" si="1437">$H537*UW$564</f>
        <v>49896.18</v>
      </c>
      <c r="UX537" s="25">
        <f t="shared" ref="UX537:UX549" si="1438">$I537*UX$564</f>
        <v>20778.25</v>
      </c>
      <c r="UY537" s="25">
        <f t="shared" ref="UY537:UY549" si="1439">$J537*UY$564</f>
        <v>17020.37</v>
      </c>
      <c r="UZ537" s="25">
        <f t="shared" ref="UZ537:UZ549" si="1440">$K537*UZ$564</f>
        <v>17020.37</v>
      </c>
      <c r="VA537" s="25">
        <f t="shared" ref="VA537:VA549" si="1441">UL537*UU537</f>
        <v>8464116.9000000004</v>
      </c>
      <c r="VB537" s="25">
        <f t="shared" si="914"/>
        <v>8681935.3200000003</v>
      </c>
      <c r="VC537" s="25">
        <f t="shared" si="915"/>
        <v>8681935.3200000003</v>
      </c>
      <c r="VD537" s="25">
        <f t="shared" ref="VD537:VD549" si="1442">UL537*UX537</f>
        <v>3615415.5</v>
      </c>
      <c r="VE537" s="25">
        <f t="shared" si="916"/>
        <v>2961544.38</v>
      </c>
      <c r="VF537" s="25">
        <f t="shared" si="917"/>
        <v>2961544.38</v>
      </c>
      <c r="VG537" s="30">
        <f>145-145</f>
        <v>0</v>
      </c>
      <c r="VH537" s="30">
        <f t="shared" ref="VH537:VI537" si="1443">145-145</f>
        <v>0</v>
      </c>
      <c r="VI537" s="30">
        <f t="shared" si="1443"/>
        <v>0</v>
      </c>
      <c r="VJ537" s="25">
        <f t="shared" ref="VJ537:VJ549" si="1444">$F537*VG537</f>
        <v>0</v>
      </c>
      <c r="VK537" s="25">
        <f t="shared" ref="VK537:VK549" si="1445">$G537*VH537</f>
        <v>0</v>
      </c>
      <c r="VL537" s="25">
        <f t="shared" ref="VL537:VL549" si="1446">$H537*VI537</f>
        <v>0</v>
      </c>
      <c r="VM537" s="25">
        <f t="shared" ref="VM537:VM549" si="1447">$I537*VG537</f>
        <v>0</v>
      </c>
      <c r="VN537" s="25">
        <f t="shared" ref="VN537:VN549" si="1448">$J537*VH537</f>
        <v>0</v>
      </c>
      <c r="VO537" s="25">
        <f t="shared" ref="VO537:VO549" si="1449">$K537*VI537</f>
        <v>0</v>
      </c>
      <c r="VP537" s="25">
        <f t="shared" ref="VP537:VP549" si="1450">$F537*VP$564</f>
        <v>0</v>
      </c>
      <c r="VQ537" s="25">
        <f t="shared" ref="VQ537:VQ549" si="1451">$G537*VQ$564</f>
        <v>0</v>
      </c>
      <c r="VR537" s="25">
        <f t="shared" ref="VR537:VR549" si="1452">$H537*VR$564</f>
        <v>0</v>
      </c>
      <c r="VS537" s="25">
        <f t="shared" ref="VS537:VS549" si="1453">$I537*VS$564</f>
        <v>0</v>
      </c>
      <c r="VT537" s="25">
        <f t="shared" ref="VT537:VT549" si="1454">$J537*VT$564</f>
        <v>0</v>
      </c>
      <c r="VU537" s="25">
        <f t="shared" ref="VU537:VU549" si="1455">$K537*VU$564</f>
        <v>0</v>
      </c>
      <c r="VV537" s="25">
        <f t="shared" ref="VV537:VV549" si="1456">VG537*VP537</f>
        <v>0</v>
      </c>
      <c r="VW537" s="25">
        <f t="shared" si="919"/>
        <v>0</v>
      </c>
      <c r="VX537" s="25">
        <f t="shared" si="920"/>
        <v>0</v>
      </c>
      <c r="VY537" s="25">
        <f t="shared" ref="VY537:VY549" si="1457">VG537*VS537</f>
        <v>0</v>
      </c>
      <c r="VZ537" s="25">
        <f t="shared" si="921"/>
        <v>0</v>
      </c>
      <c r="WA537" s="25">
        <f t="shared" si="922"/>
        <v>0</v>
      </c>
      <c r="WB537" s="30">
        <v>142</v>
      </c>
      <c r="WC537" s="30">
        <v>142</v>
      </c>
      <c r="WD537" s="30">
        <v>142</v>
      </c>
      <c r="WE537" s="25">
        <f t="shared" ref="WE537:WE549" si="1458">$F537*WB537</f>
        <v>6576730</v>
      </c>
      <c r="WF537" s="25">
        <f t="shared" ref="WF537:WF549" si="1459">$G537*WC537</f>
        <v>6843406</v>
      </c>
      <c r="WG537" s="25">
        <f t="shared" ref="WG537:WG549" si="1460">$H537*WD537</f>
        <v>6843406</v>
      </c>
      <c r="WH537" s="25">
        <f t="shared" ref="WH537:WH549" si="1461">$I537*WB537</f>
        <v>5692735.9800000004</v>
      </c>
      <c r="WI537" s="25">
        <f t="shared" ref="WI537:WI549" si="1462">$J537*WC537</f>
        <v>5764729.9800000004</v>
      </c>
      <c r="WJ537" s="25">
        <f t="shared" ref="WJ537:WJ549" si="1463">$K537*WD537</f>
        <v>5764729.9800000004</v>
      </c>
      <c r="WK537" s="25">
        <f t="shared" ref="WK537:WK549" si="1464">$F537*WK$564</f>
        <v>48751.43</v>
      </c>
      <c r="WL537" s="25">
        <f t="shared" ref="WL537:WL549" si="1465">$G537*WL$564</f>
        <v>50729.37</v>
      </c>
      <c r="WM537" s="25">
        <f t="shared" ref="WM537:WM549" si="1466">$H537*WM$564</f>
        <v>50729.37</v>
      </c>
      <c r="WN537" s="25">
        <f t="shared" ref="WN537:WN549" si="1467">$I537*WN$564</f>
        <v>15760.36</v>
      </c>
      <c r="WO537" s="25">
        <f t="shared" ref="WO537:WO549" si="1468">$J537*WO$564</f>
        <v>16514.099999999999</v>
      </c>
      <c r="WP537" s="25">
        <f t="shared" ref="WP537:WP549" si="1469">$K537*WP$564</f>
        <v>16514.099999999999</v>
      </c>
      <c r="WQ537" s="25">
        <f t="shared" ref="WQ537:WQ549" si="1470">WB537*WK537</f>
        <v>6922703.0599999996</v>
      </c>
      <c r="WR537" s="25">
        <f t="shared" si="923"/>
        <v>7203570.54</v>
      </c>
      <c r="WS537" s="25">
        <f t="shared" si="924"/>
        <v>7203570.54</v>
      </c>
      <c r="WT537" s="25">
        <f t="shared" ref="WT537:WT549" si="1471">WB537*WN537</f>
        <v>2237971.12</v>
      </c>
      <c r="WU537" s="25">
        <f t="shared" si="925"/>
        <v>2345002.2000000002</v>
      </c>
      <c r="WV537" s="25">
        <f t="shared" si="926"/>
        <v>2345002.2000000002</v>
      </c>
      <c r="WW537" s="123">
        <v>282</v>
      </c>
      <c r="WX537" s="123">
        <v>282</v>
      </c>
      <c r="WY537" s="123">
        <v>282</v>
      </c>
      <c r="WZ537" s="25">
        <f t="shared" ref="WZ537:WZ549" si="1472">$F537*WW537</f>
        <v>13060830</v>
      </c>
      <c r="XA537" s="25">
        <f t="shared" ref="XA537:XA549" si="1473">$G537*WX537</f>
        <v>13590426</v>
      </c>
      <c r="XB537" s="25">
        <f t="shared" ref="XB537:XB549" si="1474">$H537*WY537</f>
        <v>13590426</v>
      </c>
      <c r="XC537" s="25">
        <f t="shared" ref="XC537:XC549" si="1475">$I537*WW537</f>
        <v>11305292.58</v>
      </c>
      <c r="XD537" s="25">
        <f t="shared" ref="XD537:XD549" si="1476">$J537*WX537</f>
        <v>11448266.58</v>
      </c>
      <c r="XE537" s="25">
        <f t="shared" ref="XE537:XE549" si="1477">$K537*WY537</f>
        <v>11448266.58</v>
      </c>
      <c r="XF537" s="25">
        <f t="shared" ref="XF537:XF549" si="1478">$F537*XF$564</f>
        <v>48354.13</v>
      </c>
      <c r="XG537" s="25">
        <f t="shared" ref="XG537:XG549" si="1479">$G537*XG$564</f>
        <v>47179.26</v>
      </c>
      <c r="XH537" s="25">
        <f t="shared" ref="XH537:XH549" si="1480">$H537*XH$564</f>
        <v>47179.26</v>
      </c>
      <c r="XI537" s="25">
        <f t="shared" ref="XI537:XI549" si="1481">$I537*XI$564</f>
        <v>15514.16</v>
      </c>
      <c r="XJ537" s="25">
        <f t="shared" ref="XJ537:XJ549" si="1482">$J537*XJ$564</f>
        <v>16195.47</v>
      </c>
      <c r="XK537" s="25">
        <f t="shared" ref="XK537:XK549" si="1483">$K537*XK$564</f>
        <v>16195.47</v>
      </c>
      <c r="XL537" s="25">
        <f t="shared" ref="XL537:XL549" si="1484">WW537*XF537</f>
        <v>13635864.66</v>
      </c>
      <c r="XM537" s="25">
        <f t="shared" si="927"/>
        <v>13304551.32</v>
      </c>
      <c r="XN537" s="25">
        <f t="shared" si="928"/>
        <v>13304551.32</v>
      </c>
      <c r="XO537" s="25">
        <f t="shared" ref="XO537:XO549" si="1485">WW537*XI537</f>
        <v>4374993.12</v>
      </c>
      <c r="XP537" s="25">
        <f t="shared" si="929"/>
        <v>4567122.54</v>
      </c>
      <c r="XQ537" s="25">
        <f t="shared" si="930"/>
        <v>4567122.54</v>
      </c>
      <c r="XR537" s="123">
        <v>207</v>
      </c>
      <c r="XS537" s="123">
        <v>207</v>
      </c>
      <c r="XT537" s="123">
        <v>207</v>
      </c>
      <c r="XU537" s="25">
        <f t="shared" ref="XU537:XU549" si="1486">$F537*XR537</f>
        <v>9587205</v>
      </c>
      <c r="XV537" s="25">
        <f t="shared" ref="XV537:XV549" si="1487">$G537*XS537</f>
        <v>9975951</v>
      </c>
      <c r="XW537" s="25">
        <f t="shared" ref="XW537:XW549" si="1488">$H537*XT537</f>
        <v>9975951</v>
      </c>
      <c r="XX537" s="25">
        <f t="shared" ref="XX537:XX549" si="1489">$I537*XR537</f>
        <v>8298565.8300000001</v>
      </c>
      <c r="XY537" s="25">
        <f t="shared" ref="XY537:XY549" si="1490">$J537*XS537</f>
        <v>8403514.8300000001</v>
      </c>
      <c r="XZ537" s="25">
        <f t="shared" ref="XZ537:XZ549" si="1491">$K537*XT537</f>
        <v>8403514.8300000001</v>
      </c>
      <c r="YA537" s="25">
        <f t="shared" ref="YA537:YA549" si="1492">$F537*YA$564</f>
        <v>48203.85</v>
      </c>
      <c r="YB537" s="25">
        <f t="shared" ref="YB537:YB549" si="1493">$G537*YB$564</f>
        <v>46496.89</v>
      </c>
      <c r="YC537" s="25">
        <f t="shared" ref="YC537:YC549" si="1494">$H537*YC$564</f>
        <v>46496.89</v>
      </c>
      <c r="YD537" s="25">
        <f t="shared" ref="YD537:YD549" si="1495">$I537*YD$564</f>
        <v>14794.45</v>
      </c>
      <c r="YE537" s="25">
        <f t="shared" ref="YE537:YE549" si="1496">$J537*YE$564</f>
        <v>15450.54</v>
      </c>
      <c r="YF537" s="25">
        <f t="shared" ref="YF537:YF549" si="1497">$K537*YF$564</f>
        <v>15450.54</v>
      </c>
      <c r="YG537" s="25">
        <f t="shared" ref="YG537:YG549" si="1498">XR537*YA537</f>
        <v>9978196.9499999993</v>
      </c>
      <c r="YH537" s="25">
        <f t="shared" si="931"/>
        <v>9624856.2300000004</v>
      </c>
      <c r="YI537" s="25">
        <f t="shared" si="932"/>
        <v>9624856.2300000004</v>
      </c>
      <c r="YJ537" s="25">
        <f t="shared" ref="YJ537:YJ549" si="1499">XR537*YD537</f>
        <v>3062451.15</v>
      </c>
      <c r="YK537" s="25">
        <f t="shared" si="933"/>
        <v>3198261.78</v>
      </c>
      <c r="YL537" s="25">
        <f t="shared" si="934"/>
        <v>3198261.78</v>
      </c>
      <c r="YM537" s="123">
        <v>211</v>
      </c>
      <c r="YN537" s="123">
        <v>211</v>
      </c>
      <c r="YO537" s="123">
        <v>211</v>
      </c>
      <c r="YP537" s="25">
        <f t="shared" ref="YP537:YP549" si="1500">$F537*YM537</f>
        <v>9772465</v>
      </c>
      <c r="YQ537" s="25">
        <f t="shared" ref="YQ537:YQ549" si="1501">$G537*YN537</f>
        <v>10168723</v>
      </c>
      <c r="YR537" s="25">
        <f t="shared" ref="YR537:YR549" si="1502">$H537*YO537</f>
        <v>10168723</v>
      </c>
      <c r="YS537" s="25">
        <f t="shared" ref="YS537:YS549" si="1503">$I537*YM537</f>
        <v>8458924.5899999999</v>
      </c>
      <c r="YT537" s="25">
        <f t="shared" ref="YT537:YT549" si="1504">$J537*YN537</f>
        <v>8565901.5899999999</v>
      </c>
      <c r="YU537" s="25">
        <f t="shared" ref="YU537:YU549" si="1505">$K537*YO537</f>
        <v>8565901.5899999999</v>
      </c>
      <c r="YV537" s="25">
        <f t="shared" ref="YV537:YV549" si="1506">$F537*YV$564</f>
        <v>48209.279999999999</v>
      </c>
      <c r="YW537" s="25">
        <f t="shared" ref="YW537:YW549" si="1507">$G537*YW$564</f>
        <v>46597.87</v>
      </c>
      <c r="YX537" s="25">
        <f t="shared" ref="YX537:YX549" si="1508">$H537*YX$564</f>
        <v>46597.87</v>
      </c>
      <c r="YY537" s="25">
        <f t="shared" ref="YY537:YY549" si="1509">$I537*YY$564</f>
        <v>16360.14</v>
      </c>
      <c r="YZ537" s="25">
        <f t="shared" ref="YZ537:YZ549" si="1510">$J537*YZ$564</f>
        <v>17105.03</v>
      </c>
      <c r="ZA537" s="25">
        <f t="shared" ref="ZA537:ZA549" si="1511">$K537*ZA$564</f>
        <v>17105.03</v>
      </c>
      <c r="ZB537" s="25">
        <f t="shared" ref="ZB537:ZB549" si="1512">YM537*YV537</f>
        <v>10172158.08</v>
      </c>
      <c r="ZC537" s="25">
        <f t="shared" si="935"/>
        <v>9832150.5700000003</v>
      </c>
      <c r="ZD537" s="25">
        <f t="shared" si="936"/>
        <v>9832150.5700000003</v>
      </c>
      <c r="ZE537" s="25">
        <f t="shared" ref="ZE537:ZE549" si="1513">YM537*YY537</f>
        <v>3451989.54</v>
      </c>
      <c r="ZF537" s="25">
        <f t="shared" si="937"/>
        <v>3609161.33</v>
      </c>
      <c r="ZG537" s="25">
        <f t="shared" si="938"/>
        <v>3609161.33</v>
      </c>
      <c r="ZH537" s="123">
        <v>155</v>
      </c>
      <c r="ZI537" s="123">
        <v>155</v>
      </c>
      <c r="ZJ537" s="123">
        <v>155</v>
      </c>
      <c r="ZK537" s="25">
        <f t="shared" ref="ZK537:ZK549" si="1514">$F537*ZH537</f>
        <v>7178825</v>
      </c>
      <c r="ZL537" s="25">
        <f t="shared" ref="ZL537:ZL549" si="1515">$G537*ZI537</f>
        <v>7469915</v>
      </c>
      <c r="ZM537" s="25">
        <f t="shared" ref="ZM537:ZM549" si="1516">$H537*ZJ537</f>
        <v>7469915</v>
      </c>
      <c r="ZN537" s="25">
        <f t="shared" ref="ZN537:ZN549" si="1517">$I537*ZH537</f>
        <v>6213901.9500000002</v>
      </c>
      <c r="ZO537" s="25">
        <f t="shared" ref="ZO537:ZO549" si="1518">$J537*ZI537</f>
        <v>6292486.9500000002</v>
      </c>
      <c r="ZP537" s="25">
        <f t="shared" ref="ZP537:ZP549" si="1519">$K537*ZJ537</f>
        <v>6292486.9500000002</v>
      </c>
      <c r="ZQ537" s="25">
        <f t="shared" ref="ZQ537:ZQ549" si="1520">$F537*ZQ$564</f>
        <v>48071.11</v>
      </c>
      <c r="ZR537" s="25">
        <f t="shared" ref="ZR537:ZR549" si="1521">$G537*ZR$564</f>
        <v>36845.69</v>
      </c>
      <c r="ZS537" s="25">
        <f t="shared" ref="ZS537:ZS549" si="1522">$H537*ZS$564</f>
        <v>36845.69</v>
      </c>
      <c r="ZT537" s="25">
        <f t="shared" ref="ZT537:ZT549" si="1523">$I537*ZT$564</f>
        <v>15596.06</v>
      </c>
      <c r="ZU537" s="25">
        <f t="shared" ref="ZU537:ZU549" si="1524">$J537*ZU$564</f>
        <v>16294.48</v>
      </c>
      <c r="ZV537" s="25">
        <f t="shared" ref="ZV537:ZV549" si="1525">$K537*ZV$564</f>
        <v>16294.48</v>
      </c>
      <c r="ZW537" s="25">
        <f t="shared" ref="ZW537:ZW549" si="1526">ZH537*ZQ537</f>
        <v>7451022.0499999998</v>
      </c>
      <c r="ZX537" s="25">
        <f t="shared" si="939"/>
        <v>5711081.9500000002</v>
      </c>
      <c r="ZY537" s="25">
        <f t="shared" si="940"/>
        <v>5711081.9500000002</v>
      </c>
      <c r="ZZ537" s="25">
        <f t="shared" ref="ZZ537:ZZ549" si="1527">ZH537*ZT537</f>
        <v>2417389.2999999998</v>
      </c>
      <c r="AAA537" s="25">
        <f t="shared" si="941"/>
        <v>2525644.4</v>
      </c>
      <c r="AAB537" s="25">
        <f t="shared" si="942"/>
        <v>2525644.4</v>
      </c>
      <c r="AAC537" s="30">
        <v>122</v>
      </c>
      <c r="AAD537" s="30">
        <v>122</v>
      </c>
      <c r="AAE537" s="30">
        <v>122</v>
      </c>
      <c r="AAF537" s="25">
        <f t="shared" ref="AAF537:AAF549" si="1528">$F537*AAC537</f>
        <v>5650430</v>
      </c>
      <c r="AAG537" s="25">
        <f t="shared" ref="AAG537:AAG549" si="1529">$G537*AAD537</f>
        <v>5879546</v>
      </c>
      <c r="AAH537" s="25">
        <f t="shared" ref="AAH537:AAH549" si="1530">$H537*AAE537</f>
        <v>5879546</v>
      </c>
      <c r="AAI537" s="25">
        <f t="shared" ref="AAI537:AAI549" si="1531">$I537*AAC537</f>
        <v>4890942.18</v>
      </c>
      <c r="AAJ537" s="25">
        <f t="shared" ref="AAJ537:AAJ549" si="1532">$J537*AAD537</f>
        <v>4952796.18</v>
      </c>
      <c r="AAK537" s="25">
        <f t="shared" ref="AAK537:AAK549" si="1533">$K537*AAE537</f>
        <v>4952796.18</v>
      </c>
      <c r="AAL537" s="25">
        <f t="shared" ref="AAL537:AAL549" si="1534">$F537*AAL$564</f>
        <v>48648.36</v>
      </c>
      <c r="AAM537" s="25">
        <f t="shared" ref="AAM537:AAM549" si="1535">$G537*AAM$564</f>
        <v>50265.43</v>
      </c>
      <c r="AAN537" s="25">
        <f t="shared" ref="AAN537:AAN549" si="1536">$H537*AAN$564</f>
        <v>50265.43</v>
      </c>
      <c r="AAO537" s="25">
        <f t="shared" ref="AAO537:AAO549" si="1537">$I537*AAO$564</f>
        <v>20455.72</v>
      </c>
      <c r="AAP537" s="25">
        <f t="shared" ref="AAP537:AAP549" si="1538">$J537*AAP$564</f>
        <v>21389.87</v>
      </c>
      <c r="AAQ537" s="25">
        <f t="shared" ref="AAQ537:AAQ549" si="1539">$K537*AAQ$564</f>
        <v>21389.87</v>
      </c>
      <c r="AAR537" s="25">
        <f t="shared" ref="AAR537:AAR549" si="1540">AAC537*AAL537</f>
        <v>5935099.9199999999</v>
      </c>
      <c r="AAS537" s="25">
        <f t="shared" si="943"/>
        <v>6132382.46</v>
      </c>
      <c r="AAT537" s="25">
        <f t="shared" si="944"/>
        <v>6132382.46</v>
      </c>
      <c r="AAU537" s="25">
        <f t="shared" ref="AAU537:AAU549" si="1541">AAC537*AAO537</f>
        <v>2495597.84</v>
      </c>
      <c r="AAV537" s="25">
        <f t="shared" si="945"/>
        <v>2609564.14</v>
      </c>
      <c r="AAW537" s="25">
        <f t="shared" si="946"/>
        <v>2609564.14</v>
      </c>
      <c r="AAX537" s="123">
        <v>148</v>
      </c>
      <c r="AAY537" s="123">
        <v>148</v>
      </c>
      <c r="AAZ537" s="123">
        <v>148</v>
      </c>
      <c r="ABA537" s="25">
        <f t="shared" ref="ABA537:ABA549" si="1542">$F537*AAX537</f>
        <v>6854620</v>
      </c>
      <c r="ABB537" s="25">
        <f t="shared" ref="ABB537:ABB549" si="1543">$G537*AAY537</f>
        <v>7132564</v>
      </c>
      <c r="ABC537" s="25">
        <f t="shared" ref="ABC537:ABC549" si="1544">$H537*AAZ537</f>
        <v>7132564</v>
      </c>
      <c r="ABD537" s="25">
        <f t="shared" ref="ABD537:ABD549" si="1545">$I537*AAX537</f>
        <v>5933274.1200000001</v>
      </c>
      <c r="ABE537" s="25">
        <f t="shared" ref="ABE537:ABE549" si="1546">$J537*AAY537</f>
        <v>6008310.1200000001</v>
      </c>
      <c r="ABF537" s="25">
        <f t="shared" ref="ABF537:ABF549" si="1547">$K537*AAZ537</f>
        <v>6008310.1200000001</v>
      </c>
      <c r="ABG537" s="25">
        <f t="shared" ref="ABG537:ABG549" si="1548">$F537*ABG$564</f>
        <v>48259.64</v>
      </c>
      <c r="ABH537" s="25">
        <f t="shared" ref="ABH537:ABH549" si="1549">$G537*ABH$564</f>
        <v>47467.8</v>
      </c>
      <c r="ABI537" s="25">
        <f t="shared" ref="ABI537:ABI549" si="1550">$H537*ABI$564</f>
        <v>47467.8</v>
      </c>
      <c r="ABJ537" s="25">
        <f t="shared" ref="ABJ537:ABJ549" si="1551">$I537*ABJ$564</f>
        <v>13311.79</v>
      </c>
      <c r="ABK537" s="25">
        <f t="shared" ref="ABK537:ABK549" si="1552">$J537*ABK$564</f>
        <v>13864.94</v>
      </c>
      <c r="ABL537" s="25">
        <f t="shared" ref="ABL537:ABL549" si="1553">$K537*ABL$564</f>
        <v>13864.94</v>
      </c>
      <c r="ABM537" s="25">
        <f t="shared" ref="ABM537:ABM549" si="1554">AAX537*ABG537</f>
        <v>7142426.7199999997</v>
      </c>
      <c r="ABN537" s="25">
        <f t="shared" si="947"/>
        <v>7025234.4000000004</v>
      </c>
      <c r="ABO537" s="25">
        <f t="shared" si="948"/>
        <v>7025234.4000000004</v>
      </c>
      <c r="ABP537" s="25">
        <f t="shared" ref="ABP537:ABP549" si="1555">AAX537*ABJ537</f>
        <v>1970144.92</v>
      </c>
      <c r="ABQ537" s="25">
        <f t="shared" si="949"/>
        <v>2052011.12</v>
      </c>
      <c r="ABR537" s="25">
        <f t="shared" si="950"/>
        <v>2052011.12</v>
      </c>
      <c r="ABS537" s="30">
        <v>34</v>
      </c>
      <c r="ABT537" s="30">
        <v>34</v>
      </c>
      <c r="ABU537" s="30">
        <v>34</v>
      </c>
      <c r="ABV537" s="25">
        <f t="shared" ref="ABV537:ABV549" si="1556">$F537*ABS537</f>
        <v>1574710</v>
      </c>
      <c r="ABW537" s="25">
        <f t="shared" ref="ABW537:ABW549" si="1557">$G537*ABT537</f>
        <v>1638562</v>
      </c>
      <c r="ABX537" s="25">
        <f t="shared" ref="ABX537:ABX549" si="1558">$H537*ABU537</f>
        <v>1638562</v>
      </c>
      <c r="ABY537" s="25">
        <f t="shared" ref="ABY537:ABY549" si="1559">$I537*ABS537</f>
        <v>1363049.46</v>
      </c>
      <c r="ABZ537" s="25">
        <f t="shared" ref="ABZ537:ABZ549" si="1560">$J537*ABT537</f>
        <v>1380287.46</v>
      </c>
      <c r="ACA537" s="25">
        <f t="shared" ref="ACA537:ACA549" si="1561">$K537*ABU537</f>
        <v>1380287.46</v>
      </c>
      <c r="ACB537" s="25">
        <f t="shared" ref="ACB537:ACB549" si="1562">$F537*ACB$564</f>
        <v>47733.3</v>
      </c>
      <c r="ACC537" s="25">
        <f t="shared" ref="ACC537:ACC549" si="1563">$G537*ACC$564</f>
        <v>57801.32</v>
      </c>
      <c r="ACD537" s="25">
        <f t="shared" ref="ACD537:ACD549" si="1564">$H537*ACD$564</f>
        <v>57801.32</v>
      </c>
      <c r="ACE537" s="25">
        <f t="shared" ref="ACE537:ACE549" si="1565">$I537*ACE$564</f>
        <v>15875.2</v>
      </c>
      <c r="ACF537" s="25">
        <f t="shared" ref="ACF537:ACF549" si="1566">$J537*ACF$564</f>
        <v>16584.55</v>
      </c>
      <c r="ACG537" s="25">
        <f t="shared" ref="ACG537:ACG549" si="1567">$K537*ACG$564</f>
        <v>16584.55</v>
      </c>
      <c r="ACH537" s="25">
        <f t="shared" ref="ACH537:ACH549" si="1568">ABS537*ACB537</f>
        <v>1622932.2</v>
      </c>
      <c r="ACI537" s="25">
        <f t="shared" si="951"/>
        <v>1965244.88</v>
      </c>
      <c r="ACJ537" s="25">
        <f t="shared" si="952"/>
        <v>1965244.88</v>
      </c>
      <c r="ACK537" s="25">
        <f t="shared" ref="ACK537:ACK549" si="1569">ABS537*ACE537</f>
        <v>539756.80000000005</v>
      </c>
      <c r="ACL537" s="25">
        <f t="shared" si="953"/>
        <v>563874.69999999995</v>
      </c>
      <c r="ACM537" s="25">
        <f t="shared" si="954"/>
        <v>563874.69999999995</v>
      </c>
      <c r="ACN537" s="30">
        <v>125</v>
      </c>
      <c r="ACO537" s="30">
        <v>125</v>
      </c>
      <c r="ACP537" s="30">
        <v>125</v>
      </c>
      <c r="ACQ537" s="25">
        <f t="shared" ref="ACQ537:ACQ549" si="1570">$F537*ACN537</f>
        <v>5789375</v>
      </c>
      <c r="ACR537" s="25">
        <f t="shared" ref="ACR537:ACR549" si="1571">$G537*ACO537</f>
        <v>6024125</v>
      </c>
      <c r="ACS537" s="25">
        <f t="shared" ref="ACS537:ACS549" si="1572">$H537*ACP537</f>
        <v>6024125</v>
      </c>
      <c r="ACT537" s="25">
        <f t="shared" ref="ACT537:ACT549" si="1573">$I537*ACN537</f>
        <v>5011211.25</v>
      </c>
      <c r="ACU537" s="25">
        <f t="shared" ref="ACU537:ACU549" si="1574">$J537*ACO537</f>
        <v>5074586.25</v>
      </c>
      <c r="ACV537" s="25">
        <f t="shared" ref="ACV537:ACV549" si="1575">$K537*ACP537</f>
        <v>5074586.25</v>
      </c>
      <c r="ACW537" s="25">
        <f t="shared" ref="ACW537:ACW549" si="1576">$F537*ACW$564</f>
        <v>48051.22</v>
      </c>
      <c r="ACX537" s="25">
        <f t="shared" ref="ACX537:ACX549" si="1577">$G537*ACX$564</f>
        <v>38886.49</v>
      </c>
      <c r="ACY537" s="25">
        <f t="shared" ref="ACY537:ACY549" si="1578">$H537*ACY$564</f>
        <v>38886.49</v>
      </c>
      <c r="ACZ537" s="25">
        <f t="shared" ref="ACZ537:ACZ549" si="1579">$I537*ACZ$564</f>
        <v>17058.78</v>
      </c>
      <c r="ADA537" s="25">
        <f t="shared" ref="ADA537:ADA549" si="1580">$J537*ADA$564</f>
        <v>17831.599999999999</v>
      </c>
      <c r="ADB537" s="25">
        <f t="shared" ref="ADB537:ADB549" si="1581">$K537*ADB$564</f>
        <v>17831.599999999999</v>
      </c>
      <c r="ADC537" s="25">
        <f t="shared" ref="ADC537:ADC549" si="1582">ACN537*ACW537</f>
        <v>6006402.5</v>
      </c>
      <c r="ADD537" s="25">
        <f t="shared" si="955"/>
        <v>4860811.25</v>
      </c>
      <c r="ADE537" s="25">
        <f t="shared" si="956"/>
        <v>4860811.25</v>
      </c>
      <c r="ADF537" s="25">
        <f t="shared" ref="ADF537:ADF549" si="1583">ACN537*ACZ537</f>
        <v>2132347.5</v>
      </c>
      <c r="ADG537" s="25">
        <f t="shared" si="957"/>
        <v>2228950</v>
      </c>
      <c r="ADH537" s="25">
        <f t="shared" si="958"/>
        <v>2228950</v>
      </c>
      <c r="ADI537" s="123">
        <v>373</v>
      </c>
      <c r="ADJ537" s="123">
        <v>373</v>
      </c>
      <c r="ADK537" s="123">
        <v>373</v>
      </c>
      <c r="ADL537" s="25">
        <f t="shared" ref="ADL537:ADL549" si="1584">$F537*ADI537</f>
        <v>17275495</v>
      </c>
      <c r="ADM537" s="25">
        <f t="shared" ref="ADM537:ADM549" si="1585">$G537*ADJ537</f>
        <v>17975989</v>
      </c>
      <c r="ADN537" s="25">
        <f t="shared" ref="ADN537:ADN549" si="1586">$H537*ADK537</f>
        <v>17975989</v>
      </c>
      <c r="ADO537" s="25">
        <f t="shared" ref="ADO537:ADO549" si="1587">$I537*ADI537</f>
        <v>14953454.369999999</v>
      </c>
      <c r="ADP537" s="25">
        <f t="shared" ref="ADP537:ADP549" si="1588">$J537*ADJ537</f>
        <v>15142565.369999999</v>
      </c>
      <c r="ADQ537" s="25">
        <f t="shared" ref="ADQ537:ADQ549" si="1589">$K537*ADK537</f>
        <v>15142565.369999999</v>
      </c>
      <c r="ADR537" s="25">
        <f t="shared" ref="ADR537:ADR549" si="1590">$F537*ADR$564</f>
        <v>42293.27</v>
      </c>
      <c r="ADS537" s="25">
        <f t="shared" ref="ADS537:ADS549" si="1591">$G537*ADS$564</f>
        <v>46007.78</v>
      </c>
      <c r="ADT537" s="25">
        <f t="shared" ref="ADT537:ADT549" si="1592">$H537*ADT$564</f>
        <v>46007.78</v>
      </c>
      <c r="ADU537" s="25">
        <f t="shared" ref="ADU537:ADU549" si="1593">$I537*ADU$564</f>
        <v>11701.94</v>
      </c>
      <c r="ADV537" s="25">
        <f t="shared" ref="ADV537:ADV549" si="1594">$J537*ADV$564</f>
        <v>14826.75</v>
      </c>
      <c r="ADW537" s="25">
        <f t="shared" ref="ADW537:ADW549" si="1595">$K537*ADW$564</f>
        <v>14826.75</v>
      </c>
      <c r="ADX537" s="25">
        <f t="shared" ref="ADX537:ADX549" si="1596">ADI537*ADR537</f>
        <v>15775389.710000001</v>
      </c>
      <c r="ADY537" s="25">
        <f t="shared" si="959"/>
        <v>17160901.940000001</v>
      </c>
      <c r="ADZ537" s="25">
        <f t="shared" si="960"/>
        <v>17160901.940000001</v>
      </c>
      <c r="AEA537" s="25">
        <f t="shared" ref="AEA537:AEA549" si="1597">ADI537*ADU537</f>
        <v>4364823.62</v>
      </c>
      <c r="AEB537" s="25">
        <f t="shared" si="961"/>
        <v>5530377.75</v>
      </c>
      <c r="AEC537" s="25">
        <f t="shared" si="962"/>
        <v>5530377.75</v>
      </c>
      <c r="AED537" s="30">
        <v>63</v>
      </c>
      <c r="AEE537" s="30">
        <v>63</v>
      </c>
      <c r="AEF537" s="30">
        <v>63</v>
      </c>
      <c r="AEG537" s="25">
        <f t="shared" ref="AEG537:AEG549" si="1598">$F537*AED537</f>
        <v>2917845</v>
      </c>
      <c r="AEH537" s="25">
        <f t="shared" ref="AEH537:AEH549" si="1599">$G537*AEE537</f>
        <v>3036159</v>
      </c>
      <c r="AEI537" s="25">
        <f t="shared" ref="AEI537:AEI549" si="1600">$H537*AEF537</f>
        <v>3036159</v>
      </c>
      <c r="AEJ537" s="25">
        <f t="shared" ref="AEJ537:AEJ549" si="1601">$I537*AED537</f>
        <v>2525650.4700000002</v>
      </c>
      <c r="AEK537" s="25">
        <f t="shared" ref="AEK537:AEK549" si="1602">$J537*AEE537</f>
        <v>2557591.4700000002</v>
      </c>
      <c r="AEL537" s="25">
        <f t="shared" ref="AEL537:AEL549" si="1603">$K537*AEF537</f>
        <v>2557591.4700000002</v>
      </c>
      <c r="AEM537" s="25">
        <f t="shared" ref="AEM537:AEM549" si="1604">$F537*AEM$564</f>
        <v>48169.96</v>
      </c>
      <c r="AEN537" s="25">
        <f t="shared" ref="AEN537:AEN549" si="1605">$G537*AEN$564</f>
        <v>48472.35</v>
      </c>
      <c r="AEO537" s="25">
        <f t="shared" ref="AEO537:AEO549" si="1606">$H537*AEO$564</f>
        <v>48472.35</v>
      </c>
      <c r="AEP537" s="25">
        <f t="shared" ref="AEP537:AEP549" si="1607">$I537*AEP$564</f>
        <v>18150.63</v>
      </c>
      <c r="AEQ537" s="25">
        <f t="shared" ref="AEQ537:AEQ549" si="1608">$J537*AEQ$564</f>
        <v>18934.5</v>
      </c>
      <c r="AER537" s="25">
        <f t="shared" ref="AER537:AER549" si="1609">$K537*AER$564</f>
        <v>18934.5</v>
      </c>
      <c r="AES537" s="25">
        <f t="shared" ref="AES537:AES549" si="1610">AED537*AEM537</f>
        <v>3034707.48</v>
      </c>
      <c r="AET537" s="25">
        <f t="shared" si="963"/>
        <v>3053758.05</v>
      </c>
      <c r="AEU537" s="25">
        <f t="shared" si="964"/>
        <v>3053758.05</v>
      </c>
      <c r="AEV537" s="25">
        <f t="shared" ref="AEV537:AEV549" si="1611">AED537*AEP537</f>
        <v>1143489.69</v>
      </c>
      <c r="AEW537" s="25">
        <f t="shared" si="965"/>
        <v>1192873.5</v>
      </c>
      <c r="AEX537" s="25">
        <f t="shared" si="966"/>
        <v>1192873.5</v>
      </c>
      <c r="AEY537" s="30">
        <v>128</v>
      </c>
      <c r="AEZ537" s="30">
        <v>128</v>
      </c>
      <c r="AFA537" s="30">
        <v>128</v>
      </c>
      <c r="AFB537" s="25">
        <f t="shared" ref="AFB537:AFB549" si="1612">$F537*AEY537</f>
        <v>5928320</v>
      </c>
      <c r="AFC537" s="25">
        <f t="shared" ref="AFC537:AFC549" si="1613">$G537*AEZ537</f>
        <v>6168704</v>
      </c>
      <c r="AFD537" s="25">
        <f t="shared" ref="AFD537:AFD549" si="1614">$H537*AFA537</f>
        <v>6168704</v>
      </c>
      <c r="AFE537" s="25">
        <f t="shared" ref="AFE537:AFE549" si="1615">$I537*AEY537</f>
        <v>5131480.32</v>
      </c>
      <c r="AFF537" s="25">
        <f t="shared" ref="AFF537:AFF549" si="1616">$J537*AEZ537</f>
        <v>5196376.32</v>
      </c>
      <c r="AFG537" s="25">
        <f t="shared" ref="AFG537:AFG549" si="1617">$K537*AFA537</f>
        <v>5196376.32</v>
      </c>
      <c r="AFH537" s="25">
        <f t="shared" ref="AFH537:AFH549" si="1618">$F537*AFH$564</f>
        <v>48520.57</v>
      </c>
      <c r="AFI537" s="25">
        <f t="shared" ref="AFI537:AFI549" si="1619">$G537*AFI$564</f>
        <v>48192.91</v>
      </c>
      <c r="AFJ537" s="25">
        <f t="shared" ref="AFJ537:AFJ549" si="1620">$H537*AFJ$564</f>
        <v>48192.91</v>
      </c>
      <c r="AFK537" s="25">
        <f t="shared" ref="AFK537:AFK549" si="1621">$I537*AFK$564</f>
        <v>17815.62</v>
      </c>
      <c r="AFL537" s="25">
        <f t="shared" ref="AFL537:AFL549" si="1622">$J537*AFL$564</f>
        <v>18692.169999999998</v>
      </c>
      <c r="AFM537" s="25">
        <f t="shared" ref="AFM537:AFM549" si="1623">$K537*AFM$564</f>
        <v>18692.169999999998</v>
      </c>
      <c r="AFN537" s="25">
        <f t="shared" ref="AFN537:AFN549" si="1624">AEY537*AFH537</f>
        <v>6210632.96</v>
      </c>
      <c r="AFO537" s="25">
        <f t="shared" si="967"/>
        <v>6168692.4800000004</v>
      </c>
      <c r="AFP537" s="25">
        <f t="shared" si="968"/>
        <v>6168692.4800000004</v>
      </c>
      <c r="AFQ537" s="25">
        <f t="shared" ref="AFQ537:AFQ549" si="1625">AEY537*AFK537</f>
        <v>2280399.36</v>
      </c>
      <c r="AFR537" s="25">
        <f t="shared" si="969"/>
        <v>2392597.7599999998</v>
      </c>
      <c r="AFS537" s="25">
        <f t="shared" si="970"/>
        <v>2392597.7599999998</v>
      </c>
      <c r="AFT537" s="123">
        <v>209</v>
      </c>
      <c r="AFU537" s="123">
        <v>209</v>
      </c>
      <c r="AFV537" s="123">
        <v>209</v>
      </c>
      <c r="AFW537" s="25">
        <f t="shared" ref="AFW537:AFW549" si="1626">$F537*AFT537</f>
        <v>9679835</v>
      </c>
      <c r="AFX537" s="25">
        <f t="shared" ref="AFX537:AFX549" si="1627">$G537*AFU537</f>
        <v>10072337</v>
      </c>
      <c r="AFY537" s="25">
        <f t="shared" ref="AFY537:AFY549" si="1628">$H537*AFV537</f>
        <v>10072337</v>
      </c>
      <c r="AFZ537" s="25">
        <f t="shared" ref="AFZ537:AFZ549" si="1629">$I537*AFT537</f>
        <v>8378745.21</v>
      </c>
      <c r="AGA537" s="25">
        <f t="shared" ref="AGA537:AGA549" si="1630">$J537*AFU537</f>
        <v>8484708.2100000009</v>
      </c>
      <c r="AGB537" s="25">
        <f t="shared" ref="AGB537:AGB549" si="1631">$K537*AFV537</f>
        <v>8484708.2100000009</v>
      </c>
      <c r="AGC537" s="25">
        <f t="shared" ref="AGC537:AGC549" si="1632">$F537*AGC$564</f>
        <v>48113.16</v>
      </c>
      <c r="AGD537" s="25">
        <f t="shared" ref="AGD537:AGD549" si="1633">$G537*AGD$564</f>
        <v>48921.36</v>
      </c>
      <c r="AGE537" s="25">
        <f t="shared" ref="AGE537:AGE549" si="1634">$H537*AGE$564</f>
        <v>48921.36</v>
      </c>
      <c r="AGF537" s="25">
        <f t="shared" ref="AGF537:AGF549" si="1635">$I537*AGF$564</f>
        <v>18937.77</v>
      </c>
      <c r="AGG537" s="25">
        <f t="shared" ref="AGG537:AGG549" si="1636">$J537*AGG$564</f>
        <v>19804.34</v>
      </c>
      <c r="AGH537" s="25">
        <f t="shared" ref="AGH537:AGH549" si="1637">$K537*AGH$564</f>
        <v>19804.34</v>
      </c>
      <c r="AGI537" s="25">
        <f t="shared" ref="AGI537:AGI549" si="1638">AFT537*AGC537</f>
        <v>10055650.439999999</v>
      </c>
      <c r="AGJ537" s="25">
        <f t="shared" si="971"/>
        <v>10224564.24</v>
      </c>
      <c r="AGK537" s="25">
        <f t="shared" si="972"/>
        <v>10224564.24</v>
      </c>
      <c r="AGL537" s="25">
        <f t="shared" ref="AGL537:AGL549" si="1639">AFT537*AGF537</f>
        <v>3957993.93</v>
      </c>
      <c r="AGM537" s="25">
        <f t="shared" si="973"/>
        <v>4139107.06</v>
      </c>
      <c r="AGN537" s="25">
        <f t="shared" si="974"/>
        <v>4139107.06</v>
      </c>
      <c r="AGO537" s="30"/>
      <c r="AGP537" s="30"/>
      <c r="AGQ537" s="30"/>
      <c r="AGR537" s="25">
        <f t="shared" ref="AGR537:AGR549" si="1640">$F537*AGO537</f>
        <v>0</v>
      </c>
      <c r="AGS537" s="25">
        <f t="shared" ref="AGS537:AGS549" si="1641">$G537*AGP537</f>
        <v>0</v>
      </c>
      <c r="AGT537" s="25">
        <f t="shared" ref="AGT537:AGT549" si="1642">$H537*AGQ537</f>
        <v>0</v>
      </c>
      <c r="AGU537" s="25">
        <f t="shared" ref="AGU537:AGU549" si="1643">$I537*AGO537</f>
        <v>0</v>
      </c>
      <c r="AGV537" s="25">
        <f t="shared" ref="AGV537:AGV549" si="1644">$J537*AGP537</f>
        <v>0</v>
      </c>
      <c r="AGW537" s="25">
        <f t="shared" ref="AGW537:AGW549" si="1645">$K537*AGQ537</f>
        <v>0</v>
      </c>
      <c r="AGX537" s="25">
        <f t="shared" ref="AGX537:AGX549" si="1646">$F537*AGX$564</f>
        <v>48188.89</v>
      </c>
      <c r="AGY537" s="25">
        <f t="shared" ref="AGY537:AGY549" si="1647">$G537*AGY$564</f>
        <v>42169.440000000002</v>
      </c>
      <c r="AGZ537" s="25">
        <f t="shared" ref="AGZ537:AGZ549" si="1648">$H537*AGZ$564</f>
        <v>42169.440000000002</v>
      </c>
      <c r="AHA537" s="25">
        <f t="shared" ref="AHA537:AHA549" si="1649">$I537*AHA$564</f>
        <v>26323.78</v>
      </c>
      <c r="AHB537" s="25">
        <f t="shared" ref="AHB537:AHB549" si="1650">$J537*AHB$564</f>
        <v>27586.02</v>
      </c>
      <c r="AHC537" s="25">
        <f t="shared" ref="AHC537:AHC549" si="1651">$K537*AHC$564</f>
        <v>27586.02</v>
      </c>
      <c r="AHD537" s="25">
        <f t="shared" ref="AHD537:AHD549" si="1652">AGO537*AGX537</f>
        <v>0</v>
      </c>
      <c r="AHE537" s="25">
        <f t="shared" si="975"/>
        <v>0</v>
      </c>
      <c r="AHF537" s="25">
        <f t="shared" si="976"/>
        <v>0</v>
      </c>
      <c r="AHG537" s="25">
        <f t="shared" ref="AHG537:AHG549" si="1653">AGO537*AHA537</f>
        <v>0</v>
      </c>
      <c r="AHH537" s="25">
        <f t="shared" si="977"/>
        <v>0</v>
      </c>
      <c r="AHI537" s="25">
        <f t="shared" si="978"/>
        <v>0</v>
      </c>
      <c r="AHJ537" s="123">
        <v>139</v>
      </c>
      <c r="AHK537" s="123">
        <v>139</v>
      </c>
      <c r="AHL537" s="123">
        <v>139</v>
      </c>
      <c r="AHM537" s="25">
        <f t="shared" ref="AHM537:AHM549" si="1654">$F537*AHJ537</f>
        <v>6437785</v>
      </c>
      <c r="AHN537" s="25">
        <f t="shared" ref="AHN537:AHN549" si="1655">$G537*AHK537</f>
        <v>6698827</v>
      </c>
      <c r="AHO537" s="25">
        <f t="shared" ref="AHO537:AHO549" si="1656">$H537*AHL537</f>
        <v>6698827</v>
      </c>
      <c r="AHP537" s="25">
        <f t="shared" ref="AHP537:AHP549" si="1657">$I537*AHJ537</f>
        <v>5572466.9100000001</v>
      </c>
      <c r="AHQ537" s="25">
        <f t="shared" ref="AHQ537:AHQ549" si="1658">$J537*AHK537</f>
        <v>5642939.9100000001</v>
      </c>
      <c r="AHR537" s="25">
        <f t="shared" ref="AHR537:AHR549" si="1659">$K537*AHL537</f>
        <v>5642939.9100000001</v>
      </c>
      <c r="AHS537" s="25">
        <f t="shared" ref="AHS537:AHS549" si="1660">$F537*AHS$564</f>
        <v>48474.22</v>
      </c>
      <c r="AHT537" s="25">
        <f t="shared" ref="AHT537:AHT549" si="1661">$G537*AHT$564</f>
        <v>48597.32</v>
      </c>
      <c r="AHU537" s="25">
        <f t="shared" ref="AHU537:AHU549" si="1662">$H537*AHU$564</f>
        <v>48597.32</v>
      </c>
      <c r="AHV537" s="25">
        <f t="shared" ref="AHV537:AHV549" si="1663">$I537*AHV$564</f>
        <v>16649.39</v>
      </c>
      <c r="AHW537" s="25">
        <f t="shared" ref="AHW537:AHW549" si="1664">$J537*AHW$564</f>
        <v>17424.57</v>
      </c>
      <c r="AHX537" s="25">
        <f t="shared" ref="AHX537:AHX549" si="1665">$K537*AHX$564</f>
        <v>17424.57</v>
      </c>
      <c r="AHY537" s="25">
        <f t="shared" ref="AHY537:AHY549" si="1666">AHJ537*AHS537</f>
        <v>6737916.5800000001</v>
      </c>
      <c r="AHZ537" s="25">
        <f t="shared" si="979"/>
        <v>6755027.4800000004</v>
      </c>
      <c r="AIA537" s="25">
        <f t="shared" si="980"/>
        <v>6755027.4800000004</v>
      </c>
      <c r="AIB537" s="25">
        <f t="shared" ref="AIB537:AIB549" si="1667">AHJ537*AHV537</f>
        <v>2314265.21</v>
      </c>
      <c r="AIC537" s="25">
        <f t="shared" si="981"/>
        <v>2422015.23</v>
      </c>
      <c r="AID537" s="25">
        <f t="shared" si="982"/>
        <v>2422015.23</v>
      </c>
      <c r="AIE537" s="123">
        <f>126-1-125</f>
        <v>0</v>
      </c>
      <c r="AIF537" s="123">
        <f t="shared" ref="AIF537:AIG537" si="1668">126-1-125</f>
        <v>0</v>
      </c>
      <c r="AIG537" s="123">
        <f t="shared" si="1668"/>
        <v>0</v>
      </c>
      <c r="AIH537" s="25">
        <f t="shared" ref="AIH537:AIH549" si="1669">$F537*AIE537</f>
        <v>0</v>
      </c>
      <c r="AII537" s="25">
        <f t="shared" ref="AII537:AII549" si="1670">$G537*AIF537</f>
        <v>0</v>
      </c>
      <c r="AIJ537" s="25">
        <f t="shared" ref="AIJ537:AIJ549" si="1671">$H537*AIG537</f>
        <v>0</v>
      </c>
      <c r="AIK537" s="25">
        <f t="shared" ref="AIK537:AIK549" si="1672">$I537*AIE537</f>
        <v>0</v>
      </c>
      <c r="AIL537" s="25">
        <f t="shared" ref="AIL537:AIL549" si="1673">$J537*AIF537</f>
        <v>0</v>
      </c>
      <c r="AIM537" s="25">
        <f t="shared" ref="AIM537:AIM549" si="1674">$K537*AIG537</f>
        <v>0</v>
      </c>
      <c r="AIN537" s="25">
        <f t="shared" ref="AIN537:AIN549" si="1675">$F537*AIN$564</f>
        <v>0</v>
      </c>
      <c r="AIO537" s="25">
        <f t="shared" ref="AIO537:AIO549" si="1676">$G537*AIO$564</f>
        <v>0</v>
      </c>
      <c r="AIP537" s="25">
        <f t="shared" ref="AIP537:AIP549" si="1677">$H537*AIP$564</f>
        <v>0</v>
      </c>
      <c r="AIQ537" s="25">
        <f t="shared" ref="AIQ537:AIQ549" si="1678">$I537*AIQ$564</f>
        <v>0</v>
      </c>
      <c r="AIR537" s="25">
        <f t="shared" ref="AIR537:AIR549" si="1679">$J537*AIR$564</f>
        <v>0</v>
      </c>
      <c r="AIS537" s="25">
        <f t="shared" ref="AIS537:AIS549" si="1680">$K537*AIS$564</f>
        <v>0</v>
      </c>
      <c r="AIT537" s="25">
        <f t="shared" ref="AIT537:AIT549" si="1681">AIE537*AIN537</f>
        <v>0</v>
      </c>
      <c r="AIU537" s="25">
        <f t="shared" si="984"/>
        <v>0</v>
      </c>
      <c r="AIV537" s="25">
        <f t="shared" si="985"/>
        <v>0</v>
      </c>
      <c r="AIW537" s="25">
        <f t="shared" ref="AIW537:AIW549" si="1682">AIE537*AIQ537</f>
        <v>0</v>
      </c>
      <c r="AIX537" s="25">
        <f t="shared" si="986"/>
        <v>0</v>
      </c>
      <c r="AIY537" s="25">
        <f t="shared" si="987"/>
        <v>0</v>
      </c>
      <c r="AIZ537" s="123">
        <v>195</v>
      </c>
      <c r="AJA537" s="123">
        <v>195</v>
      </c>
      <c r="AJB537" s="123">
        <v>195</v>
      </c>
      <c r="AJC537" s="25">
        <f t="shared" ref="AJC537:AJC549" si="1683">$F537*AIZ537</f>
        <v>9031425</v>
      </c>
      <c r="AJD537" s="25">
        <f t="shared" ref="AJD537:AJD549" si="1684">$G537*AJA537</f>
        <v>9397635</v>
      </c>
      <c r="AJE537" s="25">
        <f t="shared" ref="AJE537:AJE549" si="1685">$H537*AJB537</f>
        <v>9397635</v>
      </c>
      <c r="AJF537" s="25">
        <f t="shared" ref="AJF537:AJF549" si="1686">$I537*AIZ537</f>
        <v>7817489.5499999998</v>
      </c>
      <c r="AJG537" s="25">
        <f t="shared" ref="AJG537:AJG549" si="1687">$J537*AJA537</f>
        <v>7916354.5499999998</v>
      </c>
      <c r="AJH537" s="25">
        <f t="shared" ref="AJH537:AJH549" si="1688">$K537*AJB537</f>
        <v>7916354.5499999998</v>
      </c>
      <c r="AJI537" s="25">
        <f t="shared" ref="AJI537:AJI549" si="1689">$F537*AJI$564</f>
        <v>48114.53</v>
      </c>
      <c r="AJJ537" s="25">
        <f t="shared" ref="AJJ537:AJJ549" si="1690">$G537*AJJ$564</f>
        <v>47306.96</v>
      </c>
      <c r="AJK537" s="25">
        <f t="shared" ref="AJK537:AJK549" si="1691">$H537*AJK$564</f>
        <v>47306.96</v>
      </c>
      <c r="AJL537" s="25">
        <f t="shared" ref="AJL537:AJL549" si="1692">$I537*AJL$564</f>
        <v>17831.28</v>
      </c>
      <c r="AJM537" s="25">
        <f t="shared" ref="AJM537:AJM549" si="1693">$J537*AJM$564</f>
        <v>18643.66</v>
      </c>
      <c r="AJN537" s="25">
        <f t="shared" ref="AJN537:AJN549" si="1694">$K537*AJN$564</f>
        <v>18643.66</v>
      </c>
      <c r="AJO537" s="25">
        <f t="shared" ref="AJO537:AJO549" si="1695">AIZ537*AJI537</f>
        <v>9382333.3499999996</v>
      </c>
      <c r="AJP537" s="25">
        <f t="shared" si="988"/>
        <v>9224857.1999999993</v>
      </c>
      <c r="AJQ537" s="25">
        <f t="shared" si="989"/>
        <v>9224857.1999999993</v>
      </c>
      <c r="AJR537" s="25">
        <f t="shared" ref="AJR537:AJR549" si="1696">AIZ537*AJL537</f>
        <v>3477099.6</v>
      </c>
      <c r="AJS537" s="25">
        <f t="shared" si="990"/>
        <v>3635513.7</v>
      </c>
      <c r="AJT537" s="25">
        <f t="shared" si="991"/>
        <v>3635513.7</v>
      </c>
      <c r="AJU537" s="30">
        <v>140</v>
      </c>
      <c r="AJV537" s="30">
        <v>140</v>
      </c>
      <c r="AJW537" s="30">
        <v>140</v>
      </c>
      <c r="AJX537" s="25">
        <f t="shared" ref="AJX537:AJX549" si="1697">$F537*AJU537</f>
        <v>6484100</v>
      </c>
      <c r="AJY537" s="25">
        <f t="shared" ref="AJY537:AJY549" si="1698">$G537*AJV537</f>
        <v>6747020</v>
      </c>
      <c r="AJZ537" s="25">
        <f t="shared" ref="AJZ537:AJZ549" si="1699">$H537*AJW537</f>
        <v>6747020</v>
      </c>
      <c r="AKA537" s="25">
        <f t="shared" ref="AKA537:AKA549" si="1700">$I537*AJU537</f>
        <v>5612556.5999999996</v>
      </c>
      <c r="AKB537" s="25">
        <f t="shared" ref="AKB537:AKB549" si="1701">$J537*AJV537</f>
        <v>5683536.5999999996</v>
      </c>
      <c r="AKC537" s="25">
        <f t="shared" ref="AKC537:AKC549" si="1702">$K537*AJW537</f>
        <v>5683536.5999999996</v>
      </c>
      <c r="AKD537" s="25">
        <f t="shared" ref="AKD537:AKD549" si="1703">$F537*AKD$564</f>
        <v>48371.58</v>
      </c>
      <c r="AKE537" s="25">
        <f t="shared" ref="AKE537:AKE549" si="1704">$G537*AKE$564</f>
        <v>48193.18</v>
      </c>
      <c r="AKF537" s="25">
        <f t="shared" ref="AKF537:AKF549" si="1705">$H537*AKF$564</f>
        <v>48193.18</v>
      </c>
      <c r="AKG537" s="25">
        <f t="shared" ref="AKG537:AKG549" si="1706">$I537*AKG$564</f>
        <v>17514.71</v>
      </c>
      <c r="AKH537" s="25">
        <f t="shared" ref="AKH537:AKH549" si="1707">$J537*AKH$564</f>
        <v>18331.77</v>
      </c>
      <c r="AKI537" s="25">
        <f t="shared" ref="AKI537:AKI549" si="1708">$K537*AKI$564</f>
        <v>18331.77</v>
      </c>
      <c r="AKJ537" s="25">
        <f t="shared" ref="AKJ537:AKJ549" si="1709">AJU537*AKD537</f>
        <v>6772021.2000000002</v>
      </c>
      <c r="AKK537" s="25">
        <f t="shared" si="992"/>
        <v>6747045.2000000002</v>
      </c>
      <c r="AKL537" s="25">
        <f t="shared" si="993"/>
        <v>6747045.2000000002</v>
      </c>
      <c r="AKM537" s="25">
        <f t="shared" ref="AKM537:AKM549" si="1710">AJU537*AKG537</f>
        <v>2452059.4</v>
      </c>
      <c r="AKN537" s="25">
        <f t="shared" si="994"/>
        <v>2566447.7999999998</v>
      </c>
      <c r="AKO537" s="25">
        <f t="shared" si="995"/>
        <v>2566447.7999999998</v>
      </c>
      <c r="AKP537" s="123">
        <v>123</v>
      </c>
      <c r="AKQ537" s="123">
        <v>123</v>
      </c>
      <c r="AKR537" s="123">
        <v>123</v>
      </c>
      <c r="AKS537" s="25">
        <f t="shared" ref="AKS537:AKS549" si="1711">$F537*AKP537</f>
        <v>5696745</v>
      </c>
      <c r="AKT537" s="25">
        <f t="shared" ref="AKT537:AKT549" si="1712">$G537*AKQ537</f>
        <v>5927739</v>
      </c>
      <c r="AKU537" s="25">
        <f t="shared" ref="AKU537:AKU549" si="1713">$H537*AKR537</f>
        <v>5927739</v>
      </c>
      <c r="AKV537" s="25">
        <f t="shared" ref="AKV537:AKV549" si="1714">$I537*AKP537</f>
        <v>4931031.87</v>
      </c>
      <c r="AKW537" s="25">
        <f t="shared" ref="AKW537:AKW549" si="1715">$J537*AKQ537</f>
        <v>4993392.87</v>
      </c>
      <c r="AKX537" s="25">
        <f t="shared" ref="AKX537:AKX549" si="1716">$K537*AKR537</f>
        <v>4993392.87</v>
      </c>
      <c r="AKY537" s="25">
        <f t="shared" ref="AKY537:AKY549" si="1717">$F537*AKY$564</f>
        <v>48233.77</v>
      </c>
      <c r="AKZ537" s="25">
        <f t="shared" ref="AKZ537:AKZ549" si="1718">$G537*AKZ$564</f>
        <v>47832.77</v>
      </c>
      <c r="ALA537" s="25">
        <f t="shared" ref="ALA537:ALA549" si="1719">$H537*ALA$564</f>
        <v>47832.77</v>
      </c>
      <c r="ALB537" s="25">
        <f t="shared" ref="ALB537:ALB549" si="1720">$I537*ALB$564</f>
        <v>17363.400000000001</v>
      </c>
      <c r="ALC537" s="25">
        <f t="shared" ref="ALC537:ALC549" si="1721">$J537*ALC$564</f>
        <v>18160.43</v>
      </c>
      <c r="ALD537" s="25">
        <f t="shared" ref="ALD537:ALD549" si="1722">$K537*ALD$564</f>
        <v>18160.43</v>
      </c>
      <c r="ALE537" s="25">
        <f t="shared" ref="ALE537:ALE549" si="1723">AKP537*AKY537</f>
        <v>5932753.71</v>
      </c>
      <c r="ALF537" s="25">
        <f t="shared" si="996"/>
        <v>5883430.71</v>
      </c>
      <c r="ALG537" s="25">
        <f t="shared" si="997"/>
        <v>5883430.71</v>
      </c>
      <c r="ALH537" s="25">
        <f t="shared" ref="ALH537:ALH549" si="1724">AKP537*ALB537</f>
        <v>2135698.2000000002</v>
      </c>
      <c r="ALI537" s="25">
        <f t="shared" si="998"/>
        <v>2233732.89</v>
      </c>
      <c r="ALJ537" s="25">
        <f t="shared" si="999"/>
        <v>2233732.89</v>
      </c>
      <c r="ALK537" s="123">
        <v>134</v>
      </c>
      <c r="ALL537" s="123">
        <v>134</v>
      </c>
      <c r="ALM537" s="123">
        <v>134</v>
      </c>
      <c r="ALN537" s="25">
        <f t="shared" ref="ALN537:ALN549" si="1725">$F537*ALK537</f>
        <v>6206210</v>
      </c>
      <c r="ALO537" s="25">
        <f t="shared" ref="ALO537:ALO549" si="1726">$G537*ALL537</f>
        <v>6457862</v>
      </c>
      <c r="ALP537" s="25">
        <f t="shared" ref="ALP537:ALP549" si="1727">$H537*ALM537</f>
        <v>6457862</v>
      </c>
      <c r="ALQ537" s="25">
        <f t="shared" ref="ALQ537:ALQ549" si="1728">$I537*ALK537</f>
        <v>5372018.46</v>
      </c>
      <c r="ALR537" s="25">
        <f t="shared" ref="ALR537:ALR549" si="1729">$J537*ALL537</f>
        <v>5439956.46</v>
      </c>
      <c r="ALS537" s="25">
        <f t="shared" ref="ALS537:ALS549" si="1730">$K537*ALM537</f>
        <v>5439956.46</v>
      </c>
      <c r="ALT537" s="25">
        <f t="shared" ref="ALT537:ALT549" si="1731">$F537*ALT$564</f>
        <v>48594.47</v>
      </c>
      <c r="ALU537" s="25">
        <f t="shared" ref="ALU537:ALU549" si="1732">$G537*ALU$564</f>
        <v>47952.2</v>
      </c>
      <c r="ALV537" s="25">
        <f t="shared" ref="ALV537:ALV549" si="1733">$H537*ALV$564</f>
        <v>47952.2</v>
      </c>
      <c r="ALW537" s="25">
        <f t="shared" ref="ALW537:ALW549" si="1734">$I537*ALW$564</f>
        <v>20380.63</v>
      </c>
      <c r="ALX537" s="25">
        <f t="shared" ref="ALX537:ALX549" si="1735">$J537*ALX$564</f>
        <v>21289.22</v>
      </c>
      <c r="ALY537" s="25">
        <f t="shared" ref="ALY537:ALY549" si="1736">$K537*ALY$564</f>
        <v>21289.22</v>
      </c>
      <c r="ALZ537" s="25">
        <f t="shared" ref="ALZ537:ALZ549" si="1737">ALK537*ALT537</f>
        <v>6511658.9800000004</v>
      </c>
      <c r="AMA537" s="25">
        <f t="shared" si="1000"/>
        <v>6425594.7999999998</v>
      </c>
      <c r="AMB537" s="25">
        <f t="shared" si="1001"/>
        <v>6425594.7999999998</v>
      </c>
      <c r="AMC537" s="25">
        <f t="shared" ref="AMC537:AMC549" si="1738">ALK537*ALW537</f>
        <v>2731004.42</v>
      </c>
      <c r="AMD537" s="25">
        <f t="shared" si="1002"/>
        <v>2852755.48</v>
      </c>
      <c r="AME537" s="25">
        <f t="shared" si="1003"/>
        <v>2852755.48</v>
      </c>
      <c r="AMF537" s="30">
        <v>268</v>
      </c>
      <c r="AMG537" s="30">
        <v>268</v>
      </c>
      <c r="AMH537" s="30">
        <v>268</v>
      </c>
      <c r="AMI537" s="25">
        <f t="shared" ref="AMI537:AMI549" si="1739">$F537*AMF537</f>
        <v>12412420</v>
      </c>
      <c r="AMJ537" s="25">
        <f t="shared" ref="AMJ537:AMJ549" si="1740">$G537*AMG537</f>
        <v>12915724</v>
      </c>
      <c r="AMK537" s="25">
        <f t="shared" ref="AMK537:AMK549" si="1741">$H537*AMH537</f>
        <v>12915724</v>
      </c>
      <c r="AML537" s="25">
        <f t="shared" ref="AML537:AML549" si="1742">$I537*AMF537</f>
        <v>10744036.92</v>
      </c>
      <c r="AMM537" s="25">
        <f t="shared" ref="AMM537:AMM549" si="1743">$J537*AMG537</f>
        <v>10879912.92</v>
      </c>
      <c r="AMN537" s="25">
        <f t="shared" ref="AMN537:AMN549" si="1744">$K537*AMH537</f>
        <v>10879912.92</v>
      </c>
      <c r="AMO537" s="25">
        <f t="shared" ref="AMO537:AMO549" si="1745">$F537*AMO$564</f>
        <v>48528.45</v>
      </c>
      <c r="AMP537" s="25">
        <f t="shared" ref="AMP537:AMP549" si="1746">$G537*AMP$564</f>
        <v>48408.07</v>
      </c>
      <c r="AMQ537" s="25">
        <f t="shared" ref="AMQ537:AMQ549" si="1747">$H537*AMQ$564</f>
        <v>48408.07</v>
      </c>
      <c r="AMR537" s="25">
        <f t="shared" ref="AMR537:AMR549" si="1748">$I537*AMR$564</f>
        <v>17187.75</v>
      </c>
      <c r="AMS537" s="25">
        <f t="shared" ref="AMS537:AMS549" si="1749">$J537*AMS$564</f>
        <v>17945.03</v>
      </c>
      <c r="AMT537" s="25">
        <f t="shared" ref="AMT537:AMT549" si="1750">$K537*AMT$564</f>
        <v>17945.03</v>
      </c>
      <c r="AMU537" s="25">
        <f t="shared" ref="AMU537:AMU549" si="1751">AMF537*AMO537</f>
        <v>13005624.6</v>
      </c>
      <c r="AMV537" s="25">
        <f t="shared" si="1004"/>
        <v>12973362.76</v>
      </c>
      <c r="AMW537" s="25">
        <f t="shared" si="1005"/>
        <v>12973362.76</v>
      </c>
      <c r="AMX537" s="25">
        <f t="shared" ref="AMX537:AMX549" si="1752">AMF537*AMR537</f>
        <v>4606317</v>
      </c>
      <c r="AMY537" s="25">
        <f t="shared" si="1006"/>
        <v>4809268.04</v>
      </c>
      <c r="AMZ537" s="25">
        <f t="shared" si="1007"/>
        <v>4809268.04</v>
      </c>
      <c r="ANA537" s="30"/>
      <c r="ANB537" s="30"/>
      <c r="ANC537" s="30"/>
      <c r="AND537" s="25">
        <f t="shared" ref="AND537:AND549" si="1753">$F537*ANA537</f>
        <v>0</v>
      </c>
      <c r="ANE537" s="25">
        <f t="shared" ref="ANE537:ANE549" si="1754">$G537*ANB537</f>
        <v>0</v>
      </c>
      <c r="ANF537" s="25">
        <f t="shared" ref="ANF537:ANF549" si="1755">$H537*ANC537</f>
        <v>0</v>
      </c>
      <c r="ANG537" s="25">
        <f t="shared" ref="ANG537:ANG549" si="1756">$I537*ANA537</f>
        <v>0</v>
      </c>
      <c r="ANH537" s="25">
        <f t="shared" ref="ANH537:ANH549" si="1757">$J537*ANB537</f>
        <v>0</v>
      </c>
      <c r="ANI537" s="25">
        <f t="shared" ref="ANI537:ANI549" si="1758">$K537*ANC537</f>
        <v>0</v>
      </c>
      <c r="ANJ537" s="25">
        <f t="shared" ref="ANJ537:ANJ549" si="1759">$F537*ANJ$564</f>
        <v>0</v>
      </c>
      <c r="ANK537" s="25">
        <f t="shared" ref="ANK537:ANK549" si="1760">$G537*ANK$564</f>
        <v>0</v>
      </c>
      <c r="ANL537" s="25">
        <f t="shared" ref="ANL537:ANL549" si="1761">$H537*ANL$564</f>
        <v>0</v>
      </c>
      <c r="ANM537" s="25">
        <f t="shared" ref="ANM537:ANM549" si="1762">$I537*ANM$564</f>
        <v>18656.79</v>
      </c>
      <c r="ANN537" s="25">
        <f t="shared" ref="ANN537:ANN549" si="1763">$J537*ANN$564</f>
        <v>0</v>
      </c>
      <c r="ANO537" s="25">
        <f t="shared" ref="ANO537:ANO549" si="1764">$K537*ANO$564</f>
        <v>0</v>
      </c>
      <c r="ANP537" s="25">
        <f t="shared" ref="ANP537:ANP549" si="1765">ANA537*ANJ537</f>
        <v>0</v>
      </c>
      <c r="ANQ537" s="25">
        <f t="shared" si="1008"/>
        <v>0</v>
      </c>
      <c r="ANR537" s="25">
        <f t="shared" si="1009"/>
        <v>0</v>
      </c>
      <c r="ANS537" s="25">
        <f t="shared" ref="ANS537:ANS549" si="1766">ANA537*ANM537</f>
        <v>0</v>
      </c>
      <c r="ANT537" s="25">
        <f t="shared" si="1010"/>
        <v>0</v>
      </c>
      <c r="ANU537" s="25">
        <f t="shared" si="1011"/>
        <v>0</v>
      </c>
      <c r="ANV537" s="123">
        <v>240</v>
      </c>
      <c r="ANW537" s="123">
        <v>240</v>
      </c>
      <c r="ANX537" s="123">
        <v>240</v>
      </c>
      <c r="ANY537" s="25">
        <f t="shared" ref="ANY537:ANY549" si="1767">$F537*ANV537</f>
        <v>11115600</v>
      </c>
      <c r="ANZ537" s="25">
        <f t="shared" ref="ANZ537:ANZ549" si="1768">$G537*ANW537</f>
        <v>11566320</v>
      </c>
      <c r="AOA537" s="25">
        <f t="shared" ref="AOA537:AOA549" si="1769">$H537*ANX537</f>
        <v>11566320</v>
      </c>
      <c r="AOB537" s="25">
        <f t="shared" ref="AOB537:AOB549" si="1770">$I537*ANV537</f>
        <v>9621525.5999999996</v>
      </c>
      <c r="AOC537" s="25">
        <f t="shared" ref="AOC537:AOC549" si="1771">$J537*ANW537</f>
        <v>9743205.5999999996</v>
      </c>
      <c r="AOD537" s="25">
        <f t="shared" ref="AOD537:AOD549" si="1772">$K537*ANX537</f>
        <v>9743205.5999999996</v>
      </c>
      <c r="AOE537" s="25">
        <f t="shared" ref="AOE537:AOE549" si="1773">$F537*AOE$564</f>
        <v>48777.18</v>
      </c>
      <c r="AOF537" s="25">
        <f t="shared" ref="AOF537:AOF549" si="1774">$G537*AOF$564</f>
        <v>49341.4</v>
      </c>
      <c r="AOG537" s="25">
        <f t="shared" ref="AOG537:AOG549" si="1775">$H537*AOG$564</f>
        <v>49341.4</v>
      </c>
      <c r="AOH537" s="25">
        <f t="shared" ref="AOH537:AOH549" si="1776">$I537*AOH$564</f>
        <v>17800.21</v>
      </c>
      <c r="AOI537" s="25">
        <f t="shared" ref="AOI537:AOI549" si="1777">$J537*AOI$564</f>
        <v>18587.330000000002</v>
      </c>
      <c r="AOJ537" s="25">
        <f t="shared" ref="AOJ537:AOJ549" si="1778">$K537*AOJ$564</f>
        <v>18587.330000000002</v>
      </c>
      <c r="AOK537" s="25">
        <f t="shared" ref="AOK537:AOK549" si="1779">ANV537*AOE537</f>
        <v>11706523.199999999</v>
      </c>
      <c r="AOL537" s="25">
        <f t="shared" si="1012"/>
        <v>11841936</v>
      </c>
      <c r="AOM537" s="25">
        <f t="shared" si="1013"/>
        <v>11841936</v>
      </c>
      <c r="AON537" s="25">
        <f t="shared" ref="AON537:AON549" si="1780">ANV537*AOH537</f>
        <v>4272050.4000000004</v>
      </c>
      <c r="AOO537" s="25">
        <f t="shared" si="1014"/>
        <v>4460959.2</v>
      </c>
      <c r="AOP537" s="25">
        <f t="shared" si="1015"/>
        <v>4460959.2</v>
      </c>
      <c r="AOQ537" s="123">
        <v>250</v>
      </c>
      <c r="AOR537" s="123">
        <v>250</v>
      </c>
      <c r="AOS537" s="123">
        <v>250</v>
      </c>
      <c r="AOT537" s="25">
        <f t="shared" ref="AOT537:AOT549" si="1781">$F537*AOQ537</f>
        <v>11578750</v>
      </c>
      <c r="AOU537" s="25">
        <f t="shared" ref="AOU537:AOU549" si="1782">$G537*AOR537</f>
        <v>12048250</v>
      </c>
      <c r="AOV537" s="25">
        <f t="shared" ref="AOV537:AOV549" si="1783">$H537*AOS537</f>
        <v>12048250</v>
      </c>
      <c r="AOW537" s="25">
        <f t="shared" ref="AOW537:AOW549" si="1784">$I537*AOQ537</f>
        <v>10022422.5</v>
      </c>
      <c r="AOX537" s="25">
        <f t="shared" ref="AOX537:AOX549" si="1785">$J537*AOR537</f>
        <v>10149172.5</v>
      </c>
      <c r="AOY537" s="25">
        <f t="shared" ref="AOY537:AOY549" si="1786">$K537*AOS537</f>
        <v>10149172.5</v>
      </c>
      <c r="AOZ537" s="25">
        <f t="shared" ref="AOZ537:AOZ549" si="1787">$F537*AOZ$564</f>
        <v>48470.81</v>
      </c>
      <c r="APA537" s="25">
        <f t="shared" ref="APA537:APA549" si="1788">$G537*APA$564</f>
        <v>46921.39</v>
      </c>
      <c r="APB537" s="25">
        <f t="shared" ref="APB537:APB549" si="1789">$H537*APB$564</f>
        <v>46921.39</v>
      </c>
      <c r="APC537" s="25">
        <f t="shared" ref="APC537:APC549" si="1790">$I537*APC$564</f>
        <v>20283.259999999998</v>
      </c>
      <c r="APD537" s="25">
        <f t="shared" ref="APD537:APD549" si="1791">$J537*APD$564</f>
        <v>21179.31</v>
      </c>
      <c r="APE537" s="25">
        <f t="shared" ref="APE537:APE549" si="1792">$K537*APE$564</f>
        <v>21179.31</v>
      </c>
      <c r="APF537" s="25">
        <f t="shared" ref="APF537:APF549" si="1793">AOQ537*AOZ537</f>
        <v>12117702.5</v>
      </c>
      <c r="APG537" s="25">
        <f t="shared" si="1016"/>
        <v>11730347.5</v>
      </c>
      <c r="APH537" s="25">
        <f t="shared" si="1017"/>
        <v>11730347.5</v>
      </c>
      <c r="API537" s="25">
        <f t="shared" ref="API537:API549" si="1794">AOQ537*APC537</f>
        <v>5070815</v>
      </c>
      <c r="APJ537" s="25">
        <f t="shared" si="1018"/>
        <v>5294827.5</v>
      </c>
      <c r="APK537" s="25">
        <f t="shared" si="1019"/>
        <v>5294827.5</v>
      </c>
      <c r="APL537" s="30">
        <v>148</v>
      </c>
      <c r="APM537" s="30">
        <v>148</v>
      </c>
      <c r="APN537" s="30">
        <v>148</v>
      </c>
      <c r="APO537" s="25">
        <f t="shared" ref="APO537:APO549" si="1795">$F537*APL537</f>
        <v>6854620</v>
      </c>
      <c r="APP537" s="25">
        <f t="shared" ref="APP537:APP549" si="1796">$G537*APM537</f>
        <v>7132564</v>
      </c>
      <c r="APQ537" s="25">
        <f t="shared" ref="APQ537:APQ549" si="1797">$H537*APN537</f>
        <v>7132564</v>
      </c>
      <c r="APR537" s="25">
        <f t="shared" ref="APR537:APR549" si="1798">$I537*APL537</f>
        <v>5933274.1200000001</v>
      </c>
      <c r="APS537" s="25">
        <f t="shared" ref="APS537:APS549" si="1799">$J537*APM537</f>
        <v>6008310.1200000001</v>
      </c>
      <c r="APT537" s="25">
        <f t="shared" ref="APT537:APT549" si="1800">$K537*APN537</f>
        <v>6008310.1200000001</v>
      </c>
      <c r="APU537" s="25">
        <f t="shared" ref="APU537:APU549" si="1801">$F537*APU$564</f>
        <v>48219.83</v>
      </c>
      <c r="APV537" s="25">
        <f t="shared" ref="APV537:APV549" si="1802">$G537*APV$564</f>
        <v>47898.28</v>
      </c>
      <c r="APW537" s="25">
        <f t="shared" ref="APW537:APW549" si="1803">$H537*APW$564</f>
        <v>47898.28</v>
      </c>
      <c r="APX537" s="25">
        <f t="shared" ref="APX537:APX549" si="1804">$I537*APX$564</f>
        <v>17483.16</v>
      </c>
      <c r="APY537" s="25">
        <f t="shared" ref="APY537:APY549" si="1805">$J537*APY$564</f>
        <v>18280.41</v>
      </c>
      <c r="APZ537" s="25">
        <f t="shared" ref="APZ537:APZ549" si="1806">$K537*APZ$564</f>
        <v>18280.41</v>
      </c>
      <c r="AQA537" s="25">
        <f t="shared" ref="AQA537:AQA549" si="1807">APL537*APU537</f>
        <v>7136534.8399999999</v>
      </c>
      <c r="AQB537" s="25">
        <f t="shared" si="1020"/>
        <v>7088945.4400000004</v>
      </c>
      <c r="AQC537" s="25">
        <f t="shared" si="1021"/>
        <v>7088945.4400000004</v>
      </c>
      <c r="AQD537" s="25">
        <f t="shared" ref="AQD537:AQD549" si="1808">APL537*APX537</f>
        <v>2587507.6800000002</v>
      </c>
      <c r="AQE537" s="25">
        <f t="shared" si="1022"/>
        <v>2705500.68</v>
      </c>
      <c r="AQF537" s="25">
        <f t="shared" si="1023"/>
        <v>2705500.68</v>
      </c>
      <c r="AQG537" s="30">
        <v>198</v>
      </c>
      <c r="AQH537" s="30">
        <v>198</v>
      </c>
      <c r="AQI537" s="30">
        <v>198</v>
      </c>
      <c r="AQJ537" s="25">
        <f t="shared" ref="AQJ537:AQJ549" si="1809">$F537*AQG537</f>
        <v>9170370</v>
      </c>
      <c r="AQK537" s="25">
        <f t="shared" ref="AQK537:AQK549" si="1810">$G537*AQH537</f>
        <v>9542214</v>
      </c>
      <c r="AQL537" s="25">
        <f t="shared" ref="AQL537:AQL549" si="1811">$H537*AQI537</f>
        <v>9542214</v>
      </c>
      <c r="AQM537" s="25">
        <f t="shared" ref="AQM537:AQM549" si="1812">$I537*AQG537</f>
        <v>7937758.6200000001</v>
      </c>
      <c r="AQN537" s="25">
        <f t="shared" ref="AQN537:AQN549" si="1813">$J537*AQH537</f>
        <v>8038144.6200000001</v>
      </c>
      <c r="AQO537" s="25">
        <f t="shared" ref="AQO537:AQO549" si="1814">$K537*AQI537</f>
        <v>8038144.6200000001</v>
      </c>
      <c r="AQP537" s="25">
        <f t="shared" ref="AQP537:AQP549" si="1815">$F537*AQP$564</f>
        <v>48696.82</v>
      </c>
      <c r="AQQ537" s="25">
        <f t="shared" ref="AQQ537:AQQ549" si="1816">$G537*AQQ$564</f>
        <v>49625.83</v>
      </c>
      <c r="AQR537" s="25">
        <f t="shared" ref="AQR537:AQR549" si="1817">$H537*AQR$564</f>
        <v>49625.83</v>
      </c>
      <c r="AQS537" s="25">
        <f t="shared" ref="AQS537:AQS549" si="1818">$I537*AQS$564</f>
        <v>16066.87</v>
      </c>
      <c r="AQT537" s="25">
        <f t="shared" ref="AQT537:AQT549" si="1819">$J537*AQT$564</f>
        <v>16821.13</v>
      </c>
      <c r="AQU537" s="25">
        <f t="shared" ref="AQU537:AQU549" si="1820">$K537*AQU$564</f>
        <v>16821.13</v>
      </c>
      <c r="AQV537" s="25">
        <f t="shared" ref="AQV537:AQV549" si="1821">AQG537*AQP537</f>
        <v>9641970.3599999994</v>
      </c>
      <c r="AQW537" s="25">
        <f t="shared" si="1024"/>
        <v>9825914.3399999999</v>
      </c>
      <c r="AQX537" s="25">
        <f t="shared" si="1025"/>
        <v>9825914.3399999999</v>
      </c>
      <c r="AQY537" s="25">
        <f t="shared" ref="AQY537:AQY549" si="1822">AQG537*AQS537</f>
        <v>3181240.26</v>
      </c>
      <c r="AQZ537" s="25">
        <f t="shared" si="1026"/>
        <v>3330583.74</v>
      </c>
      <c r="ARA537" s="25">
        <f t="shared" si="1027"/>
        <v>3330583.74</v>
      </c>
      <c r="ARB537" s="123">
        <v>166</v>
      </c>
      <c r="ARC537" s="123">
        <v>166</v>
      </c>
      <c r="ARD537" s="123">
        <v>166</v>
      </c>
      <c r="ARE537" s="25">
        <f t="shared" ref="ARE537:ARE549" si="1823">$F537*ARB537</f>
        <v>7688290</v>
      </c>
      <c r="ARF537" s="25">
        <f t="shared" ref="ARF537:ARF549" si="1824">$G537*ARC537</f>
        <v>8000038</v>
      </c>
      <c r="ARG537" s="25">
        <f t="shared" ref="ARG537:ARG549" si="1825">$H537*ARD537</f>
        <v>8000038</v>
      </c>
      <c r="ARH537" s="25">
        <f t="shared" ref="ARH537:ARH549" si="1826">$I537*ARB537</f>
        <v>6654888.54</v>
      </c>
      <c r="ARI537" s="25">
        <f t="shared" ref="ARI537:ARI549" si="1827">$J537*ARC537</f>
        <v>6739050.54</v>
      </c>
      <c r="ARJ537" s="25">
        <f t="shared" ref="ARJ537:ARJ549" si="1828">$K537*ARD537</f>
        <v>6739050.54</v>
      </c>
      <c r="ARK537" s="25">
        <f t="shared" ref="ARK537:ARK549" si="1829">$F537*ARK$564</f>
        <v>48096.99</v>
      </c>
      <c r="ARL537" s="25">
        <f t="shared" ref="ARL537:ARL549" si="1830">$G537*ARL$564</f>
        <v>47608.37</v>
      </c>
      <c r="ARM537" s="25">
        <f t="shared" ref="ARM537:ARM549" si="1831">$H537*ARM$564</f>
        <v>47608.37</v>
      </c>
      <c r="ARN537" s="25">
        <f t="shared" ref="ARN537:ARN549" si="1832">$I537*ARN$564</f>
        <v>16421.169999999998</v>
      </c>
      <c r="ARO537" s="25">
        <f t="shared" ref="ARO537:ARO549" si="1833">$J537*ARO$564</f>
        <v>17112.419999999998</v>
      </c>
      <c r="ARP537" s="25">
        <f t="shared" ref="ARP537:ARP549" si="1834">$K537*ARP$564</f>
        <v>17112.419999999998</v>
      </c>
      <c r="ARQ537" s="25">
        <f t="shared" ref="ARQ537:ARQ549" si="1835">ARB537*ARK537</f>
        <v>7984100.3399999999</v>
      </c>
      <c r="ARR537" s="25">
        <f t="shared" si="1028"/>
        <v>7902989.4199999999</v>
      </c>
      <c r="ARS537" s="25">
        <f t="shared" si="1029"/>
        <v>7902989.4199999999</v>
      </c>
      <c r="ART537" s="25">
        <f t="shared" ref="ART537:ART549" si="1836">ARB537*ARN537</f>
        <v>2725914.22</v>
      </c>
      <c r="ARU537" s="25">
        <f t="shared" si="1030"/>
        <v>2840661.72</v>
      </c>
      <c r="ARV537" s="25">
        <f t="shared" si="1031"/>
        <v>2840661.72</v>
      </c>
      <c r="ARW537" s="30">
        <v>293</v>
      </c>
      <c r="ARX537" s="30">
        <v>293</v>
      </c>
      <c r="ARY537" s="30">
        <v>293</v>
      </c>
      <c r="ARZ537" s="25">
        <f t="shared" ref="ARZ537:ARZ549" si="1837">$F537*ARW537</f>
        <v>13570295</v>
      </c>
      <c r="ASA537" s="25">
        <f t="shared" ref="ASA537:ASA549" si="1838">$G537*ARX537</f>
        <v>14120549</v>
      </c>
      <c r="ASB537" s="25">
        <f t="shared" ref="ASB537:ASB549" si="1839">$H537*ARY537</f>
        <v>14120549</v>
      </c>
      <c r="ASC537" s="25">
        <f t="shared" ref="ASC537:ASC549" si="1840">$I537*ARW537</f>
        <v>11746279.17</v>
      </c>
      <c r="ASD537" s="25">
        <f t="shared" ref="ASD537:ASD549" si="1841">$J537*ARX537</f>
        <v>11894830.17</v>
      </c>
      <c r="ASE537" s="25">
        <f t="shared" ref="ASE537:ASE549" si="1842">$K537*ARY537</f>
        <v>11894830.17</v>
      </c>
      <c r="ASF537" s="25">
        <f t="shared" ref="ASF537:ASF549" si="1843">$F537*ASF$564</f>
        <v>48240.19</v>
      </c>
      <c r="ASG537" s="25">
        <f t="shared" ref="ASG537:ASG549" si="1844">$G537*ASG$564</f>
        <v>46920.89</v>
      </c>
      <c r="ASH537" s="25">
        <f t="shared" ref="ASH537:ASH549" si="1845">$H537*ASH$564</f>
        <v>46920.89</v>
      </c>
      <c r="ASI537" s="25">
        <f t="shared" ref="ASI537:ASI549" si="1846">$I537*ASI$564</f>
        <v>17565.009999999998</v>
      </c>
      <c r="ASJ537" s="25">
        <f t="shared" ref="ASJ537:ASJ549" si="1847">$J537*ASJ$564</f>
        <v>16017.03</v>
      </c>
      <c r="ASK537" s="25">
        <f t="shared" ref="ASK537:ASK549" si="1848">$K537*ASK$564</f>
        <v>16017.03</v>
      </c>
      <c r="ASL537" s="25">
        <f t="shared" ref="ASL537:ASL549" si="1849">ARW537*ASF537</f>
        <v>14134375.67</v>
      </c>
      <c r="ASM537" s="25">
        <f t="shared" si="1032"/>
        <v>13747820.77</v>
      </c>
      <c r="ASN537" s="25">
        <f t="shared" si="1033"/>
        <v>13747820.77</v>
      </c>
      <c r="ASO537" s="25">
        <f t="shared" ref="ASO537:ASO549" si="1850">ARW537*ASI537</f>
        <v>5146547.93</v>
      </c>
      <c r="ASP537" s="25">
        <f t="shared" si="1034"/>
        <v>4692989.79</v>
      </c>
      <c r="ASQ537" s="25">
        <f t="shared" si="1035"/>
        <v>4692989.79</v>
      </c>
      <c r="ASR537" s="30">
        <v>238</v>
      </c>
      <c r="ASS537" s="30">
        <v>238</v>
      </c>
      <c r="AST537" s="30">
        <v>238</v>
      </c>
      <c r="ASU537" s="25">
        <f t="shared" ref="ASU537:ASU549" si="1851">$F537*ASR537</f>
        <v>11022970</v>
      </c>
      <c r="ASV537" s="25">
        <f t="shared" ref="ASV537:ASV549" si="1852">$G537*ASS537</f>
        <v>11469934</v>
      </c>
      <c r="ASW537" s="25">
        <f t="shared" ref="ASW537:ASW549" si="1853">$H537*AST537</f>
        <v>11469934</v>
      </c>
      <c r="ASX537" s="25">
        <f t="shared" ref="ASX537:ASX549" si="1854">$I537*ASR537</f>
        <v>9541346.2200000007</v>
      </c>
      <c r="ASY537" s="25">
        <f t="shared" ref="ASY537:ASY549" si="1855">$J537*ASS537</f>
        <v>9662012.2200000007</v>
      </c>
      <c r="ASZ537" s="25">
        <f t="shared" ref="ASZ537:ASZ549" si="1856">$K537*AST537</f>
        <v>9662012.2200000007</v>
      </c>
      <c r="ATA537" s="25">
        <f t="shared" ref="ATA537:ATA549" si="1857">$F537*ATA$564</f>
        <v>48348.67</v>
      </c>
      <c r="ATB537" s="25">
        <f t="shared" ref="ATB537:ATB549" si="1858">$G537*ATB$564</f>
        <v>47115.78</v>
      </c>
      <c r="ATC537" s="25">
        <f t="shared" ref="ATC537:ATC549" si="1859">$H537*ATC$564</f>
        <v>47115.78</v>
      </c>
      <c r="ATD537" s="25">
        <f t="shared" ref="ATD537:ATD549" si="1860">$I537*ATD$564</f>
        <v>15436.96</v>
      </c>
      <c r="ATE537" s="25">
        <f t="shared" ref="ATE537:ATE549" si="1861">$J537*ATE$564</f>
        <v>16110.83</v>
      </c>
      <c r="ATF537" s="25">
        <f t="shared" ref="ATF537:ATF549" si="1862">$K537*ATF$564</f>
        <v>16110.83</v>
      </c>
      <c r="ATG537" s="25">
        <f t="shared" ref="ATG537:ATG549" si="1863">ASR537*ATA537</f>
        <v>11506983.460000001</v>
      </c>
      <c r="ATH537" s="25">
        <f t="shared" si="1036"/>
        <v>11213555.640000001</v>
      </c>
      <c r="ATI537" s="25">
        <f t="shared" si="1037"/>
        <v>11213555.640000001</v>
      </c>
      <c r="ATJ537" s="25">
        <f t="shared" ref="ATJ537:ATJ549" si="1864">ASR537*ATD537</f>
        <v>3673996.48</v>
      </c>
      <c r="ATK537" s="25">
        <f t="shared" si="1038"/>
        <v>3834377.54</v>
      </c>
      <c r="ATL537" s="25">
        <f t="shared" si="1039"/>
        <v>3834377.54</v>
      </c>
      <c r="ATM537" s="30">
        <v>514</v>
      </c>
      <c r="ATN537" s="30">
        <v>514</v>
      </c>
      <c r="ATO537" s="30">
        <v>514</v>
      </c>
      <c r="ATP537" s="25">
        <f t="shared" ref="ATP537:ATP549" si="1865">$F537*ATM537</f>
        <v>23805910</v>
      </c>
      <c r="ATQ537" s="25">
        <f t="shared" ref="ATQ537:ATQ549" si="1866">$G537*ATN537</f>
        <v>24771202</v>
      </c>
      <c r="ATR537" s="25">
        <f t="shared" ref="ATR537:ATR549" si="1867">$H537*ATO537</f>
        <v>24771202</v>
      </c>
      <c r="ATS537" s="25">
        <f t="shared" ref="ATS537:ATS549" si="1868">$I537*ATM537</f>
        <v>20606100.66</v>
      </c>
      <c r="ATT537" s="25">
        <f t="shared" ref="ATT537:ATT549" si="1869">$J537*ATN537</f>
        <v>20866698.66</v>
      </c>
      <c r="ATU537" s="25">
        <f t="shared" ref="ATU537:ATU549" si="1870">$K537*ATO537</f>
        <v>20866698.66</v>
      </c>
      <c r="ATV537" s="25">
        <f t="shared" ref="ATV537:ATV549" si="1871">$F537*ATV$564</f>
        <v>48313.75</v>
      </c>
      <c r="ATW537" s="25">
        <f t="shared" ref="ATW537:ATW549" si="1872">$G537*ATW$564</f>
        <v>48513.71</v>
      </c>
      <c r="ATX537" s="25">
        <f t="shared" ref="ATX537:ATX549" si="1873">$H537*ATX$564</f>
        <v>48513.71</v>
      </c>
      <c r="ATY537" s="25">
        <f t="shared" ref="ATY537:ATY549" si="1874">$I537*ATY$564</f>
        <v>17279.05</v>
      </c>
      <c r="ATZ537" s="25">
        <f t="shared" ref="ATZ537:ATZ549" si="1875">$J537*ATZ$564</f>
        <v>13772.61</v>
      </c>
      <c r="AUA537" s="25">
        <f t="shared" ref="AUA537:AUA549" si="1876">$K537*AUA$564</f>
        <v>13772.61</v>
      </c>
      <c r="AUB537" s="25">
        <f t="shared" ref="AUB537:AUB549" si="1877">ATM537*ATV537</f>
        <v>24833267.5</v>
      </c>
      <c r="AUC537" s="25">
        <f t="shared" si="1040"/>
        <v>24936046.940000001</v>
      </c>
      <c r="AUD537" s="25">
        <f t="shared" si="1041"/>
        <v>24936046.940000001</v>
      </c>
      <c r="AUE537" s="25">
        <f t="shared" ref="AUE537:AUE549" si="1878">ATM537*ATY537</f>
        <v>8881431.6999999993</v>
      </c>
      <c r="AUF537" s="25">
        <f t="shared" si="1042"/>
        <v>7079121.54</v>
      </c>
      <c r="AUG537" s="25">
        <f t="shared" si="1043"/>
        <v>7079121.54</v>
      </c>
      <c r="AUH537" s="123">
        <v>272</v>
      </c>
      <c r="AUI537" s="123">
        <v>272</v>
      </c>
      <c r="AUJ537" s="123">
        <v>272</v>
      </c>
      <c r="AUK537" s="25">
        <f t="shared" ref="AUK537:AUK549" si="1879">$F537*AUH537</f>
        <v>12597680</v>
      </c>
      <c r="AUL537" s="25">
        <f t="shared" ref="AUL537:AUL549" si="1880">$G537*AUI537</f>
        <v>13108496</v>
      </c>
      <c r="AUM537" s="25">
        <f t="shared" ref="AUM537:AUM549" si="1881">$H537*AUJ537</f>
        <v>13108496</v>
      </c>
      <c r="AUN537" s="25">
        <f t="shared" ref="AUN537:AUN549" si="1882">$I537*AUH537</f>
        <v>10904395.68</v>
      </c>
      <c r="AUO537" s="25">
        <f t="shared" ref="AUO537:AUO549" si="1883">$J537*AUI537</f>
        <v>11042299.68</v>
      </c>
      <c r="AUP537" s="25">
        <f t="shared" ref="AUP537:AUP549" si="1884">$K537*AUJ537</f>
        <v>11042299.68</v>
      </c>
      <c r="AUQ537" s="25">
        <f t="shared" ref="AUQ537:AUQ549" si="1885">$F537*AUQ$564</f>
        <v>47835.28</v>
      </c>
      <c r="AUR537" s="25">
        <f t="shared" ref="AUR537:AUR549" si="1886">$G537*AUR$564</f>
        <v>47637.64</v>
      </c>
      <c r="AUS537" s="25">
        <f t="shared" ref="AUS537:AUS549" si="1887">$H537*AUS$564</f>
        <v>47637.64</v>
      </c>
      <c r="AUT537" s="25">
        <f t="shared" ref="AUT537:AUT549" si="1888">$I537*AUT$564</f>
        <v>18459.12</v>
      </c>
      <c r="AUU537" s="25">
        <f t="shared" ref="AUU537:AUU549" si="1889">$J537*AUU$564</f>
        <v>14945.97</v>
      </c>
      <c r="AUV537" s="25">
        <f t="shared" ref="AUV537:AUV549" si="1890">$K537*AUV$564</f>
        <v>14945.97</v>
      </c>
      <c r="AUW537" s="25">
        <f t="shared" ref="AUW537:AUW549" si="1891">AUH537*AUQ537</f>
        <v>13011196.16</v>
      </c>
      <c r="AUX537" s="25">
        <f t="shared" si="1044"/>
        <v>12957438.08</v>
      </c>
      <c r="AUY537" s="25">
        <f t="shared" si="1045"/>
        <v>12957438.08</v>
      </c>
      <c r="AUZ537" s="25">
        <f t="shared" ref="AUZ537:AUZ549" si="1892">AUH537*AUT537</f>
        <v>5020880.6399999997</v>
      </c>
      <c r="AVA537" s="25">
        <f t="shared" si="1046"/>
        <v>4065303.84</v>
      </c>
      <c r="AVB537" s="25">
        <f t="shared" si="1047"/>
        <v>4065303.84</v>
      </c>
      <c r="AVC537" s="59">
        <f t="shared" ref="AVC537:AVC549" si="1893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9550</v>
      </c>
      <c r="AVD537" s="59">
        <f>AVC537</f>
        <v>9550</v>
      </c>
      <c r="AVE537" s="59">
        <f t="shared" si="1048"/>
        <v>9550</v>
      </c>
      <c r="AVF537" s="25">
        <f t="shared" si="1049"/>
        <v>442308250</v>
      </c>
      <c r="AVG537" s="25">
        <f t="shared" si="1050"/>
        <v>460243150</v>
      </c>
      <c r="AVH537" s="25">
        <f t="shared" si="1051"/>
        <v>460243150</v>
      </c>
      <c r="AVI537" s="25">
        <f t="shared" si="1052"/>
        <v>382856539.5</v>
      </c>
      <c r="AVJ537" s="25">
        <f t="shared" si="1053"/>
        <v>387698389.5</v>
      </c>
      <c r="AVK537" s="25">
        <f t="shared" si="1054"/>
        <v>387698389.5</v>
      </c>
      <c r="AVL537" s="25"/>
      <c r="AVM537" s="25"/>
      <c r="AVN537" s="25"/>
      <c r="AVO537" s="25"/>
      <c r="AVP537" s="25"/>
      <c r="AVQ537" s="25"/>
      <c r="AVR537" s="25">
        <f t="shared" si="1055"/>
        <v>454910480.31</v>
      </c>
      <c r="AVS537" s="25">
        <f t="shared" si="1056"/>
        <v>448676846.63</v>
      </c>
      <c r="AVT537" s="25">
        <f t="shared" si="1057"/>
        <v>448676846.63</v>
      </c>
      <c r="AVU537" s="25">
        <f t="shared" si="1058"/>
        <v>171349564.56</v>
      </c>
      <c r="AVV537" s="25">
        <f t="shared" si="1059"/>
        <v>170322535.33000001</v>
      </c>
      <c r="AVW537" s="25">
        <f t="shared" si="1060"/>
        <v>170322535.33000001</v>
      </c>
    </row>
    <row r="538" spans="1:1271" ht="36" customHeight="1">
      <c r="A538" s="88" t="s">
        <v>176</v>
      </c>
      <c r="B538" s="88" t="s">
        <v>81</v>
      </c>
      <c r="C538" s="5"/>
      <c r="D538" s="99"/>
      <c r="E538" s="77"/>
      <c r="F538" s="38">
        <f t="shared" si="1061"/>
        <v>64842</v>
      </c>
      <c r="G538" s="38">
        <f t="shared" si="1061"/>
        <v>67470</v>
      </c>
      <c r="H538" s="38">
        <f t="shared" si="1061"/>
        <v>67470</v>
      </c>
      <c r="I538" s="25">
        <f t="shared" si="1062"/>
        <v>40082.949999999997</v>
      </c>
      <c r="J538" s="25">
        <f t="shared" si="1062"/>
        <v>40589.949999999997</v>
      </c>
      <c r="K538" s="25">
        <f t="shared" si="1062"/>
        <v>40589.949999999997</v>
      </c>
      <c r="L538" s="30"/>
      <c r="M538" s="30"/>
      <c r="N538" s="30"/>
      <c r="O538" s="25">
        <f t="shared" si="1063"/>
        <v>0</v>
      </c>
      <c r="P538" s="25">
        <f t="shared" si="1064"/>
        <v>0</v>
      </c>
      <c r="Q538" s="25">
        <f t="shared" si="1065"/>
        <v>0</v>
      </c>
      <c r="R538" s="25">
        <f t="shared" si="1066"/>
        <v>0</v>
      </c>
      <c r="S538" s="25">
        <f t="shared" si="1067"/>
        <v>0</v>
      </c>
      <c r="T538" s="25">
        <f t="shared" si="1068"/>
        <v>0</v>
      </c>
      <c r="U538" s="25">
        <f t="shared" si="1069"/>
        <v>71865.72</v>
      </c>
      <c r="V538" s="25">
        <f t="shared" si="1070"/>
        <v>0</v>
      </c>
      <c r="W538" s="25">
        <f t="shared" si="1071"/>
        <v>0</v>
      </c>
      <c r="X538" s="25">
        <f t="shared" si="1072"/>
        <v>32072.85</v>
      </c>
      <c r="Y538" s="25">
        <f t="shared" si="1073"/>
        <v>0</v>
      </c>
      <c r="Z538" s="25">
        <f t="shared" si="1074"/>
        <v>0</v>
      </c>
      <c r="AA538" s="25">
        <f t="shared" si="1075"/>
        <v>0</v>
      </c>
      <c r="AB538" s="25">
        <f t="shared" si="811"/>
        <v>0</v>
      </c>
      <c r="AC538" s="25">
        <f t="shared" si="811"/>
        <v>0</v>
      </c>
      <c r="AD538" s="25">
        <f t="shared" si="1076"/>
        <v>0</v>
      </c>
      <c r="AE538" s="25">
        <f t="shared" si="812"/>
        <v>0</v>
      </c>
      <c r="AF538" s="25">
        <f t="shared" si="812"/>
        <v>0</v>
      </c>
      <c r="AG538" s="30"/>
      <c r="AH538" s="30"/>
      <c r="AI538" s="30"/>
      <c r="AJ538" s="25">
        <f t="shared" si="1077"/>
        <v>0</v>
      </c>
      <c r="AK538" s="25">
        <f t="shared" si="1078"/>
        <v>0</v>
      </c>
      <c r="AL538" s="25">
        <f t="shared" si="1079"/>
        <v>0</v>
      </c>
      <c r="AM538" s="25">
        <f t="shared" si="1080"/>
        <v>0</v>
      </c>
      <c r="AN538" s="25">
        <f t="shared" si="1081"/>
        <v>0</v>
      </c>
      <c r="AO538" s="25">
        <f t="shared" si="1082"/>
        <v>0</v>
      </c>
      <c r="AP538" s="25">
        <f t="shared" si="1083"/>
        <v>68161.31</v>
      </c>
      <c r="AQ538" s="25">
        <f t="shared" si="1084"/>
        <v>60269.2</v>
      </c>
      <c r="AR538" s="25">
        <f t="shared" si="1085"/>
        <v>60269.2</v>
      </c>
      <c r="AS538" s="25">
        <f t="shared" si="1086"/>
        <v>19684.740000000002</v>
      </c>
      <c r="AT538" s="25">
        <f t="shared" si="1087"/>
        <v>15373.79</v>
      </c>
      <c r="AU538" s="25">
        <f t="shared" si="1088"/>
        <v>15373.79</v>
      </c>
      <c r="AV538" s="25">
        <f t="shared" si="1089"/>
        <v>0</v>
      </c>
      <c r="AW538" s="25">
        <f t="shared" si="813"/>
        <v>0</v>
      </c>
      <c r="AX538" s="25">
        <f t="shared" si="814"/>
        <v>0</v>
      </c>
      <c r="AY538" s="25">
        <f t="shared" si="1090"/>
        <v>0</v>
      </c>
      <c r="AZ538" s="25">
        <f t="shared" si="815"/>
        <v>0</v>
      </c>
      <c r="BA538" s="25">
        <f t="shared" si="816"/>
        <v>0</v>
      </c>
      <c r="BB538" s="30"/>
      <c r="BC538" s="30"/>
      <c r="BD538" s="30"/>
      <c r="BE538" s="25">
        <f t="shared" si="1091"/>
        <v>0</v>
      </c>
      <c r="BF538" s="25">
        <f t="shared" si="1092"/>
        <v>0</v>
      </c>
      <c r="BG538" s="25">
        <f t="shared" si="1093"/>
        <v>0</v>
      </c>
      <c r="BH538" s="25">
        <f t="shared" si="1094"/>
        <v>0</v>
      </c>
      <c r="BI538" s="25">
        <f t="shared" si="1095"/>
        <v>0</v>
      </c>
      <c r="BJ538" s="25">
        <f t="shared" si="1096"/>
        <v>0</v>
      </c>
      <c r="BK538" s="25">
        <f t="shared" si="1097"/>
        <v>69425.850000000006</v>
      </c>
      <c r="BL538" s="25">
        <f t="shared" si="1098"/>
        <v>72244.350000000006</v>
      </c>
      <c r="BM538" s="25">
        <f t="shared" si="1099"/>
        <v>72244.350000000006</v>
      </c>
      <c r="BN538" s="25">
        <f t="shared" si="1100"/>
        <v>19574.3</v>
      </c>
      <c r="BO538" s="25">
        <f t="shared" si="1101"/>
        <v>20562.23</v>
      </c>
      <c r="BP538" s="25">
        <f t="shared" si="1102"/>
        <v>20562.23</v>
      </c>
      <c r="BQ538" s="25">
        <f t="shared" si="1103"/>
        <v>0</v>
      </c>
      <c r="BR538" s="25">
        <f t="shared" si="817"/>
        <v>0</v>
      </c>
      <c r="BS538" s="25">
        <f t="shared" si="818"/>
        <v>0</v>
      </c>
      <c r="BT538" s="25">
        <f t="shared" si="1104"/>
        <v>0</v>
      </c>
      <c r="BU538" s="25">
        <f t="shared" si="819"/>
        <v>0</v>
      </c>
      <c r="BV538" s="25">
        <f t="shared" si="820"/>
        <v>0</v>
      </c>
      <c r="BW538" s="30"/>
      <c r="BX538" s="30"/>
      <c r="BY538" s="30"/>
      <c r="BZ538" s="25">
        <f t="shared" si="1105"/>
        <v>0</v>
      </c>
      <c r="CA538" s="25">
        <f t="shared" si="1106"/>
        <v>0</v>
      </c>
      <c r="CB538" s="25">
        <f t="shared" si="1107"/>
        <v>0</v>
      </c>
      <c r="CC538" s="25">
        <f t="shared" si="1108"/>
        <v>0</v>
      </c>
      <c r="CD538" s="25">
        <f t="shared" si="1109"/>
        <v>0</v>
      </c>
      <c r="CE538" s="25">
        <f t="shared" si="1110"/>
        <v>0</v>
      </c>
      <c r="CF538" s="25">
        <f t="shared" si="1111"/>
        <v>0</v>
      </c>
      <c r="CG538" s="25">
        <f t="shared" si="1112"/>
        <v>0</v>
      </c>
      <c r="CH538" s="25">
        <f t="shared" si="1113"/>
        <v>0</v>
      </c>
      <c r="CI538" s="25">
        <f t="shared" si="1114"/>
        <v>0</v>
      </c>
      <c r="CJ538" s="25">
        <f t="shared" si="1115"/>
        <v>0</v>
      </c>
      <c r="CK538" s="25">
        <f t="shared" si="1116"/>
        <v>0</v>
      </c>
      <c r="CL538" s="25">
        <f t="shared" si="1117"/>
        <v>0</v>
      </c>
      <c r="CM538" s="25">
        <f t="shared" si="821"/>
        <v>0</v>
      </c>
      <c r="CN538" s="25">
        <f t="shared" si="822"/>
        <v>0</v>
      </c>
      <c r="CO538" s="25">
        <f t="shared" si="1118"/>
        <v>0</v>
      </c>
      <c r="CP538" s="25">
        <f t="shared" si="823"/>
        <v>0</v>
      </c>
      <c r="CQ538" s="25">
        <f t="shared" si="824"/>
        <v>0</v>
      </c>
      <c r="CR538" s="30"/>
      <c r="CS538" s="30"/>
      <c r="CT538" s="30"/>
      <c r="CU538" s="25">
        <f t="shared" si="1119"/>
        <v>0</v>
      </c>
      <c r="CV538" s="25">
        <f t="shared" si="1120"/>
        <v>0</v>
      </c>
      <c r="CW538" s="25">
        <f t="shared" si="1121"/>
        <v>0</v>
      </c>
      <c r="CX538" s="25">
        <f t="shared" si="1122"/>
        <v>0</v>
      </c>
      <c r="CY538" s="25">
        <f t="shared" si="1123"/>
        <v>0</v>
      </c>
      <c r="CZ538" s="25">
        <f t="shared" si="1124"/>
        <v>0</v>
      </c>
      <c r="DA538" s="25">
        <f t="shared" si="1125"/>
        <v>67601.81</v>
      </c>
      <c r="DB538" s="25">
        <f t="shared" si="1126"/>
        <v>67470.179999999993</v>
      </c>
      <c r="DC538" s="25">
        <f t="shared" si="1127"/>
        <v>67470.179999999993</v>
      </c>
      <c r="DD538" s="25">
        <f t="shared" si="1128"/>
        <v>21807.82</v>
      </c>
      <c r="DE538" s="25">
        <f t="shared" si="1129"/>
        <v>22936.34</v>
      </c>
      <c r="DF538" s="25">
        <f t="shared" si="1130"/>
        <v>22936.34</v>
      </c>
      <c r="DG538" s="25">
        <f t="shared" si="1131"/>
        <v>0</v>
      </c>
      <c r="DH538" s="25">
        <f t="shared" si="825"/>
        <v>0</v>
      </c>
      <c r="DI538" s="25">
        <f t="shared" si="826"/>
        <v>0</v>
      </c>
      <c r="DJ538" s="25">
        <f t="shared" si="1132"/>
        <v>0</v>
      </c>
      <c r="DK538" s="25">
        <f t="shared" si="827"/>
        <v>0</v>
      </c>
      <c r="DL538" s="25">
        <f t="shared" si="828"/>
        <v>0</v>
      </c>
      <c r="DM538" s="30"/>
      <c r="DN538" s="30"/>
      <c r="DO538" s="30"/>
      <c r="DP538" s="25">
        <f t="shared" si="1133"/>
        <v>0</v>
      </c>
      <c r="DQ538" s="25">
        <f t="shared" si="1134"/>
        <v>0</v>
      </c>
      <c r="DR538" s="25">
        <f t="shared" si="1135"/>
        <v>0</v>
      </c>
      <c r="DS538" s="25">
        <f t="shared" si="1136"/>
        <v>0</v>
      </c>
      <c r="DT538" s="25">
        <f t="shared" si="1137"/>
        <v>0</v>
      </c>
      <c r="DU538" s="25">
        <f t="shared" si="1138"/>
        <v>0</v>
      </c>
      <c r="DV538" s="25">
        <f t="shared" si="1139"/>
        <v>68269.13</v>
      </c>
      <c r="DW538" s="25">
        <f t="shared" si="1140"/>
        <v>68363.37</v>
      </c>
      <c r="DX538" s="25">
        <f t="shared" si="1141"/>
        <v>68363.37</v>
      </c>
      <c r="DY538" s="25">
        <f t="shared" si="1142"/>
        <v>22917.84</v>
      </c>
      <c r="DZ538" s="25">
        <f t="shared" si="1143"/>
        <v>24039.64</v>
      </c>
      <c r="EA538" s="25">
        <f t="shared" si="1144"/>
        <v>24039.64</v>
      </c>
      <c r="EB538" s="25">
        <f t="shared" si="1145"/>
        <v>0</v>
      </c>
      <c r="EC538" s="25">
        <f t="shared" si="829"/>
        <v>0</v>
      </c>
      <c r="ED538" s="25">
        <f t="shared" si="830"/>
        <v>0</v>
      </c>
      <c r="EE538" s="25">
        <f t="shared" si="1146"/>
        <v>0</v>
      </c>
      <c r="EF538" s="25">
        <f t="shared" si="831"/>
        <v>0</v>
      </c>
      <c r="EG538" s="25">
        <f t="shared" si="832"/>
        <v>0</v>
      </c>
      <c r="EH538" s="30"/>
      <c r="EI538" s="30"/>
      <c r="EJ538" s="30"/>
      <c r="EK538" s="25">
        <f t="shared" si="1147"/>
        <v>0</v>
      </c>
      <c r="EL538" s="25">
        <f t="shared" si="1148"/>
        <v>0</v>
      </c>
      <c r="EM538" s="25">
        <f t="shared" si="1149"/>
        <v>0</v>
      </c>
      <c r="EN538" s="25">
        <f t="shared" si="1150"/>
        <v>0</v>
      </c>
      <c r="EO538" s="25">
        <f t="shared" si="1151"/>
        <v>0</v>
      </c>
      <c r="EP538" s="25">
        <f t="shared" si="1152"/>
        <v>0</v>
      </c>
      <c r="EQ538" s="25">
        <f t="shared" si="1153"/>
        <v>70029.67</v>
      </c>
      <c r="ER538" s="25">
        <f t="shared" si="1154"/>
        <v>72867.53</v>
      </c>
      <c r="ES538" s="25">
        <f t="shared" si="1155"/>
        <v>72867.53</v>
      </c>
      <c r="ET538" s="25">
        <f t="shared" si="1156"/>
        <v>23467.58</v>
      </c>
      <c r="EU538" s="25">
        <f t="shared" si="1157"/>
        <v>24457.3</v>
      </c>
      <c r="EV538" s="25">
        <f t="shared" si="1158"/>
        <v>24457.3</v>
      </c>
      <c r="EW538" s="25">
        <f t="shared" si="1159"/>
        <v>0</v>
      </c>
      <c r="EX538" s="25">
        <f t="shared" si="833"/>
        <v>0</v>
      </c>
      <c r="EY538" s="25">
        <f t="shared" si="834"/>
        <v>0</v>
      </c>
      <c r="EZ538" s="25">
        <f t="shared" si="1160"/>
        <v>0</v>
      </c>
      <c r="FA538" s="25">
        <f t="shared" si="835"/>
        <v>0</v>
      </c>
      <c r="FB538" s="25">
        <f t="shared" si="836"/>
        <v>0</v>
      </c>
      <c r="FC538" s="30"/>
      <c r="FD538" s="30"/>
      <c r="FE538" s="30"/>
      <c r="FF538" s="25">
        <f t="shared" si="1161"/>
        <v>0</v>
      </c>
      <c r="FG538" s="25">
        <f t="shared" si="1162"/>
        <v>0</v>
      </c>
      <c r="FH538" s="25">
        <f t="shared" si="1163"/>
        <v>0</v>
      </c>
      <c r="FI538" s="25">
        <f t="shared" si="1164"/>
        <v>0</v>
      </c>
      <c r="FJ538" s="25">
        <f t="shared" si="1165"/>
        <v>0</v>
      </c>
      <c r="FK538" s="25">
        <f t="shared" si="1166"/>
        <v>0</v>
      </c>
      <c r="FL538" s="25">
        <f t="shared" si="1167"/>
        <v>67633.960000000006</v>
      </c>
      <c r="FM538" s="25">
        <f t="shared" si="1168"/>
        <v>66679.17</v>
      </c>
      <c r="FN538" s="25">
        <f t="shared" si="1169"/>
        <v>66679.17</v>
      </c>
      <c r="FO538" s="25">
        <f t="shared" si="1170"/>
        <v>17175.93</v>
      </c>
      <c r="FP538" s="25">
        <f t="shared" si="1171"/>
        <v>17983.740000000002</v>
      </c>
      <c r="FQ538" s="25">
        <f t="shared" si="1172"/>
        <v>17983.740000000002</v>
      </c>
      <c r="FR538" s="25">
        <f t="shared" si="1173"/>
        <v>0</v>
      </c>
      <c r="FS538" s="25">
        <f t="shared" si="837"/>
        <v>0</v>
      </c>
      <c r="FT538" s="25">
        <f t="shared" si="838"/>
        <v>0</v>
      </c>
      <c r="FU538" s="25">
        <f t="shared" si="1174"/>
        <v>0</v>
      </c>
      <c r="FV538" s="25">
        <f t="shared" si="839"/>
        <v>0</v>
      </c>
      <c r="FW538" s="25">
        <f t="shared" si="840"/>
        <v>0</v>
      </c>
      <c r="FX538" s="30"/>
      <c r="FY538" s="30"/>
      <c r="FZ538" s="30"/>
      <c r="GA538" s="25">
        <f t="shared" si="1176"/>
        <v>0</v>
      </c>
      <c r="GB538" s="25">
        <f t="shared" si="1177"/>
        <v>0</v>
      </c>
      <c r="GC538" s="25">
        <f t="shared" si="1178"/>
        <v>0</v>
      </c>
      <c r="GD538" s="25">
        <f t="shared" si="1179"/>
        <v>0</v>
      </c>
      <c r="GE538" s="25">
        <f t="shared" si="1180"/>
        <v>0</v>
      </c>
      <c r="GF538" s="25">
        <f t="shared" si="1181"/>
        <v>0</v>
      </c>
      <c r="GG538" s="25">
        <f t="shared" si="1182"/>
        <v>0</v>
      </c>
      <c r="GH538" s="25">
        <f t="shared" si="1183"/>
        <v>0</v>
      </c>
      <c r="GI538" s="25">
        <f t="shared" si="1184"/>
        <v>0</v>
      </c>
      <c r="GJ538" s="25">
        <f t="shared" si="1185"/>
        <v>0</v>
      </c>
      <c r="GK538" s="25">
        <f t="shared" si="1186"/>
        <v>0</v>
      </c>
      <c r="GL538" s="25">
        <f t="shared" si="1187"/>
        <v>0</v>
      </c>
      <c r="GM538" s="25">
        <f t="shared" si="1188"/>
        <v>0</v>
      </c>
      <c r="GN538" s="25">
        <f t="shared" si="842"/>
        <v>0</v>
      </c>
      <c r="GO538" s="25">
        <f t="shared" si="843"/>
        <v>0</v>
      </c>
      <c r="GP538" s="25">
        <f t="shared" si="1189"/>
        <v>0</v>
      </c>
      <c r="GQ538" s="25">
        <f t="shared" si="844"/>
        <v>0</v>
      </c>
      <c r="GR538" s="25">
        <f t="shared" si="845"/>
        <v>0</v>
      </c>
      <c r="GS538" s="30"/>
      <c r="GT538" s="30"/>
      <c r="GU538" s="30"/>
      <c r="GV538" s="25">
        <f t="shared" si="1190"/>
        <v>0</v>
      </c>
      <c r="GW538" s="25">
        <f t="shared" si="1191"/>
        <v>0</v>
      </c>
      <c r="GX538" s="25">
        <f t="shared" si="1192"/>
        <v>0</v>
      </c>
      <c r="GY538" s="25">
        <f t="shared" si="1193"/>
        <v>0</v>
      </c>
      <c r="GZ538" s="25">
        <f t="shared" si="1194"/>
        <v>0</v>
      </c>
      <c r="HA538" s="25">
        <f t="shared" si="1195"/>
        <v>0</v>
      </c>
      <c r="HB538" s="25">
        <f t="shared" si="1196"/>
        <v>67557.41</v>
      </c>
      <c r="HC538" s="25">
        <f t="shared" si="1197"/>
        <v>61893.7</v>
      </c>
      <c r="HD538" s="25">
        <f t="shared" si="1198"/>
        <v>61893.7</v>
      </c>
      <c r="HE538" s="25">
        <f t="shared" si="1199"/>
        <v>30998.22</v>
      </c>
      <c r="HF538" s="25">
        <f t="shared" si="1200"/>
        <v>32564.17</v>
      </c>
      <c r="HG538" s="25">
        <f t="shared" si="1201"/>
        <v>32564.17</v>
      </c>
      <c r="HH538" s="25">
        <f t="shared" si="1202"/>
        <v>0</v>
      </c>
      <c r="HI538" s="25">
        <f t="shared" si="846"/>
        <v>0</v>
      </c>
      <c r="HJ538" s="25">
        <f t="shared" si="847"/>
        <v>0</v>
      </c>
      <c r="HK538" s="25">
        <f t="shared" si="1203"/>
        <v>0</v>
      </c>
      <c r="HL538" s="25">
        <f t="shared" si="848"/>
        <v>0</v>
      </c>
      <c r="HM538" s="25">
        <f t="shared" si="849"/>
        <v>0</v>
      </c>
      <c r="HN538" s="123"/>
      <c r="HO538" s="123"/>
      <c r="HP538" s="123"/>
      <c r="HQ538" s="25">
        <f t="shared" si="1204"/>
        <v>0</v>
      </c>
      <c r="HR538" s="25">
        <f t="shared" si="1205"/>
        <v>0</v>
      </c>
      <c r="HS538" s="25">
        <f t="shared" si="1206"/>
        <v>0</v>
      </c>
      <c r="HT538" s="25">
        <f t="shared" si="1207"/>
        <v>0</v>
      </c>
      <c r="HU538" s="25">
        <f t="shared" si="1208"/>
        <v>0</v>
      </c>
      <c r="HV538" s="25">
        <f t="shared" si="1209"/>
        <v>0</v>
      </c>
      <c r="HW538" s="25">
        <f t="shared" si="1210"/>
        <v>53498.39</v>
      </c>
      <c r="HX538" s="25">
        <f t="shared" si="1211"/>
        <v>67856.570000000007</v>
      </c>
      <c r="HY538" s="25">
        <f t="shared" si="1212"/>
        <v>67856.570000000007</v>
      </c>
      <c r="HZ538" s="25">
        <f t="shared" si="1213"/>
        <v>17701.490000000002</v>
      </c>
      <c r="IA538" s="25">
        <f t="shared" si="1214"/>
        <v>17585.28</v>
      </c>
      <c r="IB538" s="25">
        <f t="shared" si="1215"/>
        <v>17585.28</v>
      </c>
      <c r="IC538" s="25">
        <f t="shared" si="1216"/>
        <v>0</v>
      </c>
      <c r="ID538" s="25">
        <f t="shared" si="850"/>
        <v>0</v>
      </c>
      <c r="IE538" s="25">
        <f t="shared" si="851"/>
        <v>0</v>
      </c>
      <c r="IF538" s="25">
        <f t="shared" si="1217"/>
        <v>0</v>
      </c>
      <c r="IG538" s="25">
        <f t="shared" si="852"/>
        <v>0</v>
      </c>
      <c r="IH538" s="25">
        <f t="shared" si="853"/>
        <v>0</v>
      </c>
      <c r="II538" s="30"/>
      <c r="IJ538" s="30"/>
      <c r="IK538" s="30"/>
      <c r="IL538" s="25">
        <f t="shared" si="1218"/>
        <v>0</v>
      </c>
      <c r="IM538" s="25">
        <f t="shared" si="1219"/>
        <v>0</v>
      </c>
      <c r="IN538" s="25">
        <f t="shared" si="1220"/>
        <v>0</v>
      </c>
      <c r="IO538" s="25">
        <f t="shared" si="1221"/>
        <v>0</v>
      </c>
      <c r="IP538" s="25">
        <f t="shared" si="1222"/>
        <v>0</v>
      </c>
      <c r="IQ538" s="25">
        <f t="shared" si="1223"/>
        <v>0</v>
      </c>
      <c r="IR538" s="25">
        <f t="shared" si="1224"/>
        <v>67645.75</v>
      </c>
      <c r="IS538" s="25">
        <f t="shared" si="1225"/>
        <v>67866.86</v>
      </c>
      <c r="IT538" s="25">
        <f t="shared" si="1226"/>
        <v>67866.86</v>
      </c>
      <c r="IU538" s="25">
        <f t="shared" si="1227"/>
        <v>18544.41</v>
      </c>
      <c r="IV538" s="25">
        <f t="shared" si="1228"/>
        <v>19364.400000000001</v>
      </c>
      <c r="IW538" s="25">
        <f t="shared" si="1229"/>
        <v>19364.400000000001</v>
      </c>
      <c r="IX538" s="25">
        <f t="shared" si="1230"/>
        <v>0</v>
      </c>
      <c r="IY538" s="25">
        <f t="shared" si="854"/>
        <v>0</v>
      </c>
      <c r="IZ538" s="25">
        <f t="shared" si="855"/>
        <v>0</v>
      </c>
      <c r="JA538" s="25">
        <f t="shared" si="1231"/>
        <v>0</v>
      </c>
      <c r="JB538" s="25">
        <f t="shared" si="856"/>
        <v>0</v>
      </c>
      <c r="JC538" s="25">
        <f t="shared" si="857"/>
        <v>0</v>
      </c>
      <c r="JD538" s="30"/>
      <c r="JE538" s="30"/>
      <c r="JF538" s="30"/>
      <c r="JG538" s="25">
        <f t="shared" si="1232"/>
        <v>0</v>
      </c>
      <c r="JH538" s="25">
        <f t="shared" si="1233"/>
        <v>0</v>
      </c>
      <c r="JI538" s="25">
        <f t="shared" si="1234"/>
        <v>0</v>
      </c>
      <c r="JJ538" s="25">
        <f t="shared" si="1235"/>
        <v>0</v>
      </c>
      <c r="JK538" s="25">
        <f t="shared" si="1236"/>
        <v>0</v>
      </c>
      <c r="JL538" s="25">
        <f t="shared" si="1237"/>
        <v>0</v>
      </c>
      <c r="JM538" s="25">
        <f t="shared" si="1238"/>
        <v>67610.880000000005</v>
      </c>
      <c r="JN538" s="25">
        <f t="shared" si="1239"/>
        <v>64924.08</v>
      </c>
      <c r="JO538" s="25">
        <f t="shared" si="1240"/>
        <v>64924.08</v>
      </c>
      <c r="JP538" s="25">
        <f t="shared" si="1241"/>
        <v>26691.86</v>
      </c>
      <c r="JQ538" s="25">
        <f t="shared" si="1242"/>
        <v>27975.57</v>
      </c>
      <c r="JR538" s="25">
        <f t="shared" si="1243"/>
        <v>27975.57</v>
      </c>
      <c r="JS538" s="25">
        <f t="shared" si="1244"/>
        <v>0</v>
      </c>
      <c r="JT538" s="25">
        <f t="shared" si="858"/>
        <v>0</v>
      </c>
      <c r="JU538" s="25">
        <f t="shared" si="859"/>
        <v>0</v>
      </c>
      <c r="JV538" s="25">
        <f t="shared" si="1245"/>
        <v>0</v>
      </c>
      <c r="JW538" s="25">
        <f t="shared" si="860"/>
        <v>0</v>
      </c>
      <c r="JX538" s="25">
        <f t="shared" si="861"/>
        <v>0</v>
      </c>
      <c r="JY538" s="30"/>
      <c r="JZ538" s="30"/>
      <c r="KA538" s="30"/>
      <c r="KB538" s="25">
        <f t="shared" si="1246"/>
        <v>0</v>
      </c>
      <c r="KC538" s="25">
        <f t="shared" si="1247"/>
        <v>0</v>
      </c>
      <c r="KD538" s="25">
        <f t="shared" si="1248"/>
        <v>0</v>
      </c>
      <c r="KE538" s="25">
        <f t="shared" si="1249"/>
        <v>0</v>
      </c>
      <c r="KF538" s="25">
        <f t="shared" si="1250"/>
        <v>0</v>
      </c>
      <c r="KG538" s="25">
        <f t="shared" si="1251"/>
        <v>0</v>
      </c>
      <c r="KH538" s="25">
        <f t="shared" si="1252"/>
        <v>68141.22</v>
      </c>
      <c r="KI538" s="25">
        <f t="shared" si="1253"/>
        <v>70699.490000000005</v>
      </c>
      <c r="KJ538" s="25">
        <f t="shared" si="1254"/>
        <v>70699.490000000005</v>
      </c>
      <c r="KK538" s="25">
        <f t="shared" si="1255"/>
        <v>17278.25</v>
      </c>
      <c r="KL538" s="25">
        <f t="shared" si="1256"/>
        <v>18080.7</v>
      </c>
      <c r="KM538" s="25">
        <f t="shared" si="1257"/>
        <v>18080.7</v>
      </c>
      <c r="KN538" s="25">
        <f t="shared" si="1258"/>
        <v>0</v>
      </c>
      <c r="KO538" s="25">
        <f t="shared" si="862"/>
        <v>0</v>
      </c>
      <c r="KP538" s="25">
        <f t="shared" si="863"/>
        <v>0</v>
      </c>
      <c r="KQ538" s="25">
        <f t="shared" si="1259"/>
        <v>0</v>
      </c>
      <c r="KR538" s="25">
        <f t="shared" si="864"/>
        <v>0</v>
      </c>
      <c r="KS538" s="25">
        <f t="shared" si="865"/>
        <v>0</v>
      </c>
      <c r="KT538" s="30"/>
      <c r="KU538" s="30"/>
      <c r="KV538" s="30"/>
      <c r="KW538" s="25">
        <f t="shared" si="1260"/>
        <v>0</v>
      </c>
      <c r="KX538" s="25">
        <f t="shared" si="1261"/>
        <v>0</v>
      </c>
      <c r="KY538" s="25">
        <f t="shared" si="1262"/>
        <v>0</v>
      </c>
      <c r="KZ538" s="25">
        <f t="shared" si="1263"/>
        <v>0</v>
      </c>
      <c r="LA538" s="25">
        <f t="shared" si="1264"/>
        <v>0</v>
      </c>
      <c r="LB538" s="25">
        <f t="shared" si="1265"/>
        <v>0</v>
      </c>
      <c r="LC538" s="25">
        <f t="shared" si="1266"/>
        <v>67808.78</v>
      </c>
      <c r="LD538" s="25">
        <f t="shared" si="1267"/>
        <v>69354.16</v>
      </c>
      <c r="LE538" s="25">
        <f t="shared" si="1268"/>
        <v>69354.16</v>
      </c>
      <c r="LF538" s="25">
        <f t="shared" si="1269"/>
        <v>15664.01</v>
      </c>
      <c r="LG538" s="25">
        <f t="shared" si="1270"/>
        <v>16407.169999999998</v>
      </c>
      <c r="LH538" s="25">
        <f t="shared" si="1271"/>
        <v>16407.169999999998</v>
      </c>
      <c r="LI538" s="25">
        <f t="shared" si="1272"/>
        <v>0</v>
      </c>
      <c r="LJ538" s="25">
        <f t="shared" si="866"/>
        <v>0</v>
      </c>
      <c r="LK538" s="25">
        <f t="shared" si="867"/>
        <v>0</v>
      </c>
      <c r="LL538" s="25">
        <f t="shared" si="1273"/>
        <v>0</v>
      </c>
      <c r="LM538" s="25">
        <f t="shared" si="868"/>
        <v>0</v>
      </c>
      <c r="LN538" s="25">
        <f t="shared" si="869"/>
        <v>0</v>
      </c>
      <c r="LO538" s="30"/>
      <c r="LP538" s="30"/>
      <c r="LQ538" s="30"/>
      <c r="LR538" s="25">
        <f t="shared" si="1274"/>
        <v>0</v>
      </c>
      <c r="LS538" s="25">
        <f t="shared" si="1275"/>
        <v>0</v>
      </c>
      <c r="LT538" s="25">
        <f t="shared" si="1276"/>
        <v>0</v>
      </c>
      <c r="LU538" s="25">
        <f t="shared" si="1277"/>
        <v>0</v>
      </c>
      <c r="LV538" s="25">
        <f t="shared" si="1278"/>
        <v>0</v>
      </c>
      <c r="LW538" s="25">
        <f t="shared" si="1279"/>
        <v>0</v>
      </c>
      <c r="LX538" s="25">
        <f t="shared" si="1280"/>
        <v>67810.460000000006</v>
      </c>
      <c r="LY538" s="25">
        <f t="shared" si="1281"/>
        <v>63009.75</v>
      </c>
      <c r="LZ538" s="25">
        <f t="shared" si="1282"/>
        <v>63009.75</v>
      </c>
      <c r="MA538" s="25">
        <f t="shared" si="1283"/>
        <v>22513.07</v>
      </c>
      <c r="MB538" s="25">
        <f t="shared" si="1284"/>
        <v>23563.66</v>
      </c>
      <c r="MC538" s="25">
        <f t="shared" si="1285"/>
        <v>23563.66</v>
      </c>
      <c r="MD538" s="25">
        <f t="shared" si="1286"/>
        <v>0</v>
      </c>
      <c r="ME538" s="25">
        <f t="shared" si="870"/>
        <v>0</v>
      </c>
      <c r="MF538" s="25">
        <f t="shared" si="871"/>
        <v>0</v>
      </c>
      <c r="MG538" s="25">
        <f t="shared" si="1287"/>
        <v>0</v>
      </c>
      <c r="MH538" s="25">
        <f t="shared" si="872"/>
        <v>0</v>
      </c>
      <c r="MI538" s="25">
        <f t="shared" si="873"/>
        <v>0</v>
      </c>
      <c r="MJ538" s="30"/>
      <c r="MK538" s="30"/>
      <c r="ML538" s="30"/>
      <c r="MM538" s="25">
        <f t="shared" si="1288"/>
        <v>0</v>
      </c>
      <c r="MN538" s="25">
        <f t="shared" si="1289"/>
        <v>0</v>
      </c>
      <c r="MO538" s="25">
        <f t="shared" si="1290"/>
        <v>0</v>
      </c>
      <c r="MP538" s="25">
        <f t="shared" si="1291"/>
        <v>0</v>
      </c>
      <c r="MQ538" s="25">
        <f t="shared" si="1292"/>
        <v>0</v>
      </c>
      <c r="MR538" s="25">
        <f t="shared" si="1293"/>
        <v>0</v>
      </c>
      <c r="MS538" s="25">
        <f t="shared" si="1294"/>
        <v>68033.69</v>
      </c>
      <c r="MT538" s="25">
        <f t="shared" si="1295"/>
        <v>63141.79</v>
      </c>
      <c r="MU538" s="25">
        <f t="shared" si="1296"/>
        <v>63141.79</v>
      </c>
      <c r="MV538" s="25">
        <f t="shared" si="1297"/>
        <v>23486.07</v>
      </c>
      <c r="MW538" s="25">
        <f t="shared" si="1298"/>
        <v>24591.87</v>
      </c>
      <c r="MX538" s="25">
        <f t="shared" si="1299"/>
        <v>24591.87</v>
      </c>
      <c r="MY538" s="25">
        <f t="shared" si="1300"/>
        <v>0</v>
      </c>
      <c r="MZ538" s="25">
        <f t="shared" si="874"/>
        <v>0</v>
      </c>
      <c r="NA538" s="25">
        <f t="shared" si="875"/>
        <v>0</v>
      </c>
      <c r="NB538" s="25">
        <f t="shared" si="1301"/>
        <v>0</v>
      </c>
      <c r="NC538" s="25">
        <f t="shared" si="876"/>
        <v>0</v>
      </c>
      <c r="ND538" s="25">
        <f t="shared" si="877"/>
        <v>0</v>
      </c>
      <c r="NE538" s="123"/>
      <c r="NF538" s="123"/>
      <c r="NG538" s="123"/>
      <c r="NH538" s="25">
        <f t="shared" si="1302"/>
        <v>0</v>
      </c>
      <c r="NI538" s="25">
        <f t="shared" si="1303"/>
        <v>0</v>
      </c>
      <c r="NJ538" s="25">
        <f t="shared" si="1304"/>
        <v>0</v>
      </c>
      <c r="NK538" s="25">
        <f t="shared" si="1305"/>
        <v>0</v>
      </c>
      <c r="NL538" s="25">
        <f t="shared" si="1306"/>
        <v>0</v>
      </c>
      <c r="NM538" s="25">
        <f t="shared" si="1307"/>
        <v>0</v>
      </c>
      <c r="NN538" s="25">
        <f t="shared" si="1308"/>
        <v>67502.83</v>
      </c>
      <c r="NO538" s="25">
        <f t="shared" si="1309"/>
        <v>60559.05</v>
      </c>
      <c r="NP538" s="25">
        <f t="shared" si="1310"/>
        <v>60559.05</v>
      </c>
      <c r="NQ538" s="25">
        <f t="shared" si="1311"/>
        <v>16755.93</v>
      </c>
      <c r="NR538" s="25">
        <f t="shared" si="1312"/>
        <v>17512.349999999999</v>
      </c>
      <c r="NS538" s="25">
        <f t="shared" si="1313"/>
        <v>17512.349999999999</v>
      </c>
      <c r="NT538" s="25">
        <f t="shared" si="1314"/>
        <v>0</v>
      </c>
      <c r="NU538" s="25">
        <f t="shared" si="878"/>
        <v>0</v>
      </c>
      <c r="NV538" s="25">
        <f t="shared" si="879"/>
        <v>0</v>
      </c>
      <c r="NW538" s="25">
        <f t="shared" si="1315"/>
        <v>0</v>
      </c>
      <c r="NX538" s="25">
        <f t="shared" si="880"/>
        <v>0</v>
      </c>
      <c r="NY538" s="25">
        <f t="shared" si="881"/>
        <v>0</v>
      </c>
      <c r="NZ538" s="30"/>
      <c r="OA538" s="30"/>
      <c r="OB538" s="30"/>
      <c r="OC538" s="25">
        <f t="shared" si="1316"/>
        <v>0</v>
      </c>
      <c r="OD538" s="25">
        <f t="shared" si="1317"/>
        <v>0</v>
      </c>
      <c r="OE538" s="25">
        <f t="shared" si="1318"/>
        <v>0</v>
      </c>
      <c r="OF538" s="25">
        <f t="shared" si="1319"/>
        <v>0</v>
      </c>
      <c r="OG538" s="25">
        <f t="shared" si="1320"/>
        <v>0</v>
      </c>
      <c r="OH538" s="25">
        <f t="shared" si="1321"/>
        <v>0</v>
      </c>
      <c r="OI538" s="25">
        <f t="shared" si="1322"/>
        <v>68117.91</v>
      </c>
      <c r="OJ538" s="25">
        <f t="shared" si="1323"/>
        <v>67028.69</v>
      </c>
      <c r="OK538" s="25">
        <f t="shared" si="1324"/>
        <v>67028.69</v>
      </c>
      <c r="OL538" s="25">
        <f t="shared" si="1325"/>
        <v>24249.39</v>
      </c>
      <c r="OM538" s="25">
        <f t="shared" si="1326"/>
        <v>25379.119999999999</v>
      </c>
      <c r="ON538" s="25">
        <f t="shared" si="1327"/>
        <v>25379.119999999999</v>
      </c>
      <c r="OO538" s="25">
        <f t="shared" si="1328"/>
        <v>0</v>
      </c>
      <c r="OP538" s="25">
        <f t="shared" si="882"/>
        <v>0</v>
      </c>
      <c r="OQ538" s="25">
        <f t="shared" si="883"/>
        <v>0</v>
      </c>
      <c r="OR538" s="25">
        <f t="shared" si="1329"/>
        <v>0</v>
      </c>
      <c r="OS538" s="25">
        <f t="shared" si="884"/>
        <v>0</v>
      </c>
      <c r="OT538" s="25">
        <f t="shared" si="885"/>
        <v>0</v>
      </c>
      <c r="OU538" s="30"/>
      <c r="OV538" s="30"/>
      <c r="OW538" s="30"/>
      <c r="OX538" s="25">
        <f t="shared" si="1330"/>
        <v>0</v>
      </c>
      <c r="OY538" s="25">
        <f t="shared" si="1331"/>
        <v>0</v>
      </c>
      <c r="OZ538" s="25">
        <f t="shared" si="1332"/>
        <v>0</v>
      </c>
      <c r="PA538" s="25">
        <f t="shared" si="1333"/>
        <v>0</v>
      </c>
      <c r="PB538" s="25">
        <f t="shared" si="1334"/>
        <v>0</v>
      </c>
      <c r="PC538" s="25">
        <f t="shared" si="1335"/>
        <v>0</v>
      </c>
      <c r="PD538" s="25">
        <f t="shared" si="1336"/>
        <v>67824.3</v>
      </c>
      <c r="PE538" s="25">
        <f t="shared" si="1337"/>
        <v>63918.89</v>
      </c>
      <c r="PF538" s="25">
        <f t="shared" si="1338"/>
        <v>63918.89</v>
      </c>
      <c r="PG538" s="25">
        <f t="shared" si="1339"/>
        <v>19639.59</v>
      </c>
      <c r="PH538" s="25">
        <f t="shared" si="1340"/>
        <v>20532.57</v>
      </c>
      <c r="PI538" s="25">
        <f t="shared" si="1341"/>
        <v>20532.57</v>
      </c>
      <c r="PJ538" s="25">
        <f t="shared" si="1342"/>
        <v>0</v>
      </c>
      <c r="PK538" s="25">
        <f t="shared" si="886"/>
        <v>0</v>
      </c>
      <c r="PL538" s="25">
        <f t="shared" si="887"/>
        <v>0</v>
      </c>
      <c r="PM538" s="25">
        <f t="shared" si="1343"/>
        <v>0</v>
      </c>
      <c r="PN538" s="25">
        <f t="shared" si="888"/>
        <v>0</v>
      </c>
      <c r="PO538" s="25">
        <f t="shared" si="889"/>
        <v>0</v>
      </c>
      <c r="PP538" s="30"/>
      <c r="PQ538" s="30"/>
      <c r="PR538" s="30"/>
      <c r="PS538" s="25">
        <f t="shared" si="1344"/>
        <v>0</v>
      </c>
      <c r="PT538" s="25">
        <f t="shared" si="1345"/>
        <v>0</v>
      </c>
      <c r="PU538" s="25">
        <f t="shared" si="1346"/>
        <v>0</v>
      </c>
      <c r="PV538" s="25">
        <f t="shared" si="1347"/>
        <v>0</v>
      </c>
      <c r="PW538" s="25">
        <f t="shared" si="1348"/>
        <v>0</v>
      </c>
      <c r="PX538" s="25">
        <f t="shared" si="1349"/>
        <v>0</v>
      </c>
      <c r="PY538" s="25">
        <f t="shared" si="1350"/>
        <v>68157.119999999995</v>
      </c>
      <c r="PZ538" s="25">
        <f t="shared" si="1351"/>
        <v>63146.41</v>
      </c>
      <c r="QA538" s="25">
        <f t="shared" si="1352"/>
        <v>63146.41</v>
      </c>
      <c r="QB538" s="25">
        <f t="shared" si="1353"/>
        <v>22298.73</v>
      </c>
      <c r="QC538" s="25">
        <f t="shared" si="1354"/>
        <v>23337.79</v>
      </c>
      <c r="QD538" s="25">
        <f t="shared" si="1355"/>
        <v>23337.79</v>
      </c>
      <c r="QE538" s="25">
        <f t="shared" si="1356"/>
        <v>0</v>
      </c>
      <c r="QF538" s="25">
        <f t="shared" si="890"/>
        <v>0</v>
      </c>
      <c r="QG538" s="25">
        <f t="shared" si="891"/>
        <v>0</v>
      </c>
      <c r="QH538" s="25">
        <f t="shared" si="1357"/>
        <v>0</v>
      </c>
      <c r="QI538" s="25">
        <f t="shared" si="892"/>
        <v>0</v>
      </c>
      <c r="QJ538" s="25">
        <f t="shared" si="893"/>
        <v>0</v>
      </c>
      <c r="QK538" s="30"/>
      <c r="QL538" s="30"/>
      <c r="QM538" s="30"/>
      <c r="QN538" s="25">
        <f t="shared" si="1358"/>
        <v>0</v>
      </c>
      <c r="QO538" s="25">
        <f t="shared" si="1359"/>
        <v>0</v>
      </c>
      <c r="QP538" s="25">
        <f t="shared" si="1360"/>
        <v>0</v>
      </c>
      <c r="QQ538" s="25">
        <f t="shared" si="1361"/>
        <v>0</v>
      </c>
      <c r="QR538" s="25">
        <f t="shared" si="1362"/>
        <v>0</v>
      </c>
      <c r="QS538" s="25">
        <f t="shared" si="1363"/>
        <v>0</v>
      </c>
      <c r="QT538" s="25">
        <f t="shared" si="1364"/>
        <v>67713.679999999993</v>
      </c>
      <c r="QU538" s="25">
        <f t="shared" si="1365"/>
        <v>67185.990000000005</v>
      </c>
      <c r="QV538" s="25">
        <f t="shared" si="1366"/>
        <v>67185.990000000005</v>
      </c>
      <c r="QW538" s="25">
        <f t="shared" si="1367"/>
        <v>20737.240000000002</v>
      </c>
      <c r="QX538" s="25">
        <f t="shared" si="1368"/>
        <v>21664.99</v>
      </c>
      <c r="QY538" s="25">
        <f t="shared" si="1369"/>
        <v>21664.99</v>
      </c>
      <c r="QZ538" s="25">
        <f t="shared" si="1370"/>
        <v>0</v>
      </c>
      <c r="RA538" s="25">
        <f t="shared" si="894"/>
        <v>0</v>
      </c>
      <c r="RB538" s="25">
        <f t="shared" si="895"/>
        <v>0</v>
      </c>
      <c r="RC538" s="25">
        <f t="shared" si="1371"/>
        <v>0</v>
      </c>
      <c r="RD538" s="25">
        <f t="shared" si="896"/>
        <v>0</v>
      </c>
      <c r="RE538" s="25">
        <f t="shared" si="897"/>
        <v>0</v>
      </c>
      <c r="RF538" s="30"/>
      <c r="RG538" s="30"/>
      <c r="RH538" s="30"/>
      <c r="RI538" s="25">
        <f t="shared" si="1372"/>
        <v>0</v>
      </c>
      <c r="RJ538" s="25">
        <f t="shared" si="1373"/>
        <v>0</v>
      </c>
      <c r="RK538" s="25">
        <f t="shared" si="1374"/>
        <v>0</v>
      </c>
      <c r="RL538" s="25">
        <f t="shared" si="1375"/>
        <v>0</v>
      </c>
      <c r="RM538" s="25">
        <f t="shared" si="1376"/>
        <v>0</v>
      </c>
      <c r="RN538" s="25">
        <f t="shared" si="1377"/>
        <v>0</v>
      </c>
      <c r="RO538" s="25">
        <f t="shared" si="1378"/>
        <v>67919.399999999994</v>
      </c>
      <c r="RP538" s="25">
        <f t="shared" si="1379"/>
        <v>66613.19</v>
      </c>
      <c r="RQ538" s="25">
        <f t="shared" si="1380"/>
        <v>66613.19</v>
      </c>
      <c r="RR538" s="25">
        <f t="shared" si="1381"/>
        <v>14874.89</v>
      </c>
      <c r="RS538" s="25">
        <f t="shared" si="1382"/>
        <v>15522.74</v>
      </c>
      <c r="RT538" s="25">
        <f t="shared" si="1383"/>
        <v>15522.74</v>
      </c>
      <c r="RU538" s="25">
        <f t="shared" si="1384"/>
        <v>0</v>
      </c>
      <c r="RV538" s="25">
        <f t="shared" si="898"/>
        <v>0</v>
      </c>
      <c r="RW538" s="25">
        <f t="shared" si="899"/>
        <v>0</v>
      </c>
      <c r="RX538" s="25">
        <f t="shared" si="1385"/>
        <v>0</v>
      </c>
      <c r="RY538" s="25">
        <f t="shared" si="900"/>
        <v>0</v>
      </c>
      <c r="RZ538" s="25">
        <f t="shared" si="901"/>
        <v>0</v>
      </c>
      <c r="SA538" s="30"/>
      <c r="SB538" s="30"/>
      <c r="SC538" s="30"/>
      <c r="SD538" s="25">
        <f t="shared" si="1386"/>
        <v>0</v>
      </c>
      <c r="SE538" s="25">
        <f t="shared" si="1387"/>
        <v>0</v>
      </c>
      <c r="SF538" s="25">
        <f t="shared" si="1388"/>
        <v>0</v>
      </c>
      <c r="SG538" s="25">
        <f t="shared" si="1389"/>
        <v>0</v>
      </c>
      <c r="SH538" s="25">
        <f t="shared" si="1390"/>
        <v>0</v>
      </c>
      <c r="SI538" s="25">
        <f t="shared" si="1391"/>
        <v>0</v>
      </c>
      <c r="SJ538" s="25">
        <f t="shared" si="1392"/>
        <v>66404.53</v>
      </c>
      <c r="SK538" s="25">
        <f t="shared" si="1393"/>
        <v>63624.88</v>
      </c>
      <c r="SL538" s="25">
        <f t="shared" si="1394"/>
        <v>63624.88</v>
      </c>
      <c r="SM538" s="25">
        <f t="shared" si="1395"/>
        <v>19749.52</v>
      </c>
      <c r="SN538" s="25">
        <f t="shared" si="1396"/>
        <v>20609.27</v>
      </c>
      <c r="SO538" s="25">
        <f t="shared" si="1397"/>
        <v>20609.27</v>
      </c>
      <c r="SP538" s="25">
        <f t="shared" si="1398"/>
        <v>0</v>
      </c>
      <c r="SQ538" s="25">
        <f t="shared" si="902"/>
        <v>0</v>
      </c>
      <c r="SR538" s="25">
        <f t="shared" si="903"/>
        <v>0</v>
      </c>
      <c r="SS538" s="25">
        <f t="shared" si="1399"/>
        <v>0</v>
      </c>
      <c r="ST538" s="25">
        <f t="shared" si="904"/>
        <v>0</v>
      </c>
      <c r="SU538" s="25">
        <f t="shared" si="905"/>
        <v>0</v>
      </c>
      <c r="SV538" s="30"/>
      <c r="SW538" s="30"/>
      <c r="SX538" s="30"/>
      <c r="SY538" s="25">
        <f t="shared" si="1401"/>
        <v>0</v>
      </c>
      <c r="SZ538" s="25">
        <f t="shared" si="1402"/>
        <v>0</v>
      </c>
      <c r="TA538" s="25">
        <f t="shared" si="1403"/>
        <v>0</v>
      </c>
      <c r="TB538" s="25">
        <f t="shared" si="1404"/>
        <v>0</v>
      </c>
      <c r="TC538" s="25">
        <f t="shared" si="1405"/>
        <v>0</v>
      </c>
      <c r="TD538" s="25">
        <f t="shared" si="1406"/>
        <v>0</v>
      </c>
      <c r="TE538" s="25">
        <f t="shared" si="1407"/>
        <v>68151.149999999994</v>
      </c>
      <c r="TF538" s="25">
        <f t="shared" si="1408"/>
        <v>68024.98</v>
      </c>
      <c r="TG538" s="25">
        <f t="shared" si="1409"/>
        <v>68024.98</v>
      </c>
      <c r="TH538" s="25">
        <f t="shared" si="1410"/>
        <v>19363.259999999998</v>
      </c>
      <c r="TI538" s="25">
        <f t="shared" si="1411"/>
        <v>20264.02</v>
      </c>
      <c r="TJ538" s="25">
        <f t="shared" si="1412"/>
        <v>20264.02</v>
      </c>
      <c r="TK538" s="25">
        <f t="shared" si="1413"/>
        <v>0</v>
      </c>
      <c r="TL538" s="25">
        <f t="shared" si="906"/>
        <v>0</v>
      </c>
      <c r="TM538" s="25">
        <f t="shared" si="907"/>
        <v>0</v>
      </c>
      <c r="TN538" s="25">
        <f t="shared" si="1414"/>
        <v>0</v>
      </c>
      <c r="TO538" s="25">
        <f t="shared" si="908"/>
        <v>0</v>
      </c>
      <c r="TP538" s="25">
        <f t="shared" si="909"/>
        <v>0</v>
      </c>
      <c r="TQ538" s="30"/>
      <c r="TR538" s="30"/>
      <c r="TS538" s="30"/>
      <c r="TT538" s="25">
        <f t="shared" si="1415"/>
        <v>0</v>
      </c>
      <c r="TU538" s="25">
        <f t="shared" si="1416"/>
        <v>0</v>
      </c>
      <c r="TV538" s="25">
        <f t="shared" si="1417"/>
        <v>0</v>
      </c>
      <c r="TW538" s="25">
        <f t="shared" si="1418"/>
        <v>0</v>
      </c>
      <c r="TX538" s="25">
        <f t="shared" si="1419"/>
        <v>0</v>
      </c>
      <c r="TY538" s="25">
        <f t="shared" si="1420"/>
        <v>0</v>
      </c>
      <c r="TZ538" s="25">
        <f t="shared" si="1421"/>
        <v>52600.31</v>
      </c>
      <c r="UA538" s="25">
        <f t="shared" si="1422"/>
        <v>67764.69</v>
      </c>
      <c r="UB538" s="25">
        <f t="shared" si="1423"/>
        <v>67764.69</v>
      </c>
      <c r="UC538" s="25">
        <f t="shared" si="1424"/>
        <v>16327.61</v>
      </c>
      <c r="UD538" s="25">
        <f t="shared" si="1425"/>
        <v>17552.439999999999</v>
      </c>
      <c r="UE538" s="25">
        <f t="shared" si="1426"/>
        <v>17552.439999999999</v>
      </c>
      <c r="UF538" s="25">
        <f t="shared" si="1427"/>
        <v>0</v>
      </c>
      <c r="UG538" s="25">
        <f t="shared" si="910"/>
        <v>0</v>
      </c>
      <c r="UH538" s="25">
        <f t="shared" si="911"/>
        <v>0</v>
      </c>
      <c r="UI538" s="25">
        <f t="shared" si="1428"/>
        <v>0</v>
      </c>
      <c r="UJ538" s="25">
        <f t="shared" si="912"/>
        <v>0</v>
      </c>
      <c r="UK538" s="25">
        <f t="shared" si="913"/>
        <v>0</v>
      </c>
      <c r="UL538" s="30"/>
      <c r="UM538" s="30"/>
      <c r="UN538" s="30"/>
      <c r="UO538" s="25">
        <f t="shared" si="1429"/>
        <v>0</v>
      </c>
      <c r="UP538" s="25">
        <f t="shared" si="1430"/>
        <v>0</v>
      </c>
      <c r="UQ538" s="25">
        <f t="shared" si="1431"/>
        <v>0</v>
      </c>
      <c r="UR538" s="25">
        <f t="shared" si="1432"/>
        <v>0</v>
      </c>
      <c r="US538" s="25">
        <f t="shared" si="1433"/>
        <v>0</v>
      </c>
      <c r="UT538" s="25">
        <f t="shared" si="1434"/>
        <v>0</v>
      </c>
      <c r="UU538" s="25">
        <f t="shared" si="1435"/>
        <v>68103.14</v>
      </c>
      <c r="UV538" s="25">
        <f t="shared" si="1436"/>
        <v>69854.44</v>
      </c>
      <c r="UW538" s="25">
        <f t="shared" si="1437"/>
        <v>69854.44</v>
      </c>
      <c r="UX538" s="25">
        <f t="shared" si="1438"/>
        <v>20774.75</v>
      </c>
      <c r="UY538" s="25">
        <f t="shared" si="1439"/>
        <v>17017.55</v>
      </c>
      <c r="UZ538" s="25">
        <f t="shared" si="1440"/>
        <v>17017.55</v>
      </c>
      <c r="VA538" s="25">
        <f t="shared" si="1441"/>
        <v>0</v>
      </c>
      <c r="VB538" s="25">
        <f t="shared" si="914"/>
        <v>0</v>
      </c>
      <c r="VC538" s="25">
        <f t="shared" si="915"/>
        <v>0</v>
      </c>
      <c r="VD538" s="25">
        <f t="shared" si="1442"/>
        <v>0</v>
      </c>
      <c r="VE538" s="25">
        <f t="shared" si="916"/>
        <v>0</v>
      </c>
      <c r="VF538" s="25">
        <f t="shared" si="917"/>
        <v>0</v>
      </c>
      <c r="VG538" s="30"/>
      <c r="VH538" s="30"/>
      <c r="VI538" s="30"/>
      <c r="VJ538" s="25">
        <f t="shared" si="1444"/>
        <v>0</v>
      </c>
      <c r="VK538" s="25">
        <f t="shared" si="1445"/>
        <v>0</v>
      </c>
      <c r="VL538" s="25">
        <f t="shared" si="1446"/>
        <v>0</v>
      </c>
      <c r="VM538" s="25">
        <f t="shared" si="1447"/>
        <v>0</v>
      </c>
      <c r="VN538" s="25">
        <f t="shared" si="1448"/>
        <v>0</v>
      </c>
      <c r="VO538" s="25">
        <f t="shared" si="1449"/>
        <v>0</v>
      </c>
      <c r="VP538" s="25">
        <f t="shared" si="1450"/>
        <v>0</v>
      </c>
      <c r="VQ538" s="25">
        <f t="shared" si="1451"/>
        <v>0</v>
      </c>
      <c r="VR538" s="25">
        <f t="shared" si="1452"/>
        <v>0</v>
      </c>
      <c r="VS538" s="25">
        <f t="shared" si="1453"/>
        <v>0</v>
      </c>
      <c r="VT538" s="25">
        <f t="shared" si="1454"/>
        <v>0</v>
      </c>
      <c r="VU538" s="25">
        <f t="shared" si="1455"/>
        <v>0</v>
      </c>
      <c r="VV538" s="25">
        <f t="shared" si="1456"/>
        <v>0</v>
      </c>
      <c r="VW538" s="25">
        <f t="shared" si="919"/>
        <v>0</v>
      </c>
      <c r="VX538" s="25">
        <f t="shared" si="920"/>
        <v>0</v>
      </c>
      <c r="VY538" s="25">
        <f t="shared" si="1457"/>
        <v>0</v>
      </c>
      <c r="VZ538" s="25">
        <f t="shared" si="921"/>
        <v>0</v>
      </c>
      <c r="WA538" s="25">
        <f t="shared" si="922"/>
        <v>0</v>
      </c>
      <c r="WB538" s="30"/>
      <c r="WC538" s="30"/>
      <c r="WD538" s="30"/>
      <c r="WE538" s="25">
        <f t="shared" si="1458"/>
        <v>0</v>
      </c>
      <c r="WF538" s="25">
        <f t="shared" si="1459"/>
        <v>0</v>
      </c>
      <c r="WG538" s="25">
        <f t="shared" si="1460"/>
        <v>0</v>
      </c>
      <c r="WH538" s="25">
        <f t="shared" si="1461"/>
        <v>0</v>
      </c>
      <c r="WI538" s="25">
        <f t="shared" si="1462"/>
        <v>0</v>
      </c>
      <c r="WJ538" s="25">
        <f t="shared" si="1463"/>
        <v>0</v>
      </c>
      <c r="WK538" s="25">
        <f t="shared" si="1464"/>
        <v>68253.06</v>
      </c>
      <c r="WL538" s="25">
        <f t="shared" si="1465"/>
        <v>71020.91</v>
      </c>
      <c r="WM538" s="25">
        <f t="shared" si="1466"/>
        <v>71020.91</v>
      </c>
      <c r="WN538" s="25">
        <f t="shared" si="1467"/>
        <v>15757.71</v>
      </c>
      <c r="WO538" s="25">
        <f t="shared" si="1468"/>
        <v>16511.36</v>
      </c>
      <c r="WP538" s="25">
        <f t="shared" si="1469"/>
        <v>16511.36</v>
      </c>
      <c r="WQ538" s="25">
        <f t="shared" si="1470"/>
        <v>0</v>
      </c>
      <c r="WR538" s="25">
        <f t="shared" si="923"/>
        <v>0</v>
      </c>
      <c r="WS538" s="25">
        <f t="shared" si="924"/>
        <v>0</v>
      </c>
      <c r="WT538" s="25">
        <f t="shared" si="1471"/>
        <v>0</v>
      </c>
      <c r="WU538" s="25">
        <f t="shared" si="925"/>
        <v>0</v>
      </c>
      <c r="WV538" s="25">
        <f t="shared" si="926"/>
        <v>0</v>
      </c>
      <c r="WW538" s="30"/>
      <c r="WX538" s="30"/>
      <c r="WY538" s="30"/>
      <c r="WZ538" s="25">
        <f t="shared" si="1472"/>
        <v>0</v>
      </c>
      <c r="XA538" s="25">
        <f t="shared" si="1473"/>
        <v>0</v>
      </c>
      <c r="XB538" s="25">
        <f t="shared" si="1474"/>
        <v>0</v>
      </c>
      <c r="XC538" s="25">
        <f t="shared" si="1475"/>
        <v>0</v>
      </c>
      <c r="XD538" s="25">
        <f t="shared" si="1476"/>
        <v>0</v>
      </c>
      <c r="XE538" s="25">
        <f t="shared" si="1477"/>
        <v>0</v>
      </c>
      <c r="XF538" s="25">
        <f t="shared" si="1478"/>
        <v>67696.83</v>
      </c>
      <c r="XG538" s="25">
        <f t="shared" si="1479"/>
        <v>66050.77</v>
      </c>
      <c r="XH538" s="25">
        <f t="shared" si="1480"/>
        <v>66050.77</v>
      </c>
      <c r="XI538" s="25">
        <f t="shared" si="1481"/>
        <v>15511.55</v>
      </c>
      <c r="XJ538" s="25">
        <f t="shared" si="1482"/>
        <v>16192.78</v>
      </c>
      <c r="XK538" s="25">
        <f t="shared" si="1483"/>
        <v>16192.78</v>
      </c>
      <c r="XL538" s="25">
        <f t="shared" si="1484"/>
        <v>0</v>
      </c>
      <c r="XM538" s="25">
        <f t="shared" si="927"/>
        <v>0</v>
      </c>
      <c r="XN538" s="25">
        <f t="shared" si="928"/>
        <v>0</v>
      </c>
      <c r="XO538" s="25">
        <f t="shared" si="1485"/>
        <v>0</v>
      </c>
      <c r="XP538" s="25">
        <f t="shared" si="929"/>
        <v>0</v>
      </c>
      <c r="XQ538" s="25">
        <f t="shared" si="930"/>
        <v>0</v>
      </c>
      <c r="XR538" s="30"/>
      <c r="XS538" s="30"/>
      <c r="XT538" s="30"/>
      <c r="XU538" s="25">
        <f t="shared" si="1486"/>
        <v>0</v>
      </c>
      <c r="XV538" s="25">
        <f t="shared" si="1487"/>
        <v>0</v>
      </c>
      <c r="XW538" s="25">
        <f t="shared" si="1488"/>
        <v>0</v>
      </c>
      <c r="XX538" s="25">
        <f t="shared" si="1489"/>
        <v>0</v>
      </c>
      <c r="XY538" s="25">
        <f t="shared" si="1490"/>
        <v>0</v>
      </c>
      <c r="XZ538" s="25">
        <f t="shared" si="1491"/>
        <v>0</v>
      </c>
      <c r="YA538" s="25">
        <f t="shared" si="1492"/>
        <v>67486.44</v>
      </c>
      <c r="YB538" s="25">
        <f t="shared" si="1493"/>
        <v>65095.46</v>
      </c>
      <c r="YC538" s="25">
        <f t="shared" si="1494"/>
        <v>65095.46</v>
      </c>
      <c r="YD538" s="25">
        <f t="shared" si="1495"/>
        <v>14791.96</v>
      </c>
      <c r="YE538" s="25">
        <f t="shared" si="1496"/>
        <v>15447.98</v>
      </c>
      <c r="YF538" s="25">
        <f t="shared" si="1497"/>
        <v>15447.98</v>
      </c>
      <c r="YG538" s="25">
        <f t="shared" si="1498"/>
        <v>0</v>
      </c>
      <c r="YH538" s="25">
        <f t="shared" si="931"/>
        <v>0</v>
      </c>
      <c r="YI538" s="25">
        <f t="shared" si="932"/>
        <v>0</v>
      </c>
      <c r="YJ538" s="25">
        <f t="shared" si="1499"/>
        <v>0</v>
      </c>
      <c r="YK538" s="25">
        <f t="shared" si="933"/>
        <v>0</v>
      </c>
      <c r="YL538" s="25">
        <f t="shared" si="934"/>
        <v>0</v>
      </c>
      <c r="YM538" s="30"/>
      <c r="YN538" s="30"/>
      <c r="YO538" s="30"/>
      <c r="YP538" s="25">
        <f t="shared" si="1500"/>
        <v>0</v>
      </c>
      <c r="YQ538" s="25">
        <f t="shared" si="1501"/>
        <v>0</v>
      </c>
      <c r="YR538" s="25">
        <f t="shared" si="1502"/>
        <v>0</v>
      </c>
      <c r="YS538" s="25">
        <f t="shared" si="1503"/>
        <v>0</v>
      </c>
      <c r="YT538" s="25">
        <f t="shared" si="1504"/>
        <v>0</v>
      </c>
      <c r="YU538" s="25">
        <f t="shared" si="1505"/>
        <v>0</v>
      </c>
      <c r="YV538" s="25">
        <f t="shared" si="1506"/>
        <v>67494.03</v>
      </c>
      <c r="YW538" s="25">
        <f t="shared" si="1507"/>
        <v>65236.83</v>
      </c>
      <c r="YX538" s="25">
        <f t="shared" si="1508"/>
        <v>65236.83</v>
      </c>
      <c r="YY538" s="25">
        <f t="shared" si="1509"/>
        <v>16357.39</v>
      </c>
      <c r="YZ538" s="25">
        <f t="shared" si="1510"/>
        <v>17102.189999999999</v>
      </c>
      <c r="ZA538" s="25">
        <f t="shared" si="1511"/>
        <v>17102.189999999999</v>
      </c>
      <c r="ZB538" s="25">
        <f t="shared" si="1512"/>
        <v>0</v>
      </c>
      <c r="ZC538" s="25">
        <f t="shared" si="935"/>
        <v>0</v>
      </c>
      <c r="ZD538" s="25">
        <f t="shared" si="936"/>
        <v>0</v>
      </c>
      <c r="ZE538" s="25">
        <f t="shared" si="1513"/>
        <v>0</v>
      </c>
      <c r="ZF538" s="25">
        <f t="shared" si="937"/>
        <v>0</v>
      </c>
      <c r="ZG538" s="25">
        <f t="shared" si="938"/>
        <v>0</v>
      </c>
      <c r="ZH538" s="30"/>
      <c r="ZI538" s="30"/>
      <c r="ZJ538" s="30"/>
      <c r="ZK538" s="25">
        <f t="shared" si="1514"/>
        <v>0</v>
      </c>
      <c r="ZL538" s="25">
        <f t="shared" si="1515"/>
        <v>0</v>
      </c>
      <c r="ZM538" s="25">
        <f t="shared" si="1516"/>
        <v>0</v>
      </c>
      <c r="ZN538" s="25">
        <f t="shared" si="1517"/>
        <v>0</v>
      </c>
      <c r="ZO538" s="25">
        <f t="shared" si="1518"/>
        <v>0</v>
      </c>
      <c r="ZP538" s="25">
        <f t="shared" si="1519"/>
        <v>0</v>
      </c>
      <c r="ZQ538" s="25">
        <f t="shared" si="1520"/>
        <v>67300.600000000006</v>
      </c>
      <c r="ZR538" s="25">
        <f t="shared" si="1521"/>
        <v>51583.82</v>
      </c>
      <c r="ZS538" s="25">
        <f t="shared" si="1522"/>
        <v>51583.82</v>
      </c>
      <c r="ZT538" s="25">
        <f t="shared" si="1523"/>
        <v>15593.44</v>
      </c>
      <c r="ZU538" s="25">
        <f t="shared" si="1524"/>
        <v>16291.78</v>
      </c>
      <c r="ZV538" s="25">
        <f t="shared" si="1525"/>
        <v>16291.78</v>
      </c>
      <c r="ZW538" s="25">
        <f t="shared" si="1526"/>
        <v>0</v>
      </c>
      <c r="ZX538" s="25">
        <f t="shared" si="939"/>
        <v>0</v>
      </c>
      <c r="ZY538" s="25">
        <f t="shared" si="940"/>
        <v>0</v>
      </c>
      <c r="ZZ538" s="25">
        <f t="shared" si="1527"/>
        <v>0</v>
      </c>
      <c r="AAA538" s="25">
        <f t="shared" si="941"/>
        <v>0</v>
      </c>
      <c r="AAB538" s="25">
        <f t="shared" si="942"/>
        <v>0</v>
      </c>
      <c r="AAC538" s="30"/>
      <c r="AAD538" s="30"/>
      <c r="AAE538" s="30"/>
      <c r="AAF538" s="25">
        <f t="shared" si="1528"/>
        <v>0</v>
      </c>
      <c r="AAG538" s="25">
        <f t="shared" si="1529"/>
        <v>0</v>
      </c>
      <c r="AAH538" s="25">
        <f t="shared" si="1530"/>
        <v>0</v>
      </c>
      <c r="AAI538" s="25">
        <f t="shared" si="1531"/>
        <v>0</v>
      </c>
      <c r="AAJ538" s="25">
        <f t="shared" si="1532"/>
        <v>0</v>
      </c>
      <c r="AAK538" s="25">
        <f t="shared" si="1533"/>
        <v>0</v>
      </c>
      <c r="AAL538" s="25">
        <f t="shared" si="1534"/>
        <v>68108.759999999995</v>
      </c>
      <c r="AAM538" s="25">
        <f t="shared" si="1535"/>
        <v>70371.39</v>
      </c>
      <c r="AAN538" s="25">
        <f t="shared" si="1536"/>
        <v>70371.39</v>
      </c>
      <c r="AAO538" s="25">
        <f t="shared" si="1537"/>
        <v>20452.28</v>
      </c>
      <c r="AAP538" s="25">
        <f t="shared" si="1538"/>
        <v>21386.32</v>
      </c>
      <c r="AAQ538" s="25">
        <f t="shared" si="1539"/>
        <v>21386.32</v>
      </c>
      <c r="AAR538" s="25">
        <f t="shared" si="1540"/>
        <v>0</v>
      </c>
      <c r="AAS538" s="25">
        <f t="shared" si="943"/>
        <v>0</v>
      </c>
      <c r="AAT538" s="25">
        <f t="shared" si="944"/>
        <v>0</v>
      </c>
      <c r="AAU538" s="25">
        <f t="shared" si="1541"/>
        <v>0</v>
      </c>
      <c r="AAV538" s="25">
        <f t="shared" si="945"/>
        <v>0</v>
      </c>
      <c r="AAW538" s="25">
        <f t="shared" si="946"/>
        <v>0</v>
      </c>
      <c r="AAX538" s="30"/>
      <c r="AAY538" s="30"/>
      <c r="AAZ538" s="30"/>
      <c r="ABA538" s="25">
        <f t="shared" si="1542"/>
        <v>0</v>
      </c>
      <c r="ABB538" s="25">
        <f t="shared" si="1543"/>
        <v>0</v>
      </c>
      <c r="ABC538" s="25">
        <f t="shared" si="1544"/>
        <v>0</v>
      </c>
      <c r="ABD538" s="25">
        <f t="shared" si="1545"/>
        <v>0</v>
      </c>
      <c r="ABE538" s="25">
        <f t="shared" si="1546"/>
        <v>0</v>
      </c>
      <c r="ABF538" s="25">
        <f t="shared" si="1547"/>
        <v>0</v>
      </c>
      <c r="ABG538" s="25">
        <f t="shared" si="1548"/>
        <v>67564.539999999994</v>
      </c>
      <c r="ABH538" s="25">
        <f t="shared" si="1549"/>
        <v>66454.720000000001</v>
      </c>
      <c r="ABI538" s="25">
        <f t="shared" si="1550"/>
        <v>66454.720000000001</v>
      </c>
      <c r="ABJ538" s="25">
        <f t="shared" si="1551"/>
        <v>13309.55</v>
      </c>
      <c r="ABK538" s="25">
        <f t="shared" si="1552"/>
        <v>13862.64</v>
      </c>
      <c r="ABL538" s="25">
        <f t="shared" si="1553"/>
        <v>13862.64</v>
      </c>
      <c r="ABM538" s="25">
        <f t="shared" si="1554"/>
        <v>0</v>
      </c>
      <c r="ABN538" s="25">
        <f t="shared" si="947"/>
        <v>0</v>
      </c>
      <c r="ABO538" s="25">
        <f t="shared" si="948"/>
        <v>0</v>
      </c>
      <c r="ABP538" s="25">
        <f t="shared" si="1555"/>
        <v>0</v>
      </c>
      <c r="ABQ538" s="25">
        <f t="shared" si="949"/>
        <v>0</v>
      </c>
      <c r="ABR538" s="25">
        <f t="shared" si="950"/>
        <v>0</v>
      </c>
      <c r="ABS538" s="30"/>
      <c r="ABT538" s="30"/>
      <c r="ABU538" s="30"/>
      <c r="ABV538" s="25">
        <f t="shared" si="1556"/>
        <v>0</v>
      </c>
      <c r="ABW538" s="25">
        <f t="shared" si="1557"/>
        <v>0</v>
      </c>
      <c r="ABX538" s="25">
        <f t="shared" si="1558"/>
        <v>0</v>
      </c>
      <c r="ABY538" s="25">
        <f t="shared" si="1559"/>
        <v>0</v>
      </c>
      <c r="ABZ538" s="25">
        <f t="shared" si="1560"/>
        <v>0</v>
      </c>
      <c r="ACA538" s="25">
        <f t="shared" si="1561"/>
        <v>0</v>
      </c>
      <c r="ACB538" s="25">
        <f t="shared" si="1562"/>
        <v>66827.66</v>
      </c>
      <c r="ACC538" s="25">
        <f t="shared" si="1563"/>
        <v>80921.61</v>
      </c>
      <c r="ACD538" s="25">
        <f t="shared" si="1564"/>
        <v>80921.61</v>
      </c>
      <c r="ACE538" s="25">
        <f t="shared" si="1565"/>
        <v>15872.54</v>
      </c>
      <c r="ACF538" s="25">
        <f t="shared" si="1566"/>
        <v>16581.8</v>
      </c>
      <c r="ACG538" s="25">
        <f t="shared" si="1567"/>
        <v>16581.8</v>
      </c>
      <c r="ACH538" s="25">
        <f t="shared" si="1568"/>
        <v>0</v>
      </c>
      <c r="ACI538" s="25">
        <f t="shared" si="951"/>
        <v>0</v>
      </c>
      <c r="ACJ538" s="25">
        <f t="shared" si="952"/>
        <v>0</v>
      </c>
      <c r="ACK538" s="25">
        <f t="shared" si="1569"/>
        <v>0</v>
      </c>
      <c r="ACL538" s="25">
        <f t="shared" si="953"/>
        <v>0</v>
      </c>
      <c r="ACM538" s="25">
        <f t="shared" si="954"/>
        <v>0</v>
      </c>
      <c r="ACN538" s="30"/>
      <c r="ACO538" s="30"/>
      <c r="ACP538" s="30"/>
      <c r="ACQ538" s="25">
        <f t="shared" si="1570"/>
        <v>0</v>
      </c>
      <c r="ACR538" s="25">
        <f t="shared" si="1571"/>
        <v>0</v>
      </c>
      <c r="ACS538" s="25">
        <f t="shared" si="1572"/>
        <v>0</v>
      </c>
      <c r="ACT538" s="25">
        <f t="shared" si="1573"/>
        <v>0</v>
      </c>
      <c r="ACU538" s="25">
        <f t="shared" si="1574"/>
        <v>0</v>
      </c>
      <c r="ACV538" s="25">
        <f t="shared" si="1575"/>
        <v>0</v>
      </c>
      <c r="ACW538" s="25">
        <f t="shared" si="1576"/>
        <v>67272.740000000005</v>
      </c>
      <c r="ACX538" s="25">
        <f t="shared" si="1577"/>
        <v>54440.92</v>
      </c>
      <c r="ACY538" s="25">
        <f t="shared" si="1578"/>
        <v>54440.92</v>
      </c>
      <c r="ACZ538" s="25">
        <f t="shared" si="1579"/>
        <v>17055.91</v>
      </c>
      <c r="ADA538" s="25">
        <f t="shared" si="1580"/>
        <v>17828.64</v>
      </c>
      <c r="ADB538" s="25">
        <f t="shared" si="1581"/>
        <v>17828.64</v>
      </c>
      <c r="ADC538" s="25">
        <f t="shared" si="1582"/>
        <v>0</v>
      </c>
      <c r="ADD538" s="25">
        <f t="shared" si="955"/>
        <v>0</v>
      </c>
      <c r="ADE538" s="25">
        <f t="shared" si="956"/>
        <v>0</v>
      </c>
      <c r="ADF538" s="25">
        <f t="shared" si="1583"/>
        <v>0</v>
      </c>
      <c r="ADG538" s="25">
        <f t="shared" si="957"/>
        <v>0</v>
      </c>
      <c r="ADH538" s="25">
        <f t="shared" si="958"/>
        <v>0</v>
      </c>
      <c r="ADI538" s="30"/>
      <c r="ADJ538" s="30"/>
      <c r="ADK538" s="30"/>
      <c r="ADL538" s="25">
        <f t="shared" si="1584"/>
        <v>0</v>
      </c>
      <c r="ADM538" s="25">
        <f t="shared" si="1585"/>
        <v>0</v>
      </c>
      <c r="ADN538" s="25">
        <f t="shared" si="1586"/>
        <v>0</v>
      </c>
      <c r="ADO538" s="25">
        <f t="shared" si="1587"/>
        <v>0</v>
      </c>
      <c r="ADP538" s="25">
        <f t="shared" si="1588"/>
        <v>0</v>
      </c>
      <c r="ADQ538" s="25">
        <f t="shared" si="1589"/>
        <v>0</v>
      </c>
      <c r="ADR538" s="25">
        <f t="shared" si="1590"/>
        <v>59211.5</v>
      </c>
      <c r="ADS538" s="25">
        <f t="shared" si="1591"/>
        <v>64410.7</v>
      </c>
      <c r="ADT538" s="25">
        <f t="shared" si="1592"/>
        <v>64410.7</v>
      </c>
      <c r="ADU538" s="25">
        <f t="shared" si="1593"/>
        <v>11699.98</v>
      </c>
      <c r="ADV538" s="25">
        <f t="shared" si="1594"/>
        <v>14824.29</v>
      </c>
      <c r="ADW538" s="25">
        <f t="shared" si="1595"/>
        <v>14824.29</v>
      </c>
      <c r="ADX538" s="25">
        <f t="shared" si="1596"/>
        <v>0</v>
      </c>
      <c r="ADY538" s="25">
        <f t="shared" si="959"/>
        <v>0</v>
      </c>
      <c r="ADZ538" s="25">
        <f t="shared" si="960"/>
        <v>0</v>
      </c>
      <c r="AEA538" s="25">
        <f t="shared" si="1597"/>
        <v>0</v>
      </c>
      <c r="AEB538" s="25">
        <f t="shared" si="961"/>
        <v>0</v>
      </c>
      <c r="AEC538" s="25">
        <f t="shared" si="962"/>
        <v>0</v>
      </c>
      <c r="AED538" s="30">
        <v>28</v>
      </c>
      <c r="AEE538" s="30">
        <v>28</v>
      </c>
      <c r="AEF538" s="30">
        <v>28</v>
      </c>
      <c r="AEG538" s="25">
        <f t="shared" si="1598"/>
        <v>1815576</v>
      </c>
      <c r="AEH538" s="25">
        <f t="shared" si="1599"/>
        <v>1889160</v>
      </c>
      <c r="AEI538" s="25">
        <f t="shared" si="1600"/>
        <v>1889160</v>
      </c>
      <c r="AEJ538" s="25">
        <f t="shared" si="1601"/>
        <v>1122322.6000000001</v>
      </c>
      <c r="AEK538" s="25">
        <f t="shared" si="1602"/>
        <v>1136518.6000000001</v>
      </c>
      <c r="AEL538" s="25">
        <f t="shared" si="1603"/>
        <v>1136518.6000000001</v>
      </c>
      <c r="AEM538" s="25">
        <f t="shared" si="1604"/>
        <v>67438.990000000005</v>
      </c>
      <c r="AEN538" s="25">
        <f t="shared" si="1605"/>
        <v>67861.08</v>
      </c>
      <c r="AEO538" s="25">
        <f t="shared" si="1606"/>
        <v>67861.08</v>
      </c>
      <c r="AEP538" s="25">
        <f t="shared" si="1607"/>
        <v>18147.580000000002</v>
      </c>
      <c r="AEQ538" s="25">
        <f t="shared" si="1608"/>
        <v>18931.36</v>
      </c>
      <c r="AER538" s="25">
        <f t="shared" si="1609"/>
        <v>18931.36</v>
      </c>
      <c r="AES538" s="25">
        <f t="shared" si="1610"/>
        <v>1888291.72</v>
      </c>
      <c r="AET538" s="25">
        <f t="shared" si="963"/>
        <v>1900110.24</v>
      </c>
      <c r="AEU538" s="25">
        <f t="shared" si="964"/>
        <v>1900110.24</v>
      </c>
      <c r="AEV538" s="25">
        <f t="shared" si="1611"/>
        <v>508132.24</v>
      </c>
      <c r="AEW538" s="25">
        <f t="shared" si="965"/>
        <v>530078.07999999996</v>
      </c>
      <c r="AEX538" s="25">
        <f t="shared" si="966"/>
        <v>530078.07999999996</v>
      </c>
      <c r="AEY538" s="30"/>
      <c r="AEZ538" s="30"/>
      <c r="AFA538" s="30"/>
      <c r="AFB538" s="25">
        <f t="shared" si="1612"/>
        <v>0</v>
      </c>
      <c r="AFC538" s="25">
        <f t="shared" si="1613"/>
        <v>0</v>
      </c>
      <c r="AFD538" s="25">
        <f t="shared" si="1614"/>
        <v>0</v>
      </c>
      <c r="AFE538" s="25">
        <f t="shared" si="1615"/>
        <v>0</v>
      </c>
      <c r="AFF538" s="25">
        <f t="shared" si="1616"/>
        <v>0</v>
      </c>
      <c r="AFG538" s="25">
        <f t="shared" si="1617"/>
        <v>0</v>
      </c>
      <c r="AFH538" s="25">
        <f t="shared" si="1618"/>
        <v>67929.84</v>
      </c>
      <c r="AFI538" s="25">
        <f t="shared" si="1619"/>
        <v>67469.87</v>
      </c>
      <c r="AFJ538" s="25">
        <f t="shared" si="1620"/>
        <v>67469.87</v>
      </c>
      <c r="AFK538" s="25">
        <f t="shared" si="1621"/>
        <v>17812.63</v>
      </c>
      <c r="AFL538" s="25">
        <f t="shared" si="1622"/>
        <v>18689.060000000001</v>
      </c>
      <c r="AFM538" s="25">
        <f t="shared" si="1623"/>
        <v>18689.060000000001</v>
      </c>
      <c r="AFN538" s="25">
        <f t="shared" si="1624"/>
        <v>0</v>
      </c>
      <c r="AFO538" s="25">
        <f t="shared" si="967"/>
        <v>0</v>
      </c>
      <c r="AFP538" s="25">
        <f t="shared" si="968"/>
        <v>0</v>
      </c>
      <c r="AFQ538" s="25">
        <f t="shared" si="1625"/>
        <v>0</v>
      </c>
      <c r="AFR538" s="25">
        <f t="shared" si="969"/>
        <v>0</v>
      </c>
      <c r="AFS538" s="25">
        <f t="shared" si="970"/>
        <v>0</v>
      </c>
      <c r="AFT538" s="30"/>
      <c r="AFU538" s="30"/>
      <c r="AFV538" s="30"/>
      <c r="AFW538" s="25">
        <f t="shared" si="1626"/>
        <v>0</v>
      </c>
      <c r="AFX538" s="25">
        <f t="shared" si="1627"/>
        <v>0</v>
      </c>
      <c r="AFY538" s="25">
        <f t="shared" si="1628"/>
        <v>0</v>
      </c>
      <c r="AFZ538" s="25">
        <f t="shared" si="1629"/>
        <v>0</v>
      </c>
      <c r="AGA538" s="25">
        <f t="shared" si="1630"/>
        <v>0</v>
      </c>
      <c r="AGB538" s="25">
        <f t="shared" si="1631"/>
        <v>0</v>
      </c>
      <c r="AGC538" s="25">
        <f t="shared" si="1632"/>
        <v>67359.460000000006</v>
      </c>
      <c r="AGD538" s="25">
        <f t="shared" si="1633"/>
        <v>68489.7</v>
      </c>
      <c r="AGE538" s="25">
        <f t="shared" si="1634"/>
        <v>68489.7</v>
      </c>
      <c r="AGF538" s="25">
        <f t="shared" si="1635"/>
        <v>18934.59</v>
      </c>
      <c r="AGG538" s="25">
        <f t="shared" si="1636"/>
        <v>19801.060000000001</v>
      </c>
      <c r="AGH538" s="25">
        <f t="shared" si="1637"/>
        <v>19801.060000000001</v>
      </c>
      <c r="AGI538" s="25">
        <f t="shared" si="1638"/>
        <v>0</v>
      </c>
      <c r="AGJ538" s="25">
        <f t="shared" si="971"/>
        <v>0</v>
      </c>
      <c r="AGK538" s="25">
        <f t="shared" si="972"/>
        <v>0</v>
      </c>
      <c r="AGL538" s="25">
        <f t="shared" si="1639"/>
        <v>0</v>
      </c>
      <c r="AGM538" s="25">
        <f t="shared" si="973"/>
        <v>0</v>
      </c>
      <c r="AGN538" s="25">
        <f t="shared" si="974"/>
        <v>0</v>
      </c>
      <c r="AGO538" s="30"/>
      <c r="AGP538" s="30"/>
      <c r="AGQ538" s="30"/>
      <c r="AGR538" s="25">
        <f t="shared" si="1640"/>
        <v>0</v>
      </c>
      <c r="AGS538" s="25">
        <f t="shared" si="1641"/>
        <v>0</v>
      </c>
      <c r="AGT538" s="25">
        <f t="shared" si="1642"/>
        <v>0</v>
      </c>
      <c r="AGU538" s="25">
        <f t="shared" si="1643"/>
        <v>0</v>
      </c>
      <c r="AGV538" s="25">
        <f t="shared" si="1644"/>
        <v>0</v>
      </c>
      <c r="AGW538" s="25">
        <f t="shared" si="1645"/>
        <v>0</v>
      </c>
      <c r="AGX538" s="25">
        <f t="shared" si="1646"/>
        <v>67465.48</v>
      </c>
      <c r="AGY538" s="25">
        <f t="shared" si="1647"/>
        <v>59037.05</v>
      </c>
      <c r="AGZ538" s="25">
        <f t="shared" si="1648"/>
        <v>59037.05</v>
      </c>
      <c r="AHA538" s="25">
        <f t="shared" si="1649"/>
        <v>26319.360000000001</v>
      </c>
      <c r="AHB538" s="25">
        <f t="shared" si="1650"/>
        <v>27581.439999999999</v>
      </c>
      <c r="AHC538" s="25">
        <f t="shared" si="1651"/>
        <v>27581.439999999999</v>
      </c>
      <c r="AHD538" s="25">
        <f t="shared" si="1652"/>
        <v>0</v>
      </c>
      <c r="AHE538" s="25">
        <f t="shared" si="975"/>
        <v>0</v>
      </c>
      <c r="AHF538" s="25">
        <f t="shared" si="976"/>
        <v>0</v>
      </c>
      <c r="AHG538" s="25">
        <f t="shared" si="1653"/>
        <v>0</v>
      </c>
      <c r="AHH538" s="25">
        <f t="shared" si="977"/>
        <v>0</v>
      </c>
      <c r="AHI538" s="25">
        <f t="shared" si="978"/>
        <v>0</v>
      </c>
      <c r="AHJ538" s="30"/>
      <c r="AHK538" s="30"/>
      <c r="AHL538" s="30"/>
      <c r="AHM538" s="25">
        <f t="shared" si="1654"/>
        <v>0</v>
      </c>
      <c r="AHN538" s="25">
        <f t="shared" si="1655"/>
        <v>0</v>
      </c>
      <c r="AHO538" s="25">
        <f t="shared" si="1656"/>
        <v>0</v>
      </c>
      <c r="AHP538" s="25">
        <f t="shared" si="1657"/>
        <v>0</v>
      </c>
      <c r="AHQ538" s="25">
        <f t="shared" si="1658"/>
        <v>0</v>
      </c>
      <c r="AHR538" s="25">
        <f t="shared" si="1659"/>
        <v>0</v>
      </c>
      <c r="AHS538" s="25">
        <f t="shared" si="1660"/>
        <v>67864.960000000006</v>
      </c>
      <c r="AHT538" s="25">
        <f t="shared" si="1661"/>
        <v>68036.05</v>
      </c>
      <c r="AHU538" s="25">
        <f t="shared" si="1662"/>
        <v>68036.05</v>
      </c>
      <c r="AHV538" s="25">
        <f t="shared" si="1663"/>
        <v>16646.599999999999</v>
      </c>
      <c r="AHW538" s="25">
        <f t="shared" si="1664"/>
        <v>17421.68</v>
      </c>
      <c r="AHX538" s="25">
        <f t="shared" si="1665"/>
        <v>17421.68</v>
      </c>
      <c r="AHY538" s="25">
        <f t="shared" si="1666"/>
        <v>0</v>
      </c>
      <c r="AHZ538" s="25">
        <f t="shared" si="979"/>
        <v>0</v>
      </c>
      <c r="AIA538" s="25">
        <f t="shared" si="980"/>
        <v>0</v>
      </c>
      <c r="AIB538" s="25">
        <f t="shared" si="1667"/>
        <v>0</v>
      </c>
      <c r="AIC538" s="25">
        <f t="shared" si="981"/>
        <v>0</v>
      </c>
      <c r="AID538" s="25">
        <f t="shared" si="982"/>
        <v>0</v>
      </c>
      <c r="AIE538" s="30"/>
      <c r="AIF538" s="30"/>
      <c r="AIG538" s="30"/>
      <c r="AIH538" s="25">
        <f t="shared" si="1669"/>
        <v>0</v>
      </c>
      <c r="AII538" s="25">
        <f t="shared" si="1670"/>
        <v>0</v>
      </c>
      <c r="AIJ538" s="25">
        <f t="shared" si="1671"/>
        <v>0</v>
      </c>
      <c r="AIK538" s="25">
        <f t="shared" si="1672"/>
        <v>0</v>
      </c>
      <c r="AIL538" s="25">
        <f t="shared" si="1673"/>
        <v>0</v>
      </c>
      <c r="AIM538" s="25">
        <f t="shared" si="1674"/>
        <v>0</v>
      </c>
      <c r="AIN538" s="25">
        <f t="shared" si="1675"/>
        <v>0</v>
      </c>
      <c r="AIO538" s="25">
        <f t="shared" si="1676"/>
        <v>0</v>
      </c>
      <c r="AIP538" s="25">
        <f t="shared" si="1677"/>
        <v>0</v>
      </c>
      <c r="AIQ538" s="25">
        <f t="shared" si="1678"/>
        <v>0</v>
      </c>
      <c r="AIR538" s="25">
        <f t="shared" si="1679"/>
        <v>0</v>
      </c>
      <c r="AIS538" s="25">
        <f t="shared" si="1680"/>
        <v>0</v>
      </c>
      <c r="AIT538" s="25">
        <f t="shared" si="1681"/>
        <v>0</v>
      </c>
      <c r="AIU538" s="25">
        <f t="shared" si="984"/>
        <v>0</v>
      </c>
      <c r="AIV538" s="25">
        <f t="shared" si="985"/>
        <v>0</v>
      </c>
      <c r="AIW538" s="25">
        <f t="shared" si="1682"/>
        <v>0</v>
      </c>
      <c r="AIX538" s="25">
        <f t="shared" si="986"/>
        <v>0</v>
      </c>
      <c r="AIY538" s="25">
        <f t="shared" si="987"/>
        <v>0</v>
      </c>
      <c r="AIZ538" s="30"/>
      <c r="AJA538" s="30"/>
      <c r="AJB538" s="30"/>
      <c r="AJC538" s="25">
        <f t="shared" si="1683"/>
        <v>0</v>
      </c>
      <c r="AJD538" s="25">
        <f t="shared" si="1684"/>
        <v>0</v>
      </c>
      <c r="AJE538" s="25">
        <f t="shared" si="1685"/>
        <v>0</v>
      </c>
      <c r="AJF538" s="25">
        <f t="shared" si="1686"/>
        <v>0</v>
      </c>
      <c r="AJG538" s="25">
        <f t="shared" si="1687"/>
        <v>0</v>
      </c>
      <c r="AJH538" s="25">
        <f t="shared" si="1688"/>
        <v>0</v>
      </c>
      <c r="AJI538" s="25">
        <f t="shared" si="1689"/>
        <v>67361.38</v>
      </c>
      <c r="AJJ538" s="25">
        <f t="shared" si="1690"/>
        <v>66229.539999999994</v>
      </c>
      <c r="AJK538" s="25">
        <f t="shared" si="1691"/>
        <v>66229.539999999994</v>
      </c>
      <c r="AJL538" s="25">
        <f t="shared" si="1692"/>
        <v>17828.29</v>
      </c>
      <c r="AJM538" s="25">
        <f t="shared" si="1693"/>
        <v>18640.560000000001</v>
      </c>
      <c r="AJN538" s="25">
        <f t="shared" si="1694"/>
        <v>18640.560000000001</v>
      </c>
      <c r="AJO538" s="25">
        <f t="shared" si="1695"/>
        <v>0</v>
      </c>
      <c r="AJP538" s="25">
        <f t="shared" si="988"/>
        <v>0</v>
      </c>
      <c r="AJQ538" s="25">
        <f t="shared" si="989"/>
        <v>0</v>
      </c>
      <c r="AJR538" s="25">
        <f t="shared" si="1696"/>
        <v>0</v>
      </c>
      <c r="AJS538" s="25">
        <f t="shared" si="990"/>
        <v>0</v>
      </c>
      <c r="AJT538" s="25">
        <f t="shared" si="991"/>
        <v>0</v>
      </c>
      <c r="AJU538" s="30"/>
      <c r="AJV538" s="30"/>
      <c r="AJW538" s="30"/>
      <c r="AJX538" s="25">
        <f t="shared" si="1697"/>
        <v>0</v>
      </c>
      <c r="AJY538" s="25">
        <f t="shared" si="1698"/>
        <v>0</v>
      </c>
      <c r="AJZ538" s="25">
        <f t="shared" si="1699"/>
        <v>0</v>
      </c>
      <c r="AKA538" s="25">
        <f t="shared" si="1700"/>
        <v>0</v>
      </c>
      <c r="AKB538" s="25">
        <f t="shared" si="1701"/>
        <v>0</v>
      </c>
      <c r="AKC538" s="25">
        <f t="shared" si="1702"/>
        <v>0</v>
      </c>
      <c r="AKD538" s="25">
        <f t="shared" si="1703"/>
        <v>67721.25</v>
      </c>
      <c r="AKE538" s="25">
        <f t="shared" si="1704"/>
        <v>67470.25</v>
      </c>
      <c r="AKF538" s="25">
        <f t="shared" si="1705"/>
        <v>67470.25</v>
      </c>
      <c r="AKG538" s="25">
        <f t="shared" si="1706"/>
        <v>17511.759999999998</v>
      </c>
      <c r="AKH538" s="25">
        <f t="shared" si="1707"/>
        <v>18328.73</v>
      </c>
      <c r="AKI538" s="25">
        <f t="shared" si="1708"/>
        <v>18328.73</v>
      </c>
      <c r="AKJ538" s="25">
        <f t="shared" si="1709"/>
        <v>0</v>
      </c>
      <c r="AKK538" s="25">
        <f t="shared" si="992"/>
        <v>0</v>
      </c>
      <c r="AKL538" s="25">
        <f t="shared" si="993"/>
        <v>0</v>
      </c>
      <c r="AKM538" s="25">
        <f t="shared" si="1710"/>
        <v>0</v>
      </c>
      <c r="AKN538" s="25">
        <f t="shared" si="994"/>
        <v>0</v>
      </c>
      <c r="AKO538" s="25">
        <f t="shared" si="995"/>
        <v>0</v>
      </c>
      <c r="AKP538" s="30"/>
      <c r="AKQ538" s="30"/>
      <c r="AKR538" s="30"/>
      <c r="AKS538" s="25">
        <f t="shared" si="1711"/>
        <v>0</v>
      </c>
      <c r="AKT538" s="25">
        <f t="shared" si="1712"/>
        <v>0</v>
      </c>
      <c r="AKU538" s="25">
        <f t="shared" si="1713"/>
        <v>0</v>
      </c>
      <c r="AKV538" s="25">
        <f t="shared" si="1714"/>
        <v>0</v>
      </c>
      <c r="AKW538" s="25">
        <f t="shared" si="1715"/>
        <v>0</v>
      </c>
      <c r="AKX538" s="25">
        <f t="shared" si="1716"/>
        <v>0</v>
      </c>
      <c r="AKY538" s="25">
        <f t="shared" si="1717"/>
        <v>67528.320000000007</v>
      </c>
      <c r="AKZ538" s="25">
        <f t="shared" si="1718"/>
        <v>66965.67</v>
      </c>
      <c r="ALA538" s="25">
        <f t="shared" si="1719"/>
        <v>66965.67</v>
      </c>
      <c r="ALB538" s="25">
        <f t="shared" si="1720"/>
        <v>17360.48</v>
      </c>
      <c r="ALC538" s="25">
        <f t="shared" si="1721"/>
        <v>18157.419999999998</v>
      </c>
      <c r="ALD538" s="25">
        <f t="shared" si="1722"/>
        <v>18157.419999999998</v>
      </c>
      <c r="ALE538" s="25">
        <f t="shared" si="1723"/>
        <v>0</v>
      </c>
      <c r="ALF538" s="25">
        <f t="shared" si="996"/>
        <v>0</v>
      </c>
      <c r="ALG538" s="25">
        <f t="shared" si="997"/>
        <v>0</v>
      </c>
      <c r="ALH538" s="25">
        <f t="shared" si="1724"/>
        <v>0</v>
      </c>
      <c r="ALI538" s="25">
        <f t="shared" si="998"/>
        <v>0</v>
      </c>
      <c r="ALJ538" s="25">
        <f t="shared" si="999"/>
        <v>0</v>
      </c>
      <c r="ALK538" s="30"/>
      <c r="ALL538" s="30"/>
      <c r="ALM538" s="30"/>
      <c r="ALN538" s="25">
        <f t="shared" si="1725"/>
        <v>0</v>
      </c>
      <c r="ALO538" s="25">
        <f t="shared" si="1726"/>
        <v>0</v>
      </c>
      <c r="ALP538" s="25">
        <f t="shared" si="1727"/>
        <v>0</v>
      </c>
      <c r="ALQ538" s="25">
        <f t="shared" si="1728"/>
        <v>0</v>
      </c>
      <c r="ALR538" s="25">
        <f t="shared" si="1729"/>
        <v>0</v>
      </c>
      <c r="ALS538" s="25">
        <f t="shared" si="1730"/>
        <v>0</v>
      </c>
      <c r="ALT538" s="25">
        <f t="shared" si="1731"/>
        <v>68033.31</v>
      </c>
      <c r="ALU538" s="25">
        <f t="shared" si="1732"/>
        <v>67132.88</v>
      </c>
      <c r="ALV538" s="25">
        <f t="shared" si="1733"/>
        <v>67132.88</v>
      </c>
      <c r="ALW538" s="25">
        <f t="shared" si="1734"/>
        <v>20377.21</v>
      </c>
      <c r="ALX538" s="25">
        <f t="shared" si="1735"/>
        <v>21285.68</v>
      </c>
      <c r="ALY538" s="25">
        <f t="shared" si="1736"/>
        <v>21285.68</v>
      </c>
      <c r="ALZ538" s="25">
        <f t="shared" si="1737"/>
        <v>0</v>
      </c>
      <c r="AMA538" s="25">
        <f t="shared" si="1000"/>
        <v>0</v>
      </c>
      <c r="AMB538" s="25">
        <f t="shared" si="1001"/>
        <v>0</v>
      </c>
      <c r="AMC538" s="25">
        <f t="shared" si="1738"/>
        <v>0</v>
      </c>
      <c r="AMD538" s="25">
        <f t="shared" si="1002"/>
        <v>0</v>
      </c>
      <c r="AME538" s="25">
        <f t="shared" si="1003"/>
        <v>0</v>
      </c>
      <c r="AMF538" s="30"/>
      <c r="AMG538" s="30"/>
      <c r="AMH538" s="30"/>
      <c r="AMI538" s="25">
        <f t="shared" si="1739"/>
        <v>0</v>
      </c>
      <c r="AMJ538" s="25">
        <f t="shared" si="1740"/>
        <v>0</v>
      </c>
      <c r="AMK538" s="25">
        <f t="shared" si="1741"/>
        <v>0</v>
      </c>
      <c r="AML538" s="25">
        <f t="shared" si="1742"/>
        <v>0</v>
      </c>
      <c r="AMM538" s="25">
        <f t="shared" si="1743"/>
        <v>0</v>
      </c>
      <c r="AMN538" s="25">
        <f t="shared" si="1744"/>
        <v>0</v>
      </c>
      <c r="AMO538" s="25">
        <f t="shared" si="1745"/>
        <v>67940.88</v>
      </c>
      <c r="AMP538" s="25">
        <f t="shared" si="1746"/>
        <v>67771.100000000006</v>
      </c>
      <c r="AMQ538" s="25">
        <f t="shared" si="1747"/>
        <v>67771.100000000006</v>
      </c>
      <c r="AMR538" s="25">
        <f t="shared" si="1748"/>
        <v>17184.86</v>
      </c>
      <c r="AMS538" s="25">
        <f t="shared" si="1749"/>
        <v>17942.05</v>
      </c>
      <c r="AMT538" s="25">
        <f t="shared" si="1750"/>
        <v>17942.05</v>
      </c>
      <c r="AMU538" s="25">
        <f t="shared" si="1751"/>
        <v>0</v>
      </c>
      <c r="AMV538" s="25">
        <f t="shared" si="1004"/>
        <v>0</v>
      </c>
      <c r="AMW538" s="25">
        <f t="shared" si="1005"/>
        <v>0</v>
      </c>
      <c r="AMX538" s="25">
        <f t="shared" si="1752"/>
        <v>0</v>
      </c>
      <c r="AMY538" s="25">
        <f t="shared" si="1006"/>
        <v>0</v>
      </c>
      <c r="AMZ538" s="25">
        <f t="shared" si="1007"/>
        <v>0</v>
      </c>
      <c r="ANA538" s="30"/>
      <c r="ANB538" s="30"/>
      <c r="ANC538" s="30"/>
      <c r="AND538" s="25">
        <f t="shared" si="1753"/>
        <v>0</v>
      </c>
      <c r="ANE538" s="25">
        <f t="shared" si="1754"/>
        <v>0</v>
      </c>
      <c r="ANF538" s="25">
        <f t="shared" si="1755"/>
        <v>0</v>
      </c>
      <c r="ANG538" s="25">
        <f t="shared" si="1756"/>
        <v>0</v>
      </c>
      <c r="ANH538" s="25">
        <f t="shared" si="1757"/>
        <v>0</v>
      </c>
      <c r="ANI538" s="25">
        <f t="shared" si="1758"/>
        <v>0</v>
      </c>
      <c r="ANJ538" s="25">
        <f t="shared" si="1759"/>
        <v>0</v>
      </c>
      <c r="ANK538" s="25">
        <f t="shared" si="1760"/>
        <v>0</v>
      </c>
      <c r="ANL538" s="25">
        <f t="shared" si="1761"/>
        <v>0</v>
      </c>
      <c r="ANM538" s="25">
        <f t="shared" si="1762"/>
        <v>18653.650000000001</v>
      </c>
      <c r="ANN538" s="25">
        <f t="shared" si="1763"/>
        <v>0</v>
      </c>
      <c r="ANO538" s="25">
        <f t="shared" si="1764"/>
        <v>0</v>
      </c>
      <c r="ANP538" s="25">
        <f t="shared" si="1765"/>
        <v>0</v>
      </c>
      <c r="ANQ538" s="25">
        <f t="shared" si="1008"/>
        <v>0</v>
      </c>
      <c r="ANR538" s="25">
        <f t="shared" si="1009"/>
        <v>0</v>
      </c>
      <c r="ANS538" s="25">
        <f t="shared" si="1766"/>
        <v>0</v>
      </c>
      <c r="ANT538" s="25">
        <f t="shared" si="1010"/>
        <v>0</v>
      </c>
      <c r="ANU538" s="25">
        <f t="shared" si="1011"/>
        <v>0</v>
      </c>
      <c r="ANV538" s="30"/>
      <c r="ANW538" s="30"/>
      <c r="ANX538" s="30"/>
      <c r="ANY538" s="25">
        <f t="shared" si="1767"/>
        <v>0</v>
      </c>
      <c r="ANZ538" s="25">
        <f t="shared" si="1768"/>
        <v>0</v>
      </c>
      <c r="AOA538" s="25">
        <f t="shared" si="1769"/>
        <v>0</v>
      </c>
      <c r="AOB538" s="25">
        <f t="shared" si="1770"/>
        <v>0</v>
      </c>
      <c r="AOC538" s="25">
        <f t="shared" si="1771"/>
        <v>0</v>
      </c>
      <c r="AOD538" s="25">
        <f t="shared" si="1772"/>
        <v>0</v>
      </c>
      <c r="AOE538" s="25">
        <f t="shared" si="1773"/>
        <v>68289.100000000006</v>
      </c>
      <c r="AOF538" s="25">
        <f t="shared" si="1774"/>
        <v>69077.75</v>
      </c>
      <c r="AOG538" s="25">
        <f t="shared" si="1775"/>
        <v>69077.75</v>
      </c>
      <c r="AOH538" s="25">
        <f t="shared" si="1776"/>
        <v>17797.22</v>
      </c>
      <c r="AOI538" s="25">
        <f t="shared" si="1777"/>
        <v>18584.25</v>
      </c>
      <c r="AOJ538" s="25">
        <f t="shared" si="1778"/>
        <v>18584.25</v>
      </c>
      <c r="AOK538" s="25">
        <f t="shared" si="1779"/>
        <v>0</v>
      </c>
      <c r="AOL538" s="25">
        <f t="shared" si="1012"/>
        <v>0</v>
      </c>
      <c r="AOM538" s="25">
        <f t="shared" si="1013"/>
        <v>0</v>
      </c>
      <c r="AON538" s="25">
        <f t="shared" si="1780"/>
        <v>0</v>
      </c>
      <c r="AOO538" s="25">
        <f t="shared" si="1014"/>
        <v>0</v>
      </c>
      <c r="AOP538" s="25">
        <f t="shared" si="1015"/>
        <v>0</v>
      </c>
      <c r="AOQ538" s="30"/>
      <c r="AOR538" s="30"/>
      <c r="AOS538" s="30"/>
      <c r="AOT538" s="25">
        <f t="shared" si="1781"/>
        <v>0</v>
      </c>
      <c r="AOU538" s="25">
        <f t="shared" si="1782"/>
        <v>0</v>
      </c>
      <c r="AOV538" s="25">
        <f t="shared" si="1783"/>
        <v>0</v>
      </c>
      <c r="AOW538" s="25">
        <f t="shared" si="1784"/>
        <v>0</v>
      </c>
      <c r="AOX538" s="25">
        <f t="shared" si="1785"/>
        <v>0</v>
      </c>
      <c r="AOY538" s="25">
        <f t="shared" si="1786"/>
        <v>0</v>
      </c>
      <c r="AOZ538" s="25">
        <f t="shared" si="1787"/>
        <v>67860.17</v>
      </c>
      <c r="APA538" s="25">
        <f t="shared" si="1788"/>
        <v>65689.75</v>
      </c>
      <c r="APB538" s="25">
        <f t="shared" si="1789"/>
        <v>65689.75</v>
      </c>
      <c r="APC538" s="25">
        <f t="shared" si="1790"/>
        <v>20279.849999999999</v>
      </c>
      <c r="APD538" s="25">
        <f t="shared" si="1791"/>
        <v>21175.8</v>
      </c>
      <c r="APE538" s="25">
        <f t="shared" si="1792"/>
        <v>21175.8</v>
      </c>
      <c r="APF538" s="25">
        <f t="shared" si="1793"/>
        <v>0</v>
      </c>
      <c r="APG538" s="25">
        <f t="shared" si="1016"/>
        <v>0</v>
      </c>
      <c r="APH538" s="25">
        <f t="shared" si="1017"/>
        <v>0</v>
      </c>
      <c r="API538" s="25">
        <f t="shared" si="1794"/>
        <v>0</v>
      </c>
      <c r="APJ538" s="25">
        <f t="shared" si="1018"/>
        <v>0</v>
      </c>
      <c r="APK538" s="25">
        <f t="shared" si="1019"/>
        <v>0</v>
      </c>
      <c r="APL538" s="30"/>
      <c r="APM538" s="30"/>
      <c r="APN538" s="30"/>
      <c r="APO538" s="25">
        <f t="shared" si="1795"/>
        <v>0</v>
      </c>
      <c r="APP538" s="25">
        <f t="shared" si="1796"/>
        <v>0</v>
      </c>
      <c r="APQ538" s="25">
        <f t="shared" si="1797"/>
        <v>0</v>
      </c>
      <c r="APR538" s="25">
        <f t="shared" si="1798"/>
        <v>0</v>
      </c>
      <c r="APS538" s="25">
        <f t="shared" si="1799"/>
        <v>0</v>
      </c>
      <c r="APT538" s="25">
        <f t="shared" si="1800"/>
        <v>0</v>
      </c>
      <c r="APU538" s="25">
        <f t="shared" si="1801"/>
        <v>67508.800000000003</v>
      </c>
      <c r="APV538" s="25">
        <f t="shared" si="1802"/>
        <v>67057.399999999994</v>
      </c>
      <c r="APW538" s="25">
        <f t="shared" si="1803"/>
        <v>67057.399999999994</v>
      </c>
      <c r="APX538" s="25">
        <f t="shared" si="1804"/>
        <v>17480.23</v>
      </c>
      <c r="APY538" s="25">
        <f t="shared" si="1805"/>
        <v>18277.38</v>
      </c>
      <c r="APZ538" s="25">
        <f t="shared" si="1806"/>
        <v>18277.38</v>
      </c>
      <c r="AQA538" s="25">
        <f t="shared" si="1807"/>
        <v>0</v>
      </c>
      <c r="AQB538" s="25">
        <f t="shared" si="1020"/>
        <v>0</v>
      </c>
      <c r="AQC538" s="25">
        <f t="shared" si="1021"/>
        <v>0</v>
      </c>
      <c r="AQD538" s="25">
        <f t="shared" si="1808"/>
        <v>0</v>
      </c>
      <c r="AQE538" s="25">
        <f t="shared" si="1022"/>
        <v>0</v>
      </c>
      <c r="AQF538" s="25">
        <f t="shared" si="1023"/>
        <v>0</v>
      </c>
      <c r="AQG538" s="30"/>
      <c r="AQH538" s="30"/>
      <c r="AQI538" s="30"/>
      <c r="AQJ538" s="25">
        <f t="shared" si="1809"/>
        <v>0</v>
      </c>
      <c r="AQK538" s="25">
        <f t="shared" si="1810"/>
        <v>0</v>
      </c>
      <c r="AQL538" s="25">
        <f t="shared" si="1811"/>
        <v>0</v>
      </c>
      <c r="AQM538" s="25">
        <f t="shared" si="1812"/>
        <v>0</v>
      </c>
      <c r="AQN538" s="25">
        <f t="shared" si="1813"/>
        <v>0</v>
      </c>
      <c r="AQO538" s="25">
        <f t="shared" si="1814"/>
        <v>0</v>
      </c>
      <c r="AQP538" s="25">
        <f t="shared" si="1815"/>
        <v>68176.600000000006</v>
      </c>
      <c r="AQQ538" s="25">
        <f t="shared" si="1816"/>
        <v>69475.960000000006</v>
      </c>
      <c r="AQR538" s="25">
        <f t="shared" si="1817"/>
        <v>69475.960000000006</v>
      </c>
      <c r="AQS538" s="25">
        <f t="shared" si="1818"/>
        <v>16064.17</v>
      </c>
      <c r="AQT538" s="25">
        <f t="shared" si="1819"/>
        <v>16818.330000000002</v>
      </c>
      <c r="AQU538" s="25">
        <f t="shared" si="1820"/>
        <v>16818.330000000002</v>
      </c>
      <c r="AQV538" s="25">
        <f t="shared" si="1821"/>
        <v>0</v>
      </c>
      <c r="AQW538" s="25">
        <f t="shared" si="1024"/>
        <v>0</v>
      </c>
      <c r="AQX538" s="25">
        <f t="shared" si="1025"/>
        <v>0</v>
      </c>
      <c r="AQY538" s="25">
        <f t="shared" si="1822"/>
        <v>0</v>
      </c>
      <c r="AQZ538" s="25">
        <f t="shared" si="1026"/>
        <v>0</v>
      </c>
      <c r="ARA538" s="25">
        <f t="shared" si="1027"/>
        <v>0</v>
      </c>
      <c r="ARB538" s="30"/>
      <c r="ARC538" s="30"/>
      <c r="ARD538" s="30"/>
      <c r="ARE538" s="25">
        <f t="shared" si="1823"/>
        <v>0</v>
      </c>
      <c r="ARF538" s="25">
        <f t="shared" si="1824"/>
        <v>0</v>
      </c>
      <c r="ARG538" s="25">
        <f t="shared" si="1825"/>
        <v>0</v>
      </c>
      <c r="ARH538" s="25">
        <f t="shared" si="1826"/>
        <v>0</v>
      </c>
      <c r="ARI538" s="25">
        <f t="shared" si="1827"/>
        <v>0</v>
      </c>
      <c r="ARJ538" s="25">
        <f t="shared" si="1828"/>
        <v>0</v>
      </c>
      <c r="ARK538" s="25">
        <f t="shared" si="1829"/>
        <v>67336.820000000007</v>
      </c>
      <c r="ARL538" s="25">
        <f t="shared" si="1830"/>
        <v>66651.53</v>
      </c>
      <c r="ARM538" s="25">
        <f t="shared" si="1831"/>
        <v>66651.53</v>
      </c>
      <c r="ARN538" s="25">
        <f t="shared" si="1832"/>
        <v>16418.41</v>
      </c>
      <c r="ARO538" s="25">
        <f t="shared" si="1833"/>
        <v>17109.580000000002</v>
      </c>
      <c r="ARP538" s="25">
        <f t="shared" si="1834"/>
        <v>17109.580000000002</v>
      </c>
      <c r="ARQ538" s="25">
        <f t="shared" si="1835"/>
        <v>0</v>
      </c>
      <c r="ARR538" s="25">
        <f t="shared" si="1028"/>
        <v>0</v>
      </c>
      <c r="ARS538" s="25">
        <f t="shared" si="1029"/>
        <v>0</v>
      </c>
      <c r="ART538" s="25">
        <f t="shared" si="1836"/>
        <v>0</v>
      </c>
      <c r="ARU538" s="25">
        <f t="shared" si="1030"/>
        <v>0</v>
      </c>
      <c r="ARV538" s="25">
        <f t="shared" si="1031"/>
        <v>0</v>
      </c>
      <c r="ARW538" s="30"/>
      <c r="ARX538" s="30"/>
      <c r="ARY538" s="30"/>
      <c r="ARZ538" s="25">
        <f t="shared" si="1837"/>
        <v>0</v>
      </c>
      <c r="ASA538" s="25">
        <f t="shared" si="1838"/>
        <v>0</v>
      </c>
      <c r="ASB538" s="25">
        <f t="shared" si="1839"/>
        <v>0</v>
      </c>
      <c r="ASC538" s="25">
        <f t="shared" si="1840"/>
        <v>0</v>
      </c>
      <c r="ASD538" s="25">
        <f t="shared" si="1841"/>
        <v>0</v>
      </c>
      <c r="ASE538" s="25">
        <f t="shared" si="1842"/>
        <v>0</v>
      </c>
      <c r="ASF538" s="25">
        <f t="shared" si="1843"/>
        <v>67537.31</v>
      </c>
      <c r="ASG538" s="25">
        <f t="shared" si="1844"/>
        <v>65689.06</v>
      </c>
      <c r="ASH538" s="25">
        <f t="shared" si="1845"/>
        <v>65689.06</v>
      </c>
      <c r="ASI538" s="25">
        <f t="shared" si="1846"/>
        <v>17562.05</v>
      </c>
      <c r="ASJ538" s="25">
        <f t="shared" si="1847"/>
        <v>16014.38</v>
      </c>
      <c r="ASK538" s="25">
        <f t="shared" si="1848"/>
        <v>16014.38</v>
      </c>
      <c r="ASL538" s="25">
        <f t="shared" si="1849"/>
        <v>0</v>
      </c>
      <c r="ASM538" s="25">
        <f t="shared" si="1032"/>
        <v>0</v>
      </c>
      <c r="ASN538" s="25">
        <f t="shared" si="1033"/>
        <v>0</v>
      </c>
      <c r="ASO538" s="25">
        <f t="shared" si="1850"/>
        <v>0</v>
      </c>
      <c r="ASP538" s="25">
        <f t="shared" si="1034"/>
        <v>0</v>
      </c>
      <c r="ASQ538" s="25">
        <f t="shared" si="1035"/>
        <v>0</v>
      </c>
      <c r="ASR538" s="30"/>
      <c r="ASS538" s="30"/>
      <c r="AST538" s="30"/>
      <c r="ASU538" s="25">
        <f t="shared" si="1851"/>
        <v>0</v>
      </c>
      <c r="ASV538" s="25">
        <f t="shared" si="1852"/>
        <v>0</v>
      </c>
      <c r="ASW538" s="25">
        <f t="shared" si="1853"/>
        <v>0</v>
      </c>
      <c r="ASX538" s="25">
        <f t="shared" si="1854"/>
        <v>0</v>
      </c>
      <c r="ASY538" s="25">
        <f t="shared" si="1855"/>
        <v>0</v>
      </c>
      <c r="ASZ538" s="25">
        <f t="shared" si="1856"/>
        <v>0</v>
      </c>
      <c r="ATA538" s="25">
        <f t="shared" si="1857"/>
        <v>67689.179999999993</v>
      </c>
      <c r="ATB538" s="25">
        <f t="shared" si="1858"/>
        <v>65961.89</v>
      </c>
      <c r="ATC538" s="25">
        <f t="shared" si="1859"/>
        <v>65961.89</v>
      </c>
      <c r="ATD538" s="25">
        <f t="shared" si="1860"/>
        <v>15434.36</v>
      </c>
      <c r="ATE538" s="25">
        <f t="shared" si="1861"/>
        <v>16108.16</v>
      </c>
      <c r="ATF538" s="25">
        <f t="shared" si="1862"/>
        <v>16108.16</v>
      </c>
      <c r="ATG538" s="25">
        <f t="shared" si="1863"/>
        <v>0</v>
      </c>
      <c r="ATH538" s="25">
        <f t="shared" si="1036"/>
        <v>0</v>
      </c>
      <c r="ATI538" s="25">
        <f t="shared" si="1037"/>
        <v>0</v>
      </c>
      <c r="ATJ538" s="25">
        <f t="shared" si="1864"/>
        <v>0</v>
      </c>
      <c r="ATK538" s="25">
        <f t="shared" si="1038"/>
        <v>0</v>
      </c>
      <c r="ATL538" s="25">
        <f t="shared" si="1039"/>
        <v>0</v>
      </c>
      <c r="ATM538" s="30"/>
      <c r="ATN538" s="30"/>
      <c r="ATO538" s="30"/>
      <c r="ATP538" s="25">
        <f t="shared" si="1865"/>
        <v>0</v>
      </c>
      <c r="ATQ538" s="25">
        <f t="shared" si="1866"/>
        <v>0</v>
      </c>
      <c r="ATR538" s="25">
        <f t="shared" si="1867"/>
        <v>0</v>
      </c>
      <c r="ATS538" s="25">
        <f t="shared" si="1868"/>
        <v>0</v>
      </c>
      <c r="ATT538" s="25">
        <f t="shared" si="1869"/>
        <v>0</v>
      </c>
      <c r="ATU538" s="25">
        <f t="shared" si="1870"/>
        <v>0</v>
      </c>
      <c r="ATV538" s="25">
        <f t="shared" si="1871"/>
        <v>67640.289999999994</v>
      </c>
      <c r="ATW538" s="25">
        <f t="shared" si="1872"/>
        <v>67919</v>
      </c>
      <c r="ATX538" s="25">
        <f t="shared" si="1873"/>
        <v>67919</v>
      </c>
      <c r="ATY538" s="25">
        <f t="shared" si="1874"/>
        <v>17276.150000000001</v>
      </c>
      <c r="ATZ538" s="25">
        <f t="shared" si="1875"/>
        <v>13770.33</v>
      </c>
      <c r="AUA538" s="25">
        <f t="shared" si="1876"/>
        <v>13770.33</v>
      </c>
      <c r="AUB538" s="25">
        <f t="shared" si="1877"/>
        <v>0</v>
      </c>
      <c r="AUC538" s="25">
        <f t="shared" si="1040"/>
        <v>0</v>
      </c>
      <c r="AUD538" s="25">
        <f t="shared" si="1041"/>
        <v>0</v>
      </c>
      <c r="AUE538" s="25">
        <f t="shared" si="1878"/>
        <v>0</v>
      </c>
      <c r="AUF538" s="25">
        <f t="shared" si="1042"/>
        <v>0</v>
      </c>
      <c r="AUG538" s="25">
        <f t="shared" si="1043"/>
        <v>0</v>
      </c>
      <c r="AUH538" s="30"/>
      <c r="AUI538" s="30"/>
      <c r="AUJ538" s="30"/>
      <c r="AUK538" s="25">
        <f t="shared" si="1879"/>
        <v>0</v>
      </c>
      <c r="AUL538" s="25">
        <f t="shared" si="1880"/>
        <v>0</v>
      </c>
      <c r="AUM538" s="25">
        <f t="shared" si="1881"/>
        <v>0</v>
      </c>
      <c r="AUN538" s="25">
        <f t="shared" si="1882"/>
        <v>0</v>
      </c>
      <c r="AUO538" s="25">
        <f t="shared" si="1883"/>
        <v>0</v>
      </c>
      <c r="AUP538" s="25">
        <f t="shared" si="1884"/>
        <v>0</v>
      </c>
      <c r="AUQ538" s="25">
        <f t="shared" si="1885"/>
        <v>66970.429999999993</v>
      </c>
      <c r="AUR538" s="25">
        <f t="shared" si="1886"/>
        <v>66692.5</v>
      </c>
      <c r="AUS538" s="25">
        <f t="shared" si="1887"/>
        <v>66692.5</v>
      </c>
      <c r="AUT538" s="25">
        <f t="shared" si="1888"/>
        <v>18456.02</v>
      </c>
      <c r="AUU538" s="25">
        <f t="shared" si="1889"/>
        <v>14943.48</v>
      </c>
      <c r="AUV538" s="25">
        <f t="shared" si="1890"/>
        <v>14943.48</v>
      </c>
      <c r="AUW538" s="25">
        <f t="shared" si="1891"/>
        <v>0</v>
      </c>
      <c r="AUX538" s="25">
        <f t="shared" si="1044"/>
        <v>0</v>
      </c>
      <c r="AUY538" s="25">
        <f t="shared" si="1045"/>
        <v>0</v>
      </c>
      <c r="AUZ538" s="25">
        <f t="shared" si="1892"/>
        <v>0</v>
      </c>
      <c r="AVA538" s="25">
        <f t="shared" si="1046"/>
        <v>0</v>
      </c>
      <c r="AVB538" s="25">
        <f t="shared" si="1047"/>
        <v>0</v>
      </c>
      <c r="AVC538" s="59">
        <f t="shared" si="1893"/>
        <v>28</v>
      </c>
      <c r="AVD538" s="59">
        <f t="shared" si="1048"/>
        <v>28</v>
      </c>
      <c r="AVE538" s="59">
        <f t="shared" si="1048"/>
        <v>28</v>
      </c>
      <c r="AVF538" s="25">
        <f t="shared" si="1049"/>
        <v>1815576</v>
      </c>
      <c r="AVG538" s="25">
        <f t="shared" si="1050"/>
        <v>1889160</v>
      </c>
      <c r="AVH538" s="25">
        <f t="shared" si="1051"/>
        <v>1889160</v>
      </c>
      <c r="AVI538" s="25">
        <f t="shared" si="1052"/>
        <v>1122322.6000000001</v>
      </c>
      <c r="AVJ538" s="25">
        <f t="shared" si="1053"/>
        <v>1136518.6000000001</v>
      </c>
      <c r="AVK538" s="25">
        <f t="shared" si="1054"/>
        <v>1136518.6000000001</v>
      </c>
      <c r="AVL538" s="25"/>
      <c r="AVM538" s="25"/>
      <c r="AVN538" s="25"/>
      <c r="AVO538" s="25"/>
      <c r="AVP538" s="25"/>
      <c r="AVQ538" s="25"/>
      <c r="AVR538" s="25">
        <f t="shared" si="1055"/>
        <v>1888291.72</v>
      </c>
      <c r="AVS538" s="25">
        <f t="shared" si="1056"/>
        <v>1900110.24</v>
      </c>
      <c r="AVT538" s="25">
        <f t="shared" si="1057"/>
        <v>1900110.24</v>
      </c>
      <c r="AVU538" s="25">
        <f t="shared" si="1058"/>
        <v>508132.24</v>
      </c>
      <c r="AVV538" s="25">
        <f t="shared" si="1059"/>
        <v>530078.07999999996</v>
      </c>
      <c r="AVW538" s="25">
        <f t="shared" si="1060"/>
        <v>530078.07999999996</v>
      </c>
    </row>
    <row r="539" spans="1:1271" ht="38.25" customHeight="1">
      <c r="A539" s="88" t="s">
        <v>68</v>
      </c>
      <c r="B539" s="88" t="s">
        <v>84</v>
      </c>
      <c r="C539" s="5"/>
      <c r="D539" s="99"/>
      <c r="E539" s="77"/>
      <c r="F539" s="38">
        <f t="shared" si="1061"/>
        <v>46315</v>
      </c>
      <c r="G539" s="38">
        <f t="shared" si="1061"/>
        <v>48193</v>
      </c>
      <c r="H539" s="38">
        <f t="shared" si="1061"/>
        <v>48193</v>
      </c>
      <c r="I539" s="25">
        <f t="shared" si="1062"/>
        <v>40087.629999999997</v>
      </c>
      <c r="J539" s="25">
        <f t="shared" si="1062"/>
        <v>40594.629999999997</v>
      </c>
      <c r="K539" s="25">
        <f t="shared" si="1062"/>
        <v>40594.629999999997</v>
      </c>
      <c r="L539" s="30"/>
      <c r="M539" s="30"/>
      <c r="N539" s="30"/>
      <c r="O539" s="25">
        <f t="shared" si="1063"/>
        <v>0</v>
      </c>
      <c r="P539" s="25">
        <f t="shared" si="1064"/>
        <v>0</v>
      </c>
      <c r="Q539" s="25">
        <f t="shared" si="1065"/>
        <v>0</v>
      </c>
      <c r="R539" s="25">
        <f t="shared" si="1066"/>
        <v>0</v>
      </c>
      <c r="S539" s="25">
        <f t="shared" si="1067"/>
        <v>0</v>
      </c>
      <c r="T539" s="25">
        <f t="shared" si="1068"/>
        <v>0</v>
      </c>
      <c r="U539" s="25">
        <f t="shared" si="1069"/>
        <v>51331.87</v>
      </c>
      <c r="V539" s="25">
        <f t="shared" si="1070"/>
        <v>0</v>
      </c>
      <c r="W539" s="25">
        <f t="shared" si="1071"/>
        <v>0</v>
      </c>
      <c r="X539" s="25">
        <f t="shared" si="1072"/>
        <v>32076.59</v>
      </c>
      <c r="Y539" s="25">
        <f t="shared" si="1073"/>
        <v>0</v>
      </c>
      <c r="Z539" s="25">
        <f t="shared" si="1074"/>
        <v>0</v>
      </c>
      <c r="AA539" s="25">
        <f t="shared" si="1075"/>
        <v>0</v>
      </c>
      <c r="AB539" s="25">
        <f t="shared" si="811"/>
        <v>0</v>
      </c>
      <c r="AC539" s="25">
        <f t="shared" si="811"/>
        <v>0</v>
      </c>
      <c r="AD539" s="25">
        <f t="shared" si="1076"/>
        <v>0</v>
      </c>
      <c r="AE539" s="25">
        <f t="shared" si="812"/>
        <v>0</v>
      </c>
      <c r="AF539" s="25">
        <f t="shared" si="812"/>
        <v>0</v>
      </c>
      <c r="AG539" s="30"/>
      <c r="AH539" s="30"/>
      <c r="AI539" s="30"/>
      <c r="AJ539" s="25">
        <f t="shared" si="1077"/>
        <v>0</v>
      </c>
      <c r="AK539" s="25">
        <f t="shared" si="1078"/>
        <v>0</v>
      </c>
      <c r="AL539" s="25">
        <f t="shared" si="1079"/>
        <v>0</v>
      </c>
      <c r="AM539" s="25">
        <f t="shared" si="1080"/>
        <v>0</v>
      </c>
      <c r="AN539" s="25">
        <f t="shared" si="1081"/>
        <v>0</v>
      </c>
      <c r="AO539" s="25">
        <f t="shared" si="1082"/>
        <v>0</v>
      </c>
      <c r="AP539" s="25">
        <f t="shared" si="1083"/>
        <v>48685.9</v>
      </c>
      <c r="AQ539" s="25">
        <f t="shared" si="1084"/>
        <v>43049.55</v>
      </c>
      <c r="AR539" s="25">
        <f t="shared" si="1085"/>
        <v>43049.55</v>
      </c>
      <c r="AS539" s="25">
        <f t="shared" si="1086"/>
        <v>19687.03</v>
      </c>
      <c r="AT539" s="25">
        <f t="shared" si="1087"/>
        <v>15375.56</v>
      </c>
      <c r="AU539" s="25">
        <f t="shared" si="1088"/>
        <v>15375.56</v>
      </c>
      <c r="AV539" s="25">
        <f t="shared" si="1089"/>
        <v>0</v>
      </c>
      <c r="AW539" s="25">
        <f t="shared" si="813"/>
        <v>0</v>
      </c>
      <c r="AX539" s="25">
        <f t="shared" si="814"/>
        <v>0</v>
      </c>
      <c r="AY539" s="25">
        <f t="shared" si="1090"/>
        <v>0</v>
      </c>
      <c r="AZ539" s="25">
        <f t="shared" si="815"/>
        <v>0</v>
      </c>
      <c r="BA539" s="25">
        <f t="shared" si="816"/>
        <v>0</v>
      </c>
      <c r="BB539" s="30"/>
      <c r="BC539" s="30"/>
      <c r="BD539" s="30"/>
      <c r="BE539" s="25">
        <f t="shared" si="1091"/>
        <v>0</v>
      </c>
      <c r="BF539" s="25">
        <f t="shared" si="1092"/>
        <v>0</v>
      </c>
      <c r="BG539" s="25">
        <f t="shared" si="1093"/>
        <v>0</v>
      </c>
      <c r="BH539" s="25">
        <f t="shared" si="1094"/>
        <v>0</v>
      </c>
      <c r="BI539" s="25">
        <f t="shared" si="1095"/>
        <v>0</v>
      </c>
      <c r="BJ539" s="25">
        <f t="shared" si="1096"/>
        <v>0</v>
      </c>
      <c r="BK539" s="25">
        <f t="shared" si="1097"/>
        <v>49589.13</v>
      </c>
      <c r="BL539" s="25">
        <f t="shared" si="1098"/>
        <v>51603.26</v>
      </c>
      <c r="BM539" s="25">
        <f t="shared" si="1099"/>
        <v>51603.26</v>
      </c>
      <c r="BN539" s="25">
        <f t="shared" si="1100"/>
        <v>19576.59</v>
      </c>
      <c r="BO539" s="25">
        <f t="shared" si="1101"/>
        <v>20564.599999999999</v>
      </c>
      <c r="BP539" s="25">
        <f t="shared" si="1102"/>
        <v>20564.599999999999</v>
      </c>
      <c r="BQ539" s="25">
        <f t="shared" si="1103"/>
        <v>0</v>
      </c>
      <c r="BR539" s="25">
        <f t="shared" si="817"/>
        <v>0</v>
      </c>
      <c r="BS539" s="25">
        <f t="shared" si="818"/>
        <v>0</v>
      </c>
      <c r="BT539" s="25">
        <f t="shared" si="1104"/>
        <v>0</v>
      </c>
      <c r="BU539" s="25">
        <f t="shared" si="819"/>
        <v>0</v>
      </c>
      <c r="BV539" s="25">
        <f t="shared" si="820"/>
        <v>0</v>
      </c>
      <c r="BW539" s="30"/>
      <c r="BX539" s="30"/>
      <c r="BY539" s="30"/>
      <c r="BZ539" s="25">
        <f t="shared" si="1105"/>
        <v>0</v>
      </c>
      <c r="CA539" s="25">
        <f t="shared" si="1106"/>
        <v>0</v>
      </c>
      <c r="CB539" s="25">
        <f t="shared" si="1107"/>
        <v>0</v>
      </c>
      <c r="CC539" s="25">
        <f t="shared" si="1108"/>
        <v>0</v>
      </c>
      <c r="CD539" s="25">
        <f t="shared" si="1109"/>
        <v>0</v>
      </c>
      <c r="CE539" s="25">
        <f t="shared" si="1110"/>
        <v>0</v>
      </c>
      <c r="CF539" s="25">
        <f t="shared" si="1111"/>
        <v>0</v>
      </c>
      <c r="CG539" s="25">
        <f t="shared" si="1112"/>
        <v>0</v>
      </c>
      <c r="CH539" s="25">
        <f t="shared" si="1113"/>
        <v>0</v>
      </c>
      <c r="CI539" s="25">
        <f t="shared" si="1114"/>
        <v>0</v>
      </c>
      <c r="CJ539" s="25">
        <f t="shared" si="1115"/>
        <v>0</v>
      </c>
      <c r="CK539" s="25">
        <f t="shared" si="1116"/>
        <v>0</v>
      </c>
      <c r="CL539" s="25">
        <f t="shared" si="1117"/>
        <v>0</v>
      </c>
      <c r="CM539" s="25">
        <f t="shared" si="821"/>
        <v>0</v>
      </c>
      <c r="CN539" s="25">
        <f t="shared" si="822"/>
        <v>0</v>
      </c>
      <c r="CO539" s="25">
        <f t="shared" si="1118"/>
        <v>0</v>
      </c>
      <c r="CP539" s="25">
        <f t="shared" si="823"/>
        <v>0</v>
      </c>
      <c r="CQ539" s="25">
        <f t="shared" si="824"/>
        <v>0</v>
      </c>
      <c r="CR539" s="30"/>
      <c r="CS539" s="30"/>
      <c r="CT539" s="30"/>
      <c r="CU539" s="25">
        <f t="shared" si="1119"/>
        <v>0</v>
      </c>
      <c r="CV539" s="25">
        <f t="shared" si="1120"/>
        <v>0</v>
      </c>
      <c r="CW539" s="25">
        <f t="shared" si="1121"/>
        <v>0</v>
      </c>
      <c r="CX539" s="25">
        <f t="shared" si="1122"/>
        <v>0</v>
      </c>
      <c r="CY539" s="25">
        <f t="shared" si="1123"/>
        <v>0</v>
      </c>
      <c r="CZ539" s="25">
        <f t="shared" si="1124"/>
        <v>0</v>
      </c>
      <c r="DA539" s="25">
        <f t="shared" si="1125"/>
        <v>48286.26</v>
      </c>
      <c r="DB539" s="25">
        <f t="shared" si="1126"/>
        <v>48193.13</v>
      </c>
      <c r="DC539" s="25">
        <f t="shared" si="1127"/>
        <v>48193.13</v>
      </c>
      <c r="DD539" s="25">
        <f t="shared" si="1128"/>
        <v>21810.37</v>
      </c>
      <c r="DE539" s="25">
        <f t="shared" si="1129"/>
        <v>22938.98</v>
      </c>
      <c r="DF539" s="25">
        <f t="shared" si="1130"/>
        <v>22938.98</v>
      </c>
      <c r="DG539" s="25">
        <f t="shared" si="1131"/>
        <v>0</v>
      </c>
      <c r="DH539" s="25">
        <f t="shared" si="825"/>
        <v>0</v>
      </c>
      <c r="DI539" s="25">
        <f t="shared" si="826"/>
        <v>0</v>
      </c>
      <c r="DJ539" s="25">
        <f t="shared" si="1132"/>
        <v>0</v>
      </c>
      <c r="DK539" s="25">
        <f t="shared" si="827"/>
        <v>0</v>
      </c>
      <c r="DL539" s="25">
        <f t="shared" si="828"/>
        <v>0</v>
      </c>
      <c r="DM539" s="30">
        <v>28</v>
      </c>
      <c r="DN539" s="30">
        <v>28</v>
      </c>
      <c r="DO539" s="30">
        <v>28</v>
      </c>
      <c r="DP539" s="25">
        <f t="shared" si="1133"/>
        <v>1296820</v>
      </c>
      <c r="DQ539" s="25">
        <f t="shared" si="1134"/>
        <v>1349404</v>
      </c>
      <c r="DR539" s="25">
        <f t="shared" si="1135"/>
        <v>1349404</v>
      </c>
      <c r="DS539" s="25">
        <f t="shared" si="1136"/>
        <v>1122453.6399999999</v>
      </c>
      <c r="DT539" s="25">
        <f t="shared" si="1137"/>
        <v>1136649.6399999999</v>
      </c>
      <c r="DU539" s="25">
        <f t="shared" si="1138"/>
        <v>1136649.6399999999</v>
      </c>
      <c r="DV539" s="25">
        <f t="shared" si="1139"/>
        <v>48762.91</v>
      </c>
      <c r="DW539" s="25">
        <f t="shared" si="1140"/>
        <v>48831.13</v>
      </c>
      <c r="DX539" s="25">
        <f t="shared" si="1141"/>
        <v>48831.13</v>
      </c>
      <c r="DY539" s="25">
        <f t="shared" si="1142"/>
        <v>22920.52</v>
      </c>
      <c r="DZ539" s="25">
        <f t="shared" si="1143"/>
        <v>24042.41</v>
      </c>
      <c r="EA539" s="25">
        <f t="shared" si="1144"/>
        <v>24042.41</v>
      </c>
      <c r="EB539" s="25">
        <f t="shared" si="1145"/>
        <v>1365361.48</v>
      </c>
      <c r="EC539" s="25">
        <f t="shared" si="829"/>
        <v>1367271.64</v>
      </c>
      <c r="ED539" s="25">
        <f t="shared" si="830"/>
        <v>1367271.64</v>
      </c>
      <c r="EE539" s="25">
        <f t="shared" si="1146"/>
        <v>641774.56000000006</v>
      </c>
      <c r="EF539" s="25">
        <f t="shared" si="831"/>
        <v>673187.48</v>
      </c>
      <c r="EG539" s="25">
        <f t="shared" si="832"/>
        <v>673187.48</v>
      </c>
      <c r="EH539" s="30"/>
      <c r="EI539" s="30"/>
      <c r="EJ539" s="30"/>
      <c r="EK539" s="25">
        <f t="shared" si="1147"/>
        <v>0</v>
      </c>
      <c r="EL539" s="25">
        <f t="shared" si="1148"/>
        <v>0</v>
      </c>
      <c r="EM539" s="25">
        <f t="shared" si="1149"/>
        <v>0</v>
      </c>
      <c r="EN539" s="25">
        <f t="shared" si="1150"/>
        <v>0</v>
      </c>
      <c r="EO539" s="25">
        <f t="shared" si="1151"/>
        <v>0</v>
      </c>
      <c r="EP539" s="25">
        <f t="shared" si="1152"/>
        <v>0</v>
      </c>
      <c r="EQ539" s="25">
        <f t="shared" si="1153"/>
        <v>50020.42</v>
      </c>
      <c r="ER539" s="25">
        <f t="shared" si="1154"/>
        <v>52048.39</v>
      </c>
      <c r="ES539" s="25">
        <f t="shared" si="1155"/>
        <v>52048.39</v>
      </c>
      <c r="ET539" s="25">
        <f t="shared" si="1156"/>
        <v>23470.32</v>
      </c>
      <c r="EU539" s="25">
        <f t="shared" si="1157"/>
        <v>24460.12</v>
      </c>
      <c r="EV539" s="25">
        <f t="shared" si="1158"/>
        <v>24460.12</v>
      </c>
      <c r="EW539" s="25">
        <f t="shared" si="1159"/>
        <v>0</v>
      </c>
      <c r="EX539" s="25">
        <f t="shared" si="833"/>
        <v>0</v>
      </c>
      <c r="EY539" s="25">
        <f t="shared" si="834"/>
        <v>0</v>
      </c>
      <c r="EZ539" s="25">
        <f t="shared" si="1160"/>
        <v>0</v>
      </c>
      <c r="FA539" s="25">
        <f t="shared" si="835"/>
        <v>0</v>
      </c>
      <c r="FB539" s="25">
        <f t="shared" si="836"/>
        <v>0</v>
      </c>
      <c r="FC539" s="30"/>
      <c r="FD539" s="30"/>
      <c r="FE539" s="30"/>
      <c r="FF539" s="25">
        <f t="shared" si="1161"/>
        <v>0</v>
      </c>
      <c r="FG539" s="25">
        <f t="shared" si="1162"/>
        <v>0</v>
      </c>
      <c r="FH539" s="25">
        <f t="shared" si="1163"/>
        <v>0</v>
      </c>
      <c r="FI539" s="25">
        <f t="shared" si="1164"/>
        <v>0</v>
      </c>
      <c r="FJ539" s="25">
        <f t="shared" si="1165"/>
        <v>0</v>
      </c>
      <c r="FK539" s="25">
        <f t="shared" si="1166"/>
        <v>0</v>
      </c>
      <c r="FL539" s="25">
        <f t="shared" si="1167"/>
        <v>48309.23</v>
      </c>
      <c r="FM539" s="25">
        <f t="shared" si="1168"/>
        <v>47628.12</v>
      </c>
      <c r="FN539" s="25">
        <f t="shared" si="1169"/>
        <v>47628.12</v>
      </c>
      <c r="FO539" s="25">
        <f t="shared" si="1170"/>
        <v>17177.939999999999</v>
      </c>
      <c r="FP539" s="25">
        <f t="shared" si="1171"/>
        <v>17985.82</v>
      </c>
      <c r="FQ539" s="25">
        <f t="shared" si="1172"/>
        <v>17985.82</v>
      </c>
      <c r="FR539" s="25">
        <f t="shared" si="1173"/>
        <v>0</v>
      </c>
      <c r="FS539" s="25">
        <f t="shared" si="837"/>
        <v>0</v>
      </c>
      <c r="FT539" s="25">
        <f t="shared" si="838"/>
        <v>0</v>
      </c>
      <c r="FU539" s="25">
        <f t="shared" si="1174"/>
        <v>0</v>
      </c>
      <c r="FV539" s="25">
        <f t="shared" si="839"/>
        <v>0</v>
      </c>
      <c r="FW539" s="25">
        <f t="shared" si="840"/>
        <v>0</v>
      </c>
      <c r="FX539" s="30"/>
      <c r="FY539" s="30"/>
      <c r="FZ539" s="30"/>
      <c r="GA539" s="25">
        <f t="shared" si="1176"/>
        <v>0</v>
      </c>
      <c r="GB539" s="25">
        <f t="shared" si="1177"/>
        <v>0</v>
      </c>
      <c r="GC539" s="25">
        <f t="shared" si="1178"/>
        <v>0</v>
      </c>
      <c r="GD539" s="25">
        <f t="shared" si="1179"/>
        <v>0</v>
      </c>
      <c r="GE539" s="25">
        <f t="shared" si="1180"/>
        <v>0</v>
      </c>
      <c r="GF539" s="25">
        <f t="shared" si="1181"/>
        <v>0</v>
      </c>
      <c r="GG539" s="25">
        <f t="shared" si="1182"/>
        <v>0</v>
      </c>
      <c r="GH539" s="25">
        <f t="shared" si="1183"/>
        <v>0</v>
      </c>
      <c r="GI539" s="25">
        <f t="shared" si="1184"/>
        <v>0</v>
      </c>
      <c r="GJ539" s="25">
        <f t="shared" si="1185"/>
        <v>0</v>
      </c>
      <c r="GK539" s="25">
        <f t="shared" si="1186"/>
        <v>0</v>
      </c>
      <c r="GL539" s="25">
        <f t="shared" si="1187"/>
        <v>0</v>
      </c>
      <c r="GM539" s="25">
        <f t="shared" si="1188"/>
        <v>0</v>
      </c>
      <c r="GN539" s="25">
        <f t="shared" si="842"/>
        <v>0</v>
      </c>
      <c r="GO539" s="25">
        <f t="shared" si="843"/>
        <v>0</v>
      </c>
      <c r="GP539" s="25">
        <f t="shared" si="1189"/>
        <v>0</v>
      </c>
      <c r="GQ539" s="25">
        <f t="shared" si="844"/>
        <v>0</v>
      </c>
      <c r="GR539" s="25">
        <f t="shared" si="845"/>
        <v>0</v>
      </c>
      <c r="GS539" s="30"/>
      <c r="GT539" s="30"/>
      <c r="GU539" s="30"/>
      <c r="GV539" s="25">
        <f t="shared" si="1190"/>
        <v>0</v>
      </c>
      <c r="GW539" s="25">
        <f t="shared" si="1191"/>
        <v>0</v>
      </c>
      <c r="GX539" s="25">
        <f t="shared" si="1192"/>
        <v>0</v>
      </c>
      <c r="GY539" s="25">
        <f t="shared" si="1193"/>
        <v>0</v>
      </c>
      <c r="GZ539" s="25">
        <f t="shared" si="1194"/>
        <v>0</v>
      </c>
      <c r="HA539" s="25">
        <f t="shared" si="1195"/>
        <v>0</v>
      </c>
      <c r="HB539" s="25">
        <f t="shared" si="1196"/>
        <v>48254.55</v>
      </c>
      <c r="HC539" s="25">
        <f t="shared" si="1197"/>
        <v>44209.919999999998</v>
      </c>
      <c r="HD539" s="25">
        <f t="shared" si="1198"/>
        <v>44209.919999999998</v>
      </c>
      <c r="HE539" s="25">
        <f t="shared" si="1199"/>
        <v>31001.84</v>
      </c>
      <c r="HF539" s="25">
        <f t="shared" si="1200"/>
        <v>32567.93</v>
      </c>
      <c r="HG539" s="25">
        <f t="shared" si="1201"/>
        <v>32567.93</v>
      </c>
      <c r="HH539" s="25">
        <f t="shared" si="1202"/>
        <v>0</v>
      </c>
      <c r="HI539" s="25">
        <f t="shared" si="846"/>
        <v>0</v>
      </c>
      <c r="HJ539" s="25">
        <f t="shared" si="847"/>
        <v>0</v>
      </c>
      <c r="HK539" s="25">
        <f t="shared" si="1203"/>
        <v>0</v>
      </c>
      <c r="HL539" s="25">
        <f t="shared" si="848"/>
        <v>0</v>
      </c>
      <c r="HM539" s="25">
        <f t="shared" si="849"/>
        <v>0</v>
      </c>
      <c r="HN539" s="123"/>
      <c r="HO539" s="123"/>
      <c r="HP539" s="123"/>
      <c r="HQ539" s="25">
        <f t="shared" si="1204"/>
        <v>0</v>
      </c>
      <c r="HR539" s="25">
        <f t="shared" si="1205"/>
        <v>0</v>
      </c>
      <c r="HS539" s="25">
        <f t="shared" si="1206"/>
        <v>0</v>
      </c>
      <c r="HT539" s="25">
        <f t="shared" si="1207"/>
        <v>0</v>
      </c>
      <c r="HU539" s="25">
        <f t="shared" si="1208"/>
        <v>0</v>
      </c>
      <c r="HV539" s="25">
        <f t="shared" si="1209"/>
        <v>0</v>
      </c>
      <c r="HW539" s="25">
        <f t="shared" si="1210"/>
        <v>38212.54</v>
      </c>
      <c r="HX539" s="25">
        <f t="shared" si="1211"/>
        <v>48469.120000000003</v>
      </c>
      <c r="HY539" s="25">
        <f t="shared" si="1212"/>
        <v>48469.120000000003</v>
      </c>
      <c r="HZ539" s="25">
        <f t="shared" si="1213"/>
        <v>17703.55</v>
      </c>
      <c r="IA539" s="25">
        <f t="shared" si="1214"/>
        <v>17587.3</v>
      </c>
      <c r="IB539" s="25">
        <f t="shared" si="1215"/>
        <v>17587.3</v>
      </c>
      <c r="IC539" s="25">
        <f t="shared" si="1216"/>
        <v>0</v>
      </c>
      <c r="ID539" s="25">
        <f t="shared" si="850"/>
        <v>0</v>
      </c>
      <c r="IE539" s="25">
        <f t="shared" si="851"/>
        <v>0</v>
      </c>
      <c r="IF539" s="25">
        <f t="shared" si="1217"/>
        <v>0</v>
      </c>
      <c r="IG539" s="25">
        <f t="shared" si="852"/>
        <v>0</v>
      </c>
      <c r="IH539" s="25">
        <f t="shared" si="853"/>
        <v>0</v>
      </c>
      <c r="II539" s="30"/>
      <c r="IJ539" s="30"/>
      <c r="IK539" s="30"/>
      <c r="IL539" s="25">
        <f t="shared" si="1218"/>
        <v>0</v>
      </c>
      <c r="IM539" s="25">
        <f t="shared" si="1219"/>
        <v>0</v>
      </c>
      <c r="IN539" s="25">
        <f t="shared" si="1220"/>
        <v>0</v>
      </c>
      <c r="IO539" s="25">
        <f t="shared" si="1221"/>
        <v>0</v>
      </c>
      <c r="IP539" s="25">
        <f t="shared" si="1222"/>
        <v>0</v>
      </c>
      <c r="IQ539" s="25">
        <f t="shared" si="1223"/>
        <v>0</v>
      </c>
      <c r="IR539" s="25">
        <f t="shared" si="1224"/>
        <v>48317.65</v>
      </c>
      <c r="IS539" s="25">
        <f t="shared" si="1225"/>
        <v>48476.47</v>
      </c>
      <c r="IT539" s="25">
        <f t="shared" si="1226"/>
        <v>48476.47</v>
      </c>
      <c r="IU539" s="25">
        <f t="shared" si="1227"/>
        <v>18546.580000000002</v>
      </c>
      <c r="IV539" s="25">
        <f t="shared" si="1228"/>
        <v>19366.63</v>
      </c>
      <c r="IW539" s="25">
        <f t="shared" si="1229"/>
        <v>19366.63</v>
      </c>
      <c r="IX539" s="25">
        <f t="shared" si="1230"/>
        <v>0</v>
      </c>
      <c r="IY539" s="25">
        <f t="shared" si="854"/>
        <v>0</v>
      </c>
      <c r="IZ539" s="25">
        <f t="shared" si="855"/>
        <v>0</v>
      </c>
      <c r="JA539" s="25">
        <f t="shared" si="1231"/>
        <v>0</v>
      </c>
      <c r="JB539" s="25">
        <f t="shared" si="856"/>
        <v>0</v>
      </c>
      <c r="JC539" s="25">
        <f t="shared" si="857"/>
        <v>0</v>
      </c>
      <c r="JD539" s="30"/>
      <c r="JE539" s="30"/>
      <c r="JF539" s="30"/>
      <c r="JG539" s="25">
        <f t="shared" si="1232"/>
        <v>0</v>
      </c>
      <c r="JH539" s="25">
        <f t="shared" si="1233"/>
        <v>0</v>
      </c>
      <c r="JI539" s="25">
        <f t="shared" si="1234"/>
        <v>0</v>
      </c>
      <c r="JJ539" s="25">
        <f t="shared" si="1235"/>
        <v>0</v>
      </c>
      <c r="JK539" s="25">
        <f t="shared" si="1236"/>
        <v>0</v>
      </c>
      <c r="JL539" s="25">
        <f t="shared" si="1237"/>
        <v>0</v>
      </c>
      <c r="JM539" s="25">
        <f t="shared" si="1238"/>
        <v>48292.74</v>
      </c>
      <c r="JN539" s="25">
        <f t="shared" si="1239"/>
        <v>46374.48</v>
      </c>
      <c r="JO539" s="25">
        <f t="shared" si="1240"/>
        <v>46374.48</v>
      </c>
      <c r="JP539" s="25">
        <f t="shared" si="1241"/>
        <v>26694.98</v>
      </c>
      <c r="JQ539" s="25">
        <f t="shared" si="1242"/>
        <v>27978.79</v>
      </c>
      <c r="JR539" s="25">
        <f t="shared" si="1243"/>
        <v>27978.79</v>
      </c>
      <c r="JS539" s="25">
        <f t="shared" si="1244"/>
        <v>0</v>
      </c>
      <c r="JT539" s="25">
        <f t="shared" si="858"/>
        <v>0</v>
      </c>
      <c r="JU539" s="25">
        <f t="shared" si="859"/>
        <v>0</v>
      </c>
      <c r="JV539" s="25">
        <f t="shared" si="1245"/>
        <v>0</v>
      </c>
      <c r="JW539" s="25">
        <f t="shared" si="860"/>
        <v>0</v>
      </c>
      <c r="JX539" s="25">
        <f t="shared" si="861"/>
        <v>0</v>
      </c>
      <c r="JY539" s="30"/>
      <c r="JZ539" s="30"/>
      <c r="KA539" s="30"/>
      <c r="KB539" s="25">
        <f t="shared" si="1246"/>
        <v>0</v>
      </c>
      <c r="KC539" s="25">
        <f t="shared" si="1247"/>
        <v>0</v>
      </c>
      <c r="KD539" s="25">
        <f t="shared" si="1248"/>
        <v>0</v>
      </c>
      <c r="KE539" s="25">
        <f t="shared" si="1249"/>
        <v>0</v>
      </c>
      <c r="KF539" s="25">
        <f t="shared" si="1250"/>
        <v>0</v>
      </c>
      <c r="KG539" s="25">
        <f t="shared" si="1251"/>
        <v>0</v>
      </c>
      <c r="KH539" s="25">
        <f t="shared" si="1252"/>
        <v>48671.55</v>
      </c>
      <c r="KI539" s="25">
        <f t="shared" si="1253"/>
        <v>50499.78</v>
      </c>
      <c r="KJ539" s="25">
        <f t="shared" si="1254"/>
        <v>50499.78</v>
      </c>
      <c r="KK539" s="25">
        <f t="shared" si="1255"/>
        <v>17280.27</v>
      </c>
      <c r="KL539" s="25">
        <f t="shared" si="1256"/>
        <v>18082.78</v>
      </c>
      <c r="KM539" s="25">
        <f t="shared" si="1257"/>
        <v>18082.78</v>
      </c>
      <c r="KN539" s="25">
        <f t="shared" si="1258"/>
        <v>0</v>
      </c>
      <c r="KO539" s="25">
        <f t="shared" si="862"/>
        <v>0</v>
      </c>
      <c r="KP539" s="25">
        <f t="shared" si="863"/>
        <v>0</v>
      </c>
      <c r="KQ539" s="25">
        <f t="shared" si="1259"/>
        <v>0</v>
      </c>
      <c r="KR539" s="25">
        <f t="shared" si="864"/>
        <v>0</v>
      </c>
      <c r="KS539" s="25">
        <f t="shared" si="865"/>
        <v>0</v>
      </c>
      <c r="KT539" s="30"/>
      <c r="KU539" s="30"/>
      <c r="KV539" s="30"/>
      <c r="KW539" s="25">
        <f t="shared" si="1260"/>
        <v>0</v>
      </c>
      <c r="KX539" s="25">
        <f t="shared" si="1261"/>
        <v>0</v>
      </c>
      <c r="KY539" s="25">
        <f t="shared" si="1262"/>
        <v>0</v>
      </c>
      <c r="KZ539" s="25">
        <f t="shared" si="1263"/>
        <v>0</v>
      </c>
      <c r="LA539" s="25">
        <f t="shared" si="1264"/>
        <v>0</v>
      </c>
      <c r="LB539" s="25">
        <f t="shared" si="1265"/>
        <v>0</v>
      </c>
      <c r="LC539" s="25">
        <f t="shared" si="1266"/>
        <v>48434.1</v>
      </c>
      <c r="LD539" s="25">
        <f t="shared" si="1267"/>
        <v>49538.84</v>
      </c>
      <c r="LE539" s="25">
        <f t="shared" si="1268"/>
        <v>49538.84</v>
      </c>
      <c r="LF539" s="25">
        <f t="shared" si="1269"/>
        <v>15665.84</v>
      </c>
      <c r="LG539" s="25">
        <f t="shared" si="1270"/>
        <v>16409.060000000001</v>
      </c>
      <c r="LH539" s="25">
        <f t="shared" si="1271"/>
        <v>16409.060000000001</v>
      </c>
      <c r="LI539" s="25">
        <f t="shared" si="1272"/>
        <v>0</v>
      </c>
      <c r="LJ539" s="25">
        <f t="shared" si="866"/>
        <v>0</v>
      </c>
      <c r="LK539" s="25">
        <f t="shared" si="867"/>
        <v>0</v>
      </c>
      <c r="LL539" s="25">
        <f t="shared" si="1273"/>
        <v>0</v>
      </c>
      <c r="LM539" s="25">
        <f t="shared" si="868"/>
        <v>0</v>
      </c>
      <c r="LN539" s="25">
        <f t="shared" si="869"/>
        <v>0</v>
      </c>
      <c r="LO539" s="30">
        <v>12</v>
      </c>
      <c r="LP539" s="30">
        <v>12</v>
      </c>
      <c r="LQ539" s="30">
        <v>12</v>
      </c>
      <c r="LR539" s="25">
        <f t="shared" si="1274"/>
        <v>555780</v>
      </c>
      <c r="LS539" s="25">
        <f t="shared" si="1275"/>
        <v>578316</v>
      </c>
      <c r="LT539" s="25">
        <f t="shared" si="1276"/>
        <v>578316</v>
      </c>
      <c r="LU539" s="25">
        <f t="shared" si="1277"/>
        <v>481051.56</v>
      </c>
      <c r="LV539" s="25">
        <f t="shared" si="1278"/>
        <v>487135.56</v>
      </c>
      <c r="LW539" s="25">
        <f t="shared" si="1279"/>
        <v>487135.56</v>
      </c>
      <c r="LX539" s="25">
        <f t="shared" si="1280"/>
        <v>48435.29</v>
      </c>
      <c r="LY539" s="25">
        <f t="shared" si="1281"/>
        <v>45007.1</v>
      </c>
      <c r="LZ539" s="25">
        <f t="shared" si="1282"/>
        <v>45007.1</v>
      </c>
      <c r="MA539" s="25">
        <f t="shared" si="1283"/>
        <v>22515.69</v>
      </c>
      <c r="MB539" s="25">
        <f t="shared" si="1284"/>
        <v>23566.38</v>
      </c>
      <c r="MC539" s="25">
        <f t="shared" si="1285"/>
        <v>23566.38</v>
      </c>
      <c r="MD539" s="25">
        <f t="shared" si="1286"/>
        <v>581223.48</v>
      </c>
      <c r="ME539" s="25">
        <f t="shared" si="870"/>
        <v>540085.19999999995</v>
      </c>
      <c r="MF539" s="25">
        <f t="shared" si="871"/>
        <v>540085.19999999995</v>
      </c>
      <c r="MG539" s="25">
        <f t="shared" si="1287"/>
        <v>270188.28000000003</v>
      </c>
      <c r="MH539" s="25">
        <f t="shared" si="872"/>
        <v>282796.56</v>
      </c>
      <c r="MI539" s="25">
        <f t="shared" si="873"/>
        <v>282796.56</v>
      </c>
      <c r="MJ539" s="30"/>
      <c r="MK539" s="30"/>
      <c r="ML539" s="30"/>
      <c r="MM539" s="25">
        <f t="shared" si="1288"/>
        <v>0</v>
      </c>
      <c r="MN539" s="25">
        <f t="shared" si="1289"/>
        <v>0</v>
      </c>
      <c r="MO539" s="25">
        <f t="shared" si="1290"/>
        <v>0</v>
      </c>
      <c r="MP539" s="25">
        <f t="shared" si="1291"/>
        <v>0</v>
      </c>
      <c r="MQ539" s="25">
        <f t="shared" si="1292"/>
        <v>0</v>
      </c>
      <c r="MR539" s="25">
        <f t="shared" si="1293"/>
        <v>0</v>
      </c>
      <c r="MS539" s="25">
        <f t="shared" si="1294"/>
        <v>48594.74</v>
      </c>
      <c r="MT539" s="25">
        <f t="shared" si="1295"/>
        <v>45101.41</v>
      </c>
      <c r="MU539" s="25">
        <f t="shared" si="1296"/>
        <v>45101.41</v>
      </c>
      <c r="MV539" s="25">
        <f t="shared" si="1297"/>
        <v>23488.81</v>
      </c>
      <c r="MW539" s="25">
        <f t="shared" si="1298"/>
        <v>24594.71</v>
      </c>
      <c r="MX539" s="25">
        <f t="shared" si="1299"/>
        <v>24594.71</v>
      </c>
      <c r="MY539" s="25">
        <f t="shared" si="1300"/>
        <v>0</v>
      </c>
      <c r="MZ539" s="25">
        <f t="shared" si="874"/>
        <v>0</v>
      </c>
      <c r="NA539" s="25">
        <f t="shared" si="875"/>
        <v>0</v>
      </c>
      <c r="NB539" s="25">
        <f t="shared" si="1301"/>
        <v>0</v>
      </c>
      <c r="NC539" s="25">
        <f t="shared" si="876"/>
        <v>0</v>
      </c>
      <c r="ND539" s="25">
        <f t="shared" si="877"/>
        <v>0</v>
      </c>
      <c r="NE539" s="30"/>
      <c r="NF539" s="30"/>
      <c r="NG539" s="30"/>
      <c r="NH539" s="25">
        <f t="shared" si="1302"/>
        <v>0</v>
      </c>
      <c r="NI539" s="25">
        <f t="shared" si="1303"/>
        <v>0</v>
      </c>
      <c r="NJ539" s="25">
        <f t="shared" si="1304"/>
        <v>0</v>
      </c>
      <c r="NK539" s="25">
        <f t="shared" si="1305"/>
        <v>0</v>
      </c>
      <c r="NL539" s="25">
        <f t="shared" si="1306"/>
        <v>0</v>
      </c>
      <c r="NM539" s="25">
        <f t="shared" si="1307"/>
        <v>0</v>
      </c>
      <c r="NN539" s="25">
        <f t="shared" si="1308"/>
        <v>48215.56</v>
      </c>
      <c r="NO539" s="25">
        <f t="shared" si="1309"/>
        <v>43256.59</v>
      </c>
      <c r="NP539" s="25">
        <f t="shared" si="1310"/>
        <v>43256.59</v>
      </c>
      <c r="NQ539" s="25">
        <f t="shared" si="1311"/>
        <v>16757.88</v>
      </c>
      <c r="NR539" s="25">
        <f t="shared" si="1312"/>
        <v>17514.36</v>
      </c>
      <c r="NS539" s="25">
        <f t="shared" si="1313"/>
        <v>17514.36</v>
      </c>
      <c r="NT539" s="25">
        <f t="shared" si="1314"/>
        <v>0</v>
      </c>
      <c r="NU539" s="25">
        <f t="shared" si="878"/>
        <v>0</v>
      </c>
      <c r="NV539" s="25">
        <f t="shared" si="879"/>
        <v>0</v>
      </c>
      <c r="NW539" s="25">
        <f t="shared" si="1315"/>
        <v>0</v>
      </c>
      <c r="NX539" s="25">
        <f t="shared" si="880"/>
        <v>0</v>
      </c>
      <c r="NY539" s="25">
        <f t="shared" si="881"/>
        <v>0</v>
      </c>
      <c r="NZ539" s="30"/>
      <c r="OA539" s="30"/>
      <c r="OB539" s="30"/>
      <c r="OC539" s="25">
        <f t="shared" si="1316"/>
        <v>0</v>
      </c>
      <c r="OD539" s="25">
        <f t="shared" si="1317"/>
        <v>0</v>
      </c>
      <c r="OE539" s="25">
        <f t="shared" si="1318"/>
        <v>0</v>
      </c>
      <c r="OF539" s="25">
        <f t="shared" si="1319"/>
        <v>0</v>
      </c>
      <c r="OG539" s="25">
        <f t="shared" si="1320"/>
        <v>0</v>
      </c>
      <c r="OH539" s="25">
        <f t="shared" si="1321"/>
        <v>0</v>
      </c>
      <c r="OI539" s="25">
        <f t="shared" si="1322"/>
        <v>48654.9</v>
      </c>
      <c r="OJ539" s="25">
        <f t="shared" si="1323"/>
        <v>47877.78</v>
      </c>
      <c r="OK539" s="25">
        <f t="shared" si="1324"/>
        <v>47877.78</v>
      </c>
      <c r="OL539" s="25">
        <f t="shared" si="1325"/>
        <v>24252.23</v>
      </c>
      <c r="OM539" s="25">
        <f t="shared" si="1326"/>
        <v>25382.04</v>
      </c>
      <c r="ON539" s="25">
        <f t="shared" si="1327"/>
        <v>25382.04</v>
      </c>
      <c r="OO539" s="25">
        <f t="shared" si="1328"/>
        <v>0</v>
      </c>
      <c r="OP539" s="25">
        <f t="shared" si="882"/>
        <v>0</v>
      </c>
      <c r="OQ539" s="25">
        <f t="shared" si="883"/>
        <v>0</v>
      </c>
      <c r="OR539" s="25">
        <f t="shared" si="1329"/>
        <v>0</v>
      </c>
      <c r="OS539" s="25">
        <f t="shared" si="884"/>
        <v>0</v>
      </c>
      <c r="OT539" s="25">
        <f t="shared" si="885"/>
        <v>0</v>
      </c>
      <c r="OU539" s="30"/>
      <c r="OV539" s="30"/>
      <c r="OW539" s="30"/>
      <c r="OX539" s="25">
        <f t="shared" si="1330"/>
        <v>0</v>
      </c>
      <c r="OY539" s="25">
        <f t="shared" si="1331"/>
        <v>0</v>
      </c>
      <c r="OZ539" s="25">
        <f t="shared" si="1332"/>
        <v>0</v>
      </c>
      <c r="PA539" s="25">
        <f t="shared" si="1333"/>
        <v>0</v>
      </c>
      <c r="PB539" s="25">
        <f t="shared" si="1334"/>
        <v>0</v>
      </c>
      <c r="PC539" s="25">
        <f t="shared" si="1335"/>
        <v>0</v>
      </c>
      <c r="PD539" s="25">
        <f t="shared" si="1336"/>
        <v>48445.18</v>
      </c>
      <c r="PE539" s="25">
        <f t="shared" si="1337"/>
        <v>45656.480000000003</v>
      </c>
      <c r="PF539" s="25">
        <f t="shared" si="1338"/>
        <v>45656.480000000003</v>
      </c>
      <c r="PG539" s="25">
        <f t="shared" si="1339"/>
        <v>19641.88</v>
      </c>
      <c r="PH539" s="25">
        <f t="shared" si="1340"/>
        <v>20534.939999999999</v>
      </c>
      <c r="PI539" s="25">
        <f t="shared" si="1341"/>
        <v>20534.939999999999</v>
      </c>
      <c r="PJ539" s="25">
        <f t="shared" si="1342"/>
        <v>0</v>
      </c>
      <c r="PK539" s="25">
        <f t="shared" si="886"/>
        <v>0</v>
      </c>
      <c r="PL539" s="25">
        <f t="shared" si="887"/>
        <v>0</v>
      </c>
      <c r="PM539" s="25">
        <f t="shared" si="1343"/>
        <v>0</v>
      </c>
      <c r="PN539" s="25">
        <f t="shared" si="888"/>
        <v>0</v>
      </c>
      <c r="PO539" s="25">
        <f t="shared" si="889"/>
        <v>0</v>
      </c>
      <c r="PP539" s="30"/>
      <c r="PQ539" s="30"/>
      <c r="PR539" s="30"/>
      <c r="PS539" s="25">
        <f t="shared" si="1344"/>
        <v>0</v>
      </c>
      <c r="PT539" s="25">
        <f t="shared" si="1345"/>
        <v>0</v>
      </c>
      <c r="PU539" s="25">
        <f t="shared" si="1346"/>
        <v>0</v>
      </c>
      <c r="PV539" s="25">
        <f t="shared" si="1347"/>
        <v>0</v>
      </c>
      <c r="PW539" s="25">
        <f t="shared" si="1348"/>
        <v>0</v>
      </c>
      <c r="PX539" s="25">
        <f t="shared" si="1349"/>
        <v>0</v>
      </c>
      <c r="PY539" s="25">
        <f t="shared" si="1350"/>
        <v>48682.91</v>
      </c>
      <c r="PZ539" s="25">
        <f t="shared" si="1351"/>
        <v>45104.71</v>
      </c>
      <c r="QA539" s="25">
        <f t="shared" si="1352"/>
        <v>45104.71</v>
      </c>
      <c r="QB539" s="25">
        <f t="shared" si="1353"/>
        <v>22301.34</v>
      </c>
      <c r="QC539" s="25">
        <f t="shared" si="1354"/>
        <v>23340.48</v>
      </c>
      <c r="QD539" s="25">
        <f t="shared" si="1355"/>
        <v>23340.48</v>
      </c>
      <c r="QE539" s="25">
        <f t="shared" si="1356"/>
        <v>0</v>
      </c>
      <c r="QF539" s="25">
        <f t="shared" si="890"/>
        <v>0</v>
      </c>
      <c r="QG539" s="25">
        <f t="shared" si="891"/>
        <v>0</v>
      </c>
      <c r="QH539" s="25">
        <f t="shared" si="1357"/>
        <v>0</v>
      </c>
      <c r="QI539" s="25">
        <f t="shared" si="892"/>
        <v>0</v>
      </c>
      <c r="QJ539" s="25">
        <f t="shared" si="893"/>
        <v>0</v>
      </c>
      <c r="QK539" s="30"/>
      <c r="QL539" s="30"/>
      <c r="QM539" s="30"/>
      <c r="QN539" s="25">
        <f t="shared" si="1358"/>
        <v>0</v>
      </c>
      <c r="QO539" s="25">
        <f t="shared" si="1359"/>
        <v>0</v>
      </c>
      <c r="QP539" s="25">
        <f t="shared" si="1360"/>
        <v>0</v>
      </c>
      <c r="QQ539" s="25">
        <f t="shared" si="1361"/>
        <v>0</v>
      </c>
      <c r="QR539" s="25">
        <f t="shared" si="1362"/>
        <v>0</v>
      </c>
      <c r="QS539" s="25">
        <f t="shared" si="1363"/>
        <v>0</v>
      </c>
      <c r="QT539" s="25">
        <f t="shared" si="1364"/>
        <v>48366.17</v>
      </c>
      <c r="QU539" s="25">
        <f t="shared" si="1365"/>
        <v>47990.14</v>
      </c>
      <c r="QV539" s="25">
        <f t="shared" si="1366"/>
        <v>47990.14</v>
      </c>
      <c r="QW539" s="25">
        <f t="shared" si="1367"/>
        <v>20739.66</v>
      </c>
      <c r="QX539" s="25">
        <f t="shared" si="1368"/>
        <v>21667.49</v>
      </c>
      <c r="QY539" s="25">
        <f t="shared" si="1369"/>
        <v>21667.49</v>
      </c>
      <c r="QZ539" s="25">
        <f t="shared" si="1370"/>
        <v>0</v>
      </c>
      <c r="RA539" s="25">
        <f t="shared" si="894"/>
        <v>0</v>
      </c>
      <c r="RB539" s="25">
        <f t="shared" si="895"/>
        <v>0</v>
      </c>
      <c r="RC539" s="25">
        <f t="shared" si="1371"/>
        <v>0</v>
      </c>
      <c r="RD539" s="25">
        <f t="shared" si="896"/>
        <v>0</v>
      </c>
      <c r="RE539" s="25">
        <f t="shared" si="897"/>
        <v>0</v>
      </c>
      <c r="RF539" s="30"/>
      <c r="RG539" s="30"/>
      <c r="RH539" s="30"/>
      <c r="RI539" s="25">
        <f t="shared" si="1372"/>
        <v>0</v>
      </c>
      <c r="RJ539" s="25">
        <f t="shared" si="1373"/>
        <v>0</v>
      </c>
      <c r="RK539" s="25">
        <f t="shared" si="1374"/>
        <v>0</v>
      </c>
      <c r="RL539" s="25">
        <f t="shared" si="1375"/>
        <v>0</v>
      </c>
      <c r="RM539" s="25">
        <f t="shared" si="1376"/>
        <v>0</v>
      </c>
      <c r="RN539" s="25">
        <f t="shared" si="1377"/>
        <v>0</v>
      </c>
      <c r="RO539" s="25">
        <f t="shared" si="1378"/>
        <v>48513.11</v>
      </c>
      <c r="RP539" s="25">
        <f t="shared" si="1379"/>
        <v>47580.99</v>
      </c>
      <c r="RQ539" s="25">
        <f t="shared" si="1380"/>
        <v>47580.99</v>
      </c>
      <c r="RR539" s="25">
        <f t="shared" si="1381"/>
        <v>14876.63</v>
      </c>
      <c r="RS539" s="25">
        <f t="shared" si="1382"/>
        <v>15524.53</v>
      </c>
      <c r="RT539" s="25">
        <f t="shared" si="1383"/>
        <v>15524.53</v>
      </c>
      <c r="RU539" s="25">
        <f t="shared" si="1384"/>
        <v>0</v>
      </c>
      <c r="RV539" s="25">
        <f t="shared" si="898"/>
        <v>0</v>
      </c>
      <c r="RW539" s="25">
        <f t="shared" si="899"/>
        <v>0</v>
      </c>
      <c r="RX539" s="25">
        <f t="shared" si="1385"/>
        <v>0</v>
      </c>
      <c r="RY539" s="25">
        <f t="shared" si="900"/>
        <v>0</v>
      </c>
      <c r="RZ539" s="25">
        <f t="shared" si="901"/>
        <v>0</v>
      </c>
      <c r="SA539" s="30"/>
      <c r="SB539" s="30"/>
      <c r="SC539" s="30"/>
      <c r="SD539" s="25">
        <f t="shared" si="1386"/>
        <v>0</v>
      </c>
      <c r="SE539" s="25">
        <f t="shared" si="1387"/>
        <v>0</v>
      </c>
      <c r="SF539" s="25">
        <f t="shared" si="1388"/>
        <v>0</v>
      </c>
      <c r="SG539" s="25">
        <f t="shared" si="1389"/>
        <v>0</v>
      </c>
      <c r="SH539" s="25">
        <f t="shared" si="1390"/>
        <v>0</v>
      </c>
      <c r="SI539" s="25">
        <f t="shared" si="1391"/>
        <v>0</v>
      </c>
      <c r="SJ539" s="25">
        <f t="shared" si="1392"/>
        <v>47431.08</v>
      </c>
      <c r="SK539" s="25">
        <f t="shared" si="1393"/>
        <v>45446.48</v>
      </c>
      <c r="SL539" s="25">
        <f t="shared" si="1394"/>
        <v>45446.48</v>
      </c>
      <c r="SM539" s="25">
        <f t="shared" si="1395"/>
        <v>19751.830000000002</v>
      </c>
      <c r="SN539" s="25">
        <f t="shared" si="1396"/>
        <v>20611.650000000001</v>
      </c>
      <c r="SO539" s="25">
        <f t="shared" si="1397"/>
        <v>20611.650000000001</v>
      </c>
      <c r="SP539" s="25">
        <f t="shared" si="1398"/>
        <v>0</v>
      </c>
      <c r="SQ539" s="25">
        <f t="shared" si="902"/>
        <v>0</v>
      </c>
      <c r="SR539" s="25">
        <f t="shared" si="903"/>
        <v>0</v>
      </c>
      <c r="SS539" s="25">
        <f t="shared" si="1399"/>
        <v>0</v>
      </c>
      <c r="ST539" s="25">
        <f t="shared" si="904"/>
        <v>0</v>
      </c>
      <c r="SU539" s="25">
        <f t="shared" si="905"/>
        <v>0</v>
      </c>
      <c r="SV539" s="30"/>
      <c r="SW539" s="30"/>
      <c r="SX539" s="30"/>
      <c r="SY539" s="25">
        <f t="shared" si="1401"/>
        <v>0</v>
      </c>
      <c r="SZ539" s="25">
        <f t="shared" si="1402"/>
        <v>0</v>
      </c>
      <c r="TA539" s="25">
        <f t="shared" si="1403"/>
        <v>0</v>
      </c>
      <c r="TB539" s="25">
        <f t="shared" si="1404"/>
        <v>0</v>
      </c>
      <c r="TC539" s="25">
        <f t="shared" si="1405"/>
        <v>0</v>
      </c>
      <c r="TD539" s="25">
        <f t="shared" si="1406"/>
        <v>0</v>
      </c>
      <c r="TE539" s="25">
        <f t="shared" si="1407"/>
        <v>48678.64</v>
      </c>
      <c r="TF539" s="25">
        <f t="shared" si="1408"/>
        <v>48589.42</v>
      </c>
      <c r="TG539" s="25">
        <f t="shared" si="1409"/>
        <v>48589.42</v>
      </c>
      <c r="TH539" s="25">
        <f t="shared" si="1410"/>
        <v>19365.52</v>
      </c>
      <c r="TI539" s="25">
        <f t="shared" si="1411"/>
        <v>20266.36</v>
      </c>
      <c r="TJ539" s="25">
        <f t="shared" si="1412"/>
        <v>20266.36</v>
      </c>
      <c r="TK539" s="25">
        <f t="shared" si="1413"/>
        <v>0</v>
      </c>
      <c r="TL539" s="25">
        <f t="shared" si="906"/>
        <v>0</v>
      </c>
      <c r="TM539" s="25">
        <f t="shared" si="907"/>
        <v>0</v>
      </c>
      <c r="TN539" s="25">
        <f t="shared" si="1414"/>
        <v>0</v>
      </c>
      <c r="TO539" s="25">
        <f t="shared" si="908"/>
        <v>0</v>
      </c>
      <c r="TP539" s="25">
        <f t="shared" si="909"/>
        <v>0</v>
      </c>
      <c r="TQ539" s="30"/>
      <c r="TR539" s="30"/>
      <c r="TS539" s="30"/>
      <c r="TT539" s="25">
        <f t="shared" si="1415"/>
        <v>0</v>
      </c>
      <c r="TU539" s="25">
        <f t="shared" si="1416"/>
        <v>0</v>
      </c>
      <c r="TV539" s="25">
        <f t="shared" si="1417"/>
        <v>0</v>
      </c>
      <c r="TW539" s="25">
        <f t="shared" si="1418"/>
        <v>0</v>
      </c>
      <c r="TX539" s="25">
        <f t="shared" si="1419"/>
        <v>0</v>
      </c>
      <c r="TY539" s="25">
        <f t="shared" si="1420"/>
        <v>0</v>
      </c>
      <c r="TZ539" s="25">
        <f t="shared" si="1421"/>
        <v>37571.07</v>
      </c>
      <c r="UA539" s="25">
        <f t="shared" si="1422"/>
        <v>48403.49</v>
      </c>
      <c r="UB539" s="25">
        <f t="shared" si="1423"/>
        <v>48403.49</v>
      </c>
      <c r="UC539" s="25">
        <f t="shared" si="1424"/>
        <v>16329.52</v>
      </c>
      <c r="UD539" s="25">
        <f t="shared" si="1425"/>
        <v>17554.46</v>
      </c>
      <c r="UE539" s="25">
        <f t="shared" si="1426"/>
        <v>17554.46</v>
      </c>
      <c r="UF539" s="25">
        <f t="shared" si="1427"/>
        <v>0</v>
      </c>
      <c r="UG539" s="25">
        <f t="shared" si="910"/>
        <v>0</v>
      </c>
      <c r="UH539" s="25">
        <f t="shared" si="911"/>
        <v>0</v>
      </c>
      <c r="UI539" s="25">
        <f t="shared" si="1428"/>
        <v>0</v>
      </c>
      <c r="UJ539" s="25">
        <f t="shared" si="912"/>
        <v>0</v>
      </c>
      <c r="UK539" s="25">
        <f t="shared" si="913"/>
        <v>0</v>
      </c>
      <c r="UL539" s="30"/>
      <c r="UM539" s="30"/>
      <c r="UN539" s="30"/>
      <c r="UO539" s="25">
        <f t="shared" si="1429"/>
        <v>0</v>
      </c>
      <c r="UP539" s="25">
        <f t="shared" si="1430"/>
        <v>0</v>
      </c>
      <c r="UQ539" s="25">
        <f t="shared" si="1431"/>
        <v>0</v>
      </c>
      <c r="UR539" s="25">
        <f t="shared" si="1432"/>
        <v>0</v>
      </c>
      <c r="US539" s="25">
        <f t="shared" si="1433"/>
        <v>0</v>
      </c>
      <c r="UT539" s="25">
        <f t="shared" si="1434"/>
        <v>0</v>
      </c>
      <c r="UU539" s="25">
        <f t="shared" si="1435"/>
        <v>48644.35</v>
      </c>
      <c r="UV539" s="25">
        <f t="shared" si="1436"/>
        <v>49896.18</v>
      </c>
      <c r="UW539" s="25">
        <f t="shared" si="1437"/>
        <v>49896.18</v>
      </c>
      <c r="UX539" s="25">
        <f t="shared" si="1438"/>
        <v>20777.18</v>
      </c>
      <c r="UY539" s="25">
        <f t="shared" si="1439"/>
        <v>17019.509999999998</v>
      </c>
      <c r="UZ539" s="25">
        <f t="shared" si="1440"/>
        <v>17019.509999999998</v>
      </c>
      <c r="VA539" s="25">
        <f t="shared" si="1441"/>
        <v>0</v>
      </c>
      <c r="VB539" s="25">
        <f t="shared" si="914"/>
        <v>0</v>
      </c>
      <c r="VC539" s="25">
        <f t="shared" si="915"/>
        <v>0</v>
      </c>
      <c r="VD539" s="25">
        <f t="shared" si="1442"/>
        <v>0</v>
      </c>
      <c r="VE539" s="25">
        <f t="shared" si="916"/>
        <v>0</v>
      </c>
      <c r="VF539" s="25">
        <f t="shared" si="917"/>
        <v>0</v>
      </c>
      <c r="VG539" s="30"/>
      <c r="VH539" s="30"/>
      <c r="VI539" s="30"/>
      <c r="VJ539" s="25">
        <f t="shared" si="1444"/>
        <v>0</v>
      </c>
      <c r="VK539" s="25">
        <f t="shared" si="1445"/>
        <v>0</v>
      </c>
      <c r="VL539" s="25">
        <f t="shared" si="1446"/>
        <v>0</v>
      </c>
      <c r="VM539" s="25">
        <f t="shared" si="1447"/>
        <v>0</v>
      </c>
      <c r="VN539" s="25">
        <f t="shared" si="1448"/>
        <v>0</v>
      </c>
      <c r="VO539" s="25">
        <f t="shared" si="1449"/>
        <v>0</v>
      </c>
      <c r="VP539" s="25">
        <f t="shared" si="1450"/>
        <v>0</v>
      </c>
      <c r="VQ539" s="25">
        <f t="shared" si="1451"/>
        <v>0</v>
      </c>
      <c r="VR539" s="25">
        <f t="shared" si="1452"/>
        <v>0</v>
      </c>
      <c r="VS539" s="25">
        <f t="shared" si="1453"/>
        <v>0</v>
      </c>
      <c r="VT539" s="25">
        <f t="shared" si="1454"/>
        <v>0</v>
      </c>
      <c r="VU539" s="25">
        <f t="shared" si="1455"/>
        <v>0</v>
      </c>
      <c r="VV539" s="25">
        <f t="shared" si="1456"/>
        <v>0</v>
      </c>
      <c r="VW539" s="25">
        <f t="shared" si="919"/>
        <v>0</v>
      </c>
      <c r="VX539" s="25">
        <f t="shared" si="920"/>
        <v>0</v>
      </c>
      <c r="VY539" s="25">
        <f t="shared" si="1457"/>
        <v>0</v>
      </c>
      <c r="VZ539" s="25">
        <f t="shared" si="921"/>
        <v>0</v>
      </c>
      <c r="WA539" s="25">
        <f t="shared" si="922"/>
        <v>0</v>
      </c>
      <c r="WB539" s="30"/>
      <c r="WC539" s="30"/>
      <c r="WD539" s="30"/>
      <c r="WE539" s="25">
        <f t="shared" si="1458"/>
        <v>0</v>
      </c>
      <c r="WF539" s="25">
        <f t="shared" si="1459"/>
        <v>0</v>
      </c>
      <c r="WG539" s="25">
        <f t="shared" si="1460"/>
        <v>0</v>
      </c>
      <c r="WH539" s="25">
        <f t="shared" si="1461"/>
        <v>0</v>
      </c>
      <c r="WI539" s="25">
        <f t="shared" si="1462"/>
        <v>0</v>
      </c>
      <c r="WJ539" s="25">
        <f t="shared" si="1463"/>
        <v>0</v>
      </c>
      <c r="WK539" s="25">
        <f t="shared" si="1464"/>
        <v>48751.43</v>
      </c>
      <c r="WL539" s="25">
        <f t="shared" si="1465"/>
        <v>50729.37</v>
      </c>
      <c r="WM539" s="25">
        <f t="shared" si="1466"/>
        <v>50729.37</v>
      </c>
      <c r="WN539" s="25">
        <f t="shared" si="1467"/>
        <v>15759.55</v>
      </c>
      <c r="WO539" s="25">
        <f t="shared" si="1468"/>
        <v>16513.259999999998</v>
      </c>
      <c r="WP539" s="25">
        <f t="shared" si="1469"/>
        <v>16513.259999999998</v>
      </c>
      <c r="WQ539" s="25">
        <f t="shared" si="1470"/>
        <v>0</v>
      </c>
      <c r="WR539" s="25">
        <f t="shared" si="923"/>
        <v>0</v>
      </c>
      <c r="WS539" s="25">
        <f t="shared" si="924"/>
        <v>0</v>
      </c>
      <c r="WT539" s="25">
        <f t="shared" si="1471"/>
        <v>0</v>
      </c>
      <c r="WU539" s="25">
        <f t="shared" si="925"/>
        <v>0</v>
      </c>
      <c r="WV539" s="25">
        <f t="shared" si="926"/>
        <v>0</v>
      </c>
      <c r="WW539" s="30"/>
      <c r="WX539" s="30"/>
      <c r="WY539" s="30"/>
      <c r="WZ539" s="25">
        <f t="shared" si="1472"/>
        <v>0</v>
      </c>
      <c r="XA539" s="25">
        <f t="shared" si="1473"/>
        <v>0</v>
      </c>
      <c r="XB539" s="25">
        <f t="shared" si="1474"/>
        <v>0</v>
      </c>
      <c r="XC539" s="25">
        <f t="shared" si="1475"/>
        <v>0</v>
      </c>
      <c r="XD539" s="25">
        <f t="shared" si="1476"/>
        <v>0</v>
      </c>
      <c r="XE539" s="25">
        <f t="shared" si="1477"/>
        <v>0</v>
      </c>
      <c r="XF539" s="25">
        <f t="shared" si="1478"/>
        <v>48354.13</v>
      </c>
      <c r="XG539" s="25">
        <f t="shared" si="1479"/>
        <v>47179.26</v>
      </c>
      <c r="XH539" s="25">
        <f t="shared" si="1480"/>
        <v>47179.26</v>
      </c>
      <c r="XI539" s="25">
        <f t="shared" si="1481"/>
        <v>15513.36</v>
      </c>
      <c r="XJ539" s="25">
        <f t="shared" si="1482"/>
        <v>16194.65</v>
      </c>
      <c r="XK539" s="25">
        <f t="shared" si="1483"/>
        <v>16194.65</v>
      </c>
      <c r="XL539" s="25">
        <f t="shared" si="1484"/>
        <v>0</v>
      </c>
      <c r="XM539" s="25">
        <f t="shared" si="927"/>
        <v>0</v>
      </c>
      <c r="XN539" s="25">
        <f t="shared" si="928"/>
        <v>0</v>
      </c>
      <c r="XO539" s="25">
        <f t="shared" si="1485"/>
        <v>0</v>
      </c>
      <c r="XP539" s="25">
        <f t="shared" si="929"/>
        <v>0</v>
      </c>
      <c r="XQ539" s="25">
        <f t="shared" si="930"/>
        <v>0</v>
      </c>
      <c r="XR539" s="30"/>
      <c r="XS539" s="30"/>
      <c r="XT539" s="30"/>
      <c r="XU539" s="25">
        <f t="shared" si="1486"/>
        <v>0</v>
      </c>
      <c r="XV539" s="25">
        <f t="shared" si="1487"/>
        <v>0</v>
      </c>
      <c r="XW539" s="25">
        <f t="shared" si="1488"/>
        <v>0</v>
      </c>
      <c r="XX539" s="25">
        <f t="shared" si="1489"/>
        <v>0</v>
      </c>
      <c r="XY539" s="25">
        <f t="shared" si="1490"/>
        <v>0</v>
      </c>
      <c r="XZ539" s="25">
        <f t="shared" si="1491"/>
        <v>0</v>
      </c>
      <c r="YA539" s="25">
        <f t="shared" si="1492"/>
        <v>48203.85</v>
      </c>
      <c r="YB539" s="25">
        <f t="shared" si="1493"/>
        <v>46496.89</v>
      </c>
      <c r="YC539" s="25">
        <f t="shared" si="1494"/>
        <v>46496.89</v>
      </c>
      <c r="YD539" s="25">
        <f t="shared" si="1495"/>
        <v>14793.69</v>
      </c>
      <c r="YE539" s="25">
        <f t="shared" si="1496"/>
        <v>15449.76</v>
      </c>
      <c r="YF539" s="25">
        <f t="shared" si="1497"/>
        <v>15449.76</v>
      </c>
      <c r="YG539" s="25">
        <f t="shared" si="1498"/>
        <v>0</v>
      </c>
      <c r="YH539" s="25">
        <f t="shared" si="931"/>
        <v>0</v>
      </c>
      <c r="YI539" s="25">
        <f t="shared" si="932"/>
        <v>0</v>
      </c>
      <c r="YJ539" s="25">
        <f t="shared" si="1499"/>
        <v>0</v>
      </c>
      <c r="YK539" s="25">
        <f t="shared" si="933"/>
        <v>0</v>
      </c>
      <c r="YL539" s="25">
        <f t="shared" si="934"/>
        <v>0</v>
      </c>
      <c r="YM539" s="30"/>
      <c r="YN539" s="30"/>
      <c r="YO539" s="30"/>
      <c r="YP539" s="25">
        <f t="shared" si="1500"/>
        <v>0</v>
      </c>
      <c r="YQ539" s="25">
        <f t="shared" si="1501"/>
        <v>0</v>
      </c>
      <c r="YR539" s="25">
        <f t="shared" si="1502"/>
        <v>0</v>
      </c>
      <c r="YS539" s="25">
        <f t="shared" si="1503"/>
        <v>0</v>
      </c>
      <c r="YT539" s="25">
        <f t="shared" si="1504"/>
        <v>0</v>
      </c>
      <c r="YU539" s="25">
        <f t="shared" si="1505"/>
        <v>0</v>
      </c>
      <c r="YV539" s="25">
        <f t="shared" si="1506"/>
        <v>48209.279999999999</v>
      </c>
      <c r="YW539" s="25">
        <f t="shared" si="1507"/>
        <v>46597.87</v>
      </c>
      <c r="YX539" s="25">
        <f t="shared" si="1508"/>
        <v>46597.87</v>
      </c>
      <c r="YY539" s="25">
        <f t="shared" si="1509"/>
        <v>16359.3</v>
      </c>
      <c r="YZ539" s="25">
        <f t="shared" si="1510"/>
        <v>17104.16</v>
      </c>
      <c r="ZA539" s="25">
        <f t="shared" si="1511"/>
        <v>17104.16</v>
      </c>
      <c r="ZB539" s="25">
        <f t="shared" si="1512"/>
        <v>0</v>
      </c>
      <c r="ZC539" s="25">
        <f t="shared" si="935"/>
        <v>0</v>
      </c>
      <c r="ZD539" s="25">
        <f t="shared" si="936"/>
        <v>0</v>
      </c>
      <c r="ZE539" s="25">
        <f t="shared" si="1513"/>
        <v>0</v>
      </c>
      <c r="ZF539" s="25">
        <f t="shared" si="937"/>
        <v>0</v>
      </c>
      <c r="ZG539" s="25">
        <f t="shared" si="938"/>
        <v>0</v>
      </c>
      <c r="ZH539" s="30"/>
      <c r="ZI539" s="30"/>
      <c r="ZJ539" s="30"/>
      <c r="ZK539" s="25">
        <f t="shared" si="1514"/>
        <v>0</v>
      </c>
      <c r="ZL539" s="25">
        <f t="shared" si="1515"/>
        <v>0</v>
      </c>
      <c r="ZM539" s="25">
        <f t="shared" si="1516"/>
        <v>0</v>
      </c>
      <c r="ZN539" s="25">
        <f t="shared" si="1517"/>
        <v>0</v>
      </c>
      <c r="ZO539" s="25">
        <f t="shared" si="1518"/>
        <v>0</v>
      </c>
      <c r="ZP539" s="25">
        <f t="shared" si="1519"/>
        <v>0</v>
      </c>
      <c r="ZQ539" s="25">
        <f t="shared" si="1520"/>
        <v>48071.11</v>
      </c>
      <c r="ZR539" s="25">
        <f t="shared" si="1521"/>
        <v>36845.69</v>
      </c>
      <c r="ZS539" s="25">
        <f t="shared" si="1522"/>
        <v>36845.69</v>
      </c>
      <c r="ZT539" s="25">
        <f t="shared" si="1523"/>
        <v>15595.26</v>
      </c>
      <c r="ZU539" s="25">
        <f t="shared" si="1524"/>
        <v>16293.65</v>
      </c>
      <c r="ZV539" s="25">
        <f t="shared" si="1525"/>
        <v>16293.65</v>
      </c>
      <c r="ZW539" s="25">
        <f t="shared" si="1526"/>
        <v>0</v>
      </c>
      <c r="ZX539" s="25">
        <f t="shared" si="939"/>
        <v>0</v>
      </c>
      <c r="ZY539" s="25">
        <f t="shared" si="940"/>
        <v>0</v>
      </c>
      <c r="ZZ539" s="25">
        <f t="shared" si="1527"/>
        <v>0</v>
      </c>
      <c r="AAA539" s="25">
        <f t="shared" si="941"/>
        <v>0</v>
      </c>
      <c r="AAB539" s="25">
        <f t="shared" si="942"/>
        <v>0</v>
      </c>
      <c r="AAC539" s="30"/>
      <c r="AAD539" s="30"/>
      <c r="AAE539" s="30"/>
      <c r="AAF539" s="25">
        <f t="shared" si="1528"/>
        <v>0</v>
      </c>
      <c r="AAG539" s="25">
        <f t="shared" si="1529"/>
        <v>0</v>
      </c>
      <c r="AAH539" s="25">
        <f t="shared" si="1530"/>
        <v>0</v>
      </c>
      <c r="AAI539" s="25">
        <f t="shared" si="1531"/>
        <v>0</v>
      </c>
      <c r="AAJ539" s="25">
        <f t="shared" si="1532"/>
        <v>0</v>
      </c>
      <c r="AAK539" s="25">
        <f t="shared" si="1533"/>
        <v>0</v>
      </c>
      <c r="AAL539" s="25">
        <f t="shared" si="1534"/>
        <v>48648.36</v>
      </c>
      <c r="AAM539" s="25">
        <f t="shared" si="1535"/>
        <v>50265.43</v>
      </c>
      <c r="AAN539" s="25">
        <f t="shared" si="1536"/>
        <v>50265.43</v>
      </c>
      <c r="AAO539" s="25">
        <f t="shared" si="1537"/>
        <v>20454.66</v>
      </c>
      <c r="AAP539" s="25">
        <f t="shared" si="1538"/>
        <v>21388.79</v>
      </c>
      <c r="AAQ539" s="25">
        <f t="shared" si="1539"/>
        <v>21388.79</v>
      </c>
      <c r="AAR539" s="25">
        <f t="shared" si="1540"/>
        <v>0</v>
      </c>
      <c r="AAS539" s="25">
        <f t="shared" si="943"/>
        <v>0</v>
      </c>
      <c r="AAT539" s="25">
        <f t="shared" si="944"/>
        <v>0</v>
      </c>
      <c r="AAU539" s="25">
        <f t="shared" si="1541"/>
        <v>0</v>
      </c>
      <c r="AAV539" s="25">
        <f t="shared" si="945"/>
        <v>0</v>
      </c>
      <c r="AAW539" s="25">
        <f t="shared" si="946"/>
        <v>0</v>
      </c>
      <c r="AAX539" s="30"/>
      <c r="AAY539" s="30"/>
      <c r="AAZ539" s="30"/>
      <c r="ABA539" s="25">
        <f t="shared" si="1542"/>
        <v>0</v>
      </c>
      <c r="ABB539" s="25">
        <f t="shared" si="1543"/>
        <v>0</v>
      </c>
      <c r="ABC539" s="25">
        <f t="shared" si="1544"/>
        <v>0</v>
      </c>
      <c r="ABD539" s="25">
        <f t="shared" si="1545"/>
        <v>0</v>
      </c>
      <c r="ABE539" s="25">
        <f t="shared" si="1546"/>
        <v>0</v>
      </c>
      <c r="ABF539" s="25">
        <f t="shared" si="1547"/>
        <v>0</v>
      </c>
      <c r="ABG539" s="25">
        <f t="shared" si="1548"/>
        <v>48259.64</v>
      </c>
      <c r="ABH539" s="25">
        <f t="shared" si="1549"/>
        <v>47467.8</v>
      </c>
      <c r="ABI539" s="25">
        <f t="shared" si="1550"/>
        <v>47467.8</v>
      </c>
      <c r="ABJ539" s="25">
        <f t="shared" si="1551"/>
        <v>13311.11</v>
      </c>
      <c r="ABK539" s="25">
        <f t="shared" si="1552"/>
        <v>13864.24</v>
      </c>
      <c r="ABL539" s="25">
        <f t="shared" si="1553"/>
        <v>13864.24</v>
      </c>
      <c r="ABM539" s="25">
        <f t="shared" si="1554"/>
        <v>0</v>
      </c>
      <c r="ABN539" s="25">
        <f t="shared" si="947"/>
        <v>0</v>
      </c>
      <c r="ABO539" s="25">
        <f t="shared" si="948"/>
        <v>0</v>
      </c>
      <c r="ABP539" s="25">
        <f t="shared" si="1555"/>
        <v>0</v>
      </c>
      <c r="ABQ539" s="25">
        <f t="shared" si="949"/>
        <v>0</v>
      </c>
      <c r="ABR539" s="25">
        <f t="shared" si="950"/>
        <v>0</v>
      </c>
      <c r="ABS539" s="30"/>
      <c r="ABT539" s="30"/>
      <c r="ABU539" s="30"/>
      <c r="ABV539" s="25">
        <f t="shared" si="1556"/>
        <v>0</v>
      </c>
      <c r="ABW539" s="25">
        <f t="shared" si="1557"/>
        <v>0</v>
      </c>
      <c r="ABX539" s="25">
        <f t="shared" si="1558"/>
        <v>0</v>
      </c>
      <c r="ABY539" s="25">
        <f t="shared" si="1559"/>
        <v>0</v>
      </c>
      <c r="ABZ539" s="25">
        <f t="shared" si="1560"/>
        <v>0</v>
      </c>
      <c r="ACA539" s="25">
        <f t="shared" si="1561"/>
        <v>0</v>
      </c>
      <c r="ACB539" s="25">
        <f t="shared" si="1562"/>
        <v>47733.3</v>
      </c>
      <c r="ACC539" s="25">
        <f t="shared" si="1563"/>
        <v>57801.32</v>
      </c>
      <c r="ACD539" s="25">
        <f t="shared" si="1564"/>
        <v>57801.32</v>
      </c>
      <c r="ACE539" s="25">
        <f t="shared" si="1565"/>
        <v>15874.39</v>
      </c>
      <c r="ACF539" s="25">
        <f t="shared" si="1566"/>
        <v>16583.71</v>
      </c>
      <c r="ACG539" s="25">
        <f t="shared" si="1567"/>
        <v>16583.71</v>
      </c>
      <c r="ACH539" s="25">
        <f t="shared" si="1568"/>
        <v>0</v>
      </c>
      <c r="ACI539" s="25">
        <f t="shared" si="951"/>
        <v>0</v>
      </c>
      <c r="ACJ539" s="25">
        <f t="shared" si="952"/>
        <v>0</v>
      </c>
      <c r="ACK539" s="25">
        <f t="shared" si="1569"/>
        <v>0</v>
      </c>
      <c r="ACL539" s="25">
        <f t="shared" si="953"/>
        <v>0</v>
      </c>
      <c r="ACM539" s="25">
        <f t="shared" si="954"/>
        <v>0</v>
      </c>
      <c r="ACN539" s="30"/>
      <c r="ACO539" s="30"/>
      <c r="ACP539" s="30"/>
      <c r="ACQ539" s="25">
        <f t="shared" si="1570"/>
        <v>0</v>
      </c>
      <c r="ACR539" s="25">
        <f t="shared" si="1571"/>
        <v>0</v>
      </c>
      <c r="ACS539" s="25">
        <f t="shared" si="1572"/>
        <v>0</v>
      </c>
      <c r="ACT539" s="25">
        <f t="shared" si="1573"/>
        <v>0</v>
      </c>
      <c r="ACU539" s="25">
        <f t="shared" si="1574"/>
        <v>0</v>
      </c>
      <c r="ACV539" s="25">
        <f t="shared" si="1575"/>
        <v>0</v>
      </c>
      <c r="ACW539" s="25">
        <f t="shared" si="1576"/>
        <v>48051.22</v>
      </c>
      <c r="ACX539" s="25">
        <f t="shared" si="1577"/>
        <v>38886.49</v>
      </c>
      <c r="ACY539" s="25">
        <f t="shared" si="1578"/>
        <v>38886.49</v>
      </c>
      <c r="ACZ539" s="25">
        <f t="shared" si="1579"/>
        <v>17057.900000000001</v>
      </c>
      <c r="ADA539" s="25">
        <f t="shared" si="1580"/>
        <v>17830.7</v>
      </c>
      <c r="ADB539" s="25">
        <f t="shared" si="1581"/>
        <v>17830.7</v>
      </c>
      <c r="ADC539" s="25">
        <f t="shared" si="1582"/>
        <v>0</v>
      </c>
      <c r="ADD539" s="25">
        <f t="shared" si="955"/>
        <v>0</v>
      </c>
      <c r="ADE539" s="25">
        <f t="shared" si="956"/>
        <v>0</v>
      </c>
      <c r="ADF539" s="25">
        <f t="shared" si="1583"/>
        <v>0</v>
      </c>
      <c r="ADG539" s="25">
        <f t="shared" si="957"/>
        <v>0</v>
      </c>
      <c r="ADH539" s="25">
        <f t="shared" si="958"/>
        <v>0</v>
      </c>
      <c r="ADI539" s="30"/>
      <c r="ADJ539" s="30"/>
      <c r="ADK539" s="30"/>
      <c r="ADL539" s="25">
        <f t="shared" si="1584"/>
        <v>0</v>
      </c>
      <c r="ADM539" s="25">
        <f t="shared" si="1585"/>
        <v>0</v>
      </c>
      <c r="ADN539" s="25">
        <f t="shared" si="1586"/>
        <v>0</v>
      </c>
      <c r="ADO539" s="25">
        <f t="shared" si="1587"/>
        <v>0</v>
      </c>
      <c r="ADP539" s="25">
        <f t="shared" si="1588"/>
        <v>0</v>
      </c>
      <c r="ADQ539" s="25">
        <f t="shared" si="1589"/>
        <v>0</v>
      </c>
      <c r="ADR539" s="25">
        <f t="shared" si="1590"/>
        <v>42293.27</v>
      </c>
      <c r="ADS539" s="25">
        <f t="shared" si="1591"/>
        <v>46007.78</v>
      </c>
      <c r="ADT539" s="25">
        <f t="shared" si="1592"/>
        <v>46007.78</v>
      </c>
      <c r="ADU539" s="25">
        <f t="shared" si="1593"/>
        <v>11701.34</v>
      </c>
      <c r="ADV539" s="25">
        <f t="shared" si="1594"/>
        <v>14826</v>
      </c>
      <c r="ADW539" s="25">
        <f t="shared" si="1595"/>
        <v>14826</v>
      </c>
      <c r="ADX539" s="25">
        <f t="shared" si="1596"/>
        <v>0</v>
      </c>
      <c r="ADY539" s="25">
        <f t="shared" si="959"/>
        <v>0</v>
      </c>
      <c r="ADZ539" s="25">
        <f t="shared" si="960"/>
        <v>0</v>
      </c>
      <c r="AEA539" s="25">
        <f t="shared" si="1597"/>
        <v>0</v>
      </c>
      <c r="AEB539" s="25">
        <f t="shared" si="961"/>
        <v>0</v>
      </c>
      <c r="AEC539" s="25">
        <f t="shared" si="962"/>
        <v>0</v>
      </c>
      <c r="AED539" s="30">
        <v>30</v>
      </c>
      <c r="AEE539" s="30">
        <v>30</v>
      </c>
      <c r="AEF539" s="30">
        <v>30</v>
      </c>
      <c r="AEG539" s="25">
        <f t="shared" si="1598"/>
        <v>1389450</v>
      </c>
      <c r="AEH539" s="25">
        <f t="shared" si="1599"/>
        <v>1445790</v>
      </c>
      <c r="AEI539" s="25">
        <f t="shared" si="1600"/>
        <v>1445790</v>
      </c>
      <c r="AEJ539" s="25">
        <f t="shared" si="1601"/>
        <v>1202628.8999999999</v>
      </c>
      <c r="AEK539" s="25">
        <f t="shared" si="1602"/>
        <v>1217838.8999999999</v>
      </c>
      <c r="AEL539" s="25">
        <f t="shared" si="1603"/>
        <v>1217838.8999999999</v>
      </c>
      <c r="AEM539" s="25">
        <f t="shared" si="1604"/>
        <v>48169.96</v>
      </c>
      <c r="AEN539" s="25">
        <f t="shared" si="1605"/>
        <v>48472.35</v>
      </c>
      <c r="AEO539" s="25">
        <f t="shared" si="1606"/>
        <v>48472.35</v>
      </c>
      <c r="AEP539" s="25">
        <f t="shared" si="1607"/>
        <v>18149.7</v>
      </c>
      <c r="AEQ539" s="25">
        <f t="shared" si="1608"/>
        <v>18933.54</v>
      </c>
      <c r="AER539" s="25">
        <f t="shared" si="1609"/>
        <v>18933.54</v>
      </c>
      <c r="AES539" s="25">
        <f t="shared" si="1610"/>
        <v>1445098.8</v>
      </c>
      <c r="AET539" s="25">
        <f t="shared" si="963"/>
        <v>1454170.5</v>
      </c>
      <c r="AEU539" s="25">
        <f t="shared" si="964"/>
        <v>1454170.5</v>
      </c>
      <c r="AEV539" s="25">
        <f t="shared" si="1611"/>
        <v>544491</v>
      </c>
      <c r="AEW539" s="25">
        <f t="shared" si="965"/>
        <v>568006.19999999995</v>
      </c>
      <c r="AEX539" s="25">
        <f t="shared" si="966"/>
        <v>568006.19999999995</v>
      </c>
      <c r="AEY539" s="30"/>
      <c r="AEZ539" s="30"/>
      <c r="AFA539" s="30"/>
      <c r="AFB539" s="25">
        <f t="shared" si="1612"/>
        <v>0</v>
      </c>
      <c r="AFC539" s="25">
        <f t="shared" si="1613"/>
        <v>0</v>
      </c>
      <c r="AFD539" s="25">
        <f t="shared" si="1614"/>
        <v>0</v>
      </c>
      <c r="AFE539" s="25">
        <f t="shared" si="1615"/>
        <v>0</v>
      </c>
      <c r="AFF539" s="25">
        <f t="shared" si="1616"/>
        <v>0</v>
      </c>
      <c r="AFG539" s="25">
        <f t="shared" si="1617"/>
        <v>0</v>
      </c>
      <c r="AFH539" s="25">
        <f t="shared" si="1618"/>
        <v>48520.57</v>
      </c>
      <c r="AFI539" s="25">
        <f t="shared" si="1619"/>
        <v>48192.91</v>
      </c>
      <c r="AFJ539" s="25">
        <f t="shared" si="1620"/>
        <v>48192.91</v>
      </c>
      <c r="AFK539" s="25">
        <f t="shared" si="1621"/>
        <v>17814.71</v>
      </c>
      <c r="AFL539" s="25">
        <f t="shared" si="1622"/>
        <v>18691.22</v>
      </c>
      <c r="AFM539" s="25">
        <f t="shared" si="1623"/>
        <v>18691.22</v>
      </c>
      <c r="AFN539" s="25">
        <f t="shared" si="1624"/>
        <v>0</v>
      </c>
      <c r="AFO539" s="25">
        <f t="shared" si="967"/>
        <v>0</v>
      </c>
      <c r="AFP539" s="25">
        <f t="shared" si="968"/>
        <v>0</v>
      </c>
      <c r="AFQ539" s="25">
        <f t="shared" si="1625"/>
        <v>0</v>
      </c>
      <c r="AFR539" s="25">
        <f t="shared" si="969"/>
        <v>0</v>
      </c>
      <c r="AFS539" s="25">
        <f t="shared" si="970"/>
        <v>0</v>
      </c>
      <c r="AFT539" s="30"/>
      <c r="AFU539" s="30"/>
      <c r="AFV539" s="30"/>
      <c r="AFW539" s="25">
        <f t="shared" si="1626"/>
        <v>0</v>
      </c>
      <c r="AFX539" s="25">
        <f t="shared" si="1627"/>
        <v>0</v>
      </c>
      <c r="AFY539" s="25">
        <f t="shared" si="1628"/>
        <v>0</v>
      </c>
      <c r="AFZ539" s="25">
        <f t="shared" si="1629"/>
        <v>0</v>
      </c>
      <c r="AGA539" s="25">
        <f t="shared" si="1630"/>
        <v>0</v>
      </c>
      <c r="AGB539" s="25">
        <f t="shared" si="1631"/>
        <v>0</v>
      </c>
      <c r="AGC539" s="25">
        <f t="shared" si="1632"/>
        <v>48113.16</v>
      </c>
      <c r="AGD539" s="25">
        <f t="shared" si="1633"/>
        <v>48921.36</v>
      </c>
      <c r="AGE539" s="25">
        <f t="shared" si="1634"/>
        <v>48921.36</v>
      </c>
      <c r="AGF539" s="25">
        <f t="shared" si="1635"/>
        <v>18936.8</v>
      </c>
      <c r="AGG539" s="25">
        <f t="shared" si="1636"/>
        <v>19803.34</v>
      </c>
      <c r="AGH539" s="25">
        <f t="shared" si="1637"/>
        <v>19803.34</v>
      </c>
      <c r="AGI539" s="25">
        <f t="shared" si="1638"/>
        <v>0</v>
      </c>
      <c r="AGJ539" s="25">
        <f t="shared" si="971"/>
        <v>0</v>
      </c>
      <c r="AGK539" s="25">
        <f t="shared" si="972"/>
        <v>0</v>
      </c>
      <c r="AGL539" s="25">
        <f t="shared" si="1639"/>
        <v>0</v>
      </c>
      <c r="AGM539" s="25">
        <f t="shared" si="973"/>
        <v>0</v>
      </c>
      <c r="AGN539" s="25">
        <f t="shared" si="974"/>
        <v>0</v>
      </c>
      <c r="AGO539" s="123">
        <v>36</v>
      </c>
      <c r="AGP539" s="123">
        <v>36</v>
      </c>
      <c r="AGQ539" s="123">
        <v>36</v>
      </c>
      <c r="AGR539" s="25">
        <f t="shared" si="1640"/>
        <v>1667340</v>
      </c>
      <c r="AGS539" s="25">
        <f t="shared" si="1641"/>
        <v>1734948</v>
      </c>
      <c r="AGT539" s="25">
        <f t="shared" si="1642"/>
        <v>1734948</v>
      </c>
      <c r="AGU539" s="25">
        <f t="shared" si="1643"/>
        <v>1443154.68</v>
      </c>
      <c r="AGV539" s="25">
        <f t="shared" si="1644"/>
        <v>1461406.68</v>
      </c>
      <c r="AGW539" s="25">
        <f t="shared" si="1645"/>
        <v>1461406.68</v>
      </c>
      <c r="AGX539" s="25">
        <f t="shared" si="1646"/>
        <v>48188.89</v>
      </c>
      <c r="AGY539" s="25">
        <f t="shared" si="1647"/>
        <v>42169.440000000002</v>
      </c>
      <c r="AGZ539" s="25">
        <f t="shared" si="1648"/>
        <v>42169.440000000002</v>
      </c>
      <c r="AHA539" s="25">
        <f t="shared" si="1649"/>
        <v>26322.43</v>
      </c>
      <c r="AHB539" s="25">
        <f t="shared" si="1650"/>
        <v>27584.62</v>
      </c>
      <c r="AHC539" s="25">
        <f t="shared" si="1651"/>
        <v>27584.62</v>
      </c>
      <c r="AHD539" s="25">
        <f t="shared" si="1652"/>
        <v>1734800.04</v>
      </c>
      <c r="AHE539" s="25">
        <f t="shared" si="975"/>
        <v>1518099.84</v>
      </c>
      <c r="AHF539" s="25">
        <f t="shared" si="976"/>
        <v>1518099.84</v>
      </c>
      <c r="AHG539" s="25">
        <f t="shared" si="1653"/>
        <v>947607.48</v>
      </c>
      <c r="AHH539" s="25">
        <f t="shared" si="977"/>
        <v>993046.32</v>
      </c>
      <c r="AHI539" s="25">
        <f t="shared" si="978"/>
        <v>993046.32</v>
      </c>
      <c r="AHJ539" s="30"/>
      <c r="AHK539" s="30"/>
      <c r="AHL539" s="30"/>
      <c r="AHM539" s="25">
        <f t="shared" si="1654"/>
        <v>0</v>
      </c>
      <c r="AHN539" s="25">
        <f t="shared" si="1655"/>
        <v>0</v>
      </c>
      <c r="AHO539" s="25">
        <f t="shared" si="1656"/>
        <v>0</v>
      </c>
      <c r="AHP539" s="25">
        <f t="shared" si="1657"/>
        <v>0</v>
      </c>
      <c r="AHQ539" s="25">
        <f t="shared" si="1658"/>
        <v>0</v>
      </c>
      <c r="AHR539" s="25">
        <f t="shared" si="1659"/>
        <v>0</v>
      </c>
      <c r="AHS539" s="25">
        <f t="shared" si="1660"/>
        <v>48474.22</v>
      </c>
      <c r="AHT539" s="25">
        <f t="shared" si="1661"/>
        <v>48597.32</v>
      </c>
      <c r="AHU539" s="25">
        <f t="shared" si="1662"/>
        <v>48597.32</v>
      </c>
      <c r="AHV539" s="25">
        <f t="shared" si="1663"/>
        <v>16648.54</v>
      </c>
      <c r="AHW539" s="25">
        <f t="shared" si="1664"/>
        <v>17423.689999999999</v>
      </c>
      <c r="AHX539" s="25">
        <f t="shared" si="1665"/>
        <v>17423.689999999999</v>
      </c>
      <c r="AHY539" s="25">
        <f t="shared" si="1666"/>
        <v>0</v>
      </c>
      <c r="AHZ539" s="25">
        <f t="shared" si="979"/>
        <v>0</v>
      </c>
      <c r="AIA539" s="25">
        <f t="shared" si="980"/>
        <v>0</v>
      </c>
      <c r="AIB539" s="25">
        <f t="shared" si="1667"/>
        <v>0</v>
      </c>
      <c r="AIC539" s="25">
        <f t="shared" si="981"/>
        <v>0</v>
      </c>
      <c r="AID539" s="25">
        <f t="shared" si="982"/>
        <v>0</v>
      </c>
      <c r="AIE539" s="30"/>
      <c r="AIF539" s="30"/>
      <c r="AIG539" s="30"/>
      <c r="AIH539" s="25">
        <f t="shared" si="1669"/>
        <v>0</v>
      </c>
      <c r="AII539" s="25">
        <f t="shared" si="1670"/>
        <v>0</v>
      </c>
      <c r="AIJ539" s="25">
        <f t="shared" si="1671"/>
        <v>0</v>
      </c>
      <c r="AIK539" s="25">
        <f t="shared" si="1672"/>
        <v>0</v>
      </c>
      <c r="AIL539" s="25">
        <f t="shared" si="1673"/>
        <v>0</v>
      </c>
      <c r="AIM539" s="25">
        <f t="shared" si="1674"/>
        <v>0</v>
      </c>
      <c r="AIN539" s="25">
        <f t="shared" si="1675"/>
        <v>0</v>
      </c>
      <c r="AIO539" s="25">
        <f t="shared" si="1676"/>
        <v>0</v>
      </c>
      <c r="AIP539" s="25">
        <f t="shared" si="1677"/>
        <v>0</v>
      </c>
      <c r="AIQ539" s="25">
        <f t="shared" si="1678"/>
        <v>0</v>
      </c>
      <c r="AIR539" s="25">
        <f t="shared" si="1679"/>
        <v>0</v>
      </c>
      <c r="AIS539" s="25">
        <f t="shared" si="1680"/>
        <v>0</v>
      </c>
      <c r="AIT539" s="25">
        <f t="shared" si="1681"/>
        <v>0</v>
      </c>
      <c r="AIU539" s="25">
        <f t="shared" si="984"/>
        <v>0</v>
      </c>
      <c r="AIV539" s="25">
        <f t="shared" si="985"/>
        <v>0</v>
      </c>
      <c r="AIW539" s="25">
        <f t="shared" si="1682"/>
        <v>0</v>
      </c>
      <c r="AIX539" s="25">
        <f t="shared" si="986"/>
        <v>0</v>
      </c>
      <c r="AIY539" s="25">
        <f t="shared" si="987"/>
        <v>0</v>
      </c>
      <c r="AIZ539" s="30"/>
      <c r="AJA539" s="30"/>
      <c r="AJB539" s="30"/>
      <c r="AJC539" s="25">
        <f t="shared" si="1683"/>
        <v>0</v>
      </c>
      <c r="AJD539" s="25">
        <f t="shared" si="1684"/>
        <v>0</v>
      </c>
      <c r="AJE539" s="25">
        <f t="shared" si="1685"/>
        <v>0</v>
      </c>
      <c r="AJF539" s="25">
        <f t="shared" si="1686"/>
        <v>0</v>
      </c>
      <c r="AJG539" s="25">
        <f t="shared" si="1687"/>
        <v>0</v>
      </c>
      <c r="AJH539" s="25">
        <f t="shared" si="1688"/>
        <v>0</v>
      </c>
      <c r="AJI539" s="25">
        <f t="shared" si="1689"/>
        <v>48114.53</v>
      </c>
      <c r="AJJ539" s="25">
        <f t="shared" si="1690"/>
        <v>47306.96</v>
      </c>
      <c r="AJK539" s="25">
        <f t="shared" si="1691"/>
        <v>47306.96</v>
      </c>
      <c r="AJL539" s="25">
        <f t="shared" si="1692"/>
        <v>17830.37</v>
      </c>
      <c r="AJM539" s="25">
        <f t="shared" si="1693"/>
        <v>18642.71</v>
      </c>
      <c r="AJN539" s="25">
        <f t="shared" si="1694"/>
        <v>18642.71</v>
      </c>
      <c r="AJO539" s="25">
        <f t="shared" si="1695"/>
        <v>0</v>
      </c>
      <c r="AJP539" s="25">
        <f t="shared" si="988"/>
        <v>0</v>
      </c>
      <c r="AJQ539" s="25">
        <f t="shared" si="989"/>
        <v>0</v>
      </c>
      <c r="AJR539" s="25">
        <f t="shared" si="1696"/>
        <v>0</v>
      </c>
      <c r="AJS539" s="25">
        <f t="shared" si="990"/>
        <v>0</v>
      </c>
      <c r="AJT539" s="25">
        <f t="shared" si="991"/>
        <v>0</v>
      </c>
      <c r="AJU539" s="30"/>
      <c r="AJV539" s="30"/>
      <c r="AJW539" s="30"/>
      <c r="AJX539" s="25">
        <f t="shared" si="1697"/>
        <v>0</v>
      </c>
      <c r="AJY539" s="25">
        <f t="shared" si="1698"/>
        <v>0</v>
      </c>
      <c r="AJZ539" s="25">
        <f t="shared" si="1699"/>
        <v>0</v>
      </c>
      <c r="AKA539" s="25">
        <f t="shared" si="1700"/>
        <v>0</v>
      </c>
      <c r="AKB539" s="25">
        <f t="shared" si="1701"/>
        <v>0</v>
      </c>
      <c r="AKC539" s="25">
        <f t="shared" si="1702"/>
        <v>0</v>
      </c>
      <c r="AKD539" s="25">
        <f t="shared" si="1703"/>
        <v>48371.58</v>
      </c>
      <c r="AKE539" s="25">
        <f t="shared" si="1704"/>
        <v>48193.18</v>
      </c>
      <c r="AKF539" s="25">
        <f t="shared" si="1705"/>
        <v>48193.18</v>
      </c>
      <c r="AKG539" s="25">
        <f t="shared" si="1706"/>
        <v>17513.810000000001</v>
      </c>
      <c r="AKH539" s="25">
        <f t="shared" si="1707"/>
        <v>18330.84</v>
      </c>
      <c r="AKI539" s="25">
        <f t="shared" si="1708"/>
        <v>18330.84</v>
      </c>
      <c r="AKJ539" s="25">
        <f t="shared" si="1709"/>
        <v>0</v>
      </c>
      <c r="AKK539" s="25">
        <f t="shared" si="992"/>
        <v>0</v>
      </c>
      <c r="AKL539" s="25">
        <f t="shared" si="993"/>
        <v>0</v>
      </c>
      <c r="AKM539" s="25">
        <f t="shared" si="1710"/>
        <v>0</v>
      </c>
      <c r="AKN539" s="25">
        <f t="shared" si="994"/>
        <v>0</v>
      </c>
      <c r="AKO539" s="25">
        <f t="shared" si="995"/>
        <v>0</v>
      </c>
      <c r="AKP539" s="30"/>
      <c r="AKQ539" s="30"/>
      <c r="AKR539" s="30"/>
      <c r="AKS539" s="25">
        <f t="shared" si="1711"/>
        <v>0</v>
      </c>
      <c r="AKT539" s="25">
        <f t="shared" si="1712"/>
        <v>0</v>
      </c>
      <c r="AKU539" s="25">
        <f t="shared" si="1713"/>
        <v>0</v>
      </c>
      <c r="AKV539" s="25">
        <f t="shared" si="1714"/>
        <v>0</v>
      </c>
      <c r="AKW539" s="25">
        <f t="shared" si="1715"/>
        <v>0</v>
      </c>
      <c r="AKX539" s="25">
        <f t="shared" si="1716"/>
        <v>0</v>
      </c>
      <c r="AKY539" s="25">
        <f t="shared" si="1717"/>
        <v>48233.77</v>
      </c>
      <c r="AKZ539" s="25">
        <f t="shared" si="1718"/>
        <v>47832.77</v>
      </c>
      <c r="ALA539" s="25">
        <f t="shared" si="1719"/>
        <v>47832.77</v>
      </c>
      <c r="ALB539" s="25">
        <f t="shared" si="1720"/>
        <v>17362.509999999998</v>
      </c>
      <c r="ALC539" s="25">
        <f t="shared" si="1721"/>
        <v>18159.509999999998</v>
      </c>
      <c r="ALD539" s="25">
        <f t="shared" si="1722"/>
        <v>18159.509999999998</v>
      </c>
      <c r="ALE539" s="25">
        <f t="shared" si="1723"/>
        <v>0</v>
      </c>
      <c r="ALF539" s="25">
        <f t="shared" si="996"/>
        <v>0</v>
      </c>
      <c r="ALG539" s="25">
        <f t="shared" si="997"/>
        <v>0</v>
      </c>
      <c r="ALH539" s="25">
        <f t="shared" si="1724"/>
        <v>0</v>
      </c>
      <c r="ALI539" s="25">
        <f t="shared" si="998"/>
        <v>0</v>
      </c>
      <c r="ALJ539" s="25">
        <f t="shared" si="999"/>
        <v>0</v>
      </c>
      <c r="ALK539" s="30"/>
      <c r="ALL539" s="30"/>
      <c r="ALM539" s="30"/>
      <c r="ALN539" s="25">
        <f t="shared" si="1725"/>
        <v>0</v>
      </c>
      <c r="ALO539" s="25">
        <f t="shared" si="1726"/>
        <v>0</v>
      </c>
      <c r="ALP539" s="25">
        <f t="shared" si="1727"/>
        <v>0</v>
      </c>
      <c r="ALQ539" s="25">
        <f t="shared" si="1728"/>
        <v>0</v>
      </c>
      <c r="ALR539" s="25">
        <f t="shared" si="1729"/>
        <v>0</v>
      </c>
      <c r="ALS539" s="25">
        <f t="shared" si="1730"/>
        <v>0</v>
      </c>
      <c r="ALT539" s="25">
        <f t="shared" si="1731"/>
        <v>48594.47</v>
      </c>
      <c r="ALU539" s="25">
        <f t="shared" si="1732"/>
        <v>47952.2</v>
      </c>
      <c r="ALV539" s="25">
        <f t="shared" si="1733"/>
        <v>47952.2</v>
      </c>
      <c r="ALW539" s="25">
        <f t="shared" si="1734"/>
        <v>20379.59</v>
      </c>
      <c r="ALX539" s="25">
        <f t="shared" si="1735"/>
        <v>21288.14</v>
      </c>
      <c r="ALY539" s="25">
        <f t="shared" si="1736"/>
        <v>21288.14</v>
      </c>
      <c r="ALZ539" s="25">
        <f t="shared" si="1737"/>
        <v>0</v>
      </c>
      <c r="AMA539" s="25">
        <f t="shared" si="1000"/>
        <v>0</v>
      </c>
      <c r="AMB539" s="25">
        <f t="shared" si="1001"/>
        <v>0</v>
      </c>
      <c r="AMC539" s="25">
        <f t="shared" si="1738"/>
        <v>0</v>
      </c>
      <c r="AMD539" s="25">
        <f t="shared" si="1002"/>
        <v>0</v>
      </c>
      <c r="AME539" s="25">
        <f t="shared" si="1003"/>
        <v>0</v>
      </c>
      <c r="AMF539" s="30"/>
      <c r="AMG539" s="30"/>
      <c r="AMH539" s="30"/>
      <c r="AMI539" s="25">
        <f t="shared" si="1739"/>
        <v>0</v>
      </c>
      <c r="AMJ539" s="25">
        <f t="shared" si="1740"/>
        <v>0</v>
      </c>
      <c r="AMK539" s="25">
        <f t="shared" si="1741"/>
        <v>0</v>
      </c>
      <c r="AML539" s="25">
        <f t="shared" si="1742"/>
        <v>0</v>
      </c>
      <c r="AMM539" s="25">
        <f t="shared" si="1743"/>
        <v>0</v>
      </c>
      <c r="AMN539" s="25">
        <f t="shared" si="1744"/>
        <v>0</v>
      </c>
      <c r="AMO539" s="25">
        <f t="shared" si="1745"/>
        <v>48528.45</v>
      </c>
      <c r="AMP539" s="25">
        <f t="shared" si="1746"/>
        <v>48408.07</v>
      </c>
      <c r="AMQ539" s="25">
        <f t="shared" si="1747"/>
        <v>48408.07</v>
      </c>
      <c r="AMR539" s="25">
        <f t="shared" si="1748"/>
        <v>17186.87</v>
      </c>
      <c r="AMS539" s="25">
        <f t="shared" si="1749"/>
        <v>17944.11</v>
      </c>
      <c r="AMT539" s="25">
        <f t="shared" si="1750"/>
        <v>17944.11</v>
      </c>
      <c r="AMU539" s="25">
        <f t="shared" si="1751"/>
        <v>0</v>
      </c>
      <c r="AMV539" s="25">
        <f t="shared" si="1004"/>
        <v>0</v>
      </c>
      <c r="AMW539" s="25">
        <f t="shared" si="1005"/>
        <v>0</v>
      </c>
      <c r="AMX539" s="25">
        <f t="shared" si="1752"/>
        <v>0</v>
      </c>
      <c r="AMY539" s="25">
        <f t="shared" si="1006"/>
        <v>0</v>
      </c>
      <c r="AMZ539" s="25">
        <f t="shared" si="1007"/>
        <v>0</v>
      </c>
      <c r="ANA539" s="30">
        <v>40</v>
      </c>
      <c r="ANB539" s="30">
        <v>40</v>
      </c>
      <c r="ANC539" s="30">
        <v>40</v>
      </c>
      <c r="AND539" s="25">
        <f t="shared" si="1753"/>
        <v>1852600</v>
      </c>
      <c r="ANE539" s="25">
        <f t="shared" si="1754"/>
        <v>1927720</v>
      </c>
      <c r="ANF539" s="25">
        <f t="shared" si="1755"/>
        <v>1927720</v>
      </c>
      <c r="ANG539" s="25">
        <f t="shared" si="1756"/>
        <v>1603505.2</v>
      </c>
      <c r="ANH539" s="25">
        <f t="shared" si="1757"/>
        <v>1623785.2</v>
      </c>
      <c r="ANI539" s="25">
        <f t="shared" si="1758"/>
        <v>1623785.2</v>
      </c>
      <c r="ANJ539" s="25">
        <f t="shared" si="1759"/>
        <v>0</v>
      </c>
      <c r="ANK539" s="25">
        <f t="shared" si="1760"/>
        <v>0</v>
      </c>
      <c r="ANL539" s="25">
        <f t="shared" si="1761"/>
        <v>0</v>
      </c>
      <c r="ANM539" s="25">
        <f t="shared" si="1762"/>
        <v>18655.830000000002</v>
      </c>
      <c r="ANN539" s="25">
        <f t="shared" si="1763"/>
        <v>0</v>
      </c>
      <c r="ANO539" s="25">
        <f t="shared" si="1764"/>
        <v>0</v>
      </c>
      <c r="ANP539" s="25">
        <f t="shared" si="1765"/>
        <v>0</v>
      </c>
      <c r="ANQ539" s="25">
        <f t="shared" si="1008"/>
        <v>0</v>
      </c>
      <c r="ANR539" s="25">
        <f t="shared" si="1009"/>
        <v>0</v>
      </c>
      <c r="ANS539" s="25">
        <f t="shared" si="1766"/>
        <v>746233.2</v>
      </c>
      <c r="ANT539" s="25">
        <f t="shared" si="1010"/>
        <v>0</v>
      </c>
      <c r="ANU539" s="25">
        <f t="shared" si="1011"/>
        <v>0</v>
      </c>
      <c r="ANV539" s="30"/>
      <c r="ANW539" s="30"/>
      <c r="ANX539" s="30"/>
      <c r="ANY539" s="25">
        <f t="shared" si="1767"/>
        <v>0</v>
      </c>
      <c r="ANZ539" s="25">
        <f t="shared" si="1768"/>
        <v>0</v>
      </c>
      <c r="AOA539" s="25">
        <f t="shared" si="1769"/>
        <v>0</v>
      </c>
      <c r="AOB539" s="25">
        <f t="shared" si="1770"/>
        <v>0</v>
      </c>
      <c r="AOC539" s="25">
        <f t="shared" si="1771"/>
        <v>0</v>
      </c>
      <c r="AOD539" s="25">
        <f t="shared" si="1772"/>
        <v>0</v>
      </c>
      <c r="AOE539" s="25">
        <f t="shared" si="1773"/>
        <v>48777.18</v>
      </c>
      <c r="AOF539" s="25">
        <f t="shared" si="1774"/>
        <v>49341.4</v>
      </c>
      <c r="AOG539" s="25">
        <f t="shared" si="1775"/>
        <v>49341.4</v>
      </c>
      <c r="AOH539" s="25">
        <f t="shared" si="1776"/>
        <v>17799.3</v>
      </c>
      <c r="AOI539" s="25">
        <f t="shared" si="1777"/>
        <v>18586.39</v>
      </c>
      <c r="AOJ539" s="25">
        <f t="shared" si="1778"/>
        <v>18586.39</v>
      </c>
      <c r="AOK539" s="25">
        <f t="shared" si="1779"/>
        <v>0</v>
      </c>
      <c r="AOL539" s="25">
        <f t="shared" si="1012"/>
        <v>0</v>
      </c>
      <c r="AOM539" s="25">
        <f t="shared" si="1013"/>
        <v>0</v>
      </c>
      <c r="AON539" s="25">
        <f t="shared" si="1780"/>
        <v>0</v>
      </c>
      <c r="AOO539" s="25">
        <f t="shared" si="1014"/>
        <v>0</v>
      </c>
      <c r="AOP539" s="25">
        <f t="shared" si="1015"/>
        <v>0</v>
      </c>
      <c r="AOQ539" s="30"/>
      <c r="AOR539" s="30"/>
      <c r="AOS539" s="30"/>
      <c r="AOT539" s="25">
        <f t="shared" si="1781"/>
        <v>0</v>
      </c>
      <c r="AOU539" s="25">
        <f t="shared" si="1782"/>
        <v>0</v>
      </c>
      <c r="AOV539" s="25">
        <f t="shared" si="1783"/>
        <v>0</v>
      </c>
      <c r="AOW539" s="25">
        <f t="shared" si="1784"/>
        <v>0</v>
      </c>
      <c r="AOX539" s="25">
        <f t="shared" si="1785"/>
        <v>0</v>
      </c>
      <c r="AOY539" s="25">
        <f t="shared" si="1786"/>
        <v>0</v>
      </c>
      <c r="AOZ539" s="25">
        <f t="shared" si="1787"/>
        <v>48470.81</v>
      </c>
      <c r="APA539" s="25">
        <f t="shared" si="1788"/>
        <v>46921.39</v>
      </c>
      <c r="APB539" s="25">
        <f t="shared" si="1789"/>
        <v>46921.39</v>
      </c>
      <c r="APC539" s="25">
        <f t="shared" si="1790"/>
        <v>20282.22</v>
      </c>
      <c r="APD539" s="25">
        <f t="shared" si="1791"/>
        <v>21178.240000000002</v>
      </c>
      <c r="APE539" s="25">
        <f t="shared" si="1792"/>
        <v>21178.240000000002</v>
      </c>
      <c r="APF539" s="25">
        <f t="shared" si="1793"/>
        <v>0</v>
      </c>
      <c r="APG539" s="25">
        <f t="shared" si="1016"/>
        <v>0</v>
      </c>
      <c r="APH539" s="25">
        <f t="shared" si="1017"/>
        <v>0</v>
      </c>
      <c r="API539" s="25">
        <f t="shared" si="1794"/>
        <v>0</v>
      </c>
      <c r="APJ539" s="25">
        <f t="shared" si="1018"/>
        <v>0</v>
      </c>
      <c r="APK539" s="25">
        <f t="shared" si="1019"/>
        <v>0</v>
      </c>
      <c r="APL539" s="30"/>
      <c r="APM539" s="30"/>
      <c r="APN539" s="30"/>
      <c r="APO539" s="25">
        <f t="shared" si="1795"/>
        <v>0</v>
      </c>
      <c r="APP539" s="25">
        <f t="shared" si="1796"/>
        <v>0</v>
      </c>
      <c r="APQ539" s="25">
        <f t="shared" si="1797"/>
        <v>0</v>
      </c>
      <c r="APR539" s="25">
        <f t="shared" si="1798"/>
        <v>0</v>
      </c>
      <c r="APS539" s="25">
        <f t="shared" si="1799"/>
        <v>0</v>
      </c>
      <c r="APT539" s="25">
        <f t="shared" si="1800"/>
        <v>0</v>
      </c>
      <c r="APU539" s="25">
        <f t="shared" si="1801"/>
        <v>48219.83</v>
      </c>
      <c r="APV539" s="25">
        <f t="shared" si="1802"/>
        <v>47898.28</v>
      </c>
      <c r="APW539" s="25">
        <f t="shared" si="1803"/>
        <v>47898.28</v>
      </c>
      <c r="APX539" s="25">
        <f t="shared" si="1804"/>
        <v>17482.27</v>
      </c>
      <c r="APY539" s="25">
        <f t="shared" si="1805"/>
        <v>18279.490000000002</v>
      </c>
      <c r="APZ539" s="25">
        <f t="shared" si="1806"/>
        <v>18279.490000000002</v>
      </c>
      <c r="AQA539" s="25">
        <f t="shared" si="1807"/>
        <v>0</v>
      </c>
      <c r="AQB539" s="25">
        <f t="shared" si="1020"/>
        <v>0</v>
      </c>
      <c r="AQC539" s="25">
        <f t="shared" si="1021"/>
        <v>0</v>
      </c>
      <c r="AQD539" s="25">
        <f t="shared" si="1808"/>
        <v>0</v>
      </c>
      <c r="AQE539" s="25">
        <f t="shared" si="1022"/>
        <v>0</v>
      </c>
      <c r="AQF539" s="25">
        <f t="shared" si="1023"/>
        <v>0</v>
      </c>
      <c r="AQG539" s="30"/>
      <c r="AQH539" s="30"/>
      <c r="AQI539" s="30"/>
      <c r="AQJ539" s="25">
        <f t="shared" si="1809"/>
        <v>0</v>
      </c>
      <c r="AQK539" s="25">
        <f t="shared" si="1810"/>
        <v>0</v>
      </c>
      <c r="AQL539" s="25">
        <f t="shared" si="1811"/>
        <v>0</v>
      </c>
      <c r="AQM539" s="25">
        <f t="shared" si="1812"/>
        <v>0</v>
      </c>
      <c r="AQN539" s="25">
        <f t="shared" si="1813"/>
        <v>0</v>
      </c>
      <c r="AQO539" s="25">
        <f t="shared" si="1814"/>
        <v>0</v>
      </c>
      <c r="AQP539" s="25">
        <f t="shared" si="1815"/>
        <v>48696.82</v>
      </c>
      <c r="AQQ539" s="25">
        <f t="shared" si="1816"/>
        <v>49625.83</v>
      </c>
      <c r="AQR539" s="25">
        <f t="shared" si="1817"/>
        <v>49625.83</v>
      </c>
      <c r="AQS539" s="25">
        <f t="shared" si="1818"/>
        <v>16066.04</v>
      </c>
      <c r="AQT539" s="25">
        <f t="shared" si="1819"/>
        <v>16820.27</v>
      </c>
      <c r="AQU539" s="25">
        <f t="shared" si="1820"/>
        <v>16820.27</v>
      </c>
      <c r="AQV539" s="25">
        <f t="shared" si="1821"/>
        <v>0</v>
      </c>
      <c r="AQW539" s="25">
        <f t="shared" si="1024"/>
        <v>0</v>
      </c>
      <c r="AQX539" s="25">
        <f t="shared" si="1025"/>
        <v>0</v>
      </c>
      <c r="AQY539" s="25">
        <f t="shared" si="1822"/>
        <v>0</v>
      </c>
      <c r="AQZ539" s="25">
        <f t="shared" si="1026"/>
        <v>0</v>
      </c>
      <c r="ARA539" s="25">
        <f t="shared" si="1027"/>
        <v>0</v>
      </c>
      <c r="ARB539" s="30"/>
      <c r="ARC539" s="30"/>
      <c r="ARD539" s="30"/>
      <c r="ARE539" s="25">
        <f t="shared" si="1823"/>
        <v>0</v>
      </c>
      <c r="ARF539" s="25">
        <f t="shared" si="1824"/>
        <v>0</v>
      </c>
      <c r="ARG539" s="25">
        <f t="shared" si="1825"/>
        <v>0</v>
      </c>
      <c r="ARH539" s="25">
        <f t="shared" si="1826"/>
        <v>0</v>
      </c>
      <c r="ARI539" s="25">
        <f t="shared" si="1827"/>
        <v>0</v>
      </c>
      <c r="ARJ539" s="25">
        <f t="shared" si="1828"/>
        <v>0</v>
      </c>
      <c r="ARK539" s="25">
        <f t="shared" si="1829"/>
        <v>48096.99</v>
      </c>
      <c r="ARL539" s="25">
        <f t="shared" si="1830"/>
        <v>47608.37</v>
      </c>
      <c r="ARM539" s="25">
        <f t="shared" si="1831"/>
        <v>47608.37</v>
      </c>
      <c r="ARN539" s="25">
        <f t="shared" si="1832"/>
        <v>16420.32</v>
      </c>
      <c r="ARO539" s="25">
        <f t="shared" si="1833"/>
        <v>17111.55</v>
      </c>
      <c r="ARP539" s="25">
        <f t="shared" si="1834"/>
        <v>17111.55</v>
      </c>
      <c r="ARQ539" s="25">
        <f t="shared" si="1835"/>
        <v>0</v>
      </c>
      <c r="ARR539" s="25">
        <f t="shared" si="1028"/>
        <v>0</v>
      </c>
      <c r="ARS539" s="25">
        <f t="shared" si="1029"/>
        <v>0</v>
      </c>
      <c r="ART539" s="25">
        <f t="shared" si="1836"/>
        <v>0</v>
      </c>
      <c r="ARU539" s="25">
        <f t="shared" si="1030"/>
        <v>0</v>
      </c>
      <c r="ARV539" s="25">
        <f t="shared" si="1031"/>
        <v>0</v>
      </c>
      <c r="ARW539" s="30"/>
      <c r="ARX539" s="30"/>
      <c r="ARY539" s="30"/>
      <c r="ARZ539" s="25">
        <f t="shared" si="1837"/>
        <v>0</v>
      </c>
      <c r="ASA539" s="25">
        <f t="shared" si="1838"/>
        <v>0</v>
      </c>
      <c r="ASB539" s="25">
        <f t="shared" si="1839"/>
        <v>0</v>
      </c>
      <c r="ASC539" s="25">
        <f t="shared" si="1840"/>
        <v>0</v>
      </c>
      <c r="ASD539" s="25">
        <f t="shared" si="1841"/>
        <v>0</v>
      </c>
      <c r="ASE539" s="25">
        <f t="shared" si="1842"/>
        <v>0</v>
      </c>
      <c r="ASF539" s="25">
        <f t="shared" si="1843"/>
        <v>48240.19</v>
      </c>
      <c r="ASG539" s="25">
        <f t="shared" si="1844"/>
        <v>46920.89</v>
      </c>
      <c r="ASH539" s="25">
        <f t="shared" si="1845"/>
        <v>46920.89</v>
      </c>
      <c r="ASI539" s="25">
        <f t="shared" si="1846"/>
        <v>17564.11</v>
      </c>
      <c r="ASJ539" s="25">
        <f t="shared" si="1847"/>
        <v>16016.22</v>
      </c>
      <c r="ASK539" s="25">
        <f t="shared" si="1848"/>
        <v>16016.22</v>
      </c>
      <c r="ASL539" s="25">
        <f t="shared" si="1849"/>
        <v>0</v>
      </c>
      <c r="ASM539" s="25">
        <f t="shared" si="1032"/>
        <v>0</v>
      </c>
      <c r="ASN539" s="25">
        <f t="shared" si="1033"/>
        <v>0</v>
      </c>
      <c r="ASO539" s="25">
        <f t="shared" si="1850"/>
        <v>0</v>
      </c>
      <c r="ASP539" s="25">
        <f t="shared" si="1034"/>
        <v>0</v>
      </c>
      <c r="ASQ539" s="25">
        <f t="shared" si="1035"/>
        <v>0</v>
      </c>
      <c r="ASR539" s="30"/>
      <c r="ASS539" s="30"/>
      <c r="AST539" s="30"/>
      <c r="ASU539" s="25">
        <f t="shared" si="1851"/>
        <v>0</v>
      </c>
      <c r="ASV539" s="25">
        <f t="shared" si="1852"/>
        <v>0</v>
      </c>
      <c r="ASW539" s="25">
        <f t="shared" si="1853"/>
        <v>0</v>
      </c>
      <c r="ASX539" s="25">
        <f t="shared" si="1854"/>
        <v>0</v>
      </c>
      <c r="ASY539" s="25">
        <f t="shared" si="1855"/>
        <v>0</v>
      </c>
      <c r="ASZ539" s="25">
        <f t="shared" si="1856"/>
        <v>0</v>
      </c>
      <c r="ATA539" s="25">
        <f t="shared" si="1857"/>
        <v>48348.67</v>
      </c>
      <c r="ATB539" s="25">
        <f t="shared" si="1858"/>
        <v>47115.78</v>
      </c>
      <c r="ATC539" s="25">
        <f t="shared" si="1859"/>
        <v>47115.78</v>
      </c>
      <c r="ATD539" s="25">
        <f t="shared" si="1860"/>
        <v>15436.16</v>
      </c>
      <c r="ATE539" s="25">
        <f t="shared" si="1861"/>
        <v>16110.02</v>
      </c>
      <c r="ATF539" s="25">
        <f t="shared" si="1862"/>
        <v>16110.02</v>
      </c>
      <c r="ATG539" s="25">
        <f t="shared" si="1863"/>
        <v>0</v>
      </c>
      <c r="ATH539" s="25">
        <f t="shared" si="1036"/>
        <v>0</v>
      </c>
      <c r="ATI539" s="25">
        <f t="shared" si="1037"/>
        <v>0</v>
      </c>
      <c r="ATJ539" s="25">
        <f t="shared" si="1864"/>
        <v>0</v>
      </c>
      <c r="ATK539" s="25">
        <f t="shared" si="1038"/>
        <v>0</v>
      </c>
      <c r="ATL539" s="25">
        <f t="shared" si="1039"/>
        <v>0</v>
      </c>
      <c r="ATM539" s="30"/>
      <c r="ATN539" s="30"/>
      <c r="ATO539" s="30"/>
      <c r="ATP539" s="25">
        <f t="shared" si="1865"/>
        <v>0</v>
      </c>
      <c r="ATQ539" s="25">
        <f t="shared" si="1866"/>
        <v>0</v>
      </c>
      <c r="ATR539" s="25">
        <f t="shared" si="1867"/>
        <v>0</v>
      </c>
      <c r="ATS539" s="25">
        <f t="shared" si="1868"/>
        <v>0</v>
      </c>
      <c r="ATT539" s="25">
        <f t="shared" si="1869"/>
        <v>0</v>
      </c>
      <c r="ATU539" s="25">
        <f t="shared" si="1870"/>
        <v>0</v>
      </c>
      <c r="ATV539" s="25">
        <f t="shared" si="1871"/>
        <v>48313.75</v>
      </c>
      <c r="ATW539" s="25">
        <f t="shared" si="1872"/>
        <v>48513.71</v>
      </c>
      <c r="ATX539" s="25">
        <f t="shared" si="1873"/>
        <v>48513.71</v>
      </c>
      <c r="ATY539" s="25">
        <f t="shared" si="1874"/>
        <v>17278.16</v>
      </c>
      <c r="ATZ539" s="25">
        <f t="shared" si="1875"/>
        <v>13771.91</v>
      </c>
      <c r="AUA539" s="25">
        <f t="shared" si="1876"/>
        <v>13771.91</v>
      </c>
      <c r="AUB539" s="25">
        <f t="shared" si="1877"/>
        <v>0</v>
      </c>
      <c r="AUC539" s="25">
        <f t="shared" si="1040"/>
        <v>0</v>
      </c>
      <c r="AUD539" s="25">
        <f t="shared" si="1041"/>
        <v>0</v>
      </c>
      <c r="AUE539" s="25">
        <f t="shared" si="1878"/>
        <v>0</v>
      </c>
      <c r="AUF539" s="25">
        <f t="shared" si="1042"/>
        <v>0</v>
      </c>
      <c r="AUG539" s="25">
        <f t="shared" si="1043"/>
        <v>0</v>
      </c>
      <c r="AUH539" s="30"/>
      <c r="AUI539" s="30"/>
      <c r="AUJ539" s="30"/>
      <c r="AUK539" s="25">
        <f t="shared" si="1879"/>
        <v>0</v>
      </c>
      <c r="AUL539" s="25">
        <f t="shared" si="1880"/>
        <v>0</v>
      </c>
      <c r="AUM539" s="25">
        <f t="shared" si="1881"/>
        <v>0</v>
      </c>
      <c r="AUN539" s="25">
        <f t="shared" si="1882"/>
        <v>0</v>
      </c>
      <c r="AUO539" s="25">
        <f t="shared" si="1883"/>
        <v>0</v>
      </c>
      <c r="AUP539" s="25">
        <f t="shared" si="1884"/>
        <v>0</v>
      </c>
      <c r="AUQ539" s="25">
        <f t="shared" si="1885"/>
        <v>47835.28</v>
      </c>
      <c r="AUR539" s="25">
        <f t="shared" si="1886"/>
        <v>47637.64</v>
      </c>
      <c r="AUS539" s="25">
        <f t="shared" si="1887"/>
        <v>47637.64</v>
      </c>
      <c r="AUT539" s="25">
        <f t="shared" si="1888"/>
        <v>18458.169999999998</v>
      </c>
      <c r="AUU539" s="25">
        <f t="shared" si="1889"/>
        <v>14945.21</v>
      </c>
      <c r="AUV539" s="25">
        <f t="shared" si="1890"/>
        <v>14945.21</v>
      </c>
      <c r="AUW539" s="25">
        <f t="shared" si="1891"/>
        <v>0</v>
      </c>
      <c r="AUX539" s="25">
        <f t="shared" si="1044"/>
        <v>0</v>
      </c>
      <c r="AUY539" s="25">
        <f t="shared" si="1045"/>
        <v>0</v>
      </c>
      <c r="AUZ539" s="25">
        <f t="shared" si="1892"/>
        <v>0</v>
      </c>
      <c r="AVA539" s="25">
        <f t="shared" si="1046"/>
        <v>0</v>
      </c>
      <c r="AVB539" s="25">
        <f t="shared" si="1047"/>
        <v>0</v>
      </c>
      <c r="AVC539" s="59">
        <f t="shared" si="1893"/>
        <v>146</v>
      </c>
      <c r="AVD539" s="59">
        <f t="shared" si="1048"/>
        <v>146</v>
      </c>
      <c r="AVE539" s="59">
        <f t="shared" si="1048"/>
        <v>146</v>
      </c>
      <c r="AVF539" s="25">
        <f t="shared" si="1049"/>
        <v>6761990</v>
      </c>
      <c r="AVG539" s="25">
        <f t="shared" si="1050"/>
        <v>7036178</v>
      </c>
      <c r="AVH539" s="25">
        <f t="shared" si="1051"/>
        <v>7036178</v>
      </c>
      <c r="AVI539" s="25">
        <f t="shared" si="1052"/>
        <v>5852793.9800000004</v>
      </c>
      <c r="AVJ539" s="25">
        <f t="shared" si="1053"/>
        <v>5926815.9800000004</v>
      </c>
      <c r="AVK539" s="25">
        <f t="shared" si="1054"/>
        <v>5926815.9800000004</v>
      </c>
      <c r="AVL539" s="25"/>
      <c r="AVM539" s="25"/>
      <c r="AVN539" s="25"/>
      <c r="AVO539" s="25"/>
      <c r="AVP539" s="25"/>
      <c r="AVQ539" s="25"/>
      <c r="AVR539" s="25">
        <f t="shared" si="1055"/>
        <v>5126483.8</v>
      </c>
      <c r="AVS539" s="25">
        <f t="shared" si="1056"/>
        <v>4879627.18</v>
      </c>
      <c r="AVT539" s="25">
        <f t="shared" si="1057"/>
        <v>4879627.18</v>
      </c>
      <c r="AVU539" s="25">
        <f t="shared" si="1058"/>
        <v>3150294.52</v>
      </c>
      <c r="AVV539" s="25">
        <f t="shared" si="1059"/>
        <v>2517036.56</v>
      </c>
      <c r="AVW539" s="25">
        <f t="shared" si="1060"/>
        <v>2517036.56</v>
      </c>
    </row>
    <row r="540" spans="1:1271" ht="39" customHeight="1">
      <c r="A540" s="88" t="s">
        <v>69</v>
      </c>
      <c r="B540" s="88" t="s">
        <v>84</v>
      </c>
      <c r="C540" s="5"/>
      <c r="D540" s="99"/>
      <c r="E540" s="77"/>
      <c r="F540" s="38">
        <f t="shared" si="1061"/>
        <v>46315</v>
      </c>
      <c r="G540" s="38">
        <f t="shared" si="1061"/>
        <v>48193</v>
      </c>
      <c r="H540" s="38">
        <f t="shared" si="1061"/>
        <v>48193</v>
      </c>
      <c r="I540" s="25">
        <f t="shared" si="1062"/>
        <v>40091.019999999997</v>
      </c>
      <c r="J540" s="25">
        <f t="shared" si="1062"/>
        <v>40598.019999999997</v>
      </c>
      <c r="K540" s="25">
        <f t="shared" si="1062"/>
        <v>40598.019999999997</v>
      </c>
      <c r="L540" s="30"/>
      <c r="M540" s="30"/>
      <c r="N540" s="30"/>
      <c r="O540" s="25">
        <f t="shared" si="1063"/>
        <v>0</v>
      </c>
      <c r="P540" s="25">
        <f t="shared" si="1064"/>
        <v>0</v>
      </c>
      <c r="Q540" s="25">
        <f t="shared" si="1065"/>
        <v>0</v>
      </c>
      <c r="R540" s="25">
        <f t="shared" si="1066"/>
        <v>0</v>
      </c>
      <c r="S540" s="25">
        <f t="shared" si="1067"/>
        <v>0</v>
      </c>
      <c r="T540" s="25">
        <f t="shared" si="1068"/>
        <v>0</v>
      </c>
      <c r="U540" s="25">
        <f t="shared" si="1069"/>
        <v>51331.87</v>
      </c>
      <c r="V540" s="25">
        <f t="shared" si="1070"/>
        <v>0</v>
      </c>
      <c r="W540" s="25">
        <f t="shared" si="1071"/>
        <v>0</v>
      </c>
      <c r="X540" s="25">
        <f t="shared" si="1072"/>
        <v>32079.31</v>
      </c>
      <c r="Y540" s="25">
        <f t="shared" si="1073"/>
        <v>0</v>
      </c>
      <c r="Z540" s="25">
        <f t="shared" si="1074"/>
        <v>0</v>
      </c>
      <c r="AA540" s="25">
        <f t="shared" si="1075"/>
        <v>0</v>
      </c>
      <c r="AB540" s="25">
        <f t="shared" si="811"/>
        <v>0</v>
      </c>
      <c r="AC540" s="25">
        <f t="shared" si="811"/>
        <v>0</v>
      </c>
      <c r="AD540" s="25">
        <f t="shared" si="1076"/>
        <v>0</v>
      </c>
      <c r="AE540" s="25">
        <f t="shared" si="812"/>
        <v>0</v>
      </c>
      <c r="AF540" s="25">
        <f t="shared" si="812"/>
        <v>0</v>
      </c>
      <c r="AG540" s="30">
        <v>27</v>
      </c>
      <c r="AH540" s="30">
        <v>27</v>
      </c>
      <c r="AI540" s="30">
        <v>27</v>
      </c>
      <c r="AJ540" s="25">
        <f t="shared" si="1077"/>
        <v>1250505</v>
      </c>
      <c r="AK540" s="25">
        <f t="shared" si="1078"/>
        <v>1301211</v>
      </c>
      <c r="AL540" s="25">
        <f t="shared" si="1079"/>
        <v>1301211</v>
      </c>
      <c r="AM540" s="25">
        <f t="shared" si="1080"/>
        <v>1082457.54</v>
      </c>
      <c r="AN540" s="25">
        <f t="shared" si="1081"/>
        <v>1096146.54</v>
      </c>
      <c r="AO540" s="25">
        <f t="shared" si="1082"/>
        <v>1096146.54</v>
      </c>
      <c r="AP540" s="25">
        <f t="shared" si="1083"/>
        <v>48685.9</v>
      </c>
      <c r="AQ540" s="25">
        <f t="shared" si="1084"/>
        <v>43049.55</v>
      </c>
      <c r="AR540" s="25">
        <f t="shared" si="1085"/>
        <v>43049.55</v>
      </c>
      <c r="AS540" s="25">
        <f t="shared" si="1086"/>
        <v>19688.7</v>
      </c>
      <c r="AT540" s="25">
        <f t="shared" si="1087"/>
        <v>15376.85</v>
      </c>
      <c r="AU540" s="25">
        <f t="shared" si="1088"/>
        <v>15376.85</v>
      </c>
      <c r="AV540" s="25">
        <f t="shared" si="1089"/>
        <v>1314519.3</v>
      </c>
      <c r="AW540" s="25">
        <f t="shared" si="813"/>
        <v>1162337.8500000001</v>
      </c>
      <c r="AX540" s="25">
        <f t="shared" si="814"/>
        <v>1162337.8500000001</v>
      </c>
      <c r="AY540" s="25">
        <f t="shared" si="1090"/>
        <v>531594.9</v>
      </c>
      <c r="AZ540" s="25">
        <f t="shared" si="815"/>
        <v>415174.95</v>
      </c>
      <c r="BA540" s="25">
        <f t="shared" si="816"/>
        <v>415174.95</v>
      </c>
      <c r="BB540" s="30"/>
      <c r="BC540" s="30"/>
      <c r="BD540" s="30"/>
      <c r="BE540" s="25">
        <f t="shared" si="1091"/>
        <v>0</v>
      </c>
      <c r="BF540" s="25">
        <f t="shared" si="1092"/>
        <v>0</v>
      </c>
      <c r="BG540" s="25">
        <f t="shared" si="1093"/>
        <v>0</v>
      </c>
      <c r="BH540" s="25">
        <f t="shared" si="1094"/>
        <v>0</v>
      </c>
      <c r="BI540" s="25">
        <f t="shared" si="1095"/>
        <v>0</v>
      </c>
      <c r="BJ540" s="25">
        <f t="shared" si="1096"/>
        <v>0</v>
      </c>
      <c r="BK540" s="25">
        <f t="shared" si="1097"/>
        <v>49589.13</v>
      </c>
      <c r="BL540" s="25">
        <f t="shared" si="1098"/>
        <v>51603.26</v>
      </c>
      <c r="BM540" s="25">
        <f t="shared" si="1099"/>
        <v>51603.26</v>
      </c>
      <c r="BN540" s="25">
        <f t="shared" si="1100"/>
        <v>19578.240000000002</v>
      </c>
      <c r="BO540" s="25">
        <f t="shared" si="1101"/>
        <v>20566.32</v>
      </c>
      <c r="BP540" s="25">
        <f t="shared" si="1102"/>
        <v>20566.32</v>
      </c>
      <c r="BQ540" s="25">
        <f t="shared" si="1103"/>
        <v>0</v>
      </c>
      <c r="BR540" s="25">
        <f t="shared" si="817"/>
        <v>0</v>
      </c>
      <c r="BS540" s="25">
        <f t="shared" si="818"/>
        <v>0</v>
      </c>
      <c r="BT540" s="25">
        <f t="shared" si="1104"/>
        <v>0</v>
      </c>
      <c r="BU540" s="25">
        <f t="shared" si="819"/>
        <v>0</v>
      </c>
      <c r="BV540" s="25">
        <f t="shared" si="820"/>
        <v>0</v>
      </c>
      <c r="BW540" s="30"/>
      <c r="BX540" s="30"/>
      <c r="BY540" s="30"/>
      <c r="BZ540" s="25">
        <f t="shared" si="1105"/>
        <v>0</v>
      </c>
      <c r="CA540" s="25">
        <f t="shared" si="1106"/>
        <v>0</v>
      </c>
      <c r="CB540" s="25">
        <f t="shared" si="1107"/>
        <v>0</v>
      </c>
      <c r="CC540" s="25">
        <f t="shared" si="1108"/>
        <v>0</v>
      </c>
      <c r="CD540" s="25">
        <f t="shared" si="1109"/>
        <v>0</v>
      </c>
      <c r="CE540" s="25">
        <f t="shared" si="1110"/>
        <v>0</v>
      </c>
      <c r="CF540" s="25">
        <f t="shared" si="1111"/>
        <v>0</v>
      </c>
      <c r="CG540" s="25">
        <f t="shared" si="1112"/>
        <v>0</v>
      </c>
      <c r="CH540" s="25">
        <f t="shared" si="1113"/>
        <v>0</v>
      </c>
      <c r="CI540" s="25">
        <f t="shared" si="1114"/>
        <v>0</v>
      </c>
      <c r="CJ540" s="25">
        <f t="shared" si="1115"/>
        <v>0</v>
      </c>
      <c r="CK540" s="25">
        <f t="shared" si="1116"/>
        <v>0</v>
      </c>
      <c r="CL540" s="25">
        <f t="shared" si="1117"/>
        <v>0</v>
      </c>
      <c r="CM540" s="25">
        <f t="shared" si="821"/>
        <v>0</v>
      </c>
      <c r="CN540" s="25">
        <f t="shared" si="822"/>
        <v>0</v>
      </c>
      <c r="CO540" s="25">
        <f t="shared" si="1118"/>
        <v>0</v>
      </c>
      <c r="CP540" s="25">
        <f t="shared" si="823"/>
        <v>0</v>
      </c>
      <c r="CQ540" s="25">
        <f t="shared" si="824"/>
        <v>0</v>
      </c>
      <c r="CR540" s="30"/>
      <c r="CS540" s="30"/>
      <c r="CT540" s="30"/>
      <c r="CU540" s="25">
        <f t="shared" si="1119"/>
        <v>0</v>
      </c>
      <c r="CV540" s="25">
        <f t="shared" si="1120"/>
        <v>0</v>
      </c>
      <c r="CW540" s="25">
        <f t="shared" si="1121"/>
        <v>0</v>
      </c>
      <c r="CX540" s="25">
        <f t="shared" si="1122"/>
        <v>0</v>
      </c>
      <c r="CY540" s="25">
        <f t="shared" si="1123"/>
        <v>0</v>
      </c>
      <c r="CZ540" s="25">
        <f t="shared" si="1124"/>
        <v>0</v>
      </c>
      <c r="DA540" s="25">
        <f t="shared" si="1125"/>
        <v>48286.26</v>
      </c>
      <c r="DB540" s="25">
        <f t="shared" si="1126"/>
        <v>48193.13</v>
      </c>
      <c r="DC540" s="25">
        <f t="shared" si="1127"/>
        <v>48193.13</v>
      </c>
      <c r="DD540" s="25">
        <f t="shared" si="1128"/>
        <v>21812.22</v>
      </c>
      <c r="DE540" s="25">
        <f t="shared" si="1129"/>
        <v>22940.9</v>
      </c>
      <c r="DF540" s="25">
        <f t="shared" si="1130"/>
        <v>22940.9</v>
      </c>
      <c r="DG540" s="25">
        <f t="shared" si="1131"/>
        <v>0</v>
      </c>
      <c r="DH540" s="25">
        <f t="shared" si="825"/>
        <v>0</v>
      </c>
      <c r="DI540" s="25">
        <f t="shared" si="826"/>
        <v>0</v>
      </c>
      <c r="DJ540" s="25">
        <f t="shared" si="1132"/>
        <v>0</v>
      </c>
      <c r="DK540" s="25">
        <f t="shared" si="827"/>
        <v>0</v>
      </c>
      <c r="DL540" s="25">
        <f t="shared" si="828"/>
        <v>0</v>
      </c>
      <c r="DM540" s="30">
        <v>23</v>
      </c>
      <c r="DN540" s="30">
        <v>23</v>
      </c>
      <c r="DO540" s="30">
        <v>23</v>
      </c>
      <c r="DP540" s="25">
        <f t="shared" si="1133"/>
        <v>1065245</v>
      </c>
      <c r="DQ540" s="25">
        <f t="shared" si="1134"/>
        <v>1108439</v>
      </c>
      <c r="DR540" s="25">
        <f t="shared" si="1135"/>
        <v>1108439</v>
      </c>
      <c r="DS540" s="25">
        <f t="shared" si="1136"/>
        <v>922093.46</v>
      </c>
      <c r="DT540" s="25">
        <f t="shared" si="1137"/>
        <v>933754.46</v>
      </c>
      <c r="DU540" s="25">
        <f t="shared" si="1138"/>
        <v>933754.46</v>
      </c>
      <c r="DV540" s="25">
        <f t="shared" si="1139"/>
        <v>48762.91</v>
      </c>
      <c r="DW540" s="25">
        <f t="shared" si="1140"/>
        <v>48831.13</v>
      </c>
      <c r="DX540" s="25">
        <f t="shared" si="1141"/>
        <v>48831.13</v>
      </c>
      <c r="DY540" s="25">
        <f t="shared" si="1142"/>
        <v>22922.46</v>
      </c>
      <c r="DZ540" s="25">
        <f t="shared" si="1143"/>
        <v>24044.42</v>
      </c>
      <c r="EA540" s="25">
        <f t="shared" si="1144"/>
        <v>24044.42</v>
      </c>
      <c r="EB540" s="25">
        <f t="shared" si="1145"/>
        <v>1121546.93</v>
      </c>
      <c r="EC540" s="25">
        <f t="shared" si="829"/>
        <v>1123115.99</v>
      </c>
      <c r="ED540" s="25">
        <f t="shared" si="830"/>
        <v>1123115.99</v>
      </c>
      <c r="EE540" s="25">
        <f t="shared" si="1146"/>
        <v>527216.57999999996</v>
      </c>
      <c r="EF540" s="25">
        <f t="shared" si="831"/>
        <v>553021.66</v>
      </c>
      <c r="EG540" s="25">
        <f t="shared" si="832"/>
        <v>553021.66</v>
      </c>
      <c r="EH540" s="30"/>
      <c r="EI540" s="30"/>
      <c r="EJ540" s="30"/>
      <c r="EK540" s="25">
        <f t="shared" si="1147"/>
        <v>0</v>
      </c>
      <c r="EL540" s="25">
        <f t="shared" si="1148"/>
        <v>0</v>
      </c>
      <c r="EM540" s="25">
        <f t="shared" si="1149"/>
        <v>0</v>
      </c>
      <c r="EN540" s="25">
        <f t="shared" si="1150"/>
        <v>0</v>
      </c>
      <c r="EO540" s="25">
        <f t="shared" si="1151"/>
        <v>0</v>
      </c>
      <c r="EP540" s="25">
        <f t="shared" si="1152"/>
        <v>0</v>
      </c>
      <c r="EQ540" s="25">
        <f t="shared" si="1153"/>
        <v>50020.42</v>
      </c>
      <c r="ER540" s="25">
        <f t="shared" si="1154"/>
        <v>52048.39</v>
      </c>
      <c r="ES540" s="25">
        <f t="shared" si="1155"/>
        <v>52048.39</v>
      </c>
      <c r="ET540" s="25">
        <f t="shared" si="1156"/>
        <v>23472.31</v>
      </c>
      <c r="EU540" s="25">
        <f t="shared" si="1157"/>
        <v>24462.16</v>
      </c>
      <c r="EV540" s="25">
        <f t="shared" si="1158"/>
        <v>24462.16</v>
      </c>
      <c r="EW540" s="25">
        <f t="shared" si="1159"/>
        <v>0</v>
      </c>
      <c r="EX540" s="25">
        <f t="shared" si="833"/>
        <v>0</v>
      </c>
      <c r="EY540" s="25">
        <f t="shared" si="834"/>
        <v>0</v>
      </c>
      <c r="EZ540" s="25">
        <f t="shared" si="1160"/>
        <v>0</v>
      </c>
      <c r="FA540" s="25">
        <f t="shared" si="835"/>
        <v>0</v>
      </c>
      <c r="FB540" s="25">
        <f t="shared" si="836"/>
        <v>0</v>
      </c>
      <c r="FC540" s="30"/>
      <c r="FD540" s="30"/>
      <c r="FE540" s="30"/>
      <c r="FF540" s="25">
        <f t="shared" si="1161"/>
        <v>0</v>
      </c>
      <c r="FG540" s="25">
        <f t="shared" si="1162"/>
        <v>0</v>
      </c>
      <c r="FH540" s="25">
        <f t="shared" si="1163"/>
        <v>0</v>
      </c>
      <c r="FI540" s="25">
        <f t="shared" si="1164"/>
        <v>0</v>
      </c>
      <c r="FJ540" s="25">
        <f t="shared" si="1165"/>
        <v>0</v>
      </c>
      <c r="FK540" s="25">
        <f t="shared" si="1166"/>
        <v>0</v>
      </c>
      <c r="FL540" s="25">
        <f t="shared" si="1167"/>
        <v>48309.23</v>
      </c>
      <c r="FM540" s="25">
        <f t="shared" si="1168"/>
        <v>47628.12</v>
      </c>
      <c r="FN540" s="25">
        <f t="shared" si="1169"/>
        <v>47628.12</v>
      </c>
      <c r="FO540" s="25">
        <f t="shared" si="1170"/>
        <v>17179.39</v>
      </c>
      <c r="FP540" s="25">
        <f t="shared" si="1171"/>
        <v>17987.32</v>
      </c>
      <c r="FQ540" s="25">
        <f t="shared" si="1172"/>
        <v>17987.32</v>
      </c>
      <c r="FR540" s="25">
        <f t="shared" si="1173"/>
        <v>0</v>
      </c>
      <c r="FS540" s="25">
        <f t="shared" si="837"/>
        <v>0</v>
      </c>
      <c r="FT540" s="25">
        <f t="shared" si="838"/>
        <v>0</v>
      </c>
      <c r="FU540" s="25">
        <f t="shared" si="1174"/>
        <v>0</v>
      </c>
      <c r="FV540" s="25">
        <f t="shared" si="839"/>
        <v>0</v>
      </c>
      <c r="FW540" s="25">
        <f t="shared" si="840"/>
        <v>0</v>
      </c>
      <c r="FX540" s="30"/>
      <c r="FY540" s="30"/>
      <c r="FZ540" s="30"/>
      <c r="GA540" s="25">
        <f t="shared" si="1176"/>
        <v>0</v>
      </c>
      <c r="GB540" s="25">
        <f t="shared" si="1177"/>
        <v>0</v>
      </c>
      <c r="GC540" s="25">
        <f t="shared" si="1178"/>
        <v>0</v>
      </c>
      <c r="GD540" s="25">
        <f t="shared" si="1179"/>
        <v>0</v>
      </c>
      <c r="GE540" s="25">
        <f t="shared" si="1180"/>
        <v>0</v>
      </c>
      <c r="GF540" s="25">
        <f t="shared" si="1181"/>
        <v>0</v>
      </c>
      <c r="GG540" s="25">
        <f t="shared" si="1182"/>
        <v>0</v>
      </c>
      <c r="GH540" s="25">
        <f t="shared" si="1183"/>
        <v>0</v>
      </c>
      <c r="GI540" s="25">
        <f t="shared" si="1184"/>
        <v>0</v>
      </c>
      <c r="GJ540" s="25">
        <f t="shared" si="1185"/>
        <v>0</v>
      </c>
      <c r="GK540" s="25">
        <f t="shared" si="1186"/>
        <v>0</v>
      </c>
      <c r="GL540" s="25">
        <f t="shared" si="1187"/>
        <v>0</v>
      </c>
      <c r="GM540" s="25">
        <f t="shared" si="1188"/>
        <v>0</v>
      </c>
      <c r="GN540" s="25">
        <f t="shared" si="842"/>
        <v>0</v>
      </c>
      <c r="GO540" s="25">
        <f t="shared" si="843"/>
        <v>0</v>
      </c>
      <c r="GP540" s="25">
        <f t="shared" si="1189"/>
        <v>0</v>
      </c>
      <c r="GQ540" s="25">
        <f t="shared" si="844"/>
        <v>0</v>
      </c>
      <c r="GR540" s="25">
        <f t="shared" si="845"/>
        <v>0</v>
      </c>
      <c r="GS540" s="30"/>
      <c r="GT540" s="30"/>
      <c r="GU540" s="30"/>
      <c r="GV540" s="25">
        <f t="shared" si="1190"/>
        <v>0</v>
      </c>
      <c r="GW540" s="25">
        <f t="shared" si="1191"/>
        <v>0</v>
      </c>
      <c r="GX540" s="25">
        <f t="shared" si="1192"/>
        <v>0</v>
      </c>
      <c r="GY540" s="25">
        <f t="shared" si="1193"/>
        <v>0</v>
      </c>
      <c r="GZ540" s="25">
        <f t="shared" si="1194"/>
        <v>0</v>
      </c>
      <c r="HA540" s="25">
        <f t="shared" si="1195"/>
        <v>0</v>
      </c>
      <c r="HB540" s="25">
        <f t="shared" si="1196"/>
        <v>48254.55</v>
      </c>
      <c r="HC540" s="25">
        <f t="shared" si="1197"/>
        <v>44209.919999999998</v>
      </c>
      <c r="HD540" s="25">
        <f t="shared" si="1198"/>
        <v>44209.919999999998</v>
      </c>
      <c r="HE540" s="25">
        <f t="shared" si="1199"/>
        <v>31004.46</v>
      </c>
      <c r="HF540" s="25">
        <f t="shared" si="1200"/>
        <v>32570.65</v>
      </c>
      <c r="HG540" s="25">
        <f t="shared" si="1201"/>
        <v>32570.65</v>
      </c>
      <c r="HH540" s="25">
        <f t="shared" si="1202"/>
        <v>0</v>
      </c>
      <c r="HI540" s="25">
        <f t="shared" si="846"/>
        <v>0</v>
      </c>
      <c r="HJ540" s="25">
        <f t="shared" si="847"/>
        <v>0</v>
      </c>
      <c r="HK540" s="25">
        <f t="shared" si="1203"/>
        <v>0</v>
      </c>
      <c r="HL540" s="25">
        <f t="shared" si="848"/>
        <v>0</v>
      </c>
      <c r="HM540" s="25">
        <f t="shared" si="849"/>
        <v>0</v>
      </c>
      <c r="HN540" s="123"/>
      <c r="HO540" s="123"/>
      <c r="HP540" s="123"/>
      <c r="HQ540" s="25">
        <f t="shared" si="1204"/>
        <v>0</v>
      </c>
      <c r="HR540" s="25">
        <f t="shared" si="1205"/>
        <v>0</v>
      </c>
      <c r="HS540" s="25">
        <f t="shared" si="1206"/>
        <v>0</v>
      </c>
      <c r="HT540" s="25">
        <f t="shared" si="1207"/>
        <v>0</v>
      </c>
      <c r="HU540" s="25">
        <f t="shared" si="1208"/>
        <v>0</v>
      </c>
      <c r="HV540" s="25">
        <f t="shared" si="1209"/>
        <v>0</v>
      </c>
      <c r="HW540" s="25">
        <f t="shared" si="1210"/>
        <v>38212.54</v>
      </c>
      <c r="HX540" s="25">
        <f t="shared" si="1211"/>
        <v>48469.120000000003</v>
      </c>
      <c r="HY540" s="25">
        <f t="shared" si="1212"/>
        <v>48469.120000000003</v>
      </c>
      <c r="HZ540" s="25">
        <f t="shared" si="1213"/>
        <v>17705.05</v>
      </c>
      <c r="IA540" s="25">
        <f t="shared" si="1214"/>
        <v>17588.77</v>
      </c>
      <c r="IB540" s="25">
        <f t="shared" si="1215"/>
        <v>17588.77</v>
      </c>
      <c r="IC540" s="25">
        <f t="shared" si="1216"/>
        <v>0</v>
      </c>
      <c r="ID540" s="25">
        <f t="shared" si="850"/>
        <v>0</v>
      </c>
      <c r="IE540" s="25">
        <f t="shared" si="851"/>
        <v>0</v>
      </c>
      <c r="IF540" s="25">
        <f t="shared" si="1217"/>
        <v>0</v>
      </c>
      <c r="IG540" s="25">
        <f t="shared" si="852"/>
        <v>0</v>
      </c>
      <c r="IH540" s="25">
        <f t="shared" si="853"/>
        <v>0</v>
      </c>
      <c r="II540" s="30"/>
      <c r="IJ540" s="30"/>
      <c r="IK540" s="30"/>
      <c r="IL540" s="25">
        <f t="shared" si="1218"/>
        <v>0</v>
      </c>
      <c r="IM540" s="25">
        <f t="shared" si="1219"/>
        <v>0</v>
      </c>
      <c r="IN540" s="25">
        <f t="shared" si="1220"/>
        <v>0</v>
      </c>
      <c r="IO540" s="25">
        <f t="shared" si="1221"/>
        <v>0</v>
      </c>
      <c r="IP540" s="25">
        <f t="shared" si="1222"/>
        <v>0</v>
      </c>
      <c r="IQ540" s="25">
        <f t="shared" si="1223"/>
        <v>0</v>
      </c>
      <c r="IR540" s="25">
        <f t="shared" si="1224"/>
        <v>48317.65</v>
      </c>
      <c r="IS540" s="25">
        <f t="shared" si="1225"/>
        <v>48476.47</v>
      </c>
      <c r="IT540" s="25">
        <f t="shared" si="1226"/>
        <v>48476.47</v>
      </c>
      <c r="IU540" s="25">
        <f t="shared" si="1227"/>
        <v>18548.150000000001</v>
      </c>
      <c r="IV540" s="25">
        <f t="shared" si="1228"/>
        <v>19368.25</v>
      </c>
      <c r="IW540" s="25">
        <f t="shared" si="1229"/>
        <v>19368.25</v>
      </c>
      <c r="IX540" s="25">
        <f t="shared" si="1230"/>
        <v>0</v>
      </c>
      <c r="IY540" s="25">
        <f t="shared" si="854"/>
        <v>0</v>
      </c>
      <c r="IZ540" s="25">
        <f t="shared" si="855"/>
        <v>0</v>
      </c>
      <c r="JA540" s="25">
        <f t="shared" si="1231"/>
        <v>0</v>
      </c>
      <c r="JB540" s="25">
        <f t="shared" si="856"/>
        <v>0</v>
      </c>
      <c r="JC540" s="25">
        <f t="shared" si="857"/>
        <v>0</v>
      </c>
      <c r="JD540" s="30"/>
      <c r="JE540" s="30"/>
      <c r="JF540" s="30"/>
      <c r="JG540" s="25">
        <f t="shared" si="1232"/>
        <v>0</v>
      </c>
      <c r="JH540" s="25">
        <f t="shared" si="1233"/>
        <v>0</v>
      </c>
      <c r="JI540" s="25">
        <f t="shared" si="1234"/>
        <v>0</v>
      </c>
      <c r="JJ540" s="25">
        <f t="shared" si="1235"/>
        <v>0</v>
      </c>
      <c r="JK540" s="25">
        <f t="shared" si="1236"/>
        <v>0</v>
      </c>
      <c r="JL540" s="25">
        <f t="shared" si="1237"/>
        <v>0</v>
      </c>
      <c r="JM540" s="25">
        <f t="shared" si="1238"/>
        <v>48292.74</v>
      </c>
      <c r="JN540" s="25">
        <f t="shared" si="1239"/>
        <v>46374.48</v>
      </c>
      <c r="JO540" s="25">
        <f t="shared" si="1240"/>
        <v>46374.48</v>
      </c>
      <c r="JP540" s="25">
        <f t="shared" si="1241"/>
        <v>26697.24</v>
      </c>
      <c r="JQ540" s="25">
        <f t="shared" si="1242"/>
        <v>27981.13</v>
      </c>
      <c r="JR540" s="25">
        <f t="shared" si="1243"/>
        <v>27981.13</v>
      </c>
      <c r="JS540" s="25">
        <f t="shared" si="1244"/>
        <v>0</v>
      </c>
      <c r="JT540" s="25">
        <f t="shared" si="858"/>
        <v>0</v>
      </c>
      <c r="JU540" s="25">
        <f t="shared" si="859"/>
        <v>0</v>
      </c>
      <c r="JV540" s="25">
        <f t="shared" si="1245"/>
        <v>0</v>
      </c>
      <c r="JW540" s="25">
        <f t="shared" si="860"/>
        <v>0</v>
      </c>
      <c r="JX540" s="25">
        <f t="shared" si="861"/>
        <v>0</v>
      </c>
      <c r="JY540" s="30"/>
      <c r="JZ540" s="30"/>
      <c r="KA540" s="30"/>
      <c r="KB540" s="25">
        <f t="shared" si="1246"/>
        <v>0</v>
      </c>
      <c r="KC540" s="25">
        <f t="shared" si="1247"/>
        <v>0</v>
      </c>
      <c r="KD540" s="25">
        <f t="shared" si="1248"/>
        <v>0</v>
      </c>
      <c r="KE540" s="25">
        <f t="shared" si="1249"/>
        <v>0</v>
      </c>
      <c r="KF540" s="25">
        <f t="shared" si="1250"/>
        <v>0</v>
      </c>
      <c r="KG540" s="25">
        <f t="shared" si="1251"/>
        <v>0</v>
      </c>
      <c r="KH540" s="25">
        <f t="shared" si="1252"/>
        <v>48671.55</v>
      </c>
      <c r="KI540" s="25">
        <f t="shared" si="1253"/>
        <v>50499.78</v>
      </c>
      <c r="KJ540" s="25">
        <f t="shared" si="1254"/>
        <v>50499.78</v>
      </c>
      <c r="KK540" s="25">
        <f t="shared" si="1255"/>
        <v>17281.73</v>
      </c>
      <c r="KL540" s="25">
        <f t="shared" si="1256"/>
        <v>18084.29</v>
      </c>
      <c r="KM540" s="25">
        <f t="shared" si="1257"/>
        <v>18084.29</v>
      </c>
      <c r="KN540" s="25">
        <f t="shared" si="1258"/>
        <v>0</v>
      </c>
      <c r="KO540" s="25">
        <f t="shared" si="862"/>
        <v>0</v>
      </c>
      <c r="KP540" s="25">
        <f t="shared" si="863"/>
        <v>0</v>
      </c>
      <c r="KQ540" s="25">
        <f t="shared" si="1259"/>
        <v>0</v>
      </c>
      <c r="KR540" s="25">
        <f t="shared" si="864"/>
        <v>0</v>
      </c>
      <c r="KS540" s="25">
        <f t="shared" si="865"/>
        <v>0</v>
      </c>
      <c r="KT540" s="30"/>
      <c r="KU540" s="30"/>
      <c r="KV540" s="30"/>
      <c r="KW540" s="25">
        <f t="shared" si="1260"/>
        <v>0</v>
      </c>
      <c r="KX540" s="25">
        <f t="shared" si="1261"/>
        <v>0</v>
      </c>
      <c r="KY540" s="25">
        <f t="shared" si="1262"/>
        <v>0</v>
      </c>
      <c r="KZ540" s="25">
        <f t="shared" si="1263"/>
        <v>0</v>
      </c>
      <c r="LA540" s="25">
        <f t="shared" si="1264"/>
        <v>0</v>
      </c>
      <c r="LB540" s="25">
        <f t="shared" si="1265"/>
        <v>0</v>
      </c>
      <c r="LC540" s="25">
        <f t="shared" si="1266"/>
        <v>48434.1</v>
      </c>
      <c r="LD540" s="25">
        <f t="shared" si="1267"/>
        <v>49538.84</v>
      </c>
      <c r="LE540" s="25">
        <f t="shared" si="1268"/>
        <v>49538.84</v>
      </c>
      <c r="LF540" s="25">
        <f t="shared" si="1269"/>
        <v>15667.16</v>
      </c>
      <c r="LG540" s="25">
        <f t="shared" si="1270"/>
        <v>16410.439999999999</v>
      </c>
      <c r="LH540" s="25">
        <f t="shared" si="1271"/>
        <v>16410.439999999999</v>
      </c>
      <c r="LI540" s="25">
        <f t="shared" si="1272"/>
        <v>0</v>
      </c>
      <c r="LJ540" s="25">
        <f t="shared" si="866"/>
        <v>0</v>
      </c>
      <c r="LK540" s="25">
        <f t="shared" si="867"/>
        <v>0</v>
      </c>
      <c r="LL540" s="25">
        <f t="shared" si="1273"/>
        <v>0</v>
      </c>
      <c r="LM540" s="25">
        <f t="shared" si="868"/>
        <v>0</v>
      </c>
      <c r="LN540" s="25">
        <f t="shared" si="869"/>
        <v>0</v>
      </c>
      <c r="LO540" s="30">
        <v>68</v>
      </c>
      <c r="LP540" s="30">
        <v>68</v>
      </c>
      <c r="LQ540" s="30">
        <v>68</v>
      </c>
      <c r="LR540" s="25">
        <f t="shared" si="1274"/>
        <v>3149420</v>
      </c>
      <c r="LS540" s="25">
        <f t="shared" si="1275"/>
        <v>3277124</v>
      </c>
      <c r="LT540" s="25">
        <f t="shared" si="1276"/>
        <v>3277124</v>
      </c>
      <c r="LU540" s="25">
        <f t="shared" si="1277"/>
        <v>2726189.36</v>
      </c>
      <c r="LV540" s="25">
        <f t="shared" si="1278"/>
        <v>2760665.36</v>
      </c>
      <c r="LW540" s="25">
        <f t="shared" si="1279"/>
        <v>2760665.36</v>
      </c>
      <c r="LX540" s="25">
        <f t="shared" si="1280"/>
        <v>48435.29</v>
      </c>
      <c r="LY540" s="25">
        <f t="shared" si="1281"/>
        <v>45007.1</v>
      </c>
      <c r="LZ540" s="25">
        <f t="shared" si="1282"/>
        <v>45007.1</v>
      </c>
      <c r="MA540" s="25">
        <f t="shared" si="1283"/>
        <v>22517.599999999999</v>
      </c>
      <c r="MB540" s="25">
        <f t="shared" si="1284"/>
        <v>23568.34</v>
      </c>
      <c r="MC540" s="25">
        <f t="shared" si="1285"/>
        <v>23568.34</v>
      </c>
      <c r="MD540" s="25">
        <f t="shared" si="1286"/>
        <v>3293599.72</v>
      </c>
      <c r="ME540" s="25">
        <f t="shared" si="870"/>
        <v>3060482.8</v>
      </c>
      <c r="MF540" s="25">
        <f t="shared" si="871"/>
        <v>3060482.8</v>
      </c>
      <c r="MG540" s="25">
        <f t="shared" si="1287"/>
        <v>1531196.8</v>
      </c>
      <c r="MH540" s="25">
        <f t="shared" si="872"/>
        <v>1602647.12</v>
      </c>
      <c r="MI540" s="25">
        <f t="shared" si="873"/>
        <v>1602647.12</v>
      </c>
      <c r="MJ540" s="30"/>
      <c r="MK540" s="30"/>
      <c r="ML540" s="30"/>
      <c r="MM540" s="25">
        <f t="shared" si="1288"/>
        <v>0</v>
      </c>
      <c r="MN540" s="25">
        <f t="shared" si="1289"/>
        <v>0</v>
      </c>
      <c r="MO540" s="25">
        <f t="shared" si="1290"/>
        <v>0</v>
      </c>
      <c r="MP540" s="25">
        <f t="shared" si="1291"/>
        <v>0</v>
      </c>
      <c r="MQ540" s="25">
        <f t="shared" si="1292"/>
        <v>0</v>
      </c>
      <c r="MR540" s="25">
        <f t="shared" si="1293"/>
        <v>0</v>
      </c>
      <c r="MS540" s="25">
        <f t="shared" si="1294"/>
        <v>48594.74</v>
      </c>
      <c r="MT540" s="25">
        <f t="shared" si="1295"/>
        <v>45101.41</v>
      </c>
      <c r="MU540" s="25">
        <f t="shared" si="1296"/>
        <v>45101.41</v>
      </c>
      <c r="MV540" s="25">
        <f t="shared" si="1297"/>
        <v>23490.799999999999</v>
      </c>
      <c r="MW540" s="25">
        <f t="shared" si="1298"/>
        <v>24596.76</v>
      </c>
      <c r="MX540" s="25">
        <f t="shared" si="1299"/>
        <v>24596.76</v>
      </c>
      <c r="MY540" s="25">
        <f t="shared" si="1300"/>
        <v>0</v>
      </c>
      <c r="MZ540" s="25">
        <f t="shared" si="874"/>
        <v>0</v>
      </c>
      <c r="NA540" s="25">
        <f t="shared" si="875"/>
        <v>0</v>
      </c>
      <c r="NB540" s="25">
        <f t="shared" si="1301"/>
        <v>0</v>
      </c>
      <c r="NC540" s="25">
        <f t="shared" si="876"/>
        <v>0</v>
      </c>
      <c r="ND540" s="25">
        <f t="shared" si="877"/>
        <v>0</v>
      </c>
      <c r="NE540" s="30"/>
      <c r="NF540" s="30"/>
      <c r="NG540" s="30"/>
      <c r="NH540" s="25">
        <f t="shared" si="1302"/>
        <v>0</v>
      </c>
      <c r="NI540" s="25">
        <f t="shared" si="1303"/>
        <v>0</v>
      </c>
      <c r="NJ540" s="25">
        <f t="shared" si="1304"/>
        <v>0</v>
      </c>
      <c r="NK540" s="25">
        <f t="shared" si="1305"/>
        <v>0</v>
      </c>
      <c r="NL540" s="25">
        <f t="shared" si="1306"/>
        <v>0</v>
      </c>
      <c r="NM540" s="25">
        <f t="shared" si="1307"/>
        <v>0</v>
      </c>
      <c r="NN540" s="25">
        <f t="shared" si="1308"/>
        <v>48215.56</v>
      </c>
      <c r="NO540" s="25">
        <f t="shared" si="1309"/>
        <v>43256.59</v>
      </c>
      <c r="NP540" s="25">
        <f t="shared" si="1310"/>
        <v>43256.59</v>
      </c>
      <c r="NQ540" s="25">
        <f t="shared" si="1311"/>
        <v>16759.3</v>
      </c>
      <c r="NR540" s="25">
        <f t="shared" si="1312"/>
        <v>17515.830000000002</v>
      </c>
      <c r="NS540" s="25">
        <f t="shared" si="1313"/>
        <v>17515.830000000002</v>
      </c>
      <c r="NT540" s="25">
        <f t="shared" si="1314"/>
        <v>0</v>
      </c>
      <c r="NU540" s="25">
        <f t="shared" si="878"/>
        <v>0</v>
      </c>
      <c r="NV540" s="25">
        <f t="shared" si="879"/>
        <v>0</v>
      </c>
      <c r="NW540" s="25">
        <f t="shared" si="1315"/>
        <v>0</v>
      </c>
      <c r="NX540" s="25">
        <f t="shared" si="880"/>
        <v>0</v>
      </c>
      <c r="NY540" s="25">
        <f t="shared" si="881"/>
        <v>0</v>
      </c>
      <c r="NZ540" s="30"/>
      <c r="OA540" s="30"/>
      <c r="OB540" s="30"/>
      <c r="OC540" s="25">
        <f t="shared" si="1316"/>
        <v>0</v>
      </c>
      <c r="OD540" s="25">
        <f t="shared" si="1317"/>
        <v>0</v>
      </c>
      <c r="OE540" s="25">
        <f t="shared" si="1318"/>
        <v>0</v>
      </c>
      <c r="OF540" s="25">
        <f t="shared" si="1319"/>
        <v>0</v>
      </c>
      <c r="OG540" s="25">
        <f t="shared" si="1320"/>
        <v>0</v>
      </c>
      <c r="OH540" s="25">
        <f t="shared" si="1321"/>
        <v>0</v>
      </c>
      <c r="OI540" s="25">
        <f t="shared" si="1322"/>
        <v>48654.9</v>
      </c>
      <c r="OJ540" s="25">
        <f t="shared" si="1323"/>
        <v>47877.78</v>
      </c>
      <c r="OK540" s="25">
        <f t="shared" si="1324"/>
        <v>47877.78</v>
      </c>
      <c r="OL540" s="25">
        <f t="shared" si="1325"/>
        <v>24254.28</v>
      </c>
      <c r="OM540" s="25">
        <f t="shared" si="1326"/>
        <v>25384.16</v>
      </c>
      <c r="ON540" s="25">
        <f t="shared" si="1327"/>
        <v>25384.16</v>
      </c>
      <c r="OO540" s="25">
        <f t="shared" si="1328"/>
        <v>0</v>
      </c>
      <c r="OP540" s="25">
        <f t="shared" si="882"/>
        <v>0</v>
      </c>
      <c r="OQ540" s="25">
        <f t="shared" si="883"/>
        <v>0</v>
      </c>
      <c r="OR540" s="25">
        <f t="shared" si="1329"/>
        <v>0</v>
      </c>
      <c r="OS540" s="25">
        <f t="shared" si="884"/>
        <v>0</v>
      </c>
      <c r="OT540" s="25">
        <f t="shared" si="885"/>
        <v>0</v>
      </c>
      <c r="OU540" s="30"/>
      <c r="OV540" s="30"/>
      <c r="OW540" s="30"/>
      <c r="OX540" s="25">
        <f t="shared" si="1330"/>
        <v>0</v>
      </c>
      <c r="OY540" s="25">
        <f t="shared" si="1331"/>
        <v>0</v>
      </c>
      <c r="OZ540" s="25">
        <f t="shared" si="1332"/>
        <v>0</v>
      </c>
      <c r="PA540" s="25">
        <f t="shared" si="1333"/>
        <v>0</v>
      </c>
      <c r="PB540" s="25">
        <f t="shared" si="1334"/>
        <v>0</v>
      </c>
      <c r="PC540" s="25">
        <f t="shared" si="1335"/>
        <v>0</v>
      </c>
      <c r="PD540" s="25">
        <f t="shared" si="1336"/>
        <v>48445.18</v>
      </c>
      <c r="PE540" s="25">
        <f t="shared" si="1337"/>
        <v>45656.480000000003</v>
      </c>
      <c r="PF540" s="25">
        <f t="shared" si="1338"/>
        <v>45656.480000000003</v>
      </c>
      <c r="PG540" s="25">
        <f t="shared" si="1339"/>
        <v>19643.54</v>
      </c>
      <c r="PH540" s="25">
        <f t="shared" si="1340"/>
        <v>20536.650000000001</v>
      </c>
      <c r="PI540" s="25">
        <f t="shared" si="1341"/>
        <v>20536.650000000001</v>
      </c>
      <c r="PJ540" s="25">
        <f t="shared" si="1342"/>
        <v>0</v>
      </c>
      <c r="PK540" s="25">
        <f t="shared" si="886"/>
        <v>0</v>
      </c>
      <c r="PL540" s="25">
        <f t="shared" si="887"/>
        <v>0</v>
      </c>
      <c r="PM540" s="25">
        <f t="shared" si="1343"/>
        <v>0</v>
      </c>
      <c r="PN540" s="25">
        <f t="shared" si="888"/>
        <v>0</v>
      </c>
      <c r="PO540" s="25">
        <f t="shared" si="889"/>
        <v>0</v>
      </c>
      <c r="PP540" s="30"/>
      <c r="PQ540" s="30"/>
      <c r="PR540" s="30"/>
      <c r="PS540" s="25">
        <f t="shared" si="1344"/>
        <v>0</v>
      </c>
      <c r="PT540" s="25">
        <f t="shared" si="1345"/>
        <v>0</v>
      </c>
      <c r="PU540" s="25">
        <f t="shared" si="1346"/>
        <v>0</v>
      </c>
      <c r="PV540" s="25">
        <f t="shared" si="1347"/>
        <v>0</v>
      </c>
      <c r="PW540" s="25">
        <f t="shared" si="1348"/>
        <v>0</v>
      </c>
      <c r="PX540" s="25">
        <f t="shared" si="1349"/>
        <v>0</v>
      </c>
      <c r="PY540" s="25">
        <f t="shared" si="1350"/>
        <v>48682.91</v>
      </c>
      <c r="PZ540" s="25">
        <f t="shared" si="1351"/>
        <v>45104.71</v>
      </c>
      <c r="QA540" s="25">
        <f t="shared" si="1352"/>
        <v>45104.71</v>
      </c>
      <c r="QB540" s="25">
        <f t="shared" si="1353"/>
        <v>22303.22</v>
      </c>
      <c r="QC540" s="25">
        <f t="shared" si="1354"/>
        <v>23342.43</v>
      </c>
      <c r="QD540" s="25">
        <f t="shared" si="1355"/>
        <v>23342.43</v>
      </c>
      <c r="QE540" s="25">
        <f t="shared" si="1356"/>
        <v>0</v>
      </c>
      <c r="QF540" s="25">
        <f t="shared" si="890"/>
        <v>0</v>
      </c>
      <c r="QG540" s="25">
        <f t="shared" si="891"/>
        <v>0</v>
      </c>
      <c r="QH540" s="25">
        <f t="shared" si="1357"/>
        <v>0</v>
      </c>
      <c r="QI540" s="25">
        <f t="shared" si="892"/>
        <v>0</v>
      </c>
      <c r="QJ540" s="25">
        <f t="shared" si="893"/>
        <v>0</v>
      </c>
      <c r="QK540" s="30"/>
      <c r="QL540" s="30"/>
      <c r="QM540" s="30"/>
      <c r="QN540" s="25">
        <f t="shared" si="1358"/>
        <v>0</v>
      </c>
      <c r="QO540" s="25">
        <f t="shared" si="1359"/>
        <v>0</v>
      </c>
      <c r="QP540" s="25">
        <f t="shared" si="1360"/>
        <v>0</v>
      </c>
      <c r="QQ540" s="25">
        <f t="shared" si="1361"/>
        <v>0</v>
      </c>
      <c r="QR540" s="25">
        <f t="shared" si="1362"/>
        <v>0</v>
      </c>
      <c r="QS540" s="25">
        <f t="shared" si="1363"/>
        <v>0</v>
      </c>
      <c r="QT540" s="25">
        <f t="shared" si="1364"/>
        <v>48366.17</v>
      </c>
      <c r="QU540" s="25">
        <f t="shared" si="1365"/>
        <v>47990.14</v>
      </c>
      <c r="QV540" s="25">
        <f t="shared" si="1366"/>
        <v>47990.14</v>
      </c>
      <c r="QW540" s="25">
        <f t="shared" si="1367"/>
        <v>20741.419999999998</v>
      </c>
      <c r="QX540" s="25">
        <f t="shared" si="1368"/>
        <v>21669.3</v>
      </c>
      <c r="QY540" s="25">
        <f t="shared" si="1369"/>
        <v>21669.3</v>
      </c>
      <c r="QZ540" s="25">
        <f t="shared" si="1370"/>
        <v>0</v>
      </c>
      <c r="RA540" s="25">
        <f t="shared" si="894"/>
        <v>0</v>
      </c>
      <c r="RB540" s="25">
        <f t="shared" si="895"/>
        <v>0</v>
      </c>
      <c r="RC540" s="25">
        <f t="shared" si="1371"/>
        <v>0</v>
      </c>
      <c r="RD540" s="25">
        <f t="shared" si="896"/>
        <v>0</v>
      </c>
      <c r="RE540" s="25">
        <f t="shared" si="897"/>
        <v>0</v>
      </c>
      <c r="RF540" s="30">
        <v>28</v>
      </c>
      <c r="RG540" s="30">
        <v>28</v>
      </c>
      <c r="RH540" s="30">
        <v>28</v>
      </c>
      <c r="RI540" s="25">
        <f t="shared" si="1372"/>
        <v>1296820</v>
      </c>
      <c r="RJ540" s="25">
        <f t="shared" si="1373"/>
        <v>1349404</v>
      </c>
      <c r="RK540" s="25">
        <f t="shared" si="1374"/>
        <v>1349404</v>
      </c>
      <c r="RL540" s="25">
        <f t="shared" si="1375"/>
        <v>1122548.56</v>
      </c>
      <c r="RM540" s="25">
        <f t="shared" si="1376"/>
        <v>1136744.56</v>
      </c>
      <c r="RN540" s="25">
        <f t="shared" si="1377"/>
        <v>1136744.56</v>
      </c>
      <c r="RO540" s="25">
        <f t="shared" si="1378"/>
        <v>48513.11</v>
      </c>
      <c r="RP540" s="25">
        <f t="shared" si="1379"/>
        <v>47580.99</v>
      </c>
      <c r="RQ540" s="25">
        <f t="shared" si="1380"/>
        <v>47580.99</v>
      </c>
      <c r="RR540" s="25">
        <f t="shared" si="1381"/>
        <v>14877.88</v>
      </c>
      <c r="RS540" s="25">
        <f t="shared" si="1382"/>
        <v>15525.82</v>
      </c>
      <c r="RT540" s="25">
        <f t="shared" si="1383"/>
        <v>15525.82</v>
      </c>
      <c r="RU540" s="25">
        <f t="shared" si="1384"/>
        <v>1358367.08</v>
      </c>
      <c r="RV540" s="25">
        <f t="shared" si="898"/>
        <v>1332267.72</v>
      </c>
      <c r="RW540" s="25">
        <f t="shared" si="899"/>
        <v>1332267.72</v>
      </c>
      <c r="RX540" s="25">
        <f t="shared" si="1385"/>
        <v>416580.64</v>
      </c>
      <c r="RY540" s="25">
        <f t="shared" si="900"/>
        <v>434722.96</v>
      </c>
      <c r="RZ540" s="25">
        <f t="shared" si="901"/>
        <v>434722.96</v>
      </c>
      <c r="SA540" s="30"/>
      <c r="SB540" s="30"/>
      <c r="SC540" s="30"/>
      <c r="SD540" s="25">
        <f t="shared" si="1386"/>
        <v>0</v>
      </c>
      <c r="SE540" s="25">
        <f t="shared" si="1387"/>
        <v>0</v>
      </c>
      <c r="SF540" s="25">
        <f t="shared" si="1388"/>
        <v>0</v>
      </c>
      <c r="SG540" s="25">
        <f t="shared" si="1389"/>
        <v>0</v>
      </c>
      <c r="SH540" s="25">
        <f t="shared" si="1390"/>
        <v>0</v>
      </c>
      <c r="SI540" s="25">
        <f t="shared" si="1391"/>
        <v>0</v>
      </c>
      <c r="SJ540" s="25">
        <f t="shared" si="1392"/>
        <v>47431.08</v>
      </c>
      <c r="SK540" s="25">
        <f t="shared" si="1393"/>
        <v>45446.48</v>
      </c>
      <c r="SL540" s="25">
        <f t="shared" si="1394"/>
        <v>45446.48</v>
      </c>
      <c r="SM540" s="25">
        <f t="shared" si="1395"/>
        <v>19753.5</v>
      </c>
      <c r="SN540" s="25">
        <f t="shared" si="1396"/>
        <v>20613.37</v>
      </c>
      <c r="SO540" s="25">
        <f t="shared" si="1397"/>
        <v>20613.37</v>
      </c>
      <c r="SP540" s="25">
        <f t="shared" si="1398"/>
        <v>0</v>
      </c>
      <c r="SQ540" s="25">
        <f t="shared" si="902"/>
        <v>0</v>
      </c>
      <c r="SR540" s="25">
        <f t="shared" si="903"/>
        <v>0</v>
      </c>
      <c r="SS540" s="25">
        <f t="shared" si="1399"/>
        <v>0</v>
      </c>
      <c r="ST540" s="25">
        <f t="shared" si="904"/>
        <v>0</v>
      </c>
      <c r="SU540" s="25">
        <f t="shared" si="905"/>
        <v>0</v>
      </c>
      <c r="SV540" s="30"/>
      <c r="SW540" s="30"/>
      <c r="SX540" s="30"/>
      <c r="SY540" s="25">
        <f t="shared" si="1401"/>
        <v>0</v>
      </c>
      <c r="SZ540" s="25">
        <f t="shared" si="1402"/>
        <v>0</v>
      </c>
      <c r="TA540" s="25">
        <f t="shared" si="1403"/>
        <v>0</v>
      </c>
      <c r="TB540" s="25">
        <f t="shared" si="1404"/>
        <v>0</v>
      </c>
      <c r="TC540" s="25">
        <f t="shared" si="1405"/>
        <v>0</v>
      </c>
      <c r="TD540" s="25">
        <f t="shared" si="1406"/>
        <v>0</v>
      </c>
      <c r="TE540" s="25">
        <f t="shared" si="1407"/>
        <v>48678.64</v>
      </c>
      <c r="TF540" s="25">
        <f t="shared" si="1408"/>
        <v>48589.42</v>
      </c>
      <c r="TG540" s="25">
        <f t="shared" si="1409"/>
        <v>48589.42</v>
      </c>
      <c r="TH540" s="25">
        <f t="shared" si="1410"/>
        <v>19367.16</v>
      </c>
      <c r="TI540" s="25">
        <f t="shared" si="1411"/>
        <v>20268.05</v>
      </c>
      <c r="TJ540" s="25">
        <f t="shared" si="1412"/>
        <v>20268.05</v>
      </c>
      <c r="TK540" s="25">
        <f t="shared" si="1413"/>
        <v>0</v>
      </c>
      <c r="TL540" s="25">
        <f t="shared" si="906"/>
        <v>0</v>
      </c>
      <c r="TM540" s="25">
        <f t="shared" si="907"/>
        <v>0</v>
      </c>
      <c r="TN540" s="25">
        <f t="shared" si="1414"/>
        <v>0</v>
      </c>
      <c r="TO540" s="25">
        <f t="shared" si="908"/>
        <v>0</v>
      </c>
      <c r="TP540" s="25">
        <f t="shared" si="909"/>
        <v>0</v>
      </c>
      <c r="TQ540" s="30"/>
      <c r="TR540" s="30"/>
      <c r="TS540" s="30"/>
      <c r="TT540" s="25">
        <f t="shared" si="1415"/>
        <v>0</v>
      </c>
      <c r="TU540" s="25">
        <f t="shared" si="1416"/>
        <v>0</v>
      </c>
      <c r="TV540" s="25">
        <f t="shared" si="1417"/>
        <v>0</v>
      </c>
      <c r="TW540" s="25">
        <f t="shared" si="1418"/>
        <v>0</v>
      </c>
      <c r="TX540" s="25">
        <f t="shared" si="1419"/>
        <v>0</v>
      </c>
      <c r="TY540" s="25">
        <f t="shared" si="1420"/>
        <v>0</v>
      </c>
      <c r="TZ540" s="25">
        <f t="shared" si="1421"/>
        <v>37571.07</v>
      </c>
      <c r="UA540" s="25">
        <f t="shared" si="1422"/>
        <v>48403.49</v>
      </c>
      <c r="UB540" s="25">
        <f t="shared" si="1423"/>
        <v>48403.49</v>
      </c>
      <c r="UC540" s="25">
        <f t="shared" si="1424"/>
        <v>16330.9</v>
      </c>
      <c r="UD540" s="25">
        <f t="shared" si="1425"/>
        <v>17555.93</v>
      </c>
      <c r="UE540" s="25">
        <f t="shared" si="1426"/>
        <v>17555.93</v>
      </c>
      <c r="UF540" s="25">
        <f t="shared" si="1427"/>
        <v>0</v>
      </c>
      <c r="UG540" s="25">
        <f t="shared" si="910"/>
        <v>0</v>
      </c>
      <c r="UH540" s="25">
        <f t="shared" si="911"/>
        <v>0</v>
      </c>
      <c r="UI540" s="25">
        <f t="shared" si="1428"/>
        <v>0</v>
      </c>
      <c r="UJ540" s="25">
        <f t="shared" si="912"/>
        <v>0</v>
      </c>
      <c r="UK540" s="25">
        <f t="shared" si="913"/>
        <v>0</v>
      </c>
      <c r="UL540" s="30"/>
      <c r="UM540" s="30"/>
      <c r="UN540" s="30"/>
      <c r="UO540" s="25">
        <f t="shared" si="1429"/>
        <v>0</v>
      </c>
      <c r="UP540" s="25">
        <f t="shared" si="1430"/>
        <v>0</v>
      </c>
      <c r="UQ540" s="25">
        <f t="shared" si="1431"/>
        <v>0</v>
      </c>
      <c r="UR540" s="25">
        <f t="shared" si="1432"/>
        <v>0</v>
      </c>
      <c r="US540" s="25">
        <f t="shared" si="1433"/>
        <v>0</v>
      </c>
      <c r="UT540" s="25">
        <f t="shared" si="1434"/>
        <v>0</v>
      </c>
      <c r="UU540" s="25">
        <f t="shared" si="1435"/>
        <v>48644.35</v>
      </c>
      <c r="UV540" s="25">
        <f t="shared" si="1436"/>
        <v>49896.18</v>
      </c>
      <c r="UW540" s="25">
        <f t="shared" si="1437"/>
        <v>49896.18</v>
      </c>
      <c r="UX540" s="25">
        <f t="shared" si="1438"/>
        <v>20778.939999999999</v>
      </c>
      <c r="UY540" s="25">
        <f t="shared" si="1439"/>
        <v>17020.93</v>
      </c>
      <c r="UZ540" s="25">
        <f t="shared" si="1440"/>
        <v>17020.93</v>
      </c>
      <c r="VA540" s="25">
        <f t="shared" si="1441"/>
        <v>0</v>
      </c>
      <c r="VB540" s="25">
        <f t="shared" si="914"/>
        <v>0</v>
      </c>
      <c r="VC540" s="25">
        <f t="shared" si="915"/>
        <v>0</v>
      </c>
      <c r="VD540" s="25">
        <f t="shared" si="1442"/>
        <v>0</v>
      </c>
      <c r="VE540" s="25">
        <f t="shared" si="916"/>
        <v>0</v>
      </c>
      <c r="VF540" s="25">
        <f t="shared" si="917"/>
        <v>0</v>
      </c>
      <c r="VG540" s="30"/>
      <c r="VH540" s="30"/>
      <c r="VI540" s="30"/>
      <c r="VJ540" s="25">
        <f t="shared" si="1444"/>
        <v>0</v>
      </c>
      <c r="VK540" s="25">
        <f t="shared" si="1445"/>
        <v>0</v>
      </c>
      <c r="VL540" s="25">
        <f t="shared" si="1446"/>
        <v>0</v>
      </c>
      <c r="VM540" s="25">
        <f t="shared" si="1447"/>
        <v>0</v>
      </c>
      <c r="VN540" s="25">
        <f t="shared" si="1448"/>
        <v>0</v>
      </c>
      <c r="VO540" s="25">
        <f t="shared" si="1449"/>
        <v>0</v>
      </c>
      <c r="VP540" s="25">
        <f t="shared" si="1450"/>
        <v>0</v>
      </c>
      <c r="VQ540" s="25">
        <f t="shared" si="1451"/>
        <v>0</v>
      </c>
      <c r="VR540" s="25">
        <f t="shared" si="1452"/>
        <v>0</v>
      </c>
      <c r="VS540" s="25">
        <f t="shared" si="1453"/>
        <v>0</v>
      </c>
      <c r="VT540" s="25">
        <f t="shared" si="1454"/>
        <v>0</v>
      </c>
      <c r="VU540" s="25">
        <f t="shared" si="1455"/>
        <v>0</v>
      </c>
      <c r="VV540" s="25">
        <f t="shared" si="1456"/>
        <v>0</v>
      </c>
      <c r="VW540" s="25">
        <f t="shared" si="919"/>
        <v>0</v>
      </c>
      <c r="VX540" s="25">
        <f t="shared" si="920"/>
        <v>0</v>
      </c>
      <c r="VY540" s="25">
        <f t="shared" si="1457"/>
        <v>0</v>
      </c>
      <c r="VZ540" s="25">
        <f t="shared" si="921"/>
        <v>0</v>
      </c>
      <c r="WA540" s="25">
        <f t="shared" si="922"/>
        <v>0</v>
      </c>
      <c r="WB540" s="30"/>
      <c r="WC540" s="30"/>
      <c r="WD540" s="30"/>
      <c r="WE540" s="25">
        <f t="shared" si="1458"/>
        <v>0</v>
      </c>
      <c r="WF540" s="25">
        <f t="shared" si="1459"/>
        <v>0</v>
      </c>
      <c r="WG540" s="25">
        <f t="shared" si="1460"/>
        <v>0</v>
      </c>
      <c r="WH540" s="25">
        <f t="shared" si="1461"/>
        <v>0</v>
      </c>
      <c r="WI540" s="25">
        <f t="shared" si="1462"/>
        <v>0</v>
      </c>
      <c r="WJ540" s="25">
        <f t="shared" si="1463"/>
        <v>0</v>
      </c>
      <c r="WK540" s="25">
        <f t="shared" si="1464"/>
        <v>48751.43</v>
      </c>
      <c r="WL540" s="25">
        <f t="shared" si="1465"/>
        <v>50729.37</v>
      </c>
      <c r="WM540" s="25">
        <f t="shared" si="1466"/>
        <v>50729.37</v>
      </c>
      <c r="WN540" s="25">
        <f t="shared" si="1467"/>
        <v>15760.89</v>
      </c>
      <c r="WO540" s="25">
        <f t="shared" si="1468"/>
        <v>16514.64</v>
      </c>
      <c r="WP540" s="25">
        <f t="shared" si="1469"/>
        <v>16514.64</v>
      </c>
      <c r="WQ540" s="25">
        <f t="shared" si="1470"/>
        <v>0</v>
      </c>
      <c r="WR540" s="25">
        <f t="shared" si="923"/>
        <v>0</v>
      </c>
      <c r="WS540" s="25">
        <f t="shared" si="924"/>
        <v>0</v>
      </c>
      <c r="WT540" s="25">
        <f t="shared" si="1471"/>
        <v>0</v>
      </c>
      <c r="WU540" s="25">
        <f t="shared" si="925"/>
        <v>0</v>
      </c>
      <c r="WV540" s="25">
        <f t="shared" si="926"/>
        <v>0</v>
      </c>
      <c r="WW540" s="30"/>
      <c r="WX540" s="30"/>
      <c r="WY540" s="30"/>
      <c r="WZ540" s="25">
        <f t="shared" si="1472"/>
        <v>0</v>
      </c>
      <c r="XA540" s="25">
        <f t="shared" si="1473"/>
        <v>0</v>
      </c>
      <c r="XB540" s="25">
        <f t="shared" si="1474"/>
        <v>0</v>
      </c>
      <c r="XC540" s="25">
        <f t="shared" si="1475"/>
        <v>0</v>
      </c>
      <c r="XD540" s="25">
        <f t="shared" si="1476"/>
        <v>0</v>
      </c>
      <c r="XE540" s="25">
        <f t="shared" si="1477"/>
        <v>0</v>
      </c>
      <c r="XF540" s="25">
        <f t="shared" si="1478"/>
        <v>48354.13</v>
      </c>
      <c r="XG540" s="25">
        <f t="shared" si="1479"/>
        <v>47179.26</v>
      </c>
      <c r="XH540" s="25">
        <f t="shared" si="1480"/>
        <v>47179.26</v>
      </c>
      <c r="XI540" s="25">
        <f t="shared" si="1481"/>
        <v>15514.67</v>
      </c>
      <c r="XJ540" s="25">
        <f t="shared" si="1482"/>
        <v>16196</v>
      </c>
      <c r="XK540" s="25">
        <f t="shared" si="1483"/>
        <v>16196</v>
      </c>
      <c r="XL540" s="25">
        <f t="shared" si="1484"/>
        <v>0</v>
      </c>
      <c r="XM540" s="25">
        <f t="shared" si="927"/>
        <v>0</v>
      </c>
      <c r="XN540" s="25">
        <f t="shared" si="928"/>
        <v>0</v>
      </c>
      <c r="XO540" s="25">
        <f t="shared" si="1485"/>
        <v>0</v>
      </c>
      <c r="XP540" s="25">
        <f t="shared" si="929"/>
        <v>0</v>
      </c>
      <c r="XQ540" s="25">
        <f t="shared" si="930"/>
        <v>0</v>
      </c>
      <c r="XR540" s="30"/>
      <c r="XS540" s="30"/>
      <c r="XT540" s="30"/>
      <c r="XU540" s="25">
        <f t="shared" si="1486"/>
        <v>0</v>
      </c>
      <c r="XV540" s="25">
        <f t="shared" si="1487"/>
        <v>0</v>
      </c>
      <c r="XW540" s="25">
        <f t="shared" si="1488"/>
        <v>0</v>
      </c>
      <c r="XX540" s="25">
        <f t="shared" si="1489"/>
        <v>0</v>
      </c>
      <c r="XY540" s="25">
        <f t="shared" si="1490"/>
        <v>0</v>
      </c>
      <c r="XZ540" s="25">
        <f t="shared" si="1491"/>
        <v>0</v>
      </c>
      <c r="YA540" s="25">
        <f t="shared" si="1492"/>
        <v>48203.85</v>
      </c>
      <c r="YB540" s="25">
        <f t="shared" si="1493"/>
        <v>46496.89</v>
      </c>
      <c r="YC540" s="25">
        <f t="shared" si="1494"/>
        <v>46496.89</v>
      </c>
      <c r="YD540" s="25">
        <f t="shared" si="1495"/>
        <v>14794.94</v>
      </c>
      <c r="YE540" s="25">
        <f t="shared" si="1496"/>
        <v>15451.05</v>
      </c>
      <c r="YF540" s="25">
        <f t="shared" si="1497"/>
        <v>15451.05</v>
      </c>
      <c r="YG540" s="25">
        <f t="shared" si="1498"/>
        <v>0</v>
      </c>
      <c r="YH540" s="25">
        <f t="shared" si="931"/>
        <v>0</v>
      </c>
      <c r="YI540" s="25">
        <f t="shared" si="932"/>
        <v>0</v>
      </c>
      <c r="YJ540" s="25">
        <f t="shared" si="1499"/>
        <v>0</v>
      </c>
      <c r="YK540" s="25">
        <f t="shared" si="933"/>
        <v>0</v>
      </c>
      <c r="YL540" s="25">
        <f t="shared" si="934"/>
        <v>0</v>
      </c>
      <c r="YM540" s="30"/>
      <c r="YN540" s="30"/>
      <c r="YO540" s="30"/>
      <c r="YP540" s="25">
        <f t="shared" si="1500"/>
        <v>0</v>
      </c>
      <c r="YQ540" s="25">
        <f t="shared" si="1501"/>
        <v>0</v>
      </c>
      <c r="YR540" s="25">
        <f t="shared" si="1502"/>
        <v>0</v>
      </c>
      <c r="YS540" s="25">
        <f t="shared" si="1503"/>
        <v>0</v>
      </c>
      <c r="YT540" s="25">
        <f t="shared" si="1504"/>
        <v>0</v>
      </c>
      <c r="YU540" s="25">
        <f t="shared" si="1505"/>
        <v>0</v>
      </c>
      <c r="YV540" s="25">
        <f t="shared" si="1506"/>
        <v>48209.279999999999</v>
      </c>
      <c r="YW540" s="25">
        <f t="shared" si="1507"/>
        <v>46597.87</v>
      </c>
      <c r="YX540" s="25">
        <f t="shared" si="1508"/>
        <v>46597.87</v>
      </c>
      <c r="YY540" s="25">
        <f t="shared" si="1509"/>
        <v>16360.69</v>
      </c>
      <c r="YZ540" s="25">
        <f t="shared" si="1510"/>
        <v>17105.59</v>
      </c>
      <c r="ZA540" s="25">
        <f t="shared" si="1511"/>
        <v>17105.59</v>
      </c>
      <c r="ZB540" s="25">
        <f t="shared" si="1512"/>
        <v>0</v>
      </c>
      <c r="ZC540" s="25">
        <f t="shared" si="935"/>
        <v>0</v>
      </c>
      <c r="ZD540" s="25">
        <f t="shared" si="936"/>
        <v>0</v>
      </c>
      <c r="ZE540" s="25">
        <f t="shared" si="1513"/>
        <v>0</v>
      </c>
      <c r="ZF540" s="25">
        <f t="shared" si="937"/>
        <v>0</v>
      </c>
      <c r="ZG540" s="25">
        <f t="shared" si="938"/>
        <v>0</v>
      </c>
      <c r="ZH540" s="30"/>
      <c r="ZI540" s="30"/>
      <c r="ZJ540" s="30"/>
      <c r="ZK540" s="25">
        <f t="shared" si="1514"/>
        <v>0</v>
      </c>
      <c r="ZL540" s="25">
        <f t="shared" si="1515"/>
        <v>0</v>
      </c>
      <c r="ZM540" s="25">
        <f t="shared" si="1516"/>
        <v>0</v>
      </c>
      <c r="ZN540" s="25">
        <f t="shared" si="1517"/>
        <v>0</v>
      </c>
      <c r="ZO540" s="25">
        <f t="shared" si="1518"/>
        <v>0</v>
      </c>
      <c r="ZP540" s="25">
        <f t="shared" si="1519"/>
        <v>0</v>
      </c>
      <c r="ZQ540" s="25">
        <f t="shared" si="1520"/>
        <v>48071.11</v>
      </c>
      <c r="ZR540" s="25">
        <f t="shared" si="1521"/>
        <v>36845.69</v>
      </c>
      <c r="ZS540" s="25">
        <f t="shared" si="1522"/>
        <v>36845.69</v>
      </c>
      <c r="ZT540" s="25">
        <f t="shared" si="1523"/>
        <v>15596.58</v>
      </c>
      <c r="ZU540" s="25">
        <f t="shared" si="1524"/>
        <v>16295.01</v>
      </c>
      <c r="ZV540" s="25">
        <f t="shared" si="1525"/>
        <v>16295.01</v>
      </c>
      <c r="ZW540" s="25">
        <f t="shared" si="1526"/>
        <v>0</v>
      </c>
      <c r="ZX540" s="25">
        <f t="shared" si="939"/>
        <v>0</v>
      </c>
      <c r="ZY540" s="25">
        <f t="shared" si="940"/>
        <v>0</v>
      </c>
      <c r="ZZ540" s="25">
        <f t="shared" si="1527"/>
        <v>0</v>
      </c>
      <c r="AAA540" s="25">
        <f t="shared" si="941"/>
        <v>0</v>
      </c>
      <c r="AAB540" s="25">
        <f t="shared" si="942"/>
        <v>0</v>
      </c>
      <c r="AAC540" s="30"/>
      <c r="AAD540" s="30"/>
      <c r="AAE540" s="30"/>
      <c r="AAF540" s="25">
        <f t="shared" si="1528"/>
        <v>0</v>
      </c>
      <c r="AAG540" s="25">
        <f t="shared" si="1529"/>
        <v>0</v>
      </c>
      <c r="AAH540" s="25">
        <f t="shared" si="1530"/>
        <v>0</v>
      </c>
      <c r="AAI540" s="25">
        <f t="shared" si="1531"/>
        <v>0</v>
      </c>
      <c r="AAJ540" s="25">
        <f t="shared" si="1532"/>
        <v>0</v>
      </c>
      <c r="AAK540" s="25">
        <f t="shared" si="1533"/>
        <v>0</v>
      </c>
      <c r="AAL540" s="25">
        <f t="shared" si="1534"/>
        <v>48648.36</v>
      </c>
      <c r="AAM540" s="25">
        <f t="shared" si="1535"/>
        <v>50265.43</v>
      </c>
      <c r="AAN540" s="25">
        <f t="shared" si="1536"/>
        <v>50265.43</v>
      </c>
      <c r="AAO540" s="25">
        <f t="shared" si="1537"/>
        <v>20456.39</v>
      </c>
      <c r="AAP540" s="25">
        <f t="shared" si="1538"/>
        <v>21390.57</v>
      </c>
      <c r="AAQ540" s="25">
        <f t="shared" si="1539"/>
        <v>21390.57</v>
      </c>
      <c r="AAR540" s="25">
        <f t="shared" si="1540"/>
        <v>0</v>
      </c>
      <c r="AAS540" s="25">
        <f t="shared" si="943"/>
        <v>0</v>
      </c>
      <c r="AAT540" s="25">
        <f t="shared" si="944"/>
        <v>0</v>
      </c>
      <c r="AAU540" s="25">
        <f t="shared" si="1541"/>
        <v>0</v>
      </c>
      <c r="AAV540" s="25">
        <f t="shared" si="945"/>
        <v>0</v>
      </c>
      <c r="AAW540" s="25">
        <f t="shared" si="946"/>
        <v>0</v>
      </c>
      <c r="AAX540" s="30"/>
      <c r="AAY540" s="30"/>
      <c r="AAZ540" s="30"/>
      <c r="ABA540" s="25">
        <f t="shared" si="1542"/>
        <v>0</v>
      </c>
      <c r="ABB540" s="25">
        <f t="shared" si="1543"/>
        <v>0</v>
      </c>
      <c r="ABC540" s="25">
        <f t="shared" si="1544"/>
        <v>0</v>
      </c>
      <c r="ABD540" s="25">
        <f t="shared" si="1545"/>
        <v>0</v>
      </c>
      <c r="ABE540" s="25">
        <f t="shared" si="1546"/>
        <v>0</v>
      </c>
      <c r="ABF540" s="25">
        <f t="shared" si="1547"/>
        <v>0</v>
      </c>
      <c r="ABG540" s="25">
        <f t="shared" si="1548"/>
        <v>48259.64</v>
      </c>
      <c r="ABH540" s="25">
        <f t="shared" si="1549"/>
        <v>47467.8</v>
      </c>
      <c r="ABI540" s="25">
        <f t="shared" si="1550"/>
        <v>47467.8</v>
      </c>
      <c r="ABJ540" s="25">
        <f t="shared" si="1551"/>
        <v>13312.23</v>
      </c>
      <c r="ABK540" s="25">
        <f t="shared" si="1552"/>
        <v>13865.39</v>
      </c>
      <c r="ABL540" s="25">
        <f t="shared" si="1553"/>
        <v>13865.39</v>
      </c>
      <c r="ABM540" s="25">
        <f t="shared" si="1554"/>
        <v>0</v>
      </c>
      <c r="ABN540" s="25">
        <f t="shared" si="947"/>
        <v>0</v>
      </c>
      <c r="ABO540" s="25">
        <f t="shared" si="948"/>
        <v>0</v>
      </c>
      <c r="ABP540" s="25">
        <f t="shared" si="1555"/>
        <v>0</v>
      </c>
      <c r="ABQ540" s="25">
        <f t="shared" si="949"/>
        <v>0</v>
      </c>
      <c r="ABR540" s="25">
        <f t="shared" si="950"/>
        <v>0</v>
      </c>
      <c r="ABS540" s="30"/>
      <c r="ABT540" s="30"/>
      <c r="ABU540" s="30"/>
      <c r="ABV540" s="25">
        <f t="shared" si="1556"/>
        <v>0</v>
      </c>
      <c r="ABW540" s="25">
        <f t="shared" si="1557"/>
        <v>0</v>
      </c>
      <c r="ABX540" s="25">
        <f t="shared" si="1558"/>
        <v>0</v>
      </c>
      <c r="ABY540" s="25">
        <f t="shared" si="1559"/>
        <v>0</v>
      </c>
      <c r="ABZ540" s="25">
        <f t="shared" si="1560"/>
        <v>0</v>
      </c>
      <c r="ACA540" s="25">
        <f t="shared" si="1561"/>
        <v>0</v>
      </c>
      <c r="ACB540" s="25">
        <f t="shared" si="1562"/>
        <v>47733.3</v>
      </c>
      <c r="ACC540" s="25">
        <f t="shared" si="1563"/>
        <v>57801.32</v>
      </c>
      <c r="ACD540" s="25">
        <f t="shared" si="1564"/>
        <v>57801.32</v>
      </c>
      <c r="ACE540" s="25">
        <f t="shared" si="1565"/>
        <v>15875.73</v>
      </c>
      <c r="ACF540" s="25">
        <f t="shared" si="1566"/>
        <v>16585.099999999999</v>
      </c>
      <c r="ACG540" s="25">
        <f t="shared" si="1567"/>
        <v>16585.099999999999</v>
      </c>
      <c r="ACH540" s="25">
        <f t="shared" si="1568"/>
        <v>0</v>
      </c>
      <c r="ACI540" s="25">
        <f t="shared" si="951"/>
        <v>0</v>
      </c>
      <c r="ACJ540" s="25">
        <f t="shared" si="952"/>
        <v>0</v>
      </c>
      <c r="ACK540" s="25">
        <f t="shared" si="1569"/>
        <v>0</v>
      </c>
      <c r="ACL540" s="25">
        <f t="shared" si="953"/>
        <v>0</v>
      </c>
      <c r="ACM540" s="25">
        <f t="shared" si="954"/>
        <v>0</v>
      </c>
      <c r="ACN540" s="30"/>
      <c r="ACO540" s="30"/>
      <c r="ACP540" s="30"/>
      <c r="ACQ540" s="25">
        <f t="shared" si="1570"/>
        <v>0</v>
      </c>
      <c r="ACR540" s="25">
        <f t="shared" si="1571"/>
        <v>0</v>
      </c>
      <c r="ACS540" s="25">
        <f t="shared" si="1572"/>
        <v>0</v>
      </c>
      <c r="ACT540" s="25">
        <f t="shared" si="1573"/>
        <v>0</v>
      </c>
      <c r="ACU540" s="25">
        <f t="shared" si="1574"/>
        <v>0</v>
      </c>
      <c r="ACV540" s="25">
        <f t="shared" si="1575"/>
        <v>0</v>
      </c>
      <c r="ACW540" s="25">
        <f t="shared" si="1576"/>
        <v>48051.22</v>
      </c>
      <c r="ACX540" s="25">
        <f t="shared" si="1577"/>
        <v>38886.49</v>
      </c>
      <c r="ACY540" s="25">
        <f t="shared" si="1578"/>
        <v>38886.49</v>
      </c>
      <c r="ACZ540" s="25">
        <f t="shared" si="1579"/>
        <v>17059.34</v>
      </c>
      <c r="ADA540" s="25">
        <f t="shared" si="1580"/>
        <v>17832.18</v>
      </c>
      <c r="ADB540" s="25">
        <f t="shared" si="1581"/>
        <v>17832.18</v>
      </c>
      <c r="ADC540" s="25">
        <f t="shared" si="1582"/>
        <v>0</v>
      </c>
      <c r="ADD540" s="25">
        <f t="shared" si="955"/>
        <v>0</v>
      </c>
      <c r="ADE540" s="25">
        <f t="shared" si="956"/>
        <v>0</v>
      </c>
      <c r="ADF540" s="25">
        <f t="shared" si="1583"/>
        <v>0</v>
      </c>
      <c r="ADG540" s="25">
        <f t="shared" si="957"/>
        <v>0</v>
      </c>
      <c r="ADH540" s="25">
        <f t="shared" si="958"/>
        <v>0</v>
      </c>
      <c r="ADI540" s="30"/>
      <c r="ADJ540" s="30"/>
      <c r="ADK540" s="30"/>
      <c r="ADL540" s="25">
        <f t="shared" si="1584"/>
        <v>0</v>
      </c>
      <c r="ADM540" s="25">
        <f t="shared" si="1585"/>
        <v>0</v>
      </c>
      <c r="ADN540" s="25">
        <f t="shared" si="1586"/>
        <v>0</v>
      </c>
      <c r="ADO540" s="25">
        <f t="shared" si="1587"/>
        <v>0</v>
      </c>
      <c r="ADP540" s="25">
        <f t="shared" si="1588"/>
        <v>0</v>
      </c>
      <c r="ADQ540" s="25">
        <f t="shared" si="1589"/>
        <v>0</v>
      </c>
      <c r="ADR540" s="25">
        <f t="shared" si="1590"/>
        <v>42293.27</v>
      </c>
      <c r="ADS540" s="25">
        <f t="shared" si="1591"/>
        <v>46007.78</v>
      </c>
      <c r="ADT540" s="25">
        <f t="shared" si="1592"/>
        <v>46007.78</v>
      </c>
      <c r="ADU540" s="25">
        <f t="shared" si="1593"/>
        <v>11702.33</v>
      </c>
      <c r="ADV540" s="25">
        <f t="shared" si="1594"/>
        <v>14827.24</v>
      </c>
      <c r="ADW540" s="25">
        <f t="shared" si="1595"/>
        <v>14827.24</v>
      </c>
      <c r="ADX540" s="25">
        <f t="shared" si="1596"/>
        <v>0</v>
      </c>
      <c r="ADY540" s="25">
        <f t="shared" si="959"/>
        <v>0</v>
      </c>
      <c r="ADZ540" s="25">
        <f t="shared" si="960"/>
        <v>0</v>
      </c>
      <c r="AEA540" s="25">
        <f t="shared" si="1597"/>
        <v>0</v>
      </c>
      <c r="AEB540" s="25">
        <f t="shared" si="961"/>
        <v>0</v>
      </c>
      <c r="AEC540" s="25">
        <f t="shared" si="962"/>
        <v>0</v>
      </c>
      <c r="AED540" s="30"/>
      <c r="AEE540" s="30"/>
      <c r="AEF540" s="30"/>
      <c r="AEG540" s="25">
        <f t="shared" si="1598"/>
        <v>0</v>
      </c>
      <c r="AEH540" s="25">
        <f t="shared" si="1599"/>
        <v>0</v>
      </c>
      <c r="AEI540" s="25">
        <f t="shared" si="1600"/>
        <v>0</v>
      </c>
      <c r="AEJ540" s="25">
        <f t="shared" si="1601"/>
        <v>0</v>
      </c>
      <c r="AEK540" s="25">
        <f t="shared" si="1602"/>
        <v>0</v>
      </c>
      <c r="AEL540" s="25">
        <f t="shared" si="1603"/>
        <v>0</v>
      </c>
      <c r="AEM540" s="25">
        <f t="shared" si="1604"/>
        <v>48169.96</v>
      </c>
      <c r="AEN540" s="25">
        <f t="shared" si="1605"/>
        <v>48472.35</v>
      </c>
      <c r="AEO540" s="25">
        <f t="shared" si="1606"/>
        <v>48472.35</v>
      </c>
      <c r="AEP540" s="25">
        <f t="shared" si="1607"/>
        <v>18151.23</v>
      </c>
      <c r="AEQ540" s="25">
        <f t="shared" si="1608"/>
        <v>18935.12</v>
      </c>
      <c r="AER540" s="25">
        <f t="shared" si="1609"/>
        <v>18935.12</v>
      </c>
      <c r="AES540" s="25">
        <f t="shared" si="1610"/>
        <v>0</v>
      </c>
      <c r="AET540" s="25">
        <f t="shared" si="963"/>
        <v>0</v>
      </c>
      <c r="AEU540" s="25">
        <f t="shared" si="964"/>
        <v>0</v>
      </c>
      <c r="AEV540" s="25">
        <f t="shared" si="1611"/>
        <v>0</v>
      </c>
      <c r="AEW540" s="25">
        <f t="shared" si="965"/>
        <v>0</v>
      </c>
      <c r="AEX540" s="25">
        <f t="shared" si="966"/>
        <v>0</v>
      </c>
      <c r="AEY540" s="30">
        <v>13</v>
      </c>
      <c r="AEZ540" s="30">
        <v>13</v>
      </c>
      <c r="AFA540" s="30">
        <v>13</v>
      </c>
      <c r="AFB540" s="25">
        <f t="shared" si="1612"/>
        <v>602095</v>
      </c>
      <c r="AFC540" s="25">
        <f t="shared" si="1613"/>
        <v>626509</v>
      </c>
      <c r="AFD540" s="25">
        <f t="shared" si="1614"/>
        <v>626509</v>
      </c>
      <c r="AFE540" s="25">
        <f t="shared" si="1615"/>
        <v>521183.26</v>
      </c>
      <c r="AFF540" s="25">
        <f t="shared" si="1616"/>
        <v>527774.26</v>
      </c>
      <c r="AFG540" s="25">
        <f t="shared" si="1617"/>
        <v>527774.26</v>
      </c>
      <c r="AFH540" s="25">
        <f t="shared" si="1618"/>
        <v>48520.57</v>
      </c>
      <c r="AFI540" s="25">
        <f t="shared" si="1619"/>
        <v>48192.91</v>
      </c>
      <c r="AFJ540" s="25">
        <f t="shared" si="1620"/>
        <v>48192.91</v>
      </c>
      <c r="AFK540" s="25">
        <f t="shared" si="1621"/>
        <v>17816.21</v>
      </c>
      <c r="AFL540" s="25">
        <f t="shared" si="1622"/>
        <v>18692.78</v>
      </c>
      <c r="AFM540" s="25">
        <f t="shared" si="1623"/>
        <v>18692.78</v>
      </c>
      <c r="AFN540" s="25">
        <f t="shared" si="1624"/>
        <v>630767.41</v>
      </c>
      <c r="AFO540" s="25">
        <f t="shared" si="967"/>
        <v>626507.82999999996</v>
      </c>
      <c r="AFP540" s="25">
        <f t="shared" si="968"/>
        <v>626507.82999999996</v>
      </c>
      <c r="AFQ540" s="25">
        <f t="shared" si="1625"/>
        <v>231610.73</v>
      </c>
      <c r="AFR540" s="25">
        <f t="shared" si="969"/>
        <v>243006.14</v>
      </c>
      <c r="AFS540" s="25">
        <f t="shared" si="970"/>
        <v>243006.14</v>
      </c>
      <c r="AFT540" s="30"/>
      <c r="AFU540" s="30"/>
      <c r="AFV540" s="30"/>
      <c r="AFW540" s="25">
        <f t="shared" si="1626"/>
        <v>0</v>
      </c>
      <c r="AFX540" s="25">
        <f t="shared" si="1627"/>
        <v>0</v>
      </c>
      <c r="AFY540" s="25">
        <f t="shared" si="1628"/>
        <v>0</v>
      </c>
      <c r="AFZ540" s="25">
        <f t="shared" si="1629"/>
        <v>0</v>
      </c>
      <c r="AGA540" s="25">
        <f t="shared" si="1630"/>
        <v>0</v>
      </c>
      <c r="AGB540" s="25">
        <f t="shared" si="1631"/>
        <v>0</v>
      </c>
      <c r="AGC540" s="25">
        <f t="shared" si="1632"/>
        <v>48113.16</v>
      </c>
      <c r="AGD540" s="25">
        <f t="shared" si="1633"/>
        <v>48921.36</v>
      </c>
      <c r="AGE540" s="25">
        <f t="shared" si="1634"/>
        <v>48921.36</v>
      </c>
      <c r="AGF540" s="25">
        <f t="shared" si="1635"/>
        <v>18938.400000000001</v>
      </c>
      <c r="AGG540" s="25">
        <f t="shared" si="1636"/>
        <v>19804.990000000002</v>
      </c>
      <c r="AGH540" s="25">
        <f t="shared" si="1637"/>
        <v>19804.990000000002</v>
      </c>
      <c r="AGI540" s="25">
        <f t="shared" si="1638"/>
        <v>0</v>
      </c>
      <c r="AGJ540" s="25">
        <f t="shared" si="971"/>
        <v>0</v>
      </c>
      <c r="AGK540" s="25">
        <f t="shared" si="972"/>
        <v>0</v>
      </c>
      <c r="AGL540" s="25">
        <f t="shared" si="1639"/>
        <v>0</v>
      </c>
      <c r="AGM540" s="25">
        <f t="shared" si="973"/>
        <v>0</v>
      </c>
      <c r="AGN540" s="25">
        <f t="shared" si="974"/>
        <v>0</v>
      </c>
      <c r="AGO540" s="30">
        <v>36</v>
      </c>
      <c r="AGP540" s="30">
        <v>36</v>
      </c>
      <c r="AGQ540" s="30">
        <v>36</v>
      </c>
      <c r="AGR540" s="25">
        <f t="shared" si="1640"/>
        <v>1667340</v>
      </c>
      <c r="AGS540" s="25">
        <f t="shared" si="1641"/>
        <v>1734948</v>
      </c>
      <c r="AGT540" s="25">
        <f t="shared" si="1642"/>
        <v>1734948</v>
      </c>
      <c r="AGU540" s="25">
        <f t="shared" si="1643"/>
        <v>1443276.72</v>
      </c>
      <c r="AGV540" s="25">
        <f t="shared" si="1644"/>
        <v>1461528.72</v>
      </c>
      <c r="AGW540" s="25">
        <f t="shared" si="1645"/>
        <v>1461528.72</v>
      </c>
      <c r="AGX540" s="25">
        <f t="shared" si="1646"/>
        <v>48188.89</v>
      </c>
      <c r="AGY540" s="25">
        <f t="shared" si="1647"/>
        <v>42169.440000000002</v>
      </c>
      <c r="AGZ540" s="25">
        <f t="shared" si="1648"/>
        <v>42169.440000000002</v>
      </c>
      <c r="AHA540" s="25">
        <f t="shared" si="1649"/>
        <v>26324.66</v>
      </c>
      <c r="AHB540" s="25">
        <f t="shared" si="1650"/>
        <v>27586.92</v>
      </c>
      <c r="AHC540" s="25">
        <f t="shared" si="1651"/>
        <v>27586.92</v>
      </c>
      <c r="AHD540" s="25">
        <f t="shared" si="1652"/>
        <v>1734800.04</v>
      </c>
      <c r="AHE540" s="25">
        <f t="shared" si="975"/>
        <v>1518099.84</v>
      </c>
      <c r="AHF540" s="25">
        <f t="shared" si="976"/>
        <v>1518099.84</v>
      </c>
      <c r="AHG540" s="25">
        <f t="shared" si="1653"/>
        <v>947687.76</v>
      </c>
      <c r="AHH540" s="25">
        <f t="shared" si="977"/>
        <v>993129.12</v>
      </c>
      <c r="AHI540" s="25">
        <f t="shared" si="978"/>
        <v>993129.12</v>
      </c>
      <c r="AHJ540" s="30"/>
      <c r="AHK540" s="30"/>
      <c r="AHL540" s="30"/>
      <c r="AHM540" s="25">
        <f t="shared" si="1654"/>
        <v>0</v>
      </c>
      <c r="AHN540" s="25">
        <f t="shared" si="1655"/>
        <v>0</v>
      </c>
      <c r="AHO540" s="25">
        <f t="shared" si="1656"/>
        <v>0</v>
      </c>
      <c r="AHP540" s="25">
        <f t="shared" si="1657"/>
        <v>0</v>
      </c>
      <c r="AHQ540" s="25">
        <f t="shared" si="1658"/>
        <v>0</v>
      </c>
      <c r="AHR540" s="25">
        <f t="shared" si="1659"/>
        <v>0</v>
      </c>
      <c r="AHS540" s="25">
        <f t="shared" si="1660"/>
        <v>48474.22</v>
      </c>
      <c r="AHT540" s="25">
        <f t="shared" si="1661"/>
        <v>48597.32</v>
      </c>
      <c r="AHU540" s="25">
        <f t="shared" si="1662"/>
        <v>48597.32</v>
      </c>
      <c r="AHV540" s="25">
        <f t="shared" si="1663"/>
        <v>16649.95</v>
      </c>
      <c r="AHW540" s="25">
        <f t="shared" si="1664"/>
        <v>17425.14</v>
      </c>
      <c r="AHX540" s="25">
        <f t="shared" si="1665"/>
        <v>17425.14</v>
      </c>
      <c r="AHY540" s="25">
        <f t="shared" si="1666"/>
        <v>0</v>
      </c>
      <c r="AHZ540" s="25">
        <f t="shared" si="979"/>
        <v>0</v>
      </c>
      <c r="AIA540" s="25">
        <f t="shared" si="980"/>
        <v>0</v>
      </c>
      <c r="AIB540" s="25">
        <f t="shared" si="1667"/>
        <v>0</v>
      </c>
      <c r="AIC540" s="25">
        <f t="shared" si="981"/>
        <v>0</v>
      </c>
      <c r="AID540" s="25">
        <f t="shared" si="982"/>
        <v>0</v>
      </c>
      <c r="AIE540" s="30"/>
      <c r="AIF540" s="30"/>
      <c r="AIG540" s="30"/>
      <c r="AIH540" s="25">
        <f t="shared" si="1669"/>
        <v>0</v>
      </c>
      <c r="AII540" s="25">
        <f t="shared" si="1670"/>
        <v>0</v>
      </c>
      <c r="AIJ540" s="25">
        <f t="shared" si="1671"/>
        <v>0</v>
      </c>
      <c r="AIK540" s="25">
        <f t="shared" si="1672"/>
        <v>0</v>
      </c>
      <c r="AIL540" s="25">
        <f t="shared" si="1673"/>
        <v>0</v>
      </c>
      <c r="AIM540" s="25">
        <f t="shared" si="1674"/>
        <v>0</v>
      </c>
      <c r="AIN540" s="25">
        <f t="shared" si="1675"/>
        <v>0</v>
      </c>
      <c r="AIO540" s="25">
        <f t="shared" si="1676"/>
        <v>0</v>
      </c>
      <c r="AIP540" s="25">
        <f t="shared" si="1677"/>
        <v>0</v>
      </c>
      <c r="AIQ540" s="25">
        <f t="shared" si="1678"/>
        <v>0</v>
      </c>
      <c r="AIR540" s="25">
        <f t="shared" si="1679"/>
        <v>0</v>
      </c>
      <c r="AIS540" s="25">
        <f t="shared" si="1680"/>
        <v>0</v>
      </c>
      <c r="AIT540" s="25">
        <f t="shared" si="1681"/>
        <v>0</v>
      </c>
      <c r="AIU540" s="25">
        <f t="shared" si="984"/>
        <v>0</v>
      </c>
      <c r="AIV540" s="25">
        <f t="shared" si="985"/>
        <v>0</v>
      </c>
      <c r="AIW540" s="25">
        <f t="shared" si="1682"/>
        <v>0</v>
      </c>
      <c r="AIX540" s="25">
        <f t="shared" si="986"/>
        <v>0</v>
      </c>
      <c r="AIY540" s="25">
        <f t="shared" si="987"/>
        <v>0</v>
      </c>
      <c r="AIZ540" s="30"/>
      <c r="AJA540" s="30"/>
      <c r="AJB540" s="30"/>
      <c r="AJC540" s="25">
        <f t="shared" si="1683"/>
        <v>0</v>
      </c>
      <c r="AJD540" s="25">
        <f t="shared" si="1684"/>
        <v>0</v>
      </c>
      <c r="AJE540" s="25">
        <f t="shared" si="1685"/>
        <v>0</v>
      </c>
      <c r="AJF540" s="25">
        <f t="shared" si="1686"/>
        <v>0</v>
      </c>
      <c r="AJG540" s="25">
        <f t="shared" si="1687"/>
        <v>0</v>
      </c>
      <c r="AJH540" s="25">
        <f t="shared" si="1688"/>
        <v>0</v>
      </c>
      <c r="AJI540" s="25">
        <f t="shared" si="1689"/>
        <v>48114.53</v>
      </c>
      <c r="AJJ540" s="25">
        <f t="shared" si="1690"/>
        <v>47306.96</v>
      </c>
      <c r="AJK540" s="25">
        <f t="shared" si="1691"/>
        <v>47306.96</v>
      </c>
      <c r="AJL540" s="25">
        <f t="shared" si="1692"/>
        <v>17831.88</v>
      </c>
      <c r="AJM540" s="25">
        <f t="shared" si="1693"/>
        <v>18644.27</v>
      </c>
      <c r="AJN540" s="25">
        <f t="shared" si="1694"/>
        <v>18644.27</v>
      </c>
      <c r="AJO540" s="25">
        <f t="shared" si="1695"/>
        <v>0</v>
      </c>
      <c r="AJP540" s="25">
        <f t="shared" si="988"/>
        <v>0</v>
      </c>
      <c r="AJQ540" s="25">
        <f t="shared" si="989"/>
        <v>0</v>
      </c>
      <c r="AJR540" s="25">
        <f t="shared" si="1696"/>
        <v>0</v>
      </c>
      <c r="AJS540" s="25">
        <f t="shared" si="990"/>
        <v>0</v>
      </c>
      <c r="AJT540" s="25">
        <f t="shared" si="991"/>
        <v>0</v>
      </c>
      <c r="AJU540" s="30"/>
      <c r="AJV540" s="30"/>
      <c r="AJW540" s="30"/>
      <c r="AJX540" s="25">
        <f t="shared" si="1697"/>
        <v>0</v>
      </c>
      <c r="AJY540" s="25">
        <f t="shared" si="1698"/>
        <v>0</v>
      </c>
      <c r="AJZ540" s="25">
        <f t="shared" si="1699"/>
        <v>0</v>
      </c>
      <c r="AKA540" s="25">
        <f t="shared" si="1700"/>
        <v>0</v>
      </c>
      <c r="AKB540" s="25">
        <f t="shared" si="1701"/>
        <v>0</v>
      </c>
      <c r="AKC540" s="25">
        <f t="shared" si="1702"/>
        <v>0</v>
      </c>
      <c r="AKD540" s="25">
        <f t="shared" si="1703"/>
        <v>48371.58</v>
      </c>
      <c r="AKE540" s="25">
        <f t="shared" si="1704"/>
        <v>48193.18</v>
      </c>
      <c r="AKF540" s="25">
        <f t="shared" si="1705"/>
        <v>48193.18</v>
      </c>
      <c r="AKG540" s="25">
        <f t="shared" si="1706"/>
        <v>17515.29</v>
      </c>
      <c r="AKH540" s="25">
        <f t="shared" si="1707"/>
        <v>18332.37</v>
      </c>
      <c r="AKI540" s="25">
        <f t="shared" si="1708"/>
        <v>18332.37</v>
      </c>
      <c r="AKJ540" s="25">
        <f t="shared" si="1709"/>
        <v>0</v>
      </c>
      <c r="AKK540" s="25">
        <f t="shared" si="992"/>
        <v>0</v>
      </c>
      <c r="AKL540" s="25">
        <f t="shared" si="993"/>
        <v>0</v>
      </c>
      <c r="AKM540" s="25">
        <f t="shared" si="1710"/>
        <v>0</v>
      </c>
      <c r="AKN540" s="25">
        <f t="shared" si="994"/>
        <v>0</v>
      </c>
      <c r="AKO540" s="25">
        <f t="shared" si="995"/>
        <v>0</v>
      </c>
      <c r="AKP540" s="30">
        <v>27</v>
      </c>
      <c r="AKQ540" s="30">
        <v>27</v>
      </c>
      <c r="AKR540" s="30">
        <v>27</v>
      </c>
      <c r="AKS540" s="25">
        <f t="shared" si="1711"/>
        <v>1250505</v>
      </c>
      <c r="AKT540" s="25">
        <f t="shared" si="1712"/>
        <v>1301211</v>
      </c>
      <c r="AKU540" s="25">
        <f t="shared" si="1713"/>
        <v>1301211</v>
      </c>
      <c r="AKV540" s="25">
        <f t="shared" si="1714"/>
        <v>1082457.54</v>
      </c>
      <c r="AKW540" s="25">
        <f t="shared" si="1715"/>
        <v>1096146.54</v>
      </c>
      <c r="AKX540" s="25">
        <f t="shared" si="1716"/>
        <v>1096146.54</v>
      </c>
      <c r="AKY540" s="25">
        <f t="shared" si="1717"/>
        <v>48233.77</v>
      </c>
      <c r="AKZ540" s="25">
        <f t="shared" si="1718"/>
        <v>47832.77</v>
      </c>
      <c r="ALA540" s="25">
        <f t="shared" si="1719"/>
        <v>47832.77</v>
      </c>
      <c r="ALB540" s="25">
        <f t="shared" si="1720"/>
        <v>17363.98</v>
      </c>
      <c r="ALC540" s="25">
        <f t="shared" si="1721"/>
        <v>18161.03</v>
      </c>
      <c r="ALD540" s="25">
        <f t="shared" si="1722"/>
        <v>18161.03</v>
      </c>
      <c r="ALE540" s="25">
        <f t="shared" si="1723"/>
        <v>1302311.79</v>
      </c>
      <c r="ALF540" s="25">
        <f t="shared" si="996"/>
        <v>1291484.79</v>
      </c>
      <c r="ALG540" s="25">
        <f t="shared" si="997"/>
        <v>1291484.79</v>
      </c>
      <c r="ALH540" s="25">
        <f t="shared" si="1724"/>
        <v>468827.46</v>
      </c>
      <c r="ALI540" s="25">
        <f t="shared" si="998"/>
        <v>490347.81</v>
      </c>
      <c r="ALJ540" s="25">
        <f t="shared" si="999"/>
        <v>490347.81</v>
      </c>
      <c r="ALK540" s="30"/>
      <c r="ALL540" s="30"/>
      <c r="ALM540" s="30"/>
      <c r="ALN540" s="25">
        <f t="shared" si="1725"/>
        <v>0</v>
      </c>
      <c r="ALO540" s="25">
        <f t="shared" si="1726"/>
        <v>0</v>
      </c>
      <c r="ALP540" s="25">
        <f t="shared" si="1727"/>
        <v>0</v>
      </c>
      <c r="ALQ540" s="25">
        <f t="shared" si="1728"/>
        <v>0</v>
      </c>
      <c r="ALR540" s="25">
        <f t="shared" si="1729"/>
        <v>0</v>
      </c>
      <c r="ALS540" s="25">
        <f t="shared" si="1730"/>
        <v>0</v>
      </c>
      <c r="ALT540" s="25">
        <f t="shared" si="1731"/>
        <v>48594.47</v>
      </c>
      <c r="ALU540" s="25">
        <f t="shared" si="1732"/>
        <v>47952.2</v>
      </c>
      <c r="ALV540" s="25">
        <f t="shared" si="1733"/>
        <v>47952.2</v>
      </c>
      <c r="ALW540" s="25">
        <f t="shared" si="1734"/>
        <v>20381.310000000001</v>
      </c>
      <c r="ALX540" s="25">
        <f t="shared" si="1735"/>
        <v>21289.919999999998</v>
      </c>
      <c r="ALY540" s="25">
        <f t="shared" si="1736"/>
        <v>21289.919999999998</v>
      </c>
      <c r="ALZ540" s="25">
        <f t="shared" si="1737"/>
        <v>0</v>
      </c>
      <c r="AMA540" s="25">
        <f t="shared" si="1000"/>
        <v>0</v>
      </c>
      <c r="AMB540" s="25">
        <f t="shared" si="1001"/>
        <v>0</v>
      </c>
      <c r="AMC540" s="25">
        <f t="shared" si="1738"/>
        <v>0</v>
      </c>
      <c r="AMD540" s="25">
        <f t="shared" si="1002"/>
        <v>0</v>
      </c>
      <c r="AME540" s="25">
        <f t="shared" si="1003"/>
        <v>0</v>
      </c>
      <c r="AMF540" s="30"/>
      <c r="AMG540" s="30"/>
      <c r="AMH540" s="30"/>
      <c r="AMI540" s="25">
        <f t="shared" si="1739"/>
        <v>0</v>
      </c>
      <c r="AMJ540" s="25">
        <f t="shared" si="1740"/>
        <v>0</v>
      </c>
      <c r="AMK540" s="25">
        <f t="shared" si="1741"/>
        <v>0</v>
      </c>
      <c r="AML540" s="25">
        <f t="shared" si="1742"/>
        <v>0</v>
      </c>
      <c r="AMM540" s="25">
        <f t="shared" si="1743"/>
        <v>0</v>
      </c>
      <c r="AMN540" s="25">
        <f t="shared" si="1744"/>
        <v>0</v>
      </c>
      <c r="AMO540" s="25">
        <f t="shared" si="1745"/>
        <v>48528.45</v>
      </c>
      <c r="AMP540" s="25">
        <f t="shared" si="1746"/>
        <v>48408.07</v>
      </c>
      <c r="AMQ540" s="25">
        <f t="shared" si="1747"/>
        <v>48408.07</v>
      </c>
      <c r="AMR540" s="25">
        <f t="shared" si="1748"/>
        <v>17188.32</v>
      </c>
      <c r="AMS540" s="25">
        <f t="shared" si="1749"/>
        <v>17945.61</v>
      </c>
      <c r="AMT540" s="25">
        <f t="shared" si="1750"/>
        <v>17945.61</v>
      </c>
      <c r="AMU540" s="25">
        <f t="shared" si="1751"/>
        <v>0</v>
      </c>
      <c r="AMV540" s="25">
        <f t="shared" si="1004"/>
        <v>0</v>
      </c>
      <c r="AMW540" s="25">
        <f t="shared" si="1005"/>
        <v>0</v>
      </c>
      <c r="AMX540" s="25">
        <f t="shared" si="1752"/>
        <v>0</v>
      </c>
      <c r="AMY540" s="25">
        <f t="shared" si="1006"/>
        <v>0</v>
      </c>
      <c r="AMZ540" s="25">
        <f t="shared" si="1007"/>
        <v>0</v>
      </c>
      <c r="ANA540" s="30"/>
      <c r="ANB540" s="30"/>
      <c r="ANC540" s="30"/>
      <c r="AND540" s="25">
        <f t="shared" si="1753"/>
        <v>0</v>
      </c>
      <c r="ANE540" s="25">
        <f t="shared" si="1754"/>
        <v>0</v>
      </c>
      <c r="ANF540" s="25">
        <f t="shared" si="1755"/>
        <v>0</v>
      </c>
      <c r="ANG540" s="25">
        <f t="shared" si="1756"/>
        <v>0</v>
      </c>
      <c r="ANH540" s="25">
        <f t="shared" si="1757"/>
        <v>0</v>
      </c>
      <c r="ANI540" s="25">
        <f t="shared" si="1758"/>
        <v>0</v>
      </c>
      <c r="ANJ540" s="25">
        <f t="shared" si="1759"/>
        <v>0</v>
      </c>
      <c r="ANK540" s="25">
        <f t="shared" si="1760"/>
        <v>0</v>
      </c>
      <c r="ANL540" s="25">
        <f t="shared" si="1761"/>
        <v>0</v>
      </c>
      <c r="ANM540" s="25">
        <f t="shared" si="1762"/>
        <v>18657.41</v>
      </c>
      <c r="ANN540" s="25">
        <f t="shared" si="1763"/>
        <v>0</v>
      </c>
      <c r="ANO540" s="25">
        <f t="shared" si="1764"/>
        <v>0</v>
      </c>
      <c r="ANP540" s="25">
        <f t="shared" si="1765"/>
        <v>0</v>
      </c>
      <c r="ANQ540" s="25">
        <f t="shared" si="1008"/>
        <v>0</v>
      </c>
      <c r="ANR540" s="25">
        <f t="shared" si="1009"/>
        <v>0</v>
      </c>
      <c r="ANS540" s="25">
        <f t="shared" si="1766"/>
        <v>0</v>
      </c>
      <c r="ANT540" s="25">
        <f t="shared" si="1010"/>
        <v>0</v>
      </c>
      <c r="ANU540" s="25">
        <f t="shared" si="1011"/>
        <v>0</v>
      </c>
      <c r="ANV540" s="30"/>
      <c r="ANW540" s="30"/>
      <c r="ANX540" s="30"/>
      <c r="ANY540" s="25">
        <f t="shared" si="1767"/>
        <v>0</v>
      </c>
      <c r="ANZ540" s="25">
        <f t="shared" si="1768"/>
        <v>0</v>
      </c>
      <c r="AOA540" s="25">
        <f t="shared" si="1769"/>
        <v>0</v>
      </c>
      <c r="AOB540" s="25">
        <f t="shared" si="1770"/>
        <v>0</v>
      </c>
      <c r="AOC540" s="25">
        <f t="shared" si="1771"/>
        <v>0</v>
      </c>
      <c r="AOD540" s="25">
        <f t="shared" si="1772"/>
        <v>0</v>
      </c>
      <c r="AOE540" s="25">
        <f t="shared" si="1773"/>
        <v>48777.18</v>
      </c>
      <c r="AOF540" s="25">
        <f t="shared" si="1774"/>
        <v>49341.4</v>
      </c>
      <c r="AOG540" s="25">
        <f t="shared" si="1775"/>
        <v>49341.4</v>
      </c>
      <c r="AOH540" s="25">
        <f t="shared" si="1776"/>
        <v>17800.8</v>
      </c>
      <c r="AOI540" s="25">
        <f t="shared" si="1777"/>
        <v>18587.939999999999</v>
      </c>
      <c r="AOJ540" s="25">
        <f t="shared" si="1778"/>
        <v>18587.939999999999</v>
      </c>
      <c r="AOK540" s="25">
        <f t="shared" si="1779"/>
        <v>0</v>
      </c>
      <c r="AOL540" s="25">
        <f t="shared" si="1012"/>
        <v>0</v>
      </c>
      <c r="AOM540" s="25">
        <f t="shared" si="1013"/>
        <v>0</v>
      </c>
      <c r="AON540" s="25">
        <f t="shared" si="1780"/>
        <v>0</v>
      </c>
      <c r="AOO540" s="25">
        <f t="shared" si="1014"/>
        <v>0</v>
      </c>
      <c r="AOP540" s="25">
        <f t="shared" si="1015"/>
        <v>0</v>
      </c>
      <c r="AOQ540" s="30"/>
      <c r="AOR540" s="30"/>
      <c r="AOS540" s="30"/>
      <c r="AOT540" s="25">
        <f t="shared" si="1781"/>
        <v>0</v>
      </c>
      <c r="AOU540" s="25">
        <f t="shared" si="1782"/>
        <v>0</v>
      </c>
      <c r="AOV540" s="25">
        <f t="shared" si="1783"/>
        <v>0</v>
      </c>
      <c r="AOW540" s="25">
        <f t="shared" si="1784"/>
        <v>0</v>
      </c>
      <c r="AOX540" s="25">
        <f t="shared" si="1785"/>
        <v>0</v>
      </c>
      <c r="AOY540" s="25">
        <f t="shared" si="1786"/>
        <v>0</v>
      </c>
      <c r="AOZ540" s="25">
        <f t="shared" si="1787"/>
        <v>48470.81</v>
      </c>
      <c r="APA540" s="25">
        <f t="shared" si="1788"/>
        <v>46921.39</v>
      </c>
      <c r="APB540" s="25">
        <f t="shared" si="1789"/>
        <v>46921.39</v>
      </c>
      <c r="APC540" s="25">
        <f t="shared" si="1790"/>
        <v>20283.93</v>
      </c>
      <c r="APD540" s="25">
        <f t="shared" si="1791"/>
        <v>21180.01</v>
      </c>
      <c r="APE540" s="25">
        <f t="shared" si="1792"/>
        <v>21180.01</v>
      </c>
      <c r="APF540" s="25">
        <f t="shared" si="1793"/>
        <v>0</v>
      </c>
      <c r="APG540" s="25">
        <f t="shared" si="1016"/>
        <v>0</v>
      </c>
      <c r="APH540" s="25">
        <f t="shared" si="1017"/>
        <v>0</v>
      </c>
      <c r="API540" s="25">
        <f t="shared" si="1794"/>
        <v>0</v>
      </c>
      <c r="APJ540" s="25">
        <f t="shared" si="1018"/>
        <v>0</v>
      </c>
      <c r="APK540" s="25">
        <f t="shared" si="1019"/>
        <v>0</v>
      </c>
      <c r="APL540" s="30"/>
      <c r="APM540" s="30"/>
      <c r="APN540" s="30"/>
      <c r="APO540" s="25">
        <f t="shared" si="1795"/>
        <v>0</v>
      </c>
      <c r="APP540" s="25">
        <f t="shared" si="1796"/>
        <v>0</v>
      </c>
      <c r="APQ540" s="25">
        <f t="shared" si="1797"/>
        <v>0</v>
      </c>
      <c r="APR540" s="25">
        <f t="shared" si="1798"/>
        <v>0</v>
      </c>
      <c r="APS540" s="25">
        <f t="shared" si="1799"/>
        <v>0</v>
      </c>
      <c r="APT540" s="25">
        <f t="shared" si="1800"/>
        <v>0</v>
      </c>
      <c r="APU540" s="25">
        <f t="shared" si="1801"/>
        <v>48219.83</v>
      </c>
      <c r="APV540" s="25">
        <f t="shared" si="1802"/>
        <v>47898.28</v>
      </c>
      <c r="APW540" s="25">
        <f t="shared" si="1803"/>
        <v>47898.28</v>
      </c>
      <c r="APX540" s="25">
        <f t="shared" si="1804"/>
        <v>17483.740000000002</v>
      </c>
      <c r="APY540" s="25">
        <f t="shared" si="1805"/>
        <v>18281.009999999998</v>
      </c>
      <c r="APZ540" s="25">
        <f t="shared" si="1806"/>
        <v>18281.009999999998</v>
      </c>
      <c r="AQA540" s="25">
        <f t="shared" si="1807"/>
        <v>0</v>
      </c>
      <c r="AQB540" s="25">
        <f t="shared" si="1020"/>
        <v>0</v>
      </c>
      <c r="AQC540" s="25">
        <f t="shared" si="1021"/>
        <v>0</v>
      </c>
      <c r="AQD540" s="25">
        <f t="shared" si="1808"/>
        <v>0</v>
      </c>
      <c r="AQE540" s="25">
        <f t="shared" si="1022"/>
        <v>0</v>
      </c>
      <c r="AQF540" s="25">
        <f t="shared" si="1023"/>
        <v>0</v>
      </c>
      <c r="AQG540" s="30"/>
      <c r="AQH540" s="30"/>
      <c r="AQI540" s="30"/>
      <c r="AQJ540" s="25">
        <f t="shared" si="1809"/>
        <v>0</v>
      </c>
      <c r="AQK540" s="25">
        <f t="shared" si="1810"/>
        <v>0</v>
      </c>
      <c r="AQL540" s="25">
        <f t="shared" si="1811"/>
        <v>0</v>
      </c>
      <c r="AQM540" s="25">
        <f t="shared" si="1812"/>
        <v>0</v>
      </c>
      <c r="AQN540" s="25">
        <f t="shared" si="1813"/>
        <v>0</v>
      </c>
      <c r="AQO540" s="25">
        <f t="shared" si="1814"/>
        <v>0</v>
      </c>
      <c r="AQP540" s="25">
        <f t="shared" si="1815"/>
        <v>48696.82</v>
      </c>
      <c r="AQQ540" s="25">
        <f t="shared" si="1816"/>
        <v>49625.83</v>
      </c>
      <c r="AQR540" s="25">
        <f t="shared" si="1817"/>
        <v>49625.83</v>
      </c>
      <c r="AQS540" s="25">
        <f t="shared" si="1818"/>
        <v>16067.4</v>
      </c>
      <c r="AQT540" s="25">
        <f t="shared" si="1819"/>
        <v>16821.68</v>
      </c>
      <c r="AQU540" s="25">
        <f t="shared" si="1820"/>
        <v>16821.68</v>
      </c>
      <c r="AQV540" s="25">
        <f t="shared" si="1821"/>
        <v>0</v>
      </c>
      <c r="AQW540" s="25">
        <f t="shared" si="1024"/>
        <v>0</v>
      </c>
      <c r="AQX540" s="25">
        <f t="shared" si="1025"/>
        <v>0</v>
      </c>
      <c r="AQY540" s="25">
        <f t="shared" si="1822"/>
        <v>0</v>
      </c>
      <c r="AQZ540" s="25">
        <f t="shared" si="1026"/>
        <v>0</v>
      </c>
      <c r="ARA540" s="25">
        <f t="shared" si="1027"/>
        <v>0</v>
      </c>
      <c r="ARB540" s="30"/>
      <c r="ARC540" s="30"/>
      <c r="ARD540" s="30"/>
      <c r="ARE540" s="25">
        <f t="shared" si="1823"/>
        <v>0</v>
      </c>
      <c r="ARF540" s="25">
        <f t="shared" si="1824"/>
        <v>0</v>
      </c>
      <c r="ARG540" s="25">
        <f t="shared" si="1825"/>
        <v>0</v>
      </c>
      <c r="ARH540" s="25">
        <f t="shared" si="1826"/>
        <v>0</v>
      </c>
      <c r="ARI540" s="25">
        <f t="shared" si="1827"/>
        <v>0</v>
      </c>
      <c r="ARJ540" s="25">
        <f t="shared" si="1828"/>
        <v>0</v>
      </c>
      <c r="ARK540" s="25">
        <f t="shared" si="1829"/>
        <v>48096.99</v>
      </c>
      <c r="ARL540" s="25">
        <f t="shared" si="1830"/>
        <v>47608.37</v>
      </c>
      <c r="ARM540" s="25">
        <f t="shared" si="1831"/>
        <v>47608.37</v>
      </c>
      <c r="ARN540" s="25">
        <f t="shared" si="1832"/>
        <v>16421.71</v>
      </c>
      <c r="ARO540" s="25">
        <f t="shared" si="1833"/>
        <v>17112.98</v>
      </c>
      <c r="ARP540" s="25">
        <f t="shared" si="1834"/>
        <v>17112.98</v>
      </c>
      <c r="ARQ540" s="25">
        <f t="shared" si="1835"/>
        <v>0</v>
      </c>
      <c r="ARR540" s="25">
        <f t="shared" si="1028"/>
        <v>0</v>
      </c>
      <c r="ARS540" s="25">
        <f t="shared" si="1029"/>
        <v>0</v>
      </c>
      <c r="ART540" s="25">
        <f t="shared" si="1836"/>
        <v>0</v>
      </c>
      <c r="ARU540" s="25">
        <f t="shared" si="1030"/>
        <v>0</v>
      </c>
      <c r="ARV540" s="25">
        <f t="shared" si="1031"/>
        <v>0</v>
      </c>
      <c r="ARW540" s="30"/>
      <c r="ARX540" s="30"/>
      <c r="ARY540" s="30"/>
      <c r="ARZ540" s="25">
        <f t="shared" si="1837"/>
        <v>0</v>
      </c>
      <c r="ASA540" s="25">
        <f t="shared" si="1838"/>
        <v>0</v>
      </c>
      <c r="ASB540" s="25">
        <f t="shared" si="1839"/>
        <v>0</v>
      </c>
      <c r="ASC540" s="25">
        <f t="shared" si="1840"/>
        <v>0</v>
      </c>
      <c r="ASD540" s="25">
        <f t="shared" si="1841"/>
        <v>0</v>
      </c>
      <c r="ASE540" s="25">
        <f t="shared" si="1842"/>
        <v>0</v>
      </c>
      <c r="ASF540" s="25">
        <f t="shared" si="1843"/>
        <v>48240.19</v>
      </c>
      <c r="ASG540" s="25">
        <f t="shared" si="1844"/>
        <v>46920.89</v>
      </c>
      <c r="ASH540" s="25">
        <f t="shared" si="1845"/>
        <v>46920.89</v>
      </c>
      <c r="ASI540" s="25">
        <f t="shared" si="1846"/>
        <v>17565.59</v>
      </c>
      <c r="ASJ540" s="25">
        <f t="shared" si="1847"/>
        <v>16017.56</v>
      </c>
      <c r="ASK540" s="25">
        <f t="shared" si="1848"/>
        <v>16017.56</v>
      </c>
      <c r="ASL540" s="25">
        <f t="shared" si="1849"/>
        <v>0</v>
      </c>
      <c r="ASM540" s="25">
        <f t="shared" si="1032"/>
        <v>0</v>
      </c>
      <c r="ASN540" s="25">
        <f t="shared" si="1033"/>
        <v>0</v>
      </c>
      <c r="ASO540" s="25">
        <f t="shared" si="1850"/>
        <v>0</v>
      </c>
      <c r="ASP540" s="25">
        <f t="shared" si="1034"/>
        <v>0</v>
      </c>
      <c r="ASQ540" s="25">
        <f t="shared" si="1035"/>
        <v>0</v>
      </c>
      <c r="ASR540" s="30"/>
      <c r="ASS540" s="30"/>
      <c r="AST540" s="30"/>
      <c r="ASU540" s="25">
        <f t="shared" si="1851"/>
        <v>0</v>
      </c>
      <c r="ASV540" s="25">
        <f t="shared" si="1852"/>
        <v>0</v>
      </c>
      <c r="ASW540" s="25">
        <f t="shared" si="1853"/>
        <v>0</v>
      </c>
      <c r="ASX540" s="25">
        <f t="shared" si="1854"/>
        <v>0</v>
      </c>
      <c r="ASY540" s="25">
        <f t="shared" si="1855"/>
        <v>0</v>
      </c>
      <c r="ASZ540" s="25">
        <f t="shared" si="1856"/>
        <v>0</v>
      </c>
      <c r="ATA540" s="25">
        <f t="shared" si="1857"/>
        <v>48348.67</v>
      </c>
      <c r="ATB540" s="25">
        <f t="shared" si="1858"/>
        <v>47115.78</v>
      </c>
      <c r="ATC540" s="25">
        <f t="shared" si="1859"/>
        <v>47115.78</v>
      </c>
      <c r="ATD540" s="25">
        <f t="shared" si="1860"/>
        <v>15437.47</v>
      </c>
      <c r="ATE540" s="25">
        <f t="shared" si="1861"/>
        <v>16111.36</v>
      </c>
      <c r="ATF540" s="25">
        <f t="shared" si="1862"/>
        <v>16111.36</v>
      </c>
      <c r="ATG540" s="25">
        <f t="shared" si="1863"/>
        <v>0</v>
      </c>
      <c r="ATH540" s="25">
        <f t="shared" si="1036"/>
        <v>0</v>
      </c>
      <c r="ATI540" s="25">
        <f t="shared" si="1037"/>
        <v>0</v>
      </c>
      <c r="ATJ540" s="25">
        <f t="shared" si="1864"/>
        <v>0</v>
      </c>
      <c r="ATK540" s="25">
        <f t="shared" si="1038"/>
        <v>0</v>
      </c>
      <c r="ATL540" s="25">
        <f t="shared" si="1039"/>
        <v>0</v>
      </c>
      <c r="ATM540" s="30"/>
      <c r="ATN540" s="30"/>
      <c r="ATO540" s="30"/>
      <c r="ATP540" s="25">
        <f t="shared" si="1865"/>
        <v>0</v>
      </c>
      <c r="ATQ540" s="25">
        <f t="shared" si="1866"/>
        <v>0</v>
      </c>
      <c r="ATR540" s="25">
        <f t="shared" si="1867"/>
        <v>0</v>
      </c>
      <c r="ATS540" s="25">
        <f t="shared" si="1868"/>
        <v>0</v>
      </c>
      <c r="ATT540" s="25">
        <f t="shared" si="1869"/>
        <v>0</v>
      </c>
      <c r="ATU540" s="25">
        <f t="shared" si="1870"/>
        <v>0</v>
      </c>
      <c r="ATV540" s="25">
        <f t="shared" si="1871"/>
        <v>48313.75</v>
      </c>
      <c r="ATW540" s="25">
        <f t="shared" si="1872"/>
        <v>48513.71</v>
      </c>
      <c r="ATX540" s="25">
        <f t="shared" si="1873"/>
        <v>48513.71</v>
      </c>
      <c r="ATY540" s="25">
        <f t="shared" si="1874"/>
        <v>17279.63</v>
      </c>
      <c r="ATZ540" s="25">
        <f t="shared" si="1875"/>
        <v>13773.06</v>
      </c>
      <c r="AUA540" s="25">
        <f t="shared" si="1876"/>
        <v>13773.06</v>
      </c>
      <c r="AUB540" s="25">
        <f t="shared" si="1877"/>
        <v>0</v>
      </c>
      <c r="AUC540" s="25">
        <f t="shared" si="1040"/>
        <v>0</v>
      </c>
      <c r="AUD540" s="25">
        <f t="shared" si="1041"/>
        <v>0</v>
      </c>
      <c r="AUE540" s="25">
        <f t="shared" si="1878"/>
        <v>0</v>
      </c>
      <c r="AUF540" s="25">
        <f t="shared" si="1042"/>
        <v>0</v>
      </c>
      <c r="AUG540" s="25">
        <f t="shared" si="1043"/>
        <v>0</v>
      </c>
      <c r="AUH540" s="30"/>
      <c r="AUI540" s="30"/>
      <c r="AUJ540" s="30"/>
      <c r="AUK540" s="25">
        <f t="shared" si="1879"/>
        <v>0</v>
      </c>
      <c r="AUL540" s="25">
        <f t="shared" si="1880"/>
        <v>0</v>
      </c>
      <c r="AUM540" s="25">
        <f t="shared" si="1881"/>
        <v>0</v>
      </c>
      <c r="AUN540" s="25">
        <f t="shared" si="1882"/>
        <v>0</v>
      </c>
      <c r="AUO540" s="25">
        <f t="shared" si="1883"/>
        <v>0</v>
      </c>
      <c r="AUP540" s="25">
        <f t="shared" si="1884"/>
        <v>0</v>
      </c>
      <c r="AUQ540" s="25">
        <f t="shared" si="1885"/>
        <v>47835.28</v>
      </c>
      <c r="AUR540" s="25">
        <f t="shared" si="1886"/>
        <v>47637.64</v>
      </c>
      <c r="AUS540" s="25">
        <f t="shared" si="1887"/>
        <v>47637.64</v>
      </c>
      <c r="AUT540" s="25">
        <f t="shared" si="1888"/>
        <v>18459.73</v>
      </c>
      <c r="AUU540" s="25">
        <f t="shared" si="1889"/>
        <v>14946.46</v>
      </c>
      <c r="AUV540" s="25">
        <f t="shared" si="1890"/>
        <v>14946.46</v>
      </c>
      <c r="AUW540" s="25">
        <f t="shared" si="1891"/>
        <v>0</v>
      </c>
      <c r="AUX540" s="25">
        <f t="shared" si="1044"/>
        <v>0</v>
      </c>
      <c r="AUY540" s="25">
        <f t="shared" si="1045"/>
        <v>0</v>
      </c>
      <c r="AUZ540" s="25">
        <f t="shared" si="1892"/>
        <v>0</v>
      </c>
      <c r="AVA540" s="25">
        <f t="shared" si="1046"/>
        <v>0</v>
      </c>
      <c r="AVB540" s="25">
        <f t="shared" si="1047"/>
        <v>0</v>
      </c>
      <c r="AVC540" s="59">
        <f t="shared" si="1893"/>
        <v>222</v>
      </c>
      <c r="AVD540" s="59">
        <f t="shared" si="1048"/>
        <v>222</v>
      </c>
      <c r="AVE540" s="59">
        <f t="shared" si="1048"/>
        <v>222</v>
      </c>
      <c r="AVF540" s="25">
        <f t="shared" si="1049"/>
        <v>10281930</v>
      </c>
      <c r="AVG540" s="25">
        <f t="shared" si="1050"/>
        <v>10698846</v>
      </c>
      <c r="AVH540" s="25">
        <f t="shared" si="1051"/>
        <v>10698846</v>
      </c>
      <c r="AVI540" s="25">
        <f t="shared" si="1052"/>
        <v>8900206.4399999995</v>
      </c>
      <c r="AVJ540" s="25">
        <f t="shared" si="1053"/>
        <v>9012760.4399999995</v>
      </c>
      <c r="AVK540" s="25">
        <f t="shared" si="1054"/>
        <v>9012760.4399999995</v>
      </c>
      <c r="AVL540" s="25"/>
      <c r="AVM540" s="25"/>
      <c r="AVN540" s="25"/>
      <c r="AVO540" s="25"/>
      <c r="AVP540" s="25"/>
      <c r="AVQ540" s="25"/>
      <c r="AVR540" s="25">
        <f t="shared" si="1055"/>
        <v>10755912.27</v>
      </c>
      <c r="AVS540" s="25">
        <f t="shared" si="1056"/>
        <v>10114296.82</v>
      </c>
      <c r="AVT540" s="25">
        <f t="shared" si="1057"/>
        <v>10114296.82</v>
      </c>
      <c r="AVU540" s="25">
        <f t="shared" si="1058"/>
        <v>4654714.87</v>
      </c>
      <c r="AVV540" s="25">
        <f t="shared" si="1059"/>
        <v>4732049.76</v>
      </c>
      <c r="AVW540" s="25">
        <f t="shared" si="1060"/>
        <v>4732049.76</v>
      </c>
    </row>
    <row r="541" spans="1:1271" ht="48" hidden="1">
      <c r="A541" s="19" t="s">
        <v>70</v>
      </c>
      <c r="B541" s="88" t="s">
        <v>83</v>
      </c>
      <c r="C541" s="5"/>
      <c r="D541" s="99"/>
      <c r="E541" s="77"/>
      <c r="F541" s="38">
        <f t="shared" si="1061"/>
        <v>68744</v>
      </c>
      <c r="G541" s="38">
        <f t="shared" si="1061"/>
        <v>72052</v>
      </c>
      <c r="H541" s="38">
        <f t="shared" si="1061"/>
        <v>72052</v>
      </c>
      <c r="I541" s="25">
        <f t="shared" si="1062"/>
        <v>52982</v>
      </c>
      <c r="J541" s="25">
        <f t="shared" si="1062"/>
        <v>53867</v>
      </c>
      <c r="K541" s="25">
        <f t="shared" si="1062"/>
        <v>53867</v>
      </c>
      <c r="L541" s="30"/>
      <c r="M541" s="30"/>
      <c r="N541" s="30"/>
      <c r="O541" s="25">
        <f t="shared" si="1063"/>
        <v>0</v>
      </c>
      <c r="P541" s="25">
        <f t="shared" si="1064"/>
        <v>0</v>
      </c>
      <c r="Q541" s="25">
        <f t="shared" si="1065"/>
        <v>0</v>
      </c>
      <c r="R541" s="25">
        <f t="shared" si="1066"/>
        <v>0</v>
      </c>
      <c r="S541" s="25">
        <f t="shared" si="1067"/>
        <v>0</v>
      </c>
      <c r="T541" s="25">
        <f t="shared" si="1068"/>
        <v>0</v>
      </c>
      <c r="U541" s="25">
        <f t="shared" si="1069"/>
        <v>76190.39</v>
      </c>
      <c r="V541" s="25">
        <f t="shared" si="1070"/>
        <v>0</v>
      </c>
      <c r="W541" s="25">
        <f t="shared" si="1071"/>
        <v>0</v>
      </c>
      <c r="X541" s="25">
        <f t="shared" si="1072"/>
        <v>42394.18</v>
      </c>
      <c r="Y541" s="25">
        <f t="shared" si="1073"/>
        <v>0</v>
      </c>
      <c r="Z541" s="25">
        <f t="shared" si="1074"/>
        <v>0</v>
      </c>
      <c r="AA541" s="25">
        <f t="shared" si="1075"/>
        <v>0</v>
      </c>
      <c r="AB541" s="25">
        <f t="shared" si="811"/>
        <v>0</v>
      </c>
      <c r="AC541" s="25">
        <f t="shared" si="811"/>
        <v>0</v>
      </c>
      <c r="AD541" s="25">
        <f t="shared" si="1076"/>
        <v>0</v>
      </c>
      <c r="AE541" s="25">
        <f t="shared" si="812"/>
        <v>0</v>
      </c>
      <c r="AF541" s="25">
        <f t="shared" si="812"/>
        <v>0</v>
      </c>
      <c r="AG541" s="30"/>
      <c r="AH541" s="30"/>
      <c r="AI541" s="30"/>
      <c r="AJ541" s="25">
        <f t="shared" si="1077"/>
        <v>0</v>
      </c>
      <c r="AK541" s="25">
        <f t="shared" si="1078"/>
        <v>0</v>
      </c>
      <c r="AL541" s="25">
        <f t="shared" si="1079"/>
        <v>0</v>
      </c>
      <c r="AM541" s="25">
        <f t="shared" si="1080"/>
        <v>0</v>
      </c>
      <c r="AN541" s="25">
        <f t="shared" si="1081"/>
        <v>0</v>
      </c>
      <c r="AO541" s="25">
        <f t="shared" si="1082"/>
        <v>0</v>
      </c>
      <c r="AP541" s="25">
        <f t="shared" si="1083"/>
        <v>72263.06</v>
      </c>
      <c r="AQ541" s="25">
        <f t="shared" si="1084"/>
        <v>64362.18</v>
      </c>
      <c r="AR541" s="25">
        <f t="shared" si="1085"/>
        <v>64362.18</v>
      </c>
      <c r="AS541" s="25">
        <f t="shared" si="1086"/>
        <v>26019.46</v>
      </c>
      <c r="AT541" s="25">
        <f t="shared" si="1087"/>
        <v>20402.59</v>
      </c>
      <c r="AU541" s="25">
        <f t="shared" si="1088"/>
        <v>20402.59</v>
      </c>
      <c r="AV541" s="25">
        <f t="shared" si="1089"/>
        <v>0</v>
      </c>
      <c r="AW541" s="25">
        <f t="shared" si="813"/>
        <v>0</v>
      </c>
      <c r="AX541" s="25">
        <f t="shared" si="814"/>
        <v>0</v>
      </c>
      <c r="AY541" s="25">
        <f t="shared" si="1090"/>
        <v>0</v>
      </c>
      <c r="AZ541" s="25">
        <f t="shared" si="815"/>
        <v>0</v>
      </c>
      <c r="BA541" s="25">
        <f t="shared" si="816"/>
        <v>0</v>
      </c>
      <c r="BB541" s="30"/>
      <c r="BC541" s="30"/>
      <c r="BD541" s="30"/>
      <c r="BE541" s="25">
        <f t="shared" si="1091"/>
        <v>0</v>
      </c>
      <c r="BF541" s="25">
        <f t="shared" si="1092"/>
        <v>0</v>
      </c>
      <c r="BG541" s="25">
        <f t="shared" si="1093"/>
        <v>0</v>
      </c>
      <c r="BH541" s="25">
        <f t="shared" si="1094"/>
        <v>0</v>
      </c>
      <c r="BI541" s="25">
        <f t="shared" si="1095"/>
        <v>0</v>
      </c>
      <c r="BJ541" s="25">
        <f t="shared" si="1096"/>
        <v>0</v>
      </c>
      <c r="BK541" s="25">
        <f t="shared" si="1097"/>
        <v>73603.7</v>
      </c>
      <c r="BL541" s="25">
        <f t="shared" si="1098"/>
        <v>77150.59</v>
      </c>
      <c r="BM541" s="25">
        <f t="shared" si="1099"/>
        <v>77150.59</v>
      </c>
      <c r="BN541" s="25">
        <f t="shared" si="1100"/>
        <v>25873.49</v>
      </c>
      <c r="BO541" s="25">
        <f t="shared" si="1101"/>
        <v>27288.18</v>
      </c>
      <c r="BP541" s="25">
        <f t="shared" si="1102"/>
        <v>27288.18</v>
      </c>
      <c r="BQ541" s="25">
        <f t="shared" si="1103"/>
        <v>0</v>
      </c>
      <c r="BR541" s="25">
        <f t="shared" si="817"/>
        <v>0</v>
      </c>
      <c r="BS541" s="25">
        <f t="shared" si="818"/>
        <v>0</v>
      </c>
      <c r="BT541" s="25">
        <f t="shared" si="1104"/>
        <v>0</v>
      </c>
      <c r="BU541" s="25">
        <f t="shared" si="819"/>
        <v>0</v>
      </c>
      <c r="BV541" s="25">
        <f t="shared" si="820"/>
        <v>0</v>
      </c>
      <c r="BW541" s="30"/>
      <c r="BX541" s="30"/>
      <c r="BY541" s="30"/>
      <c r="BZ541" s="25">
        <f t="shared" si="1105"/>
        <v>0</v>
      </c>
      <c r="CA541" s="25">
        <f t="shared" si="1106"/>
        <v>0</v>
      </c>
      <c r="CB541" s="25">
        <f t="shared" si="1107"/>
        <v>0</v>
      </c>
      <c r="CC541" s="25">
        <f t="shared" si="1108"/>
        <v>0</v>
      </c>
      <c r="CD541" s="25">
        <f t="shared" si="1109"/>
        <v>0</v>
      </c>
      <c r="CE541" s="25">
        <f t="shared" si="1110"/>
        <v>0</v>
      </c>
      <c r="CF541" s="25">
        <f t="shared" si="1111"/>
        <v>0</v>
      </c>
      <c r="CG541" s="25">
        <f t="shared" si="1112"/>
        <v>0</v>
      </c>
      <c r="CH541" s="25">
        <f t="shared" si="1113"/>
        <v>0</v>
      </c>
      <c r="CI541" s="25">
        <f t="shared" si="1114"/>
        <v>0</v>
      </c>
      <c r="CJ541" s="25">
        <f t="shared" si="1115"/>
        <v>0</v>
      </c>
      <c r="CK541" s="25">
        <f t="shared" si="1116"/>
        <v>0</v>
      </c>
      <c r="CL541" s="25">
        <f t="shared" si="1117"/>
        <v>0</v>
      </c>
      <c r="CM541" s="25">
        <f t="shared" si="821"/>
        <v>0</v>
      </c>
      <c r="CN541" s="25">
        <f t="shared" si="822"/>
        <v>0</v>
      </c>
      <c r="CO541" s="25">
        <f t="shared" si="1118"/>
        <v>0</v>
      </c>
      <c r="CP541" s="25">
        <f t="shared" si="823"/>
        <v>0</v>
      </c>
      <c r="CQ541" s="25">
        <f t="shared" si="824"/>
        <v>0</v>
      </c>
      <c r="CR541" s="30"/>
      <c r="CS541" s="30"/>
      <c r="CT541" s="30"/>
      <c r="CU541" s="25">
        <f t="shared" si="1119"/>
        <v>0</v>
      </c>
      <c r="CV541" s="25">
        <f t="shared" si="1120"/>
        <v>0</v>
      </c>
      <c r="CW541" s="25">
        <f t="shared" si="1121"/>
        <v>0</v>
      </c>
      <c r="CX541" s="25">
        <f t="shared" si="1122"/>
        <v>0</v>
      </c>
      <c r="CY541" s="25">
        <f t="shared" si="1123"/>
        <v>0</v>
      </c>
      <c r="CZ541" s="25">
        <f t="shared" si="1124"/>
        <v>0</v>
      </c>
      <c r="DA541" s="25">
        <f t="shared" si="1125"/>
        <v>71669.88</v>
      </c>
      <c r="DB541" s="25">
        <f t="shared" si="1126"/>
        <v>72052.19</v>
      </c>
      <c r="DC541" s="25">
        <f t="shared" si="1127"/>
        <v>72052.19</v>
      </c>
      <c r="DD541" s="25">
        <f t="shared" si="1128"/>
        <v>28825.78</v>
      </c>
      <c r="DE541" s="25">
        <f t="shared" si="1129"/>
        <v>30438.86</v>
      </c>
      <c r="DF541" s="25">
        <f t="shared" si="1130"/>
        <v>30438.86</v>
      </c>
      <c r="DG541" s="25">
        <f t="shared" si="1131"/>
        <v>0</v>
      </c>
      <c r="DH541" s="25">
        <f t="shared" si="825"/>
        <v>0</v>
      </c>
      <c r="DI541" s="25">
        <f t="shared" si="826"/>
        <v>0</v>
      </c>
      <c r="DJ541" s="25">
        <f t="shared" si="1132"/>
        <v>0</v>
      </c>
      <c r="DK541" s="25">
        <f t="shared" si="827"/>
        <v>0</v>
      </c>
      <c r="DL541" s="25">
        <f t="shared" si="828"/>
        <v>0</v>
      </c>
      <c r="DM541" s="30"/>
      <c r="DN541" s="30"/>
      <c r="DO541" s="30"/>
      <c r="DP541" s="25">
        <f t="shared" si="1133"/>
        <v>0</v>
      </c>
      <c r="DQ541" s="25">
        <f t="shared" si="1134"/>
        <v>0</v>
      </c>
      <c r="DR541" s="25">
        <f t="shared" si="1135"/>
        <v>0</v>
      </c>
      <c r="DS541" s="25">
        <f t="shared" si="1136"/>
        <v>0</v>
      </c>
      <c r="DT541" s="25">
        <f t="shared" si="1137"/>
        <v>0</v>
      </c>
      <c r="DU541" s="25">
        <f t="shared" si="1138"/>
        <v>0</v>
      </c>
      <c r="DV541" s="25">
        <f t="shared" si="1139"/>
        <v>72377.37</v>
      </c>
      <c r="DW541" s="25">
        <f t="shared" si="1140"/>
        <v>73006.039999999994</v>
      </c>
      <c r="DX541" s="25">
        <f t="shared" si="1141"/>
        <v>73006.039999999994</v>
      </c>
      <c r="DY541" s="25">
        <f t="shared" si="1142"/>
        <v>30293.01</v>
      </c>
      <c r="DZ541" s="25">
        <f t="shared" si="1143"/>
        <v>31903.05</v>
      </c>
      <c r="EA541" s="25">
        <f t="shared" si="1144"/>
        <v>31903.05</v>
      </c>
      <c r="EB541" s="25">
        <f t="shared" si="1145"/>
        <v>0</v>
      </c>
      <c r="EC541" s="25">
        <f t="shared" si="829"/>
        <v>0</v>
      </c>
      <c r="ED541" s="25">
        <f t="shared" si="830"/>
        <v>0</v>
      </c>
      <c r="EE541" s="25">
        <f t="shared" si="1146"/>
        <v>0</v>
      </c>
      <c r="EF541" s="25">
        <f t="shared" si="831"/>
        <v>0</v>
      </c>
      <c r="EG541" s="25">
        <f t="shared" si="832"/>
        <v>0</v>
      </c>
      <c r="EH541" s="30"/>
      <c r="EI541" s="30"/>
      <c r="EJ541" s="30"/>
      <c r="EK541" s="25">
        <f t="shared" si="1147"/>
        <v>0</v>
      </c>
      <c r="EL541" s="25">
        <f t="shared" si="1148"/>
        <v>0</v>
      </c>
      <c r="EM541" s="25">
        <f t="shared" si="1149"/>
        <v>0</v>
      </c>
      <c r="EN541" s="25">
        <f t="shared" si="1150"/>
        <v>0</v>
      </c>
      <c r="EO541" s="25">
        <f t="shared" si="1151"/>
        <v>0</v>
      </c>
      <c r="EP541" s="25">
        <f t="shared" si="1152"/>
        <v>0</v>
      </c>
      <c r="EQ541" s="25">
        <f t="shared" si="1153"/>
        <v>74243.850000000006</v>
      </c>
      <c r="ER541" s="25">
        <f t="shared" si="1154"/>
        <v>77816.09</v>
      </c>
      <c r="ES541" s="25">
        <f t="shared" si="1155"/>
        <v>77816.09</v>
      </c>
      <c r="ET541" s="25">
        <f t="shared" si="1156"/>
        <v>31019.66</v>
      </c>
      <c r="EU541" s="25">
        <f t="shared" si="1157"/>
        <v>32457.33</v>
      </c>
      <c r="EV541" s="25">
        <f t="shared" si="1158"/>
        <v>32457.33</v>
      </c>
      <c r="EW541" s="25">
        <f t="shared" si="1159"/>
        <v>0</v>
      </c>
      <c r="EX541" s="25">
        <f t="shared" si="833"/>
        <v>0</v>
      </c>
      <c r="EY541" s="25">
        <f t="shared" si="834"/>
        <v>0</v>
      </c>
      <c r="EZ541" s="25">
        <f t="shared" si="1160"/>
        <v>0</v>
      </c>
      <c r="FA541" s="25">
        <f t="shared" si="835"/>
        <v>0</v>
      </c>
      <c r="FB541" s="25">
        <f t="shared" si="836"/>
        <v>0</v>
      </c>
      <c r="FC541" s="30"/>
      <c r="FD541" s="30"/>
      <c r="FE541" s="30"/>
      <c r="FF541" s="25">
        <f t="shared" si="1161"/>
        <v>0</v>
      </c>
      <c r="FG541" s="25">
        <f t="shared" si="1162"/>
        <v>0</v>
      </c>
      <c r="FH541" s="25">
        <f t="shared" si="1163"/>
        <v>0</v>
      </c>
      <c r="FI541" s="25">
        <f t="shared" si="1164"/>
        <v>0</v>
      </c>
      <c r="FJ541" s="25">
        <f t="shared" si="1165"/>
        <v>0</v>
      </c>
      <c r="FK541" s="25">
        <f t="shared" si="1166"/>
        <v>0</v>
      </c>
      <c r="FL541" s="25">
        <f t="shared" si="1167"/>
        <v>71703.97</v>
      </c>
      <c r="FM541" s="25">
        <f t="shared" si="1168"/>
        <v>71207.460000000006</v>
      </c>
      <c r="FN541" s="25">
        <f t="shared" si="1169"/>
        <v>71207.460000000006</v>
      </c>
      <c r="FO541" s="25">
        <f t="shared" si="1170"/>
        <v>22703.3</v>
      </c>
      <c r="FP541" s="25">
        <f t="shared" si="1171"/>
        <v>23866.26</v>
      </c>
      <c r="FQ541" s="25">
        <f t="shared" si="1172"/>
        <v>23866.26</v>
      </c>
      <c r="FR541" s="25">
        <f t="shared" si="1173"/>
        <v>0</v>
      </c>
      <c r="FS541" s="25">
        <f t="shared" si="837"/>
        <v>0</v>
      </c>
      <c r="FT541" s="25">
        <f t="shared" si="838"/>
        <v>0</v>
      </c>
      <c r="FU541" s="25">
        <f t="shared" si="1174"/>
        <v>0</v>
      </c>
      <c r="FV541" s="25">
        <f t="shared" si="839"/>
        <v>0</v>
      </c>
      <c r="FW541" s="25">
        <f t="shared" si="840"/>
        <v>0</v>
      </c>
      <c r="FX541" s="30"/>
      <c r="FY541" s="30"/>
      <c r="FZ541" s="30"/>
      <c r="GA541" s="25">
        <f t="shared" si="1176"/>
        <v>0</v>
      </c>
      <c r="GB541" s="25">
        <f t="shared" si="1177"/>
        <v>0</v>
      </c>
      <c r="GC541" s="25">
        <f t="shared" si="1178"/>
        <v>0</v>
      </c>
      <c r="GD541" s="25">
        <f t="shared" si="1179"/>
        <v>0</v>
      </c>
      <c r="GE541" s="25">
        <f t="shared" si="1180"/>
        <v>0</v>
      </c>
      <c r="GF541" s="25">
        <f t="shared" si="1181"/>
        <v>0</v>
      </c>
      <c r="GG541" s="25">
        <f t="shared" si="1182"/>
        <v>0</v>
      </c>
      <c r="GH541" s="25">
        <f t="shared" si="1183"/>
        <v>0</v>
      </c>
      <c r="GI541" s="25">
        <f t="shared" si="1184"/>
        <v>0</v>
      </c>
      <c r="GJ541" s="25">
        <f t="shared" si="1185"/>
        <v>0</v>
      </c>
      <c r="GK541" s="25">
        <f t="shared" si="1186"/>
        <v>0</v>
      </c>
      <c r="GL541" s="25">
        <f t="shared" si="1187"/>
        <v>0</v>
      </c>
      <c r="GM541" s="25">
        <f t="shared" si="1188"/>
        <v>0</v>
      </c>
      <c r="GN541" s="25">
        <f t="shared" si="842"/>
        <v>0</v>
      </c>
      <c r="GO541" s="25">
        <f t="shared" si="843"/>
        <v>0</v>
      </c>
      <c r="GP541" s="25">
        <f t="shared" si="1189"/>
        <v>0</v>
      </c>
      <c r="GQ541" s="25">
        <f t="shared" si="844"/>
        <v>0</v>
      </c>
      <c r="GR541" s="25">
        <f t="shared" si="845"/>
        <v>0</v>
      </c>
      <c r="GS541" s="30"/>
      <c r="GT541" s="30"/>
      <c r="GU541" s="30"/>
      <c r="GV541" s="25">
        <f t="shared" si="1190"/>
        <v>0</v>
      </c>
      <c r="GW541" s="25">
        <f t="shared" si="1191"/>
        <v>0</v>
      </c>
      <c r="GX541" s="25">
        <f t="shared" si="1192"/>
        <v>0</v>
      </c>
      <c r="GY541" s="25">
        <f t="shared" si="1193"/>
        <v>0</v>
      </c>
      <c r="GZ541" s="25">
        <f t="shared" si="1194"/>
        <v>0</v>
      </c>
      <c r="HA541" s="25">
        <f t="shared" si="1195"/>
        <v>0</v>
      </c>
      <c r="HB541" s="25">
        <f t="shared" si="1196"/>
        <v>71622.81</v>
      </c>
      <c r="HC541" s="25">
        <f t="shared" si="1197"/>
        <v>66097.009999999995</v>
      </c>
      <c r="HD541" s="25">
        <f t="shared" si="1198"/>
        <v>66097.009999999995</v>
      </c>
      <c r="HE541" s="25">
        <f t="shared" si="1199"/>
        <v>40973.730000000003</v>
      </c>
      <c r="HF541" s="25">
        <f t="shared" si="1200"/>
        <v>43215.98</v>
      </c>
      <c r="HG541" s="25">
        <f t="shared" si="1201"/>
        <v>43215.98</v>
      </c>
      <c r="HH541" s="25">
        <f t="shared" si="1202"/>
        <v>0</v>
      </c>
      <c r="HI541" s="25">
        <f t="shared" si="846"/>
        <v>0</v>
      </c>
      <c r="HJ541" s="25">
        <f t="shared" si="847"/>
        <v>0</v>
      </c>
      <c r="HK541" s="25">
        <f t="shared" si="1203"/>
        <v>0</v>
      </c>
      <c r="HL541" s="25">
        <f t="shared" si="848"/>
        <v>0</v>
      </c>
      <c r="HM541" s="25">
        <f t="shared" si="849"/>
        <v>0</v>
      </c>
      <c r="HN541" s="123"/>
      <c r="HO541" s="123"/>
      <c r="HP541" s="123"/>
      <c r="HQ541" s="25">
        <f t="shared" si="1204"/>
        <v>0</v>
      </c>
      <c r="HR541" s="25">
        <f t="shared" si="1205"/>
        <v>0</v>
      </c>
      <c r="HS541" s="25">
        <f t="shared" si="1206"/>
        <v>0</v>
      </c>
      <c r="HT541" s="25">
        <f t="shared" si="1207"/>
        <v>0</v>
      </c>
      <c r="HU541" s="25">
        <f t="shared" si="1208"/>
        <v>0</v>
      </c>
      <c r="HV541" s="25">
        <f t="shared" si="1209"/>
        <v>0</v>
      </c>
      <c r="HW541" s="25">
        <f t="shared" si="1210"/>
        <v>56717.760000000002</v>
      </c>
      <c r="HX541" s="25">
        <f t="shared" si="1211"/>
        <v>72464.820000000007</v>
      </c>
      <c r="HY541" s="25">
        <f t="shared" si="1212"/>
        <v>72464.820000000007</v>
      </c>
      <c r="HZ541" s="25">
        <f t="shared" si="1213"/>
        <v>23397.98</v>
      </c>
      <c r="IA541" s="25">
        <f t="shared" si="1214"/>
        <v>23337.45</v>
      </c>
      <c r="IB541" s="25">
        <f t="shared" si="1215"/>
        <v>23337.45</v>
      </c>
      <c r="IC541" s="25">
        <f t="shared" si="1216"/>
        <v>0</v>
      </c>
      <c r="ID541" s="25">
        <f t="shared" si="850"/>
        <v>0</v>
      </c>
      <c r="IE541" s="25">
        <f t="shared" si="851"/>
        <v>0</v>
      </c>
      <c r="IF541" s="25">
        <f t="shared" si="1217"/>
        <v>0</v>
      </c>
      <c r="IG541" s="25">
        <f t="shared" si="852"/>
        <v>0</v>
      </c>
      <c r="IH541" s="25">
        <f t="shared" si="853"/>
        <v>0</v>
      </c>
      <c r="II541" s="30"/>
      <c r="IJ541" s="30"/>
      <c r="IK541" s="30"/>
      <c r="IL541" s="25">
        <f t="shared" si="1218"/>
        <v>0</v>
      </c>
      <c r="IM541" s="25">
        <f t="shared" si="1219"/>
        <v>0</v>
      </c>
      <c r="IN541" s="25">
        <f t="shared" si="1220"/>
        <v>0</v>
      </c>
      <c r="IO541" s="25">
        <f t="shared" si="1221"/>
        <v>0</v>
      </c>
      <c r="IP541" s="25">
        <f t="shared" si="1222"/>
        <v>0</v>
      </c>
      <c r="IQ541" s="25">
        <f t="shared" si="1223"/>
        <v>0</v>
      </c>
      <c r="IR541" s="25">
        <f t="shared" si="1224"/>
        <v>71716.47</v>
      </c>
      <c r="IS541" s="25">
        <f t="shared" si="1225"/>
        <v>72475.81</v>
      </c>
      <c r="IT541" s="25">
        <f t="shared" si="1226"/>
        <v>72475.81</v>
      </c>
      <c r="IU541" s="25">
        <f t="shared" si="1227"/>
        <v>24512.17</v>
      </c>
      <c r="IV541" s="25">
        <f t="shared" si="1228"/>
        <v>25698.53</v>
      </c>
      <c r="IW541" s="25">
        <f t="shared" si="1229"/>
        <v>25698.53</v>
      </c>
      <c r="IX541" s="25">
        <f t="shared" si="1230"/>
        <v>0</v>
      </c>
      <c r="IY541" s="25">
        <f t="shared" si="854"/>
        <v>0</v>
      </c>
      <c r="IZ541" s="25">
        <f t="shared" si="855"/>
        <v>0</v>
      </c>
      <c r="JA541" s="25">
        <f t="shared" si="1231"/>
        <v>0</v>
      </c>
      <c r="JB541" s="25">
        <f t="shared" si="856"/>
        <v>0</v>
      </c>
      <c r="JC541" s="25">
        <f t="shared" si="857"/>
        <v>0</v>
      </c>
      <c r="JD541" s="30"/>
      <c r="JE541" s="30"/>
      <c r="JF541" s="30"/>
      <c r="JG541" s="25">
        <f t="shared" si="1232"/>
        <v>0</v>
      </c>
      <c r="JH541" s="25">
        <f t="shared" si="1233"/>
        <v>0</v>
      </c>
      <c r="JI541" s="25">
        <f t="shared" si="1234"/>
        <v>0</v>
      </c>
      <c r="JJ541" s="25">
        <f t="shared" si="1235"/>
        <v>0</v>
      </c>
      <c r="JK541" s="25">
        <f t="shared" si="1236"/>
        <v>0</v>
      </c>
      <c r="JL541" s="25">
        <f t="shared" si="1237"/>
        <v>0</v>
      </c>
      <c r="JM541" s="25">
        <f t="shared" si="1238"/>
        <v>71679.5</v>
      </c>
      <c r="JN541" s="25">
        <f t="shared" si="1239"/>
        <v>69333.179999999993</v>
      </c>
      <c r="JO541" s="25">
        <f t="shared" si="1240"/>
        <v>69333.179999999993</v>
      </c>
      <c r="JP541" s="25">
        <f t="shared" si="1241"/>
        <v>35281.54</v>
      </c>
      <c r="JQ541" s="25">
        <f t="shared" si="1242"/>
        <v>37126.43</v>
      </c>
      <c r="JR541" s="25">
        <f t="shared" si="1243"/>
        <v>37126.43</v>
      </c>
      <c r="JS541" s="25">
        <f t="shared" si="1244"/>
        <v>0</v>
      </c>
      <c r="JT541" s="25">
        <f t="shared" si="858"/>
        <v>0</v>
      </c>
      <c r="JU541" s="25">
        <f t="shared" si="859"/>
        <v>0</v>
      </c>
      <c r="JV541" s="25">
        <f t="shared" si="1245"/>
        <v>0</v>
      </c>
      <c r="JW541" s="25">
        <f t="shared" si="860"/>
        <v>0</v>
      </c>
      <c r="JX541" s="25">
        <f t="shared" si="861"/>
        <v>0</v>
      </c>
      <c r="JY541" s="30"/>
      <c r="JZ541" s="30"/>
      <c r="KA541" s="30"/>
      <c r="KB541" s="25">
        <f t="shared" si="1246"/>
        <v>0</v>
      </c>
      <c r="KC541" s="25">
        <f t="shared" si="1247"/>
        <v>0</v>
      </c>
      <c r="KD541" s="25">
        <f t="shared" si="1248"/>
        <v>0</v>
      </c>
      <c r="KE541" s="25">
        <f t="shared" si="1249"/>
        <v>0</v>
      </c>
      <c r="KF541" s="25">
        <f t="shared" si="1250"/>
        <v>0</v>
      </c>
      <c r="KG541" s="25">
        <f t="shared" si="1251"/>
        <v>0</v>
      </c>
      <c r="KH541" s="25">
        <f t="shared" si="1252"/>
        <v>72241.759999999995</v>
      </c>
      <c r="KI541" s="25">
        <f t="shared" si="1253"/>
        <v>75500.800000000003</v>
      </c>
      <c r="KJ541" s="25">
        <f t="shared" si="1254"/>
        <v>75500.800000000003</v>
      </c>
      <c r="KK541" s="25">
        <f t="shared" si="1255"/>
        <v>22838.55</v>
      </c>
      <c r="KL541" s="25">
        <f t="shared" si="1256"/>
        <v>23994.93</v>
      </c>
      <c r="KM541" s="25">
        <f t="shared" si="1257"/>
        <v>23994.93</v>
      </c>
      <c r="KN541" s="25">
        <f t="shared" si="1258"/>
        <v>0</v>
      </c>
      <c r="KO541" s="25">
        <f t="shared" si="862"/>
        <v>0</v>
      </c>
      <c r="KP541" s="25">
        <f t="shared" si="863"/>
        <v>0</v>
      </c>
      <c r="KQ541" s="25">
        <f t="shared" si="1259"/>
        <v>0</v>
      </c>
      <c r="KR541" s="25">
        <f t="shared" si="864"/>
        <v>0</v>
      </c>
      <c r="KS541" s="25">
        <f t="shared" si="865"/>
        <v>0</v>
      </c>
      <c r="KT541" s="30"/>
      <c r="KU541" s="30"/>
      <c r="KV541" s="30"/>
      <c r="KW541" s="25">
        <f t="shared" si="1260"/>
        <v>0</v>
      </c>
      <c r="KX541" s="25">
        <f t="shared" si="1261"/>
        <v>0</v>
      </c>
      <c r="KY541" s="25">
        <f t="shared" si="1262"/>
        <v>0</v>
      </c>
      <c r="KZ541" s="25">
        <f t="shared" si="1263"/>
        <v>0</v>
      </c>
      <c r="LA541" s="25">
        <f t="shared" si="1264"/>
        <v>0</v>
      </c>
      <c r="LB541" s="25">
        <f t="shared" si="1265"/>
        <v>0</v>
      </c>
      <c r="LC541" s="25">
        <f t="shared" si="1266"/>
        <v>71889.31</v>
      </c>
      <c r="LD541" s="25">
        <f t="shared" si="1267"/>
        <v>74064.12</v>
      </c>
      <c r="LE541" s="25">
        <f t="shared" si="1268"/>
        <v>74064.12</v>
      </c>
      <c r="LF541" s="25">
        <f t="shared" si="1269"/>
        <v>20704.830000000002</v>
      </c>
      <c r="LG541" s="25">
        <f t="shared" si="1270"/>
        <v>21773.99</v>
      </c>
      <c r="LH541" s="25">
        <f t="shared" si="1271"/>
        <v>21773.99</v>
      </c>
      <c r="LI541" s="25">
        <f t="shared" si="1272"/>
        <v>0</v>
      </c>
      <c r="LJ541" s="25">
        <f t="shared" si="866"/>
        <v>0</v>
      </c>
      <c r="LK541" s="25">
        <f t="shared" si="867"/>
        <v>0</v>
      </c>
      <c r="LL541" s="25">
        <f t="shared" si="1273"/>
        <v>0</v>
      </c>
      <c r="LM541" s="25">
        <f t="shared" si="868"/>
        <v>0</v>
      </c>
      <c r="LN541" s="25">
        <f t="shared" si="869"/>
        <v>0</v>
      </c>
      <c r="LO541" s="30"/>
      <c r="LP541" s="30"/>
      <c r="LQ541" s="30"/>
      <c r="LR541" s="25">
        <f t="shared" si="1274"/>
        <v>0</v>
      </c>
      <c r="LS541" s="25">
        <f t="shared" si="1275"/>
        <v>0</v>
      </c>
      <c r="LT541" s="25">
        <f t="shared" si="1276"/>
        <v>0</v>
      </c>
      <c r="LU541" s="25">
        <f t="shared" si="1277"/>
        <v>0</v>
      </c>
      <c r="LV541" s="25">
        <f t="shared" si="1278"/>
        <v>0</v>
      </c>
      <c r="LW541" s="25">
        <f t="shared" si="1279"/>
        <v>0</v>
      </c>
      <c r="LX541" s="25">
        <f t="shared" si="1280"/>
        <v>71891.09</v>
      </c>
      <c r="LY541" s="25">
        <f t="shared" si="1281"/>
        <v>67288.850000000006</v>
      </c>
      <c r="LZ541" s="25">
        <f t="shared" si="1282"/>
        <v>67288.850000000006</v>
      </c>
      <c r="MA541" s="25">
        <f t="shared" si="1283"/>
        <v>29757.97</v>
      </c>
      <c r="MB541" s="25">
        <f t="shared" si="1284"/>
        <v>31271.38</v>
      </c>
      <c r="MC541" s="25">
        <f t="shared" si="1285"/>
        <v>31271.38</v>
      </c>
      <c r="MD541" s="25">
        <f t="shared" si="1286"/>
        <v>0</v>
      </c>
      <c r="ME541" s="25">
        <f t="shared" si="870"/>
        <v>0</v>
      </c>
      <c r="MF541" s="25">
        <f t="shared" si="871"/>
        <v>0</v>
      </c>
      <c r="MG541" s="25">
        <f t="shared" si="1287"/>
        <v>0</v>
      </c>
      <c r="MH541" s="25">
        <f t="shared" si="872"/>
        <v>0</v>
      </c>
      <c r="MI541" s="25">
        <f t="shared" si="873"/>
        <v>0</v>
      </c>
      <c r="MJ541" s="30"/>
      <c r="MK541" s="30"/>
      <c r="ML541" s="30"/>
      <c r="MM541" s="25">
        <f t="shared" si="1288"/>
        <v>0</v>
      </c>
      <c r="MN541" s="25">
        <f t="shared" si="1289"/>
        <v>0</v>
      </c>
      <c r="MO541" s="25">
        <f t="shared" si="1290"/>
        <v>0</v>
      </c>
      <c r="MP541" s="25">
        <f t="shared" si="1291"/>
        <v>0</v>
      </c>
      <c r="MQ541" s="25">
        <f t="shared" si="1292"/>
        <v>0</v>
      </c>
      <c r="MR541" s="25">
        <f t="shared" si="1293"/>
        <v>0</v>
      </c>
      <c r="MS541" s="25">
        <f t="shared" si="1294"/>
        <v>72127.759999999995</v>
      </c>
      <c r="MT541" s="25">
        <f t="shared" si="1295"/>
        <v>67429.850000000006</v>
      </c>
      <c r="MU541" s="25">
        <f t="shared" si="1296"/>
        <v>67429.850000000006</v>
      </c>
      <c r="MV541" s="25">
        <f t="shared" si="1297"/>
        <v>31044.1</v>
      </c>
      <c r="MW541" s="25">
        <f t="shared" si="1298"/>
        <v>32635.919999999998</v>
      </c>
      <c r="MX541" s="25">
        <f t="shared" si="1299"/>
        <v>32635.919999999998</v>
      </c>
      <c r="MY541" s="25">
        <f t="shared" si="1300"/>
        <v>0</v>
      </c>
      <c r="MZ541" s="25">
        <f t="shared" si="874"/>
        <v>0</v>
      </c>
      <c r="NA541" s="25">
        <f t="shared" si="875"/>
        <v>0</v>
      </c>
      <c r="NB541" s="25">
        <f t="shared" si="1301"/>
        <v>0</v>
      </c>
      <c r="NC541" s="25">
        <f t="shared" si="876"/>
        <v>0</v>
      </c>
      <c r="ND541" s="25">
        <f t="shared" si="877"/>
        <v>0</v>
      </c>
      <c r="NE541" s="30"/>
      <c r="NF541" s="30"/>
      <c r="NG541" s="30"/>
      <c r="NH541" s="25">
        <f t="shared" si="1302"/>
        <v>0</v>
      </c>
      <c r="NI541" s="25">
        <f t="shared" si="1303"/>
        <v>0</v>
      </c>
      <c r="NJ541" s="25">
        <f t="shared" si="1304"/>
        <v>0</v>
      </c>
      <c r="NK541" s="25">
        <f t="shared" si="1305"/>
        <v>0</v>
      </c>
      <c r="NL541" s="25">
        <f t="shared" si="1306"/>
        <v>0</v>
      </c>
      <c r="NM541" s="25">
        <f t="shared" si="1307"/>
        <v>0</v>
      </c>
      <c r="NN541" s="25">
        <f t="shared" si="1308"/>
        <v>71564.95</v>
      </c>
      <c r="NO541" s="25">
        <f t="shared" si="1309"/>
        <v>64671.72</v>
      </c>
      <c r="NP541" s="25">
        <f t="shared" si="1310"/>
        <v>64671.72</v>
      </c>
      <c r="NQ541" s="25">
        <f t="shared" si="1311"/>
        <v>22148.13</v>
      </c>
      <c r="NR541" s="25">
        <f t="shared" si="1312"/>
        <v>23240.67</v>
      </c>
      <c r="NS541" s="25">
        <f t="shared" si="1313"/>
        <v>23240.67</v>
      </c>
      <c r="NT541" s="25">
        <f t="shared" si="1314"/>
        <v>0</v>
      </c>
      <c r="NU541" s="25">
        <f t="shared" si="878"/>
        <v>0</v>
      </c>
      <c r="NV541" s="25">
        <f t="shared" si="879"/>
        <v>0</v>
      </c>
      <c r="NW541" s="25">
        <f t="shared" si="1315"/>
        <v>0</v>
      </c>
      <c r="NX541" s="25">
        <f t="shared" si="880"/>
        <v>0</v>
      </c>
      <c r="NY541" s="25">
        <f t="shared" si="881"/>
        <v>0</v>
      </c>
      <c r="NZ541" s="30"/>
      <c r="OA541" s="30"/>
      <c r="OB541" s="30"/>
      <c r="OC541" s="25">
        <f t="shared" si="1316"/>
        <v>0</v>
      </c>
      <c r="OD541" s="25">
        <f t="shared" si="1317"/>
        <v>0</v>
      </c>
      <c r="OE541" s="25">
        <f t="shared" si="1318"/>
        <v>0</v>
      </c>
      <c r="OF541" s="25">
        <f t="shared" si="1319"/>
        <v>0</v>
      </c>
      <c r="OG541" s="25">
        <f t="shared" si="1320"/>
        <v>0</v>
      </c>
      <c r="OH541" s="25">
        <f t="shared" si="1321"/>
        <v>0</v>
      </c>
      <c r="OI541" s="25">
        <f t="shared" si="1322"/>
        <v>72217.05</v>
      </c>
      <c r="OJ541" s="25">
        <f t="shared" si="1323"/>
        <v>71580.72</v>
      </c>
      <c r="OK541" s="25">
        <f t="shared" si="1324"/>
        <v>71580.72</v>
      </c>
      <c r="OL541" s="25">
        <f t="shared" si="1325"/>
        <v>32053.06</v>
      </c>
      <c r="OM541" s="25">
        <f t="shared" si="1326"/>
        <v>33680.68</v>
      </c>
      <c r="ON541" s="25">
        <f t="shared" si="1327"/>
        <v>33680.68</v>
      </c>
      <c r="OO541" s="25">
        <f t="shared" si="1328"/>
        <v>0</v>
      </c>
      <c r="OP541" s="25">
        <f t="shared" si="882"/>
        <v>0</v>
      </c>
      <c r="OQ541" s="25">
        <f t="shared" si="883"/>
        <v>0</v>
      </c>
      <c r="OR541" s="25">
        <f t="shared" si="1329"/>
        <v>0</v>
      </c>
      <c r="OS541" s="25">
        <f t="shared" si="884"/>
        <v>0</v>
      </c>
      <c r="OT541" s="25">
        <f t="shared" si="885"/>
        <v>0</v>
      </c>
      <c r="OU541" s="30"/>
      <c r="OV541" s="30"/>
      <c r="OW541" s="30"/>
      <c r="OX541" s="25">
        <f t="shared" si="1330"/>
        <v>0</v>
      </c>
      <c r="OY541" s="25">
        <f t="shared" si="1331"/>
        <v>0</v>
      </c>
      <c r="OZ541" s="25">
        <f t="shared" si="1332"/>
        <v>0</v>
      </c>
      <c r="PA541" s="25">
        <f t="shared" si="1333"/>
        <v>0</v>
      </c>
      <c r="PB541" s="25">
        <f t="shared" si="1334"/>
        <v>0</v>
      </c>
      <c r="PC541" s="25">
        <f t="shared" si="1335"/>
        <v>0</v>
      </c>
      <c r="PD541" s="25">
        <f t="shared" si="1336"/>
        <v>71905.77</v>
      </c>
      <c r="PE541" s="25">
        <f t="shared" si="1337"/>
        <v>68259.73</v>
      </c>
      <c r="PF541" s="25">
        <f t="shared" si="1338"/>
        <v>68259.73</v>
      </c>
      <c r="PG541" s="25">
        <f t="shared" si="1339"/>
        <v>25959.78</v>
      </c>
      <c r="PH541" s="25">
        <f t="shared" si="1340"/>
        <v>27248.81</v>
      </c>
      <c r="PI541" s="25">
        <f t="shared" si="1341"/>
        <v>27248.81</v>
      </c>
      <c r="PJ541" s="25">
        <f t="shared" si="1342"/>
        <v>0</v>
      </c>
      <c r="PK541" s="25">
        <f t="shared" si="886"/>
        <v>0</v>
      </c>
      <c r="PL541" s="25">
        <f t="shared" si="887"/>
        <v>0</v>
      </c>
      <c r="PM541" s="25">
        <f t="shared" si="1343"/>
        <v>0</v>
      </c>
      <c r="PN541" s="25">
        <f t="shared" si="888"/>
        <v>0</v>
      </c>
      <c r="PO541" s="25">
        <f t="shared" si="889"/>
        <v>0</v>
      </c>
      <c r="PP541" s="30"/>
      <c r="PQ541" s="30"/>
      <c r="PR541" s="30"/>
      <c r="PS541" s="25">
        <f t="shared" si="1344"/>
        <v>0</v>
      </c>
      <c r="PT541" s="25">
        <f t="shared" si="1345"/>
        <v>0</v>
      </c>
      <c r="PU541" s="25">
        <f t="shared" si="1346"/>
        <v>0</v>
      </c>
      <c r="PV541" s="25">
        <f t="shared" si="1347"/>
        <v>0</v>
      </c>
      <c r="PW541" s="25">
        <f t="shared" si="1348"/>
        <v>0</v>
      </c>
      <c r="PX541" s="25">
        <f t="shared" si="1349"/>
        <v>0</v>
      </c>
      <c r="PY541" s="25">
        <f t="shared" si="1350"/>
        <v>72258.61</v>
      </c>
      <c r="PZ541" s="25">
        <f t="shared" si="1351"/>
        <v>67434.789999999994</v>
      </c>
      <c r="QA541" s="25">
        <f t="shared" si="1352"/>
        <v>67434.789999999994</v>
      </c>
      <c r="QB541" s="25">
        <f t="shared" si="1353"/>
        <v>29474.66</v>
      </c>
      <c r="QC541" s="25">
        <f t="shared" si="1354"/>
        <v>30971.62</v>
      </c>
      <c r="QD541" s="25">
        <f t="shared" si="1355"/>
        <v>30971.62</v>
      </c>
      <c r="QE541" s="25">
        <f t="shared" si="1356"/>
        <v>0</v>
      </c>
      <c r="QF541" s="25">
        <f t="shared" si="890"/>
        <v>0</v>
      </c>
      <c r="QG541" s="25">
        <f t="shared" si="891"/>
        <v>0</v>
      </c>
      <c r="QH541" s="25">
        <f t="shared" si="1357"/>
        <v>0</v>
      </c>
      <c r="QI541" s="25">
        <f t="shared" si="892"/>
        <v>0</v>
      </c>
      <c r="QJ541" s="25">
        <f t="shared" si="893"/>
        <v>0</v>
      </c>
      <c r="QK541" s="30"/>
      <c r="QL541" s="30"/>
      <c r="QM541" s="30"/>
      <c r="QN541" s="25">
        <f t="shared" si="1358"/>
        <v>0</v>
      </c>
      <c r="QO541" s="25">
        <f t="shared" si="1359"/>
        <v>0</v>
      </c>
      <c r="QP541" s="25">
        <f t="shared" si="1360"/>
        <v>0</v>
      </c>
      <c r="QQ541" s="25">
        <f t="shared" si="1361"/>
        <v>0</v>
      </c>
      <c r="QR541" s="25">
        <f t="shared" si="1362"/>
        <v>0</v>
      </c>
      <c r="QS541" s="25">
        <f t="shared" si="1363"/>
        <v>0</v>
      </c>
      <c r="QT541" s="25">
        <f t="shared" si="1364"/>
        <v>71788.490000000005</v>
      </c>
      <c r="QU541" s="25">
        <f t="shared" si="1365"/>
        <v>71748.7</v>
      </c>
      <c r="QV541" s="25">
        <f t="shared" si="1366"/>
        <v>71748.7</v>
      </c>
      <c r="QW541" s="25">
        <f t="shared" si="1367"/>
        <v>27410.67</v>
      </c>
      <c r="QX541" s="25">
        <f t="shared" si="1368"/>
        <v>28751.65</v>
      </c>
      <c r="QY541" s="25">
        <f t="shared" si="1369"/>
        <v>28751.65</v>
      </c>
      <c r="QZ541" s="25">
        <f t="shared" si="1370"/>
        <v>0</v>
      </c>
      <c r="RA541" s="25">
        <f t="shared" si="894"/>
        <v>0</v>
      </c>
      <c r="RB541" s="25">
        <f t="shared" si="895"/>
        <v>0</v>
      </c>
      <c r="RC541" s="25">
        <f t="shared" si="1371"/>
        <v>0</v>
      </c>
      <c r="RD541" s="25">
        <f t="shared" si="896"/>
        <v>0</v>
      </c>
      <c r="RE541" s="25">
        <f t="shared" si="897"/>
        <v>0</v>
      </c>
      <c r="RF541" s="30"/>
      <c r="RG541" s="30"/>
      <c r="RH541" s="30"/>
      <c r="RI541" s="25">
        <f t="shared" si="1372"/>
        <v>0</v>
      </c>
      <c r="RJ541" s="25">
        <f t="shared" si="1373"/>
        <v>0</v>
      </c>
      <c r="RK541" s="25">
        <f t="shared" si="1374"/>
        <v>0</v>
      </c>
      <c r="RL541" s="25">
        <f t="shared" si="1375"/>
        <v>0</v>
      </c>
      <c r="RM541" s="25">
        <f t="shared" si="1376"/>
        <v>0</v>
      </c>
      <c r="RN541" s="25">
        <f t="shared" si="1377"/>
        <v>0</v>
      </c>
      <c r="RO541" s="25">
        <f t="shared" si="1378"/>
        <v>72006.59</v>
      </c>
      <c r="RP541" s="25">
        <f t="shared" si="1379"/>
        <v>71137.009999999995</v>
      </c>
      <c r="RQ541" s="25">
        <f t="shared" si="1380"/>
        <v>71137.009999999995</v>
      </c>
      <c r="RR541" s="25">
        <f t="shared" si="1381"/>
        <v>19661.759999999998</v>
      </c>
      <c r="RS541" s="25">
        <f t="shared" si="1382"/>
        <v>20600.259999999998</v>
      </c>
      <c r="RT541" s="25">
        <f t="shared" si="1383"/>
        <v>20600.259999999998</v>
      </c>
      <c r="RU541" s="25">
        <f t="shared" si="1384"/>
        <v>0</v>
      </c>
      <c r="RV541" s="25">
        <f t="shared" si="898"/>
        <v>0</v>
      </c>
      <c r="RW541" s="25">
        <f t="shared" si="899"/>
        <v>0</v>
      </c>
      <c r="RX541" s="25">
        <f t="shared" si="1385"/>
        <v>0</v>
      </c>
      <c r="RY541" s="25">
        <f t="shared" si="900"/>
        <v>0</v>
      </c>
      <c r="RZ541" s="25">
        <f t="shared" si="901"/>
        <v>0</v>
      </c>
      <c r="SA541" s="30"/>
      <c r="SB541" s="30"/>
      <c r="SC541" s="30"/>
      <c r="SD541" s="25">
        <f t="shared" si="1386"/>
        <v>0</v>
      </c>
      <c r="SE541" s="25">
        <f t="shared" si="1387"/>
        <v>0</v>
      </c>
      <c r="SF541" s="25">
        <f t="shared" si="1388"/>
        <v>0</v>
      </c>
      <c r="SG541" s="25">
        <f t="shared" si="1389"/>
        <v>0</v>
      </c>
      <c r="SH541" s="25">
        <f t="shared" si="1390"/>
        <v>0</v>
      </c>
      <c r="SI541" s="25">
        <f t="shared" si="1391"/>
        <v>0</v>
      </c>
      <c r="SJ541" s="25">
        <f t="shared" si="1392"/>
        <v>70400.56</v>
      </c>
      <c r="SK541" s="25">
        <f t="shared" si="1393"/>
        <v>67945.75</v>
      </c>
      <c r="SL541" s="25">
        <f t="shared" si="1394"/>
        <v>67945.75</v>
      </c>
      <c r="SM541" s="25">
        <f t="shared" si="1395"/>
        <v>26105.1</v>
      </c>
      <c r="SN541" s="25">
        <f t="shared" si="1396"/>
        <v>27350.6</v>
      </c>
      <c r="SO541" s="25">
        <f t="shared" si="1397"/>
        <v>27350.6</v>
      </c>
      <c r="SP541" s="25">
        <f t="shared" si="1398"/>
        <v>0</v>
      </c>
      <c r="SQ541" s="25">
        <f t="shared" si="902"/>
        <v>0</v>
      </c>
      <c r="SR541" s="25">
        <f t="shared" si="903"/>
        <v>0</v>
      </c>
      <c r="SS541" s="25">
        <f t="shared" si="1399"/>
        <v>0</v>
      </c>
      <c r="ST541" s="25">
        <f t="shared" si="904"/>
        <v>0</v>
      </c>
      <c r="SU541" s="25">
        <f t="shared" si="905"/>
        <v>0</v>
      </c>
      <c r="SV541" s="30"/>
      <c r="SW541" s="30"/>
      <c r="SX541" s="30"/>
      <c r="SY541" s="25">
        <f t="shared" si="1401"/>
        <v>0</v>
      </c>
      <c r="SZ541" s="25">
        <f t="shared" si="1402"/>
        <v>0</v>
      </c>
      <c r="TA541" s="25">
        <f t="shared" si="1403"/>
        <v>0</v>
      </c>
      <c r="TB541" s="25">
        <f t="shared" si="1404"/>
        <v>0</v>
      </c>
      <c r="TC541" s="25">
        <f t="shared" si="1405"/>
        <v>0</v>
      </c>
      <c r="TD541" s="25">
        <f t="shared" si="1406"/>
        <v>0</v>
      </c>
      <c r="TE541" s="25">
        <f t="shared" si="1407"/>
        <v>72252.289999999994</v>
      </c>
      <c r="TF541" s="25">
        <f t="shared" si="1408"/>
        <v>72644.67</v>
      </c>
      <c r="TG541" s="25">
        <f t="shared" si="1409"/>
        <v>72644.67</v>
      </c>
      <c r="TH541" s="25">
        <f t="shared" si="1410"/>
        <v>25594.53</v>
      </c>
      <c r="TI541" s="25">
        <f t="shared" si="1411"/>
        <v>26892.42</v>
      </c>
      <c r="TJ541" s="25">
        <f t="shared" si="1412"/>
        <v>26892.42</v>
      </c>
      <c r="TK541" s="25">
        <f t="shared" si="1413"/>
        <v>0</v>
      </c>
      <c r="TL541" s="25">
        <f t="shared" si="906"/>
        <v>0</v>
      </c>
      <c r="TM541" s="25">
        <f t="shared" si="907"/>
        <v>0</v>
      </c>
      <c r="TN541" s="25">
        <f t="shared" si="1414"/>
        <v>0</v>
      </c>
      <c r="TO541" s="25">
        <f t="shared" si="908"/>
        <v>0</v>
      </c>
      <c r="TP541" s="25">
        <f t="shared" si="909"/>
        <v>0</v>
      </c>
      <c r="TQ541" s="30"/>
      <c r="TR541" s="30"/>
      <c r="TS541" s="30"/>
      <c r="TT541" s="25">
        <f t="shared" si="1415"/>
        <v>0</v>
      </c>
      <c r="TU541" s="25">
        <f t="shared" si="1416"/>
        <v>0</v>
      </c>
      <c r="TV541" s="25">
        <f t="shared" si="1417"/>
        <v>0</v>
      </c>
      <c r="TW541" s="25">
        <f t="shared" si="1418"/>
        <v>0</v>
      </c>
      <c r="TX541" s="25">
        <f t="shared" si="1419"/>
        <v>0</v>
      </c>
      <c r="TY541" s="25">
        <f t="shared" si="1420"/>
        <v>0</v>
      </c>
      <c r="TZ541" s="25">
        <f t="shared" si="1421"/>
        <v>55765.65</v>
      </c>
      <c r="UA541" s="25">
        <f t="shared" si="1422"/>
        <v>72366.7</v>
      </c>
      <c r="UB541" s="25">
        <f t="shared" si="1423"/>
        <v>72366.7</v>
      </c>
      <c r="UC541" s="25">
        <f t="shared" si="1424"/>
        <v>21581.98</v>
      </c>
      <c r="UD541" s="25">
        <f t="shared" si="1425"/>
        <v>23293.87</v>
      </c>
      <c r="UE541" s="25">
        <f t="shared" si="1426"/>
        <v>23293.87</v>
      </c>
      <c r="UF541" s="25">
        <f t="shared" si="1427"/>
        <v>0</v>
      </c>
      <c r="UG541" s="25">
        <f t="shared" si="910"/>
        <v>0</v>
      </c>
      <c r="UH541" s="25">
        <f t="shared" si="911"/>
        <v>0</v>
      </c>
      <c r="UI541" s="25">
        <f t="shared" si="1428"/>
        <v>0</v>
      </c>
      <c r="UJ541" s="25">
        <f t="shared" si="912"/>
        <v>0</v>
      </c>
      <c r="UK541" s="25">
        <f t="shared" si="913"/>
        <v>0</v>
      </c>
      <c r="UL541" s="30"/>
      <c r="UM541" s="30"/>
      <c r="UN541" s="30"/>
      <c r="UO541" s="25">
        <f t="shared" si="1429"/>
        <v>0</v>
      </c>
      <c r="UP541" s="25">
        <f t="shared" si="1430"/>
        <v>0</v>
      </c>
      <c r="UQ541" s="25">
        <f t="shared" si="1431"/>
        <v>0</v>
      </c>
      <c r="UR541" s="25">
        <f t="shared" si="1432"/>
        <v>0</v>
      </c>
      <c r="US541" s="25">
        <f t="shared" si="1433"/>
        <v>0</v>
      </c>
      <c r="UT541" s="25">
        <f t="shared" si="1434"/>
        <v>0</v>
      </c>
      <c r="UU541" s="25">
        <f t="shared" si="1435"/>
        <v>72201.39</v>
      </c>
      <c r="UV541" s="25">
        <f t="shared" si="1436"/>
        <v>74598.37</v>
      </c>
      <c r="UW541" s="25">
        <f t="shared" si="1437"/>
        <v>74598.37</v>
      </c>
      <c r="UX541" s="25">
        <f t="shared" si="1438"/>
        <v>27460.26</v>
      </c>
      <c r="UY541" s="25">
        <f t="shared" si="1439"/>
        <v>22584.02</v>
      </c>
      <c r="UZ541" s="25">
        <f t="shared" si="1440"/>
        <v>22584.02</v>
      </c>
      <c r="VA541" s="25">
        <f t="shared" si="1441"/>
        <v>0</v>
      </c>
      <c r="VB541" s="25">
        <f t="shared" si="914"/>
        <v>0</v>
      </c>
      <c r="VC541" s="25">
        <f t="shared" si="915"/>
        <v>0</v>
      </c>
      <c r="VD541" s="25">
        <f t="shared" si="1442"/>
        <v>0</v>
      </c>
      <c r="VE541" s="25">
        <f t="shared" si="916"/>
        <v>0</v>
      </c>
      <c r="VF541" s="25">
        <f t="shared" si="917"/>
        <v>0</v>
      </c>
      <c r="VG541" s="30"/>
      <c r="VH541" s="30"/>
      <c r="VI541" s="30"/>
      <c r="VJ541" s="25">
        <f t="shared" si="1444"/>
        <v>0</v>
      </c>
      <c r="VK541" s="25">
        <f t="shared" si="1445"/>
        <v>0</v>
      </c>
      <c r="VL541" s="25">
        <f t="shared" si="1446"/>
        <v>0</v>
      </c>
      <c r="VM541" s="25">
        <f t="shared" si="1447"/>
        <v>0</v>
      </c>
      <c r="VN541" s="25">
        <f t="shared" si="1448"/>
        <v>0</v>
      </c>
      <c r="VO541" s="25">
        <f t="shared" si="1449"/>
        <v>0</v>
      </c>
      <c r="VP541" s="25">
        <f t="shared" si="1450"/>
        <v>0</v>
      </c>
      <c r="VQ541" s="25">
        <f t="shared" si="1451"/>
        <v>0</v>
      </c>
      <c r="VR541" s="25">
        <f t="shared" si="1452"/>
        <v>0</v>
      </c>
      <c r="VS541" s="25">
        <f t="shared" si="1453"/>
        <v>0</v>
      </c>
      <c r="VT541" s="25">
        <f t="shared" si="1454"/>
        <v>0</v>
      </c>
      <c r="VU541" s="25">
        <f t="shared" si="1455"/>
        <v>0</v>
      </c>
      <c r="VV541" s="25">
        <f t="shared" si="1456"/>
        <v>0</v>
      </c>
      <c r="VW541" s="25">
        <f t="shared" si="919"/>
        <v>0</v>
      </c>
      <c r="VX541" s="25">
        <f t="shared" si="920"/>
        <v>0</v>
      </c>
      <c r="VY541" s="25">
        <f t="shared" si="1457"/>
        <v>0</v>
      </c>
      <c r="VZ541" s="25">
        <f t="shared" si="921"/>
        <v>0</v>
      </c>
      <c r="WA541" s="25">
        <f t="shared" si="922"/>
        <v>0</v>
      </c>
      <c r="WB541" s="30"/>
      <c r="WC541" s="30"/>
      <c r="WD541" s="30"/>
      <c r="WE541" s="25">
        <f t="shared" si="1458"/>
        <v>0</v>
      </c>
      <c r="WF541" s="25">
        <f t="shared" si="1459"/>
        <v>0</v>
      </c>
      <c r="WG541" s="25">
        <f t="shared" si="1460"/>
        <v>0</v>
      </c>
      <c r="WH541" s="25">
        <f t="shared" si="1461"/>
        <v>0</v>
      </c>
      <c r="WI541" s="25">
        <f t="shared" si="1462"/>
        <v>0</v>
      </c>
      <c r="WJ541" s="25">
        <f t="shared" si="1463"/>
        <v>0</v>
      </c>
      <c r="WK541" s="25">
        <f t="shared" si="1464"/>
        <v>72360.320000000007</v>
      </c>
      <c r="WL541" s="25">
        <f t="shared" si="1465"/>
        <v>75844.06</v>
      </c>
      <c r="WM541" s="25">
        <f t="shared" si="1466"/>
        <v>75844.06</v>
      </c>
      <c r="WN541" s="25">
        <f t="shared" si="1467"/>
        <v>20828.689999999999</v>
      </c>
      <c r="WO541" s="25">
        <f t="shared" si="1468"/>
        <v>21912.26</v>
      </c>
      <c r="WP541" s="25">
        <f t="shared" si="1469"/>
        <v>21912.26</v>
      </c>
      <c r="WQ541" s="25">
        <f t="shared" si="1470"/>
        <v>0</v>
      </c>
      <c r="WR541" s="25">
        <f t="shared" si="923"/>
        <v>0</v>
      </c>
      <c r="WS541" s="25">
        <f t="shared" si="924"/>
        <v>0</v>
      </c>
      <c r="WT541" s="25">
        <f t="shared" si="1471"/>
        <v>0</v>
      </c>
      <c r="WU541" s="25">
        <f t="shared" si="925"/>
        <v>0</v>
      </c>
      <c r="WV541" s="25">
        <f t="shared" si="926"/>
        <v>0</v>
      </c>
      <c r="WW541" s="30"/>
      <c r="WX541" s="30"/>
      <c r="WY541" s="30"/>
      <c r="WZ541" s="25">
        <f t="shared" si="1472"/>
        <v>0</v>
      </c>
      <c r="XA541" s="25">
        <f t="shared" si="1473"/>
        <v>0</v>
      </c>
      <c r="XB541" s="25">
        <f t="shared" si="1474"/>
        <v>0</v>
      </c>
      <c r="XC541" s="25">
        <f t="shared" si="1475"/>
        <v>0</v>
      </c>
      <c r="XD541" s="25">
        <f t="shared" si="1476"/>
        <v>0</v>
      </c>
      <c r="XE541" s="25">
        <f t="shared" si="1477"/>
        <v>0</v>
      </c>
      <c r="XF541" s="25">
        <f t="shared" si="1478"/>
        <v>71770.63</v>
      </c>
      <c r="XG541" s="25">
        <f t="shared" si="1479"/>
        <v>70536.39</v>
      </c>
      <c r="XH541" s="25">
        <f t="shared" si="1480"/>
        <v>70536.39</v>
      </c>
      <c r="XI541" s="25">
        <f t="shared" si="1481"/>
        <v>20503.310000000001</v>
      </c>
      <c r="XJ541" s="25">
        <f t="shared" si="1482"/>
        <v>21489.47</v>
      </c>
      <c r="XK541" s="25">
        <f t="shared" si="1483"/>
        <v>21489.47</v>
      </c>
      <c r="XL541" s="25">
        <f t="shared" si="1484"/>
        <v>0</v>
      </c>
      <c r="XM541" s="25">
        <f t="shared" si="927"/>
        <v>0</v>
      </c>
      <c r="XN541" s="25">
        <f t="shared" si="928"/>
        <v>0</v>
      </c>
      <c r="XO541" s="25">
        <f t="shared" si="1485"/>
        <v>0</v>
      </c>
      <c r="XP541" s="25">
        <f t="shared" si="929"/>
        <v>0</v>
      </c>
      <c r="XQ541" s="25">
        <f t="shared" si="930"/>
        <v>0</v>
      </c>
      <c r="XR541" s="30"/>
      <c r="XS541" s="30"/>
      <c r="XT541" s="30"/>
      <c r="XU541" s="25">
        <f t="shared" si="1486"/>
        <v>0</v>
      </c>
      <c r="XV541" s="25">
        <f t="shared" si="1487"/>
        <v>0</v>
      </c>
      <c r="XW541" s="25">
        <f t="shared" si="1488"/>
        <v>0</v>
      </c>
      <c r="XX541" s="25">
        <f t="shared" si="1489"/>
        <v>0</v>
      </c>
      <c r="XY541" s="25">
        <f t="shared" si="1490"/>
        <v>0</v>
      </c>
      <c r="XZ541" s="25">
        <f t="shared" si="1491"/>
        <v>0</v>
      </c>
      <c r="YA541" s="25">
        <f t="shared" si="1492"/>
        <v>71547.570000000007</v>
      </c>
      <c r="YB541" s="25">
        <f t="shared" si="1493"/>
        <v>69516.2</v>
      </c>
      <c r="YC541" s="25">
        <f t="shared" si="1494"/>
        <v>69516.2</v>
      </c>
      <c r="YD541" s="25">
        <f t="shared" si="1495"/>
        <v>19552.14</v>
      </c>
      <c r="YE541" s="25">
        <f t="shared" si="1496"/>
        <v>20501.04</v>
      </c>
      <c r="YF541" s="25">
        <f t="shared" si="1497"/>
        <v>20501.04</v>
      </c>
      <c r="YG541" s="25">
        <f t="shared" si="1498"/>
        <v>0</v>
      </c>
      <c r="YH541" s="25">
        <f t="shared" si="931"/>
        <v>0</v>
      </c>
      <c r="YI541" s="25">
        <f t="shared" si="932"/>
        <v>0</v>
      </c>
      <c r="YJ541" s="25">
        <f t="shared" si="1499"/>
        <v>0</v>
      </c>
      <c r="YK541" s="25">
        <f t="shared" si="933"/>
        <v>0</v>
      </c>
      <c r="YL541" s="25">
        <f t="shared" si="934"/>
        <v>0</v>
      </c>
      <c r="YM541" s="30"/>
      <c r="YN541" s="30"/>
      <c r="YO541" s="30"/>
      <c r="YP541" s="25">
        <f t="shared" si="1500"/>
        <v>0</v>
      </c>
      <c r="YQ541" s="25">
        <f t="shared" si="1501"/>
        <v>0</v>
      </c>
      <c r="YR541" s="25">
        <f t="shared" si="1502"/>
        <v>0</v>
      </c>
      <c r="YS541" s="25">
        <f t="shared" si="1503"/>
        <v>0</v>
      </c>
      <c r="YT541" s="25">
        <f t="shared" si="1504"/>
        <v>0</v>
      </c>
      <c r="YU541" s="25">
        <f t="shared" si="1505"/>
        <v>0</v>
      </c>
      <c r="YV541" s="25">
        <f t="shared" si="1506"/>
        <v>71555.63</v>
      </c>
      <c r="YW541" s="25">
        <f t="shared" si="1507"/>
        <v>69667.17</v>
      </c>
      <c r="YX541" s="25">
        <f t="shared" si="1508"/>
        <v>69667.17</v>
      </c>
      <c r="YY541" s="25">
        <f t="shared" si="1509"/>
        <v>21621.35</v>
      </c>
      <c r="YZ541" s="25">
        <f t="shared" si="1510"/>
        <v>22696.35</v>
      </c>
      <c r="ZA541" s="25">
        <f t="shared" si="1511"/>
        <v>22696.35</v>
      </c>
      <c r="ZB541" s="25">
        <f t="shared" si="1512"/>
        <v>0</v>
      </c>
      <c r="ZC541" s="25">
        <f t="shared" si="935"/>
        <v>0</v>
      </c>
      <c r="ZD541" s="25">
        <f t="shared" si="936"/>
        <v>0</v>
      </c>
      <c r="ZE541" s="25">
        <f t="shared" si="1513"/>
        <v>0</v>
      </c>
      <c r="ZF541" s="25">
        <f t="shared" si="937"/>
        <v>0</v>
      </c>
      <c r="ZG541" s="25">
        <f t="shared" si="938"/>
        <v>0</v>
      </c>
      <c r="ZH541" s="30"/>
      <c r="ZI541" s="30"/>
      <c r="ZJ541" s="30"/>
      <c r="ZK541" s="25">
        <f t="shared" si="1514"/>
        <v>0</v>
      </c>
      <c r="ZL541" s="25">
        <f t="shared" si="1515"/>
        <v>0</v>
      </c>
      <c r="ZM541" s="25">
        <f t="shared" si="1516"/>
        <v>0</v>
      </c>
      <c r="ZN541" s="25">
        <f t="shared" si="1517"/>
        <v>0</v>
      </c>
      <c r="ZO541" s="25">
        <f t="shared" si="1518"/>
        <v>0</v>
      </c>
      <c r="ZP541" s="25">
        <f t="shared" si="1519"/>
        <v>0</v>
      </c>
      <c r="ZQ541" s="25">
        <f t="shared" si="1520"/>
        <v>71350.55</v>
      </c>
      <c r="ZR541" s="25">
        <f t="shared" si="1521"/>
        <v>55086.96</v>
      </c>
      <c r="ZS541" s="25">
        <f t="shared" si="1522"/>
        <v>55086.96</v>
      </c>
      <c r="ZT541" s="25">
        <f t="shared" si="1523"/>
        <v>20611.54</v>
      </c>
      <c r="ZU541" s="25">
        <f t="shared" si="1524"/>
        <v>21620.85</v>
      </c>
      <c r="ZV541" s="25">
        <f t="shared" si="1525"/>
        <v>21620.85</v>
      </c>
      <c r="ZW541" s="25">
        <f t="shared" si="1526"/>
        <v>0</v>
      </c>
      <c r="ZX541" s="25">
        <f t="shared" si="939"/>
        <v>0</v>
      </c>
      <c r="ZY541" s="25">
        <f t="shared" si="940"/>
        <v>0</v>
      </c>
      <c r="ZZ541" s="25">
        <f t="shared" si="1527"/>
        <v>0</v>
      </c>
      <c r="AAA541" s="25">
        <f t="shared" si="941"/>
        <v>0</v>
      </c>
      <c r="AAB541" s="25">
        <f t="shared" si="942"/>
        <v>0</v>
      </c>
      <c r="AAC541" s="30"/>
      <c r="AAD541" s="30"/>
      <c r="AAE541" s="30"/>
      <c r="AAF541" s="25">
        <f t="shared" si="1528"/>
        <v>0</v>
      </c>
      <c r="AAG541" s="25">
        <f t="shared" si="1529"/>
        <v>0</v>
      </c>
      <c r="AAH541" s="25">
        <f t="shared" si="1530"/>
        <v>0</v>
      </c>
      <c r="AAI541" s="25">
        <f t="shared" si="1531"/>
        <v>0</v>
      </c>
      <c r="AAJ541" s="25">
        <f t="shared" si="1532"/>
        <v>0</v>
      </c>
      <c r="AAK541" s="25">
        <f t="shared" si="1533"/>
        <v>0</v>
      </c>
      <c r="AAL541" s="25">
        <f t="shared" si="1534"/>
        <v>72207.34</v>
      </c>
      <c r="AAM541" s="25">
        <f t="shared" si="1535"/>
        <v>75150.429999999993</v>
      </c>
      <c r="AAN541" s="25">
        <f t="shared" si="1536"/>
        <v>75150.429999999993</v>
      </c>
      <c r="AAO541" s="25">
        <f t="shared" si="1537"/>
        <v>27034</v>
      </c>
      <c r="AAP541" s="25">
        <f t="shared" si="1538"/>
        <v>28381.83</v>
      </c>
      <c r="AAQ541" s="25">
        <f t="shared" si="1539"/>
        <v>28381.83</v>
      </c>
      <c r="AAR541" s="25">
        <f t="shared" si="1540"/>
        <v>0</v>
      </c>
      <c r="AAS541" s="25">
        <f t="shared" si="943"/>
        <v>0</v>
      </c>
      <c r="AAT541" s="25">
        <f t="shared" si="944"/>
        <v>0</v>
      </c>
      <c r="AAU541" s="25">
        <f t="shared" si="1541"/>
        <v>0</v>
      </c>
      <c r="AAV541" s="25">
        <f t="shared" si="945"/>
        <v>0</v>
      </c>
      <c r="AAW541" s="25">
        <f t="shared" si="946"/>
        <v>0</v>
      </c>
      <c r="AAX541" s="30"/>
      <c r="AAY541" s="30"/>
      <c r="AAZ541" s="30"/>
      <c r="ABA541" s="25">
        <f t="shared" si="1542"/>
        <v>0</v>
      </c>
      <c r="ABB541" s="25">
        <f t="shared" si="1543"/>
        <v>0</v>
      </c>
      <c r="ABC541" s="25">
        <f t="shared" si="1544"/>
        <v>0</v>
      </c>
      <c r="ABD541" s="25">
        <f t="shared" si="1545"/>
        <v>0</v>
      </c>
      <c r="ABE541" s="25">
        <f t="shared" si="1546"/>
        <v>0</v>
      </c>
      <c r="ABF541" s="25">
        <f t="shared" si="1547"/>
        <v>0</v>
      </c>
      <c r="ABG541" s="25">
        <f t="shared" si="1548"/>
        <v>71630.37</v>
      </c>
      <c r="ABH541" s="25">
        <f t="shared" si="1549"/>
        <v>70967.77</v>
      </c>
      <c r="ABI541" s="25">
        <f t="shared" si="1550"/>
        <v>70967.77</v>
      </c>
      <c r="ABJ541" s="25">
        <f t="shared" si="1551"/>
        <v>17592.68</v>
      </c>
      <c r="ABK541" s="25">
        <f t="shared" si="1552"/>
        <v>18397.13</v>
      </c>
      <c r="ABL541" s="25">
        <f t="shared" si="1553"/>
        <v>18397.13</v>
      </c>
      <c r="ABM541" s="25">
        <f t="shared" si="1554"/>
        <v>0</v>
      </c>
      <c r="ABN541" s="25">
        <f t="shared" si="947"/>
        <v>0</v>
      </c>
      <c r="ABO541" s="25">
        <f t="shared" si="948"/>
        <v>0</v>
      </c>
      <c r="ABP541" s="25">
        <f t="shared" si="1555"/>
        <v>0</v>
      </c>
      <c r="ABQ541" s="25">
        <f t="shared" si="949"/>
        <v>0</v>
      </c>
      <c r="ABR541" s="25">
        <f t="shared" si="950"/>
        <v>0</v>
      </c>
      <c r="ABS541" s="30"/>
      <c r="ABT541" s="30"/>
      <c r="ABU541" s="30"/>
      <c r="ABV541" s="25">
        <f t="shared" si="1556"/>
        <v>0</v>
      </c>
      <c r="ABW541" s="25">
        <f t="shared" si="1557"/>
        <v>0</v>
      </c>
      <c r="ABX541" s="25">
        <f t="shared" si="1558"/>
        <v>0</v>
      </c>
      <c r="ABY541" s="25">
        <f t="shared" si="1559"/>
        <v>0</v>
      </c>
      <c r="ABZ541" s="25">
        <f t="shared" si="1560"/>
        <v>0</v>
      </c>
      <c r="ACA541" s="25">
        <f t="shared" si="1561"/>
        <v>0</v>
      </c>
      <c r="ACB541" s="25">
        <f t="shared" si="1562"/>
        <v>70849.149999999994</v>
      </c>
      <c r="ACC541" s="25">
        <f t="shared" si="1563"/>
        <v>86417.13</v>
      </c>
      <c r="ACD541" s="25">
        <f t="shared" si="1564"/>
        <v>86417.13</v>
      </c>
      <c r="ACE541" s="25">
        <f t="shared" si="1565"/>
        <v>20980.46</v>
      </c>
      <c r="ACF541" s="25">
        <f t="shared" si="1566"/>
        <v>22005.74</v>
      </c>
      <c r="ACG541" s="25">
        <f t="shared" si="1567"/>
        <v>22005.74</v>
      </c>
      <c r="ACH541" s="25">
        <f t="shared" si="1568"/>
        <v>0</v>
      </c>
      <c r="ACI541" s="25">
        <f t="shared" si="951"/>
        <v>0</v>
      </c>
      <c r="ACJ541" s="25">
        <f t="shared" si="952"/>
        <v>0</v>
      </c>
      <c r="ACK541" s="25">
        <f t="shared" si="1569"/>
        <v>0</v>
      </c>
      <c r="ACL541" s="25">
        <f t="shared" si="953"/>
        <v>0</v>
      </c>
      <c r="ACM541" s="25">
        <f t="shared" si="954"/>
        <v>0</v>
      </c>
      <c r="ACN541" s="30"/>
      <c r="ACO541" s="30"/>
      <c r="ACP541" s="30"/>
      <c r="ACQ541" s="25">
        <f t="shared" si="1570"/>
        <v>0</v>
      </c>
      <c r="ACR541" s="25">
        <f t="shared" si="1571"/>
        <v>0</v>
      </c>
      <c r="ACS541" s="25">
        <f t="shared" si="1572"/>
        <v>0</v>
      </c>
      <c r="ACT541" s="25">
        <f t="shared" si="1573"/>
        <v>0</v>
      </c>
      <c r="ACU541" s="25">
        <f t="shared" si="1574"/>
        <v>0</v>
      </c>
      <c r="ACV541" s="25">
        <f t="shared" si="1575"/>
        <v>0</v>
      </c>
      <c r="ACW541" s="25">
        <f t="shared" si="1576"/>
        <v>71321.02</v>
      </c>
      <c r="ACX541" s="25">
        <f t="shared" si="1577"/>
        <v>58138.09</v>
      </c>
      <c r="ACY541" s="25">
        <f t="shared" si="1578"/>
        <v>58138.09</v>
      </c>
      <c r="ACZ541" s="25">
        <f t="shared" si="1579"/>
        <v>22544.65</v>
      </c>
      <c r="ADA541" s="25">
        <f t="shared" si="1580"/>
        <v>23660.42</v>
      </c>
      <c r="ADB541" s="25">
        <f t="shared" si="1581"/>
        <v>23660.42</v>
      </c>
      <c r="ADC541" s="25">
        <f t="shared" si="1582"/>
        <v>0</v>
      </c>
      <c r="ADD541" s="25">
        <f t="shared" si="955"/>
        <v>0</v>
      </c>
      <c r="ADE541" s="25">
        <f t="shared" si="956"/>
        <v>0</v>
      </c>
      <c r="ADF541" s="25">
        <f t="shared" si="1583"/>
        <v>0</v>
      </c>
      <c r="ADG541" s="25">
        <f t="shared" si="957"/>
        <v>0</v>
      </c>
      <c r="ADH541" s="25">
        <f t="shared" si="958"/>
        <v>0</v>
      </c>
      <c r="ADI541" s="30"/>
      <c r="ADJ541" s="30"/>
      <c r="ADK541" s="30"/>
      <c r="ADL541" s="25">
        <f t="shared" si="1584"/>
        <v>0</v>
      </c>
      <c r="ADM541" s="25">
        <f t="shared" si="1585"/>
        <v>0</v>
      </c>
      <c r="ADN541" s="25">
        <f t="shared" si="1586"/>
        <v>0</v>
      </c>
      <c r="ADO541" s="25">
        <f t="shared" si="1587"/>
        <v>0</v>
      </c>
      <c r="ADP541" s="25">
        <f t="shared" si="1588"/>
        <v>0</v>
      </c>
      <c r="ADQ541" s="25">
        <f t="shared" si="1589"/>
        <v>0</v>
      </c>
      <c r="ADR541" s="25">
        <f t="shared" si="1590"/>
        <v>62774.67</v>
      </c>
      <c r="ADS541" s="25">
        <f t="shared" si="1591"/>
        <v>68784.94</v>
      </c>
      <c r="ADT541" s="25">
        <f t="shared" si="1592"/>
        <v>68784.94</v>
      </c>
      <c r="ADU541" s="25">
        <f t="shared" si="1593"/>
        <v>15465.13</v>
      </c>
      <c r="ADV541" s="25">
        <f t="shared" si="1594"/>
        <v>19673.34</v>
      </c>
      <c r="ADW541" s="25">
        <f t="shared" si="1595"/>
        <v>19673.34</v>
      </c>
      <c r="ADX541" s="25">
        <f t="shared" si="1596"/>
        <v>0</v>
      </c>
      <c r="ADY541" s="25">
        <f t="shared" si="959"/>
        <v>0</v>
      </c>
      <c r="ADZ541" s="25">
        <f t="shared" si="960"/>
        <v>0</v>
      </c>
      <c r="AEA541" s="25">
        <f t="shared" si="1597"/>
        <v>0</v>
      </c>
      <c r="AEB541" s="25">
        <f t="shared" si="961"/>
        <v>0</v>
      </c>
      <c r="AEC541" s="25">
        <f t="shared" si="962"/>
        <v>0</v>
      </c>
      <c r="AED541" s="30"/>
      <c r="AEE541" s="30"/>
      <c r="AEF541" s="30"/>
      <c r="AEG541" s="25">
        <f t="shared" si="1598"/>
        <v>0</v>
      </c>
      <c r="AEH541" s="25">
        <f t="shared" si="1599"/>
        <v>0</v>
      </c>
      <c r="AEI541" s="25">
        <f t="shared" si="1600"/>
        <v>0</v>
      </c>
      <c r="AEJ541" s="25">
        <f t="shared" si="1601"/>
        <v>0</v>
      </c>
      <c r="AEK541" s="25">
        <f t="shared" si="1602"/>
        <v>0</v>
      </c>
      <c r="AEL541" s="25">
        <f t="shared" si="1603"/>
        <v>0</v>
      </c>
      <c r="AEM541" s="25">
        <f t="shared" si="1604"/>
        <v>71497.27</v>
      </c>
      <c r="AEN541" s="25">
        <f t="shared" si="1605"/>
        <v>72469.64</v>
      </c>
      <c r="AEO541" s="25">
        <f t="shared" si="1606"/>
        <v>72469.64</v>
      </c>
      <c r="AEP541" s="25">
        <f t="shared" si="1607"/>
        <v>23987.63</v>
      </c>
      <c r="AEQ541" s="25">
        <f t="shared" si="1608"/>
        <v>25123.84</v>
      </c>
      <c r="AER541" s="25">
        <f t="shared" si="1609"/>
        <v>25123.84</v>
      </c>
      <c r="AES541" s="25">
        <f t="shared" si="1610"/>
        <v>0</v>
      </c>
      <c r="AET541" s="25">
        <f t="shared" si="963"/>
        <v>0</v>
      </c>
      <c r="AEU541" s="25">
        <f t="shared" si="964"/>
        <v>0</v>
      </c>
      <c r="AEV541" s="25">
        <f t="shared" si="1611"/>
        <v>0</v>
      </c>
      <c r="AEW541" s="25">
        <f t="shared" si="965"/>
        <v>0</v>
      </c>
      <c r="AEX541" s="25">
        <f t="shared" si="966"/>
        <v>0</v>
      </c>
      <c r="AEY541" s="30"/>
      <c r="AEZ541" s="30"/>
      <c r="AFA541" s="30"/>
      <c r="AFB541" s="25">
        <f t="shared" si="1612"/>
        <v>0</v>
      </c>
      <c r="AFC541" s="25">
        <f t="shared" si="1613"/>
        <v>0</v>
      </c>
      <c r="AFD541" s="25">
        <f t="shared" si="1614"/>
        <v>0</v>
      </c>
      <c r="AFE541" s="25">
        <f t="shared" si="1615"/>
        <v>0</v>
      </c>
      <c r="AFF541" s="25">
        <f t="shared" si="1616"/>
        <v>0</v>
      </c>
      <c r="AFG541" s="25">
        <f t="shared" si="1617"/>
        <v>0</v>
      </c>
      <c r="AFH541" s="25">
        <f t="shared" si="1618"/>
        <v>72017.66</v>
      </c>
      <c r="AFI541" s="25">
        <f t="shared" si="1619"/>
        <v>72051.86</v>
      </c>
      <c r="AFJ541" s="25">
        <f t="shared" si="1620"/>
        <v>72051.86</v>
      </c>
      <c r="AFK541" s="25">
        <f t="shared" si="1621"/>
        <v>23544.89</v>
      </c>
      <c r="AFL541" s="25">
        <f t="shared" si="1622"/>
        <v>24802.29</v>
      </c>
      <c r="AFM541" s="25">
        <f t="shared" si="1623"/>
        <v>24802.29</v>
      </c>
      <c r="AFN541" s="25">
        <f t="shared" si="1624"/>
        <v>0</v>
      </c>
      <c r="AFO541" s="25">
        <f t="shared" si="967"/>
        <v>0</v>
      </c>
      <c r="AFP541" s="25">
        <f t="shared" si="968"/>
        <v>0</v>
      </c>
      <c r="AFQ541" s="25">
        <f t="shared" si="1625"/>
        <v>0</v>
      </c>
      <c r="AFR541" s="25">
        <f t="shared" si="969"/>
        <v>0</v>
      </c>
      <c r="AFS541" s="25">
        <f t="shared" si="970"/>
        <v>0</v>
      </c>
      <c r="AFT541" s="30"/>
      <c r="AFU541" s="30"/>
      <c r="AFV541" s="30"/>
      <c r="AFW541" s="25">
        <f t="shared" si="1626"/>
        <v>0</v>
      </c>
      <c r="AFX541" s="25">
        <f t="shared" si="1627"/>
        <v>0</v>
      </c>
      <c r="AFY541" s="25">
        <f t="shared" si="1628"/>
        <v>0</v>
      </c>
      <c r="AFZ541" s="25">
        <f t="shared" si="1629"/>
        <v>0</v>
      </c>
      <c r="AGA541" s="25">
        <f t="shared" si="1630"/>
        <v>0</v>
      </c>
      <c r="AGB541" s="25">
        <f t="shared" si="1631"/>
        <v>0</v>
      </c>
      <c r="AGC541" s="25">
        <f t="shared" si="1632"/>
        <v>71412.95</v>
      </c>
      <c r="AGD541" s="25">
        <f t="shared" si="1633"/>
        <v>73140.95</v>
      </c>
      <c r="AGE541" s="25">
        <f t="shared" si="1634"/>
        <v>73140.95</v>
      </c>
      <c r="AGF541" s="25">
        <f t="shared" si="1635"/>
        <v>25027.9</v>
      </c>
      <c r="AGG541" s="25">
        <f t="shared" si="1636"/>
        <v>26278.02</v>
      </c>
      <c r="AGH541" s="25">
        <f t="shared" si="1637"/>
        <v>26278.02</v>
      </c>
      <c r="AGI541" s="25">
        <f t="shared" si="1638"/>
        <v>0</v>
      </c>
      <c r="AGJ541" s="25">
        <f t="shared" si="971"/>
        <v>0</v>
      </c>
      <c r="AGK541" s="25">
        <f t="shared" si="972"/>
        <v>0</v>
      </c>
      <c r="AGL541" s="25">
        <f t="shared" si="1639"/>
        <v>0</v>
      </c>
      <c r="AGM541" s="25">
        <f t="shared" si="973"/>
        <v>0</v>
      </c>
      <c r="AGN541" s="25">
        <f t="shared" si="974"/>
        <v>0</v>
      </c>
      <c r="AGO541" s="30"/>
      <c r="AGP541" s="30"/>
      <c r="AGQ541" s="30"/>
      <c r="AGR541" s="25">
        <f t="shared" si="1640"/>
        <v>0</v>
      </c>
      <c r="AGS541" s="25">
        <f t="shared" si="1641"/>
        <v>0</v>
      </c>
      <c r="AGT541" s="25">
        <f t="shared" si="1642"/>
        <v>0</v>
      </c>
      <c r="AGU541" s="25">
        <f t="shared" si="1643"/>
        <v>0</v>
      </c>
      <c r="AGV541" s="25">
        <f t="shared" si="1644"/>
        <v>0</v>
      </c>
      <c r="AGW541" s="25">
        <f t="shared" si="1645"/>
        <v>0</v>
      </c>
      <c r="AGX541" s="25">
        <f t="shared" si="1646"/>
        <v>71525.36</v>
      </c>
      <c r="AGY541" s="25">
        <f t="shared" si="1647"/>
        <v>63046.35</v>
      </c>
      <c r="AGZ541" s="25">
        <f t="shared" si="1648"/>
        <v>63046.35</v>
      </c>
      <c r="AHA541" s="25">
        <f t="shared" si="1649"/>
        <v>34789.160000000003</v>
      </c>
      <c r="AHB541" s="25">
        <f t="shared" si="1650"/>
        <v>36603.379999999997</v>
      </c>
      <c r="AHC541" s="25">
        <f t="shared" si="1651"/>
        <v>36603.379999999997</v>
      </c>
      <c r="AHD541" s="25">
        <f t="shared" si="1652"/>
        <v>0</v>
      </c>
      <c r="AHE541" s="25">
        <f t="shared" si="975"/>
        <v>0</v>
      </c>
      <c r="AHF541" s="25">
        <f t="shared" si="976"/>
        <v>0</v>
      </c>
      <c r="AHG541" s="25">
        <f t="shared" si="1653"/>
        <v>0</v>
      </c>
      <c r="AHH541" s="25">
        <f t="shared" si="977"/>
        <v>0</v>
      </c>
      <c r="AHI541" s="25">
        <f t="shared" si="978"/>
        <v>0</v>
      </c>
      <c r="AHJ541" s="30"/>
      <c r="AHK541" s="30"/>
      <c r="AHL541" s="30"/>
      <c r="AHM541" s="25">
        <f t="shared" si="1654"/>
        <v>0</v>
      </c>
      <c r="AHN541" s="25">
        <f t="shared" si="1655"/>
        <v>0</v>
      </c>
      <c r="AHO541" s="25">
        <f t="shared" si="1656"/>
        <v>0</v>
      </c>
      <c r="AHP541" s="25">
        <f t="shared" si="1657"/>
        <v>0</v>
      </c>
      <c r="AHQ541" s="25">
        <f t="shared" si="1658"/>
        <v>0</v>
      </c>
      <c r="AHR541" s="25">
        <f t="shared" si="1659"/>
        <v>0</v>
      </c>
      <c r="AHS541" s="25">
        <f t="shared" si="1660"/>
        <v>71948.87</v>
      </c>
      <c r="AHT541" s="25">
        <f t="shared" si="1661"/>
        <v>72656.490000000005</v>
      </c>
      <c r="AHU541" s="25">
        <f t="shared" si="1662"/>
        <v>72656.490000000005</v>
      </c>
      <c r="AHV541" s="25">
        <f t="shared" si="1663"/>
        <v>22003.62</v>
      </c>
      <c r="AHW541" s="25">
        <f t="shared" si="1664"/>
        <v>23120.34</v>
      </c>
      <c r="AHX541" s="25">
        <f t="shared" si="1665"/>
        <v>23120.34</v>
      </c>
      <c r="AHY541" s="25">
        <f t="shared" si="1666"/>
        <v>0</v>
      </c>
      <c r="AHZ541" s="25">
        <f t="shared" si="979"/>
        <v>0</v>
      </c>
      <c r="AIA541" s="25">
        <f t="shared" si="980"/>
        <v>0</v>
      </c>
      <c r="AIB541" s="25">
        <f t="shared" si="1667"/>
        <v>0</v>
      </c>
      <c r="AIC541" s="25">
        <f t="shared" si="981"/>
        <v>0</v>
      </c>
      <c r="AID541" s="25">
        <f t="shared" si="982"/>
        <v>0</v>
      </c>
      <c r="AIE541" s="30"/>
      <c r="AIF541" s="30"/>
      <c r="AIG541" s="30"/>
      <c r="AIH541" s="25">
        <f t="shared" si="1669"/>
        <v>0</v>
      </c>
      <c r="AII541" s="25">
        <f t="shared" si="1670"/>
        <v>0</v>
      </c>
      <c r="AIJ541" s="25">
        <f t="shared" si="1671"/>
        <v>0</v>
      </c>
      <c r="AIK541" s="25">
        <f t="shared" si="1672"/>
        <v>0</v>
      </c>
      <c r="AIL541" s="25">
        <f t="shared" si="1673"/>
        <v>0</v>
      </c>
      <c r="AIM541" s="25">
        <f t="shared" si="1674"/>
        <v>0</v>
      </c>
      <c r="AIN541" s="25">
        <f t="shared" si="1675"/>
        <v>0</v>
      </c>
      <c r="AIO541" s="25">
        <f t="shared" si="1676"/>
        <v>0</v>
      </c>
      <c r="AIP541" s="25">
        <f t="shared" si="1677"/>
        <v>0</v>
      </c>
      <c r="AIQ541" s="25">
        <f t="shared" si="1678"/>
        <v>0</v>
      </c>
      <c r="AIR541" s="25">
        <f t="shared" si="1679"/>
        <v>0</v>
      </c>
      <c r="AIS541" s="25">
        <f t="shared" si="1680"/>
        <v>0</v>
      </c>
      <c r="AIT541" s="25">
        <f t="shared" si="1681"/>
        <v>0</v>
      </c>
      <c r="AIU541" s="25">
        <f t="shared" si="984"/>
        <v>0</v>
      </c>
      <c r="AIV541" s="25">
        <f t="shared" si="985"/>
        <v>0</v>
      </c>
      <c r="AIW541" s="25">
        <f t="shared" si="1682"/>
        <v>0</v>
      </c>
      <c r="AIX541" s="25">
        <f t="shared" si="986"/>
        <v>0</v>
      </c>
      <c r="AIY541" s="25">
        <f t="shared" si="987"/>
        <v>0</v>
      </c>
      <c r="AIZ541" s="30"/>
      <c r="AJA541" s="30"/>
      <c r="AJB541" s="30"/>
      <c r="AJC541" s="25">
        <f t="shared" si="1683"/>
        <v>0</v>
      </c>
      <c r="AJD541" s="25">
        <f t="shared" si="1684"/>
        <v>0</v>
      </c>
      <c r="AJE541" s="25">
        <f t="shared" si="1685"/>
        <v>0</v>
      </c>
      <c r="AJF541" s="25">
        <f t="shared" si="1686"/>
        <v>0</v>
      </c>
      <c r="AJG541" s="25">
        <f t="shared" si="1687"/>
        <v>0</v>
      </c>
      <c r="AJH541" s="25">
        <f t="shared" si="1688"/>
        <v>0</v>
      </c>
      <c r="AJI541" s="25">
        <f t="shared" si="1689"/>
        <v>71414.990000000005</v>
      </c>
      <c r="AJJ541" s="25">
        <f t="shared" si="1690"/>
        <v>70727.3</v>
      </c>
      <c r="AJK541" s="25">
        <f t="shared" si="1691"/>
        <v>70727.3</v>
      </c>
      <c r="AJL541" s="25">
        <f t="shared" si="1692"/>
        <v>23565.59</v>
      </c>
      <c r="AJM541" s="25">
        <f t="shared" si="1693"/>
        <v>24737.93</v>
      </c>
      <c r="AJN541" s="25">
        <f t="shared" si="1694"/>
        <v>24737.93</v>
      </c>
      <c r="AJO541" s="25">
        <f t="shared" si="1695"/>
        <v>0</v>
      </c>
      <c r="AJP541" s="25">
        <f t="shared" si="988"/>
        <v>0</v>
      </c>
      <c r="AJQ541" s="25">
        <f t="shared" si="989"/>
        <v>0</v>
      </c>
      <c r="AJR541" s="25">
        <f t="shared" si="1696"/>
        <v>0</v>
      </c>
      <c r="AJS541" s="25">
        <f t="shared" si="990"/>
        <v>0</v>
      </c>
      <c r="AJT541" s="25">
        <f t="shared" si="991"/>
        <v>0</v>
      </c>
      <c r="AJU541" s="30"/>
      <c r="AJV541" s="30"/>
      <c r="AJW541" s="30"/>
      <c r="AJX541" s="25">
        <f t="shared" si="1697"/>
        <v>0</v>
      </c>
      <c r="AJY541" s="25">
        <f t="shared" si="1698"/>
        <v>0</v>
      </c>
      <c r="AJZ541" s="25">
        <f t="shared" si="1699"/>
        <v>0</v>
      </c>
      <c r="AKA541" s="25">
        <f t="shared" si="1700"/>
        <v>0</v>
      </c>
      <c r="AKB541" s="25">
        <f t="shared" si="1701"/>
        <v>0</v>
      </c>
      <c r="AKC541" s="25">
        <f t="shared" si="1702"/>
        <v>0</v>
      </c>
      <c r="AKD541" s="25">
        <f t="shared" si="1703"/>
        <v>71796.52</v>
      </c>
      <c r="AKE541" s="25">
        <f t="shared" si="1704"/>
        <v>72052.27</v>
      </c>
      <c r="AKF541" s="25">
        <f t="shared" si="1705"/>
        <v>72052.27</v>
      </c>
      <c r="AKG541" s="25">
        <f t="shared" si="1706"/>
        <v>23147.200000000001</v>
      </c>
      <c r="AKH541" s="25">
        <f t="shared" si="1707"/>
        <v>24324.09</v>
      </c>
      <c r="AKI541" s="25">
        <f t="shared" si="1708"/>
        <v>24324.09</v>
      </c>
      <c r="AKJ541" s="25">
        <f t="shared" si="1709"/>
        <v>0</v>
      </c>
      <c r="AKK541" s="25">
        <f t="shared" si="992"/>
        <v>0</v>
      </c>
      <c r="AKL541" s="25">
        <f t="shared" si="993"/>
        <v>0</v>
      </c>
      <c r="AKM541" s="25">
        <f t="shared" si="1710"/>
        <v>0</v>
      </c>
      <c r="AKN541" s="25">
        <f t="shared" si="994"/>
        <v>0</v>
      </c>
      <c r="AKO541" s="25">
        <f t="shared" si="995"/>
        <v>0</v>
      </c>
      <c r="AKP541" s="30"/>
      <c r="AKQ541" s="30"/>
      <c r="AKR541" s="30"/>
      <c r="AKS541" s="25">
        <f t="shared" si="1711"/>
        <v>0</v>
      </c>
      <c r="AKT541" s="25">
        <f t="shared" si="1712"/>
        <v>0</v>
      </c>
      <c r="AKU541" s="25">
        <f t="shared" si="1713"/>
        <v>0</v>
      </c>
      <c r="AKV541" s="25">
        <f t="shared" si="1714"/>
        <v>0</v>
      </c>
      <c r="AKW541" s="25">
        <f t="shared" si="1715"/>
        <v>0</v>
      </c>
      <c r="AKX541" s="25">
        <f t="shared" si="1716"/>
        <v>0</v>
      </c>
      <c r="AKY541" s="25">
        <f t="shared" si="1717"/>
        <v>71591.97</v>
      </c>
      <c r="AKZ541" s="25">
        <f t="shared" si="1718"/>
        <v>71513.42</v>
      </c>
      <c r="ALA541" s="25">
        <f t="shared" si="1719"/>
        <v>71513.42</v>
      </c>
      <c r="ALB541" s="25">
        <f t="shared" si="1720"/>
        <v>22947.24</v>
      </c>
      <c r="ALC541" s="25">
        <f t="shared" si="1721"/>
        <v>24096.74</v>
      </c>
      <c r="ALD541" s="25">
        <f t="shared" si="1722"/>
        <v>24096.74</v>
      </c>
      <c r="ALE541" s="25">
        <f t="shared" si="1723"/>
        <v>0</v>
      </c>
      <c r="ALF541" s="25">
        <f t="shared" si="996"/>
        <v>0</v>
      </c>
      <c r="ALG541" s="25">
        <f t="shared" si="997"/>
        <v>0</v>
      </c>
      <c r="ALH541" s="25">
        <f t="shared" si="1724"/>
        <v>0</v>
      </c>
      <c r="ALI541" s="25">
        <f t="shared" si="998"/>
        <v>0</v>
      </c>
      <c r="ALJ541" s="25">
        <f t="shared" si="999"/>
        <v>0</v>
      </c>
      <c r="ALK541" s="30"/>
      <c r="ALL541" s="30"/>
      <c r="ALM541" s="30"/>
      <c r="ALN541" s="25">
        <f t="shared" si="1725"/>
        <v>0</v>
      </c>
      <c r="ALO541" s="25">
        <f t="shared" si="1726"/>
        <v>0</v>
      </c>
      <c r="ALP541" s="25">
        <f t="shared" si="1727"/>
        <v>0</v>
      </c>
      <c r="ALQ541" s="25">
        <f t="shared" si="1728"/>
        <v>0</v>
      </c>
      <c r="ALR541" s="25">
        <f t="shared" si="1729"/>
        <v>0</v>
      </c>
      <c r="ALS541" s="25">
        <f t="shared" si="1730"/>
        <v>0</v>
      </c>
      <c r="ALT541" s="25">
        <f t="shared" si="1731"/>
        <v>72127.360000000001</v>
      </c>
      <c r="ALU541" s="25">
        <f t="shared" si="1732"/>
        <v>71691.98</v>
      </c>
      <c r="ALV541" s="25">
        <f t="shared" si="1733"/>
        <v>71691.98</v>
      </c>
      <c r="ALW541" s="25">
        <f t="shared" si="1734"/>
        <v>26934.77</v>
      </c>
      <c r="ALX541" s="25">
        <f t="shared" si="1735"/>
        <v>28248.27</v>
      </c>
      <c r="ALY541" s="25">
        <f t="shared" si="1736"/>
        <v>28248.27</v>
      </c>
      <c r="ALZ541" s="25">
        <f t="shared" si="1737"/>
        <v>0</v>
      </c>
      <c r="AMA541" s="25">
        <f t="shared" si="1000"/>
        <v>0</v>
      </c>
      <c r="AMB541" s="25">
        <f t="shared" si="1001"/>
        <v>0</v>
      </c>
      <c r="AMC541" s="25">
        <f t="shared" si="1738"/>
        <v>0</v>
      </c>
      <c r="AMD541" s="25">
        <f t="shared" si="1002"/>
        <v>0</v>
      </c>
      <c r="AME541" s="25">
        <f t="shared" si="1003"/>
        <v>0</v>
      </c>
      <c r="AMF541" s="30"/>
      <c r="AMG541" s="30"/>
      <c r="AMH541" s="30"/>
      <c r="AMI541" s="25">
        <f t="shared" si="1739"/>
        <v>0</v>
      </c>
      <c r="AMJ541" s="25">
        <f t="shared" si="1740"/>
        <v>0</v>
      </c>
      <c r="AMK541" s="25">
        <f t="shared" si="1741"/>
        <v>0</v>
      </c>
      <c r="AML541" s="25">
        <f t="shared" si="1742"/>
        <v>0</v>
      </c>
      <c r="AMM541" s="25">
        <f t="shared" si="1743"/>
        <v>0</v>
      </c>
      <c r="AMN541" s="25">
        <f t="shared" si="1744"/>
        <v>0</v>
      </c>
      <c r="AMO541" s="25">
        <f t="shared" si="1745"/>
        <v>72029.36</v>
      </c>
      <c r="AMP541" s="25">
        <f t="shared" si="1746"/>
        <v>72373.55</v>
      </c>
      <c r="AMQ541" s="25">
        <f t="shared" si="1747"/>
        <v>72373.55</v>
      </c>
      <c r="AMR541" s="25">
        <f t="shared" si="1748"/>
        <v>22715.1</v>
      </c>
      <c r="AMS541" s="25">
        <f t="shared" si="1749"/>
        <v>23810.92</v>
      </c>
      <c r="AMT541" s="25">
        <f t="shared" si="1750"/>
        <v>23810.92</v>
      </c>
      <c r="AMU541" s="25">
        <f t="shared" si="1751"/>
        <v>0</v>
      </c>
      <c r="AMV541" s="25">
        <f t="shared" si="1004"/>
        <v>0</v>
      </c>
      <c r="AMW541" s="25">
        <f t="shared" si="1005"/>
        <v>0</v>
      </c>
      <c r="AMX541" s="25">
        <f t="shared" si="1752"/>
        <v>0</v>
      </c>
      <c r="AMY541" s="25">
        <f t="shared" si="1006"/>
        <v>0</v>
      </c>
      <c r="AMZ541" s="25">
        <f t="shared" si="1007"/>
        <v>0</v>
      </c>
      <c r="ANA541" s="30"/>
      <c r="ANB541" s="30"/>
      <c r="ANC541" s="30"/>
      <c r="AND541" s="25">
        <f t="shared" si="1753"/>
        <v>0</v>
      </c>
      <c r="ANE541" s="25">
        <f t="shared" si="1754"/>
        <v>0</v>
      </c>
      <c r="ANF541" s="25">
        <f t="shared" si="1755"/>
        <v>0</v>
      </c>
      <c r="ANG541" s="25">
        <f t="shared" si="1756"/>
        <v>0</v>
      </c>
      <c r="ANH541" s="25">
        <f t="shared" si="1757"/>
        <v>0</v>
      </c>
      <c r="ANI541" s="25">
        <f t="shared" si="1758"/>
        <v>0</v>
      </c>
      <c r="ANJ541" s="25">
        <f t="shared" si="1759"/>
        <v>0</v>
      </c>
      <c r="ANK541" s="25">
        <f t="shared" si="1760"/>
        <v>0</v>
      </c>
      <c r="ANL541" s="25">
        <f t="shared" si="1761"/>
        <v>0</v>
      </c>
      <c r="ANM541" s="25">
        <f t="shared" si="1762"/>
        <v>24656.560000000001</v>
      </c>
      <c r="ANN541" s="25">
        <f t="shared" si="1763"/>
        <v>0</v>
      </c>
      <c r="ANO541" s="25">
        <f t="shared" si="1764"/>
        <v>0</v>
      </c>
      <c r="ANP541" s="25">
        <f t="shared" si="1765"/>
        <v>0</v>
      </c>
      <c r="ANQ541" s="25">
        <f t="shared" si="1008"/>
        <v>0</v>
      </c>
      <c r="ANR541" s="25">
        <f t="shared" si="1009"/>
        <v>0</v>
      </c>
      <c r="ANS541" s="25">
        <f t="shared" si="1766"/>
        <v>0</v>
      </c>
      <c r="ANT541" s="25">
        <f t="shared" si="1010"/>
        <v>0</v>
      </c>
      <c r="ANU541" s="25">
        <f t="shared" si="1011"/>
        <v>0</v>
      </c>
      <c r="ANV541" s="30"/>
      <c r="ANW541" s="30"/>
      <c r="ANX541" s="30"/>
      <c r="ANY541" s="25">
        <f t="shared" si="1767"/>
        <v>0</v>
      </c>
      <c r="ANZ541" s="25">
        <f t="shared" si="1768"/>
        <v>0</v>
      </c>
      <c r="AOA541" s="25">
        <f t="shared" si="1769"/>
        <v>0</v>
      </c>
      <c r="AOB541" s="25">
        <f t="shared" si="1770"/>
        <v>0</v>
      </c>
      <c r="AOC541" s="25">
        <f t="shared" si="1771"/>
        <v>0</v>
      </c>
      <c r="AOD541" s="25">
        <f t="shared" si="1772"/>
        <v>0</v>
      </c>
      <c r="AOE541" s="25">
        <f t="shared" si="1773"/>
        <v>72398.539999999994</v>
      </c>
      <c r="AOF541" s="25">
        <f t="shared" si="1774"/>
        <v>73768.929999999993</v>
      </c>
      <c r="AOG541" s="25">
        <f t="shared" si="1775"/>
        <v>73768.929999999993</v>
      </c>
      <c r="AOH541" s="25">
        <f t="shared" si="1776"/>
        <v>23524.52</v>
      </c>
      <c r="AOI541" s="25">
        <f t="shared" si="1777"/>
        <v>24663.19</v>
      </c>
      <c r="AOJ541" s="25">
        <f t="shared" si="1778"/>
        <v>24663.19</v>
      </c>
      <c r="AOK541" s="25">
        <f t="shared" si="1779"/>
        <v>0</v>
      </c>
      <c r="AOL541" s="25">
        <f t="shared" si="1012"/>
        <v>0</v>
      </c>
      <c r="AOM541" s="25">
        <f t="shared" si="1013"/>
        <v>0</v>
      </c>
      <c r="AON541" s="25">
        <f t="shared" si="1780"/>
        <v>0</v>
      </c>
      <c r="AOO541" s="25">
        <f t="shared" si="1014"/>
        <v>0</v>
      </c>
      <c r="AOP541" s="25">
        <f t="shared" si="1015"/>
        <v>0</v>
      </c>
      <c r="AOQ541" s="30"/>
      <c r="AOR541" s="30"/>
      <c r="AOS541" s="30"/>
      <c r="AOT541" s="25">
        <f t="shared" si="1781"/>
        <v>0</v>
      </c>
      <c r="AOU541" s="25">
        <f t="shared" si="1782"/>
        <v>0</v>
      </c>
      <c r="AOV541" s="25">
        <f t="shared" si="1783"/>
        <v>0</v>
      </c>
      <c r="AOW541" s="25">
        <f t="shared" si="1784"/>
        <v>0</v>
      </c>
      <c r="AOX541" s="25">
        <f t="shared" si="1785"/>
        <v>0</v>
      </c>
      <c r="AOY541" s="25">
        <f t="shared" si="1786"/>
        <v>0</v>
      </c>
      <c r="AOZ541" s="25">
        <f t="shared" si="1787"/>
        <v>71943.8</v>
      </c>
      <c r="APA541" s="25">
        <f t="shared" si="1788"/>
        <v>70150.850000000006</v>
      </c>
      <c r="APB541" s="25">
        <f t="shared" si="1789"/>
        <v>70150.850000000006</v>
      </c>
      <c r="APC541" s="25">
        <f t="shared" si="1790"/>
        <v>26806.09</v>
      </c>
      <c r="APD541" s="25">
        <f t="shared" si="1791"/>
        <v>28102.44</v>
      </c>
      <c r="APE541" s="25">
        <f t="shared" si="1792"/>
        <v>28102.44</v>
      </c>
      <c r="APF541" s="25">
        <f t="shared" si="1793"/>
        <v>0</v>
      </c>
      <c r="APG541" s="25">
        <f t="shared" si="1016"/>
        <v>0</v>
      </c>
      <c r="APH541" s="25">
        <f t="shared" si="1017"/>
        <v>0</v>
      </c>
      <c r="API541" s="25">
        <f t="shared" si="1794"/>
        <v>0</v>
      </c>
      <c r="APJ541" s="25">
        <f t="shared" si="1018"/>
        <v>0</v>
      </c>
      <c r="APK541" s="25">
        <f t="shared" si="1019"/>
        <v>0</v>
      </c>
      <c r="APL541" s="30"/>
      <c r="APM541" s="30"/>
      <c r="APN541" s="30"/>
      <c r="APO541" s="25">
        <f t="shared" si="1795"/>
        <v>0</v>
      </c>
      <c r="APP541" s="25">
        <f t="shared" si="1796"/>
        <v>0</v>
      </c>
      <c r="APQ541" s="25">
        <f t="shared" si="1797"/>
        <v>0</v>
      </c>
      <c r="APR541" s="25">
        <f t="shared" si="1798"/>
        <v>0</v>
      </c>
      <c r="APS541" s="25">
        <f t="shared" si="1799"/>
        <v>0</v>
      </c>
      <c r="APT541" s="25">
        <f t="shared" si="1800"/>
        <v>0</v>
      </c>
      <c r="APU541" s="25">
        <f t="shared" si="1801"/>
        <v>71571.28</v>
      </c>
      <c r="APV541" s="25">
        <f t="shared" si="1802"/>
        <v>71611.38</v>
      </c>
      <c r="APW541" s="25">
        <f t="shared" si="1803"/>
        <v>71611.38</v>
      </c>
      <c r="APX541" s="25">
        <f t="shared" si="1804"/>
        <v>23105.52</v>
      </c>
      <c r="APY541" s="25">
        <f t="shared" si="1805"/>
        <v>24255.95</v>
      </c>
      <c r="APZ541" s="25">
        <f t="shared" si="1806"/>
        <v>24255.95</v>
      </c>
      <c r="AQA541" s="25">
        <f t="shared" si="1807"/>
        <v>0</v>
      </c>
      <c r="AQB541" s="25">
        <f t="shared" si="1020"/>
        <v>0</v>
      </c>
      <c r="AQC541" s="25">
        <f t="shared" si="1021"/>
        <v>0</v>
      </c>
      <c r="AQD541" s="25">
        <f t="shared" si="1808"/>
        <v>0</v>
      </c>
      <c r="AQE541" s="25">
        <f t="shared" si="1022"/>
        <v>0</v>
      </c>
      <c r="AQF541" s="25">
        <f t="shared" si="1023"/>
        <v>0</v>
      </c>
      <c r="AQG541" s="30"/>
      <c r="AQH541" s="30"/>
      <c r="AQI541" s="30"/>
      <c r="AQJ541" s="25">
        <f t="shared" si="1809"/>
        <v>0</v>
      </c>
      <c r="AQK541" s="25">
        <f t="shared" si="1810"/>
        <v>0</v>
      </c>
      <c r="AQL541" s="25">
        <f t="shared" si="1811"/>
        <v>0</v>
      </c>
      <c r="AQM541" s="25">
        <f t="shared" si="1812"/>
        <v>0</v>
      </c>
      <c r="AQN541" s="25">
        <f t="shared" si="1813"/>
        <v>0</v>
      </c>
      <c r="AQO541" s="25">
        <f t="shared" si="1814"/>
        <v>0</v>
      </c>
      <c r="AQP541" s="25">
        <f t="shared" si="1815"/>
        <v>72279.27</v>
      </c>
      <c r="AQQ541" s="25">
        <f t="shared" si="1816"/>
        <v>74194.19</v>
      </c>
      <c r="AQR541" s="25">
        <f t="shared" si="1817"/>
        <v>74194.19</v>
      </c>
      <c r="AQS541" s="25">
        <f t="shared" si="1818"/>
        <v>21233.759999999998</v>
      </c>
      <c r="AQT541" s="25">
        <f t="shared" si="1819"/>
        <v>22319.64</v>
      </c>
      <c r="AQU541" s="25">
        <f t="shared" si="1820"/>
        <v>22319.64</v>
      </c>
      <c r="AQV541" s="25">
        <f t="shared" si="1821"/>
        <v>0</v>
      </c>
      <c r="AQW541" s="25">
        <f t="shared" si="1024"/>
        <v>0</v>
      </c>
      <c r="AQX541" s="25">
        <f t="shared" si="1025"/>
        <v>0</v>
      </c>
      <c r="AQY541" s="25">
        <f t="shared" si="1822"/>
        <v>0</v>
      </c>
      <c r="AQZ541" s="25">
        <f t="shared" si="1026"/>
        <v>0</v>
      </c>
      <c r="ARA541" s="25">
        <f t="shared" si="1027"/>
        <v>0</v>
      </c>
      <c r="ARB541" s="30"/>
      <c r="ARC541" s="30"/>
      <c r="ARD541" s="30"/>
      <c r="ARE541" s="25">
        <f t="shared" si="1823"/>
        <v>0</v>
      </c>
      <c r="ARF541" s="25">
        <f t="shared" si="1824"/>
        <v>0</v>
      </c>
      <c r="ARG541" s="25">
        <f t="shared" si="1825"/>
        <v>0</v>
      </c>
      <c r="ARH541" s="25">
        <f t="shared" si="1826"/>
        <v>0</v>
      </c>
      <c r="ARI541" s="25">
        <f t="shared" si="1827"/>
        <v>0</v>
      </c>
      <c r="ARJ541" s="25">
        <f t="shared" si="1828"/>
        <v>0</v>
      </c>
      <c r="ARK541" s="25">
        <f t="shared" si="1829"/>
        <v>71388.95</v>
      </c>
      <c r="ARL541" s="25">
        <f t="shared" si="1830"/>
        <v>71177.94</v>
      </c>
      <c r="ARM541" s="25">
        <f t="shared" si="1831"/>
        <v>71177.94</v>
      </c>
      <c r="ARN541" s="25">
        <f t="shared" si="1832"/>
        <v>21702</v>
      </c>
      <c r="ARO541" s="25">
        <f t="shared" si="1833"/>
        <v>22706.15</v>
      </c>
      <c r="ARP541" s="25">
        <f t="shared" si="1834"/>
        <v>22706.15</v>
      </c>
      <c r="ARQ541" s="25">
        <f t="shared" si="1835"/>
        <v>0</v>
      </c>
      <c r="ARR541" s="25">
        <f t="shared" si="1028"/>
        <v>0</v>
      </c>
      <c r="ARS541" s="25">
        <f t="shared" si="1029"/>
        <v>0</v>
      </c>
      <c r="ART541" s="25">
        <f t="shared" si="1836"/>
        <v>0</v>
      </c>
      <c r="ARU541" s="25">
        <f t="shared" si="1030"/>
        <v>0</v>
      </c>
      <c r="ARV541" s="25">
        <f t="shared" si="1031"/>
        <v>0</v>
      </c>
      <c r="ARW541" s="30"/>
      <c r="ARX541" s="30"/>
      <c r="ARY541" s="30"/>
      <c r="ARZ541" s="25">
        <f t="shared" si="1837"/>
        <v>0</v>
      </c>
      <c r="ASA541" s="25">
        <f t="shared" si="1838"/>
        <v>0</v>
      </c>
      <c r="ASB541" s="25">
        <f t="shared" si="1839"/>
        <v>0</v>
      </c>
      <c r="ASC541" s="25">
        <f t="shared" si="1840"/>
        <v>0</v>
      </c>
      <c r="ASD541" s="25">
        <f t="shared" si="1841"/>
        <v>0</v>
      </c>
      <c r="ASE541" s="25">
        <f t="shared" si="1842"/>
        <v>0</v>
      </c>
      <c r="ASF541" s="25">
        <f t="shared" si="1843"/>
        <v>71601.509999999995</v>
      </c>
      <c r="ASG541" s="25">
        <f t="shared" si="1844"/>
        <v>70150.11</v>
      </c>
      <c r="ASH541" s="25">
        <f t="shared" si="1845"/>
        <v>70150.11</v>
      </c>
      <c r="ASI541" s="25">
        <f t="shared" si="1846"/>
        <v>23213.68</v>
      </c>
      <c r="ASJ541" s="25">
        <f t="shared" si="1847"/>
        <v>21252.71</v>
      </c>
      <c r="ASK541" s="25">
        <f t="shared" si="1848"/>
        <v>21252.71</v>
      </c>
      <c r="ASL541" s="25">
        <f t="shared" si="1849"/>
        <v>0</v>
      </c>
      <c r="ASM541" s="25">
        <f t="shared" si="1032"/>
        <v>0</v>
      </c>
      <c r="ASN541" s="25">
        <f t="shared" si="1033"/>
        <v>0</v>
      </c>
      <c r="ASO541" s="25">
        <f t="shared" si="1850"/>
        <v>0</v>
      </c>
      <c r="ASP541" s="25">
        <f t="shared" si="1034"/>
        <v>0</v>
      </c>
      <c r="ASQ541" s="25">
        <f t="shared" si="1035"/>
        <v>0</v>
      </c>
      <c r="ASR541" s="30"/>
      <c r="ASS541" s="30"/>
      <c r="AST541" s="30"/>
      <c r="ASU541" s="25">
        <f t="shared" si="1851"/>
        <v>0</v>
      </c>
      <c r="ASV541" s="25">
        <f t="shared" si="1852"/>
        <v>0</v>
      </c>
      <c r="ASW541" s="25">
        <f t="shared" si="1853"/>
        <v>0</v>
      </c>
      <c r="ASX541" s="25">
        <f t="shared" si="1854"/>
        <v>0</v>
      </c>
      <c r="ASY541" s="25">
        <f t="shared" si="1855"/>
        <v>0</v>
      </c>
      <c r="ASZ541" s="25">
        <f t="shared" si="1856"/>
        <v>0</v>
      </c>
      <c r="ATA541" s="25">
        <f t="shared" si="1857"/>
        <v>71762.52</v>
      </c>
      <c r="ATB541" s="25">
        <f t="shared" si="1858"/>
        <v>70441.48</v>
      </c>
      <c r="ATC541" s="25">
        <f t="shared" si="1859"/>
        <v>70441.48</v>
      </c>
      <c r="ATD541" s="25">
        <f t="shared" si="1860"/>
        <v>20401.28</v>
      </c>
      <c r="ATE541" s="25">
        <f t="shared" si="1861"/>
        <v>21377.17</v>
      </c>
      <c r="ATF541" s="25">
        <f t="shared" si="1862"/>
        <v>21377.17</v>
      </c>
      <c r="ATG541" s="25">
        <f t="shared" si="1863"/>
        <v>0</v>
      </c>
      <c r="ATH541" s="25">
        <f t="shared" si="1036"/>
        <v>0</v>
      </c>
      <c r="ATI541" s="25">
        <f t="shared" si="1037"/>
        <v>0</v>
      </c>
      <c r="ATJ541" s="25">
        <f t="shared" si="1864"/>
        <v>0</v>
      </c>
      <c r="ATK541" s="25">
        <f t="shared" si="1038"/>
        <v>0</v>
      </c>
      <c r="ATL541" s="25">
        <f t="shared" si="1039"/>
        <v>0</v>
      </c>
      <c r="ATM541" s="30"/>
      <c r="ATN541" s="30"/>
      <c r="ATO541" s="30"/>
      <c r="ATP541" s="25">
        <f t="shared" si="1865"/>
        <v>0</v>
      </c>
      <c r="ATQ541" s="25">
        <f t="shared" si="1866"/>
        <v>0</v>
      </c>
      <c r="ATR541" s="25">
        <f t="shared" si="1867"/>
        <v>0</v>
      </c>
      <c r="ATS541" s="25">
        <f t="shared" si="1868"/>
        <v>0</v>
      </c>
      <c r="ATT541" s="25">
        <f t="shared" si="1869"/>
        <v>0</v>
      </c>
      <c r="ATU541" s="25">
        <f t="shared" si="1870"/>
        <v>0</v>
      </c>
      <c r="ATV541" s="25">
        <f t="shared" si="1871"/>
        <v>71710.679999999993</v>
      </c>
      <c r="ATW541" s="25">
        <f t="shared" si="1872"/>
        <v>72531.490000000005</v>
      </c>
      <c r="ATX541" s="25">
        <f t="shared" si="1873"/>
        <v>72531.490000000005</v>
      </c>
      <c r="ATY541" s="25">
        <f t="shared" si="1874"/>
        <v>22835.759999999998</v>
      </c>
      <c r="ATZ541" s="25">
        <f t="shared" si="1875"/>
        <v>18274.62</v>
      </c>
      <c r="AUA541" s="25">
        <f t="shared" si="1876"/>
        <v>18274.62</v>
      </c>
      <c r="AUB541" s="25">
        <f t="shared" si="1877"/>
        <v>0</v>
      </c>
      <c r="AUC541" s="25">
        <f t="shared" si="1040"/>
        <v>0</v>
      </c>
      <c r="AUD541" s="25">
        <f t="shared" si="1041"/>
        <v>0</v>
      </c>
      <c r="AUE541" s="25">
        <f t="shared" si="1878"/>
        <v>0</v>
      </c>
      <c r="AUF541" s="25">
        <f t="shared" si="1042"/>
        <v>0</v>
      </c>
      <c r="AUG541" s="25">
        <f t="shared" si="1043"/>
        <v>0</v>
      </c>
      <c r="AUH541" s="30"/>
      <c r="AUI541" s="30"/>
      <c r="AUJ541" s="30"/>
      <c r="AUK541" s="25">
        <f t="shared" si="1879"/>
        <v>0</v>
      </c>
      <c r="AUL541" s="25">
        <f t="shared" si="1880"/>
        <v>0</v>
      </c>
      <c r="AUM541" s="25">
        <f t="shared" si="1881"/>
        <v>0</v>
      </c>
      <c r="AUN541" s="25">
        <f t="shared" si="1882"/>
        <v>0</v>
      </c>
      <c r="AUO541" s="25">
        <f t="shared" si="1883"/>
        <v>0</v>
      </c>
      <c r="AUP541" s="25">
        <f t="shared" si="1884"/>
        <v>0</v>
      </c>
      <c r="AUQ541" s="25">
        <f t="shared" si="1885"/>
        <v>71000.509999999995</v>
      </c>
      <c r="AUR541" s="25">
        <f t="shared" si="1886"/>
        <v>71221.7</v>
      </c>
      <c r="AUS541" s="25">
        <f t="shared" si="1887"/>
        <v>71221.7</v>
      </c>
      <c r="AUT541" s="25">
        <f t="shared" si="1888"/>
        <v>24395.33</v>
      </c>
      <c r="AUU541" s="25">
        <f t="shared" si="1889"/>
        <v>19831.53</v>
      </c>
      <c r="AUV541" s="25">
        <f t="shared" si="1890"/>
        <v>19831.53</v>
      </c>
      <c r="AUW541" s="25">
        <f t="shared" si="1891"/>
        <v>0</v>
      </c>
      <c r="AUX541" s="25">
        <f t="shared" si="1044"/>
        <v>0</v>
      </c>
      <c r="AUY541" s="25">
        <f t="shared" si="1045"/>
        <v>0</v>
      </c>
      <c r="AUZ541" s="25">
        <f t="shared" si="1892"/>
        <v>0</v>
      </c>
      <c r="AVA541" s="25">
        <f t="shared" si="1046"/>
        <v>0</v>
      </c>
      <c r="AVB541" s="25">
        <f t="shared" si="1047"/>
        <v>0</v>
      </c>
      <c r="AVC541" s="59">
        <f t="shared" si="1893"/>
        <v>0</v>
      </c>
      <c r="AVD541" s="59">
        <f t="shared" si="1048"/>
        <v>0</v>
      </c>
      <c r="AVE541" s="59">
        <f t="shared" si="1048"/>
        <v>0</v>
      </c>
      <c r="AVF541" s="25">
        <f t="shared" si="1049"/>
        <v>0</v>
      </c>
      <c r="AVG541" s="25">
        <f t="shared" si="1050"/>
        <v>0</v>
      </c>
      <c r="AVH541" s="25">
        <f t="shared" si="1051"/>
        <v>0</v>
      </c>
      <c r="AVI541" s="25">
        <f t="shared" si="1052"/>
        <v>0</v>
      </c>
      <c r="AVJ541" s="25">
        <f t="shared" si="1053"/>
        <v>0</v>
      </c>
      <c r="AVK541" s="25">
        <f t="shared" si="1054"/>
        <v>0</v>
      </c>
      <c r="AVL541" s="25"/>
      <c r="AVM541" s="25"/>
      <c r="AVN541" s="25"/>
      <c r="AVO541" s="25"/>
      <c r="AVP541" s="25"/>
      <c r="AVQ541" s="25"/>
      <c r="AVR541" s="25">
        <f t="shared" si="1055"/>
        <v>0</v>
      </c>
      <c r="AVS541" s="25">
        <f t="shared" si="1056"/>
        <v>0</v>
      </c>
      <c r="AVT541" s="25">
        <f t="shared" si="1057"/>
        <v>0</v>
      </c>
      <c r="AVU541" s="25">
        <f t="shared" si="1058"/>
        <v>0</v>
      </c>
      <c r="AVV541" s="25">
        <f t="shared" si="1059"/>
        <v>0</v>
      </c>
      <c r="AVW541" s="25">
        <f t="shared" si="1060"/>
        <v>0</v>
      </c>
    </row>
    <row r="542" spans="1:1271" ht="86.25" customHeight="1">
      <c r="A542" s="26" t="s">
        <v>71</v>
      </c>
      <c r="B542" s="88" t="s">
        <v>83</v>
      </c>
      <c r="C542" s="5"/>
      <c r="D542" s="99"/>
      <c r="E542" s="77"/>
      <c r="F542" s="38">
        <f t="shared" si="1061"/>
        <v>116868</v>
      </c>
      <c r="G542" s="38">
        <f t="shared" si="1061"/>
        <v>121639</v>
      </c>
      <c r="H542" s="38">
        <f t="shared" si="1061"/>
        <v>121639</v>
      </c>
      <c r="I542" s="25">
        <f t="shared" si="1062"/>
        <v>70131.710000000006</v>
      </c>
      <c r="J542" s="25">
        <f t="shared" si="1062"/>
        <v>71193.710000000006</v>
      </c>
      <c r="K542" s="25">
        <f t="shared" si="1062"/>
        <v>71193.710000000006</v>
      </c>
      <c r="L542" s="30"/>
      <c r="M542" s="30"/>
      <c r="N542" s="30"/>
      <c r="O542" s="25">
        <f t="shared" si="1063"/>
        <v>0</v>
      </c>
      <c r="P542" s="25">
        <f t="shared" si="1064"/>
        <v>0</v>
      </c>
      <c r="Q542" s="25">
        <f t="shared" si="1065"/>
        <v>0</v>
      </c>
      <c r="R542" s="25">
        <f t="shared" si="1066"/>
        <v>0</v>
      </c>
      <c r="S542" s="25">
        <f t="shared" si="1067"/>
        <v>0</v>
      </c>
      <c r="T542" s="25">
        <f t="shared" si="1068"/>
        <v>0</v>
      </c>
      <c r="U542" s="25">
        <f t="shared" si="1069"/>
        <v>129527.21</v>
      </c>
      <c r="V542" s="25">
        <f t="shared" si="1070"/>
        <v>0</v>
      </c>
      <c r="W542" s="25">
        <f t="shared" si="1071"/>
        <v>0</v>
      </c>
      <c r="X542" s="25">
        <f t="shared" si="1072"/>
        <v>56116.72</v>
      </c>
      <c r="Y542" s="25">
        <f t="shared" si="1073"/>
        <v>0</v>
      </c>
      <c r="Z542" s="25">
        <f t="shared" si="1074"/>
        <v>0</v>
      </c>
      <c r="AA542" s="25">
        <f t="shared" si="1075"/>
        <v>0</v>
      </c>
      <c r="AB542" s="25">
        <f t="shared" si="811"/>
        <v>0</v>
      </c>
      <c r="AC542" s="25">
        <f t="shared" si="811"/>
        <v>0</v>
      </c>
      <c r="AD542" s="25">
        <f t="shared" si="1076"/>
        <v>0</v>
      </c>
      <c r="AE542" s="25">
        <f t="shared" si="812"/>
        <v>0</v>
      </c>
      <c r="AF542" s="25">
        <f t="shared" si="812"/>
        <v>0</v>
      </c>
      <c r="AG542" s="30">
        <v>39</v>
      </c>
      <c r="AH542" s="30">
        <v>39</v>
      </c>
      <c r="AI542" s="30">
        <v>39</v>
      </c>
      <c r="AJ542" s="25">
        <f t="shared" si="1077"/>
        <v>4557852</v>
      </c>
      <c r="AK542" s="25">
        <f t="shared" si="1078"/>
        <v>4743921</v>
      </c>
      <c r="AL542" s="25">
        <f t="shared" si="1079"/>
        <v>4743921</v>
      </c>
      <c r="AM542" s="25">
        <f t="shared" si="1080"/>
        <v>2735136.69</v>
      </c>
      <c r="AN542" s="25">
        <f t="shared" si="1081"/>
        <v>2776554.69</v>
      </c>
      <c r="AO542" s="25">
        <f t="shared" si="1082"/>
        <v>2776554.69</v>
      </c>
      <c r="AP542" s="25">
        <f t="shared" si="1083"/>
        <v>122850.56</v>
      </c>
      <c r="AQ542" s="25">
        <f t="shared" si="1084"/>
        <v>108656.96000000001</v>
      </c>
      <c r="AR542" s="25">
        <f t="shared" si="1085"/>
        <v>108656.96000000001</v>
      </c>
      <c r="AS542" s="25">
        <f t="shared" si="1086"/>
        <v>34441.68</v>
      </c>
      <c r="AT542" s="25">
        <f t="shared" si="1087"/>
        <v>26965.23</v>
      </c>
      <c r="AU542" s="25">
        <f t="shared" si="1088"/>
        <v>26965.23</v>
      </c>
      <c r="AV542" s="25">
        <f t="shared" si="1089"/>
        <v>4791171.84</v>
      </c>
      <c r="AW542" s="25">
        <f t="shared" si="813"/>
        <v>4237621.4400000004</v>
      </c>
      <c r="AX542" s="25">
        <f t="shared" si="814"/>
        <v>4237621.4400000004</v>
      </c>
      <c r="AY542" s="25">
        <f t="shared" si="1090"/>
        <v>1343225.52</v>
      </c>
      <c r="AZ542" s="25">
        <f t="shared" si="815"/>
        <v>1051643.97</v>
      </c>
      <c r="BA542" s="25">
        <f t="shared" si="816"/>
        <v>1051643.97</v>
      </c>
      <c r="BB542" s="30"/>
      <c r="BC542" s="30"/>
      <c r="BD542" s="30"/>
      <c r="BE542" s="25">
        <f t="shared" si="1091"/>
        <v>0</v>
      </c>
      <c r="BF542" s="25">
        <f t="shared" si="1092"/>
        <v>0</v>
      </c>
      <c r="BG542" s="25">
        <f t="shared" si="1093"/>
        <v>0</v>
      </c>
      <c r="BH542" s="25">
        <f t="shared" si="1094"/>
        <v>0</v>
      </c>
      <c r="BI542" s="25">
        <f t="shared" si="1095"/>
        <v>0</v>
      </c>
      <c r="BJ542" s="25">
        <f t="shared" si="1096"/>
        <v>0</v>
      </c>
      <c r="BK542" s="25">
        <f t="shared" si="1097"/>
        <v>125129.71</v>
      </c>
      <c r="BL542" s="25">
        <f t="shared" si="1098"/>
        <v>130246.49</v>
      </c>
      <c r="BM542" s="25">
        <f t="shared" si="1099"/>
        <v>130246.49</v>
      </c>
      <c r="BN542" s="25">
        <f t="shared" si="1100"/>
        <v>34248.46</v>
      </c>
      <c r="BO542" s="25">
        <f t="shared" si="1101"/>
        <v>36065.620000000003</v>
      </c>
      <c r="BP542" s="25">
        <f t="shared" si="1102"/>
        <v>36065.620000000003</v>
      </c>
      <c r="BQ542" s="25">
        <f t="shared" si="1103"/>
        <v>0</v>
      </c>
      <c r="BR542" s="25">
        <f t="shared" si="817"/>
        <v>0</v>
      </c>
      <c r="BS542" s="25">
        <f t="shared" si="818"/>
        <v>0</v>
      </c>
      <c r="BT542" s="25">
        <f t="shared" si="1104"/>
        <v>0</v>
      </c>
      <c r="BU542" s="25">
        <f t="shared" si="819"/>
        <v>0</v>
      </c>
      <c r="BV542" s="25">
        <f t="shared" si="820"/>
        <v>0</v>
      </c>
      <c r="BW542" s="30"/>
      <c r="BX542" s="30"/>
      <c r="BY542" s="30"/>
      <c r="BZ542" s="25">
        <f t="shared" si="1105"/>
        <v>0</v>
      </c>
      <c r="CA542" s="25">
        <f t="shared" si="1106"/>
        <v>0</v>
      </c>
      <c r="CB542" s="25">
        <f t="shared" si="1107"/>
        <v>0</v>
      </c>
      <c r="CC542" s="25">
        <f t="shared" si="1108"/>
        <v>0</v>
      </c>
      <c r="CD542" s="25">
        <f t="shared" si="1109"/>
        <v>0</v>
      </c>
      <c r="CE542" s="25">
        <f t="shared" si="1110"/>
        <v>0</v>
      </c>
      <c r="CF542" s="25">
        <f t="shared" si="1111"/>
        <v>0</v>
      </c>
      <c r="CG542" s="25">
        <f t="shared" si="1112"/>
        <v>0</v>
      </c>
      <c r="CH542" s="25">
        <f t="shared" si="1113"/>
        <v>0</v>
      </c>
      <c r="CI542" s="25">
        <f t="shared" si="1114"/>
        <v>0</v>
      </c>
      <c r="CJ542" s="25">
        <f t="shared" si="1115"/>
        <v>0</v>
      </c>
      <c r="CK542" s="25">
        <f t="shared" si="1116"/>
        <v>0</v>
      </c>
      <c r="CL542" s="25">
        <f t="shared" si="1117"/>
        <v>0</v>
      </c>
      <c r="CM542" s="25">
        <f t="shared" si="821"/>
        <v>0</v>
      </c>
      <c r="CN542" s="25">
        <f t="shared" si="822"/>
        <v>0</v>
      </c>
      <c r="CO542" s="25">
        <f t="shared" si="1118"/>
        <v>0</v>
      </c>
      <c r="CP542" s="25">
        <f t="shared" si="823"/>
        <v>0</v>
      </c>
      <c r="CQ542" s="25">
        <f t="shared" si="824"/>
        <v>0</v>
      </c>
      <c r="CR542" s="30"/>
      <c r="CS542" s="30"/>
      <c r="CT542" s="30"/>
      <c r="CU542" s="25">
        <f t="shared" si="1119"/>
        <v>0</v>
      </c>
      <c r="CV542" s="25">
        <f t="shared" si="1120"/>
        <v>0</v>
      </c>
      <c r="CW542" s="25">
        <f t="shared" si="1121"/>
        <v>0</v>
      </c>
      <c r="CX542" s="25">
        <f t="shared" si="1122"/>
        <v>0</v>
      </c>
      <c r="CY542" s="25">
        <f t="shared" si="1123"/>
        <v>0</v>
      </c>
      <c r="CZ542" s="25">
        <f t="shared" si="1124"/>
        <v>0</v>
      </c>
      <c r="DA542" s="25">
        <f t="shared" si="1125"/>
        <v>121842.14</v>
      </c>
      <c r="DB542" s="25">
        <f t="shared" si="1126"/>
        <v>121639.33</v>
      </c>
      <c r="DC542" s="25">
        <f t="shared" si="1127"/>
        <v>121639.33</v>
      </c>
      <c r="DD542" s="25">
        <f t="shared" si="1128"/>
        <v>38156.370000000003</v>
      </c>
      <c r="DE542" s="25">
        <f t="shared" si="1129"/>
        <v>40229.730000000003</v>
      </c>
      <c r="DF542" s="25">
        <f t="shared" si="1130"/>
        <v>40229.730000000003</v>
      </c>
      <c r="DG542" s="25">
        <f t="shared" si="1131"/>
        <v>0</v>
      </c>
      <c r="DH542" s="25">
        <f t="shared" si="825"/>
        <v>0</v>
      </c>
      <c r="DI542" s="25">
        <f t="shared" si="826"/>
        <v>0</v>
      </c>
      <c r="DJ542" s="25">
        <f t="shared" si="1132"/>
        <v>0</v>
      </c>
      <c r="DK542" s="25">
        <f t="shared" si="827"/>
        <v>0</v>
      </c>
      <c r="DL542" s="25">
        <f t="shared" si="828"/>
        <v>0</v>
      </c>
      <c r="DM542" s="30"/>
      <c r="DN542" s="30"/>
      <c r="DO542" s="30"/>
      <c r="DP542" s="25">
        <f t="shared" si="1133"/>
        <v>0</v>
      </c>
      <c r="DQ542" s="25">
        <f t="shared" si="1134"/>
        <v>0</v>
      </c>
      <c r="DR542" s="25">
        <f t="shared" si="1135"/>
        <v>0</v>
      </c>
      <c r="DS542" s="25">
        <f t="shared" si="1136"/>
        <v>0</v>
      </c>
      <c r="DT542" s="25">
        <f t="shared" si="1137"/>
        <v>0</v>
      </c>
      <c r="DU542" s="25">
        <f t="shared" si="1138"/>
        <v>0</v>
      </c>
      <c r="DV542" s="25">
        <f t="shared" si="1139"/>
        <v>123044.89</v>
      </c>
      <c r="DW542" s="25">
        <f t="shared" si="1140"/>
        <v>123249.63</v>
      </c>
      <c r="DX542" s="25">
        <f t="shared" si="1141"/>
        <v>123249.63</v>
      </c>
      <c r="DY542" s="25">
        <f t="shared" si="1142"/>
        <v>40098.54</v>
      </c>
      <c r="DZ542" s="25">
        <f t="shared" si="1143"/>
        <v>42164.89</v>
      </c>
      <c r="EA542" s="25">
        <f t="shared" si="1144"/>
        <v>42164.89</v>
      </c>
      <c r="EB542" s="25">
        <f t="shared" si="1145"/>
        <v>0</v>
      </c>
      <c r="EC542" s="25">
        <f t="shared" si="829"/>
        <v>0</v>
      </c>
      <c r="ED542" s="25">
        <f t="shared" si="830"/>
        <v>0</v>
      </c>
      <c r="EE542" s="25">
        <f t="shared" si="1146"/>
        <v>0</v>
      </c>
      <c r="EF542" s="25">
        <f t="shared" si="831"/>
        <v>0</v>
      </c>
      <c r="EG542" s="25">
        <f t="shared" si="832"/>
        <v>0</v>
      </c>
      <c r="EH542" s="30">
        <v>50</v>
      </c>
      <c r="EI542" s="30">
        <v>50</v>
      </c>
      <c r="EJ542" s="30">
        <v>50</v>
      </c>
      <c r="EK542" s="25">
        <f t="shared" si="1147"/>
        <v>5843400</v>
      </c>
      <c r="EL542" s="25">
        <f t="shared" si="1148"/>
        <v>6081950</v>
      </c>
      <c r="EM542" s="25">
        <f t="shared" si="1149"/>
        <v>6081950</v>
      </c>
      <c r="EN542" s="25">
        <f t="shared" si="1150"/>
        <v>3506585.5</v>
      </c>
      <c r="EO542" s="25">
        <f t="shared" si="1151"/>
        <v>3559685.5</v>
      </c>
      <c r="EP542" s="25">
        <f t="shared" si="1152"/>
        <v>3559685.5</v>
      </c>
      <c r="EQ542" s="25">
        <f t="shared" si="1153"/>
        <v>126218</v>
      </c>
      <c r="ER542" s="25">
        <f t="shared" si="1154"/>
        <v>131370</v>
      </c>
      <c r="ES542" s="25">
        <f t="shared" si="1155"/>
        <v>131370</v>
      </c>
      <c r="ET542" s="25">
        <f t="shared" si="1156"/>
        <v>41060.400000000001</v>
      </c>
      <c r="EU542" s="25">
        <f t="shared" si="1157"/>
        <v>42897.46</v>
      </c>
      <c r="EV542" s="25">
        <f t="shared" si="1158"/>
        <v>42897.46</v>
      </c>
      <c r="EW542" s="25">
        <f t="shared" si="1159"/>
        <v>6310900</v>
      </c>
      <c r="EX542" s="25">
        <f t="shared" si="833"/>
        <v>6568500</v>
      </c>
      <c r="EY542" s="25">
        <f t="shared" si="834"/>
        <v>6568500</v>
      </c>
      <c r="EZ542" s="25">
        <f t="shared" si="1160"/>
        <v>2053020</v>
      </c>
      <c r="FA542" s="25">
        <f t="shared" si="835"/>
        <v>2144873</v>
      </c>
      <c r="FB542" s="25">
        <f t="shared" si="836"/>
        <v>2144873</v>
      </c>
      <c r="FC542" s="30"/>
      <c r="FD542" s="30"/>
      <c r="FE542" s="30"/>
      <c r="FF542" s="25">
        <f t="shared" si="1161"/>
        <v>0</v>
      </c>
      <c r="FG542" s="25">
        <f t="shared" si="1162"/>
        <v>0</v>
      </c>
      <c r="FH542" s="25">
        <f t="shared" si="1163"/>
        <v>0</v>
      </c>
      <c r="FI542" s="25">
        <f t="shared" si="1164"/>
        <v>0</v>
      </c>
      <c r="FJ542" s="25">
        <f t="shared" si="1165"/>
        <v>0</v>
      </c>
      <c r="FK542" s="25">
        <f t="shared" si="1166"/>
        <v>0</v>
      </c>
      <c r="FL542" s="25">
        <f t="shared" si="1167"/>
        <v>121900.09</v>
      </c>
      <c r="FM542" s="25">
        <f t="shared" si="1168"/>
        <v>120213.24</v>
      </c>
      <c r="FN542" s="25">
        <f t="shared" si="1169"/>
        <v>120213.24</v>
      </c>
      <c r="FO542" s="25">
        <f t="shared" si="1170"/>
        <v>30052.12</v>
      </c>
      <c r="FP542" s="25">
        <f t="shared" si="1171"/>
        <v>31543.01</v>
      </c>
      <c r="FQ542" s="25">
        <f t="shared" si="1172"/>
        <v>31543.01</v>
      </c>
      <c r="FR542" s="25">
        <f t="shared" si="1173"/>
        <v>0</v>
      </c>
      <c r="FS542" s="25">
        <f t="shared" si="837"/>
        <v>0</v>
      </c>
      <c r="FT542" s="25">
        <f t="shared" si="838"/>
        <v>0</v>
      </c>
      <c r="FU542" s="25">
        <f t="shared" si="1174"/>
        <v>0</v>
      </c>
      <c r="FV542" s="25">
        <f t="shared" si="839"/>
        <v>0</v>
      </c>
      <c r="FW542" s="25">
        <f t="shared" si="840"/>
        <v>0</v>
      </c>
      <c r="FX542" s="30">
        <f>28-28</f>
        <v>0</v>
      </c>
      <c r="FY542" s="30">
        <f t="shared" ref="FY542:FZ542" si="1894">28-28</f>
        <v>0</v>
      </c>
      <c r="FZ542" s="30">
        <f t="shared" si="1894"/>
        <v>0</v>
      </c>
      <c r="GA542" s="25">
        <f t="shared" si="1176"/>
        <v>0</v>
      </c>
      <c r="GB542" s="25">
        <f t="shared" si="1177"/>
        <v>0</v>
      </c>
      <c r="GC542" s="25">
        <f t="shared" si="1178"/>
        <v>0</v>
      </c>
      <c r="GD542" s="25">
        <f t="shared" si="1179"/>
        <v>0</v>
      </c>
      <c r="GE542" s="25">
        <f t="shared" si="1180"/>
        <v>0</v>
      </c>
      <c r="GF542" s="25">
        <f t="shared" si="1181"/>
        <v>0</v>
      </c>
      <c r="GG542" s="25">
        <f t="shared" si="1182"/>
        <v>0</v>
      </c>
      <c r="GH542" s="25">
        <f t="shared" si="1183"/>
        <v>0</v>
      </c>
      <c r="GI542" s="25">
        <f t="shared" si="1184"/>
        <v>0</v>
      </c>
      <c r="GJ542" s="25">
        <f t="shared" si="1185"/>
        <v>0</v>
      </c>
      <c r="GK542" s="25">
        <f t="shared" si="1186"/>
        <v>0</v>
      </c>
      <c r="GL542" s="25">
        <f t="shared" si="1187"/>
        <v>0</v>
      </c>
      <c r="GM542" s="25">
        <f t="shared" si="1188"/>
        <v>0</v>
      </c>
      <c r="GN542" s="25">
        <f t="shared" si="842"/>
        <v>0</v>
      </c>
      <c r="GO542" s="25">
        <f t="shared" si="843"/>
        <v>0</v>
      </c>
      <c r="GP542" s="25">
        <f t="shared" si="1189"/>
        <v>0</v>
      </c>
      <c r="GQ542" s="25">
        <f t="shared" si="844"/>
        <v>0</v>
      </c>
      <c r="GR542" s="25">
        <f t="shared" si="845"/>
        <v>0</v>
      </c>
      <c r="GS542" s="30"/>
      <c r="GT542" s="30"/>
      <c r="GU542" s="30"/>
      <c r="GV542" s="25">
        <f t="shared" si="1190"/>
        <v>0</v>
      </c>
      <c r="GW542" s="25">
        <f t="shared" si="1191"/>
        <v>0</v>
      </c>
      <c r="GX542" s="25">
        <f t="shared" si="1192"/>
        <v>0</v>
      </c>
      <c r="GY542" s="25">
        <f t="shared" si="1193"/>
        <v>0</v>
      </c>
      <c r="GZ542" s="25">
        <f t="shared" si="1194"/>
        <v>0</v>
      </c>
      <c r="HA542" s="25">
        <f t="shared" si="1195"/>
        <v>0</v>
      </c>
      <c r="HB542" s="25">
        <f t="shared" si="1196"/>
        <v>121762.11</v>
      </c>
      <c r="HC542" s="25">
        <f t="shared" si="1197"/>
        <v>111585.71</v>
      </c>
      <c r="HD542" s="25">
        <f t="shared" si="1198"/>
        <v>111585.71</v>
      </c>
      <c r="HE542" s="25">
        <f t="shared" si="1199"/>
        <v>54236.49</v>
      </c>
      <c r="HF542" s="25">
        <f t="shared" si="1200"/>
        <v>57116.71</v>
      </c>
      <c r="HG542" s="25">
        <f t="shared" si="1201"/>
        <v>57116.71</v>
      </c>
      <c r="HH542" s="25">
        <f t="shared" si="1202"/>
        <v>0</v>
      </c>
      <c r="HI542" s="25">
        <f t="shared" si="846"/>
        <v>0</v>
      </c>
      <c r="HJ542" s="25">
        <f t="shared" si="847"/>
        <v>0</v>
      </c>
      <c r="HK542" s="25">
        <f t="shared" si="1203"/>
        <v>0</v>
      </c>
      <c r="HL542" s="25">
        <f t="shared" si="848"/>
        <v>0</v>
      </c>
      <c r="HM542" s="25">
        <f t="shared" si="849"/>
        <v>0</v>
      </c>
      <c r="HN542" s="123">
        <f>0+28</f>
        <v>28</v>
      </c>
      <c r="HO542" s="123">
        <f t="shared" ref="HO542:HP542" si="1895">0+28</f>
        <v>28</v>
      </c>
      <c r="HP542" s="123">
        <f t="shared" si="1895"/>
        <v>28</v>
      </c>
      <c r="HQ542" s="25">
        <f t="shared" si="1204"/>
        <v>3272304</v>
      </c>
      <c r="HR542" s="25">
        <f t="shared" si="1205"/>
        <v>3405892</v>
      </c>
      <c r="HS542" s="25">
        <f t="shared" si="1206"/>
        <v>3405892</v>
      </c>
      <c r="HT542" s="25">
        <f t="shared" si="1207"/>
        <v>1963687.88</v>
      </c>
      <c r="HU542" s="25">
        <f t="shared" si="1208"/>
        <v>1993423.88</v>
      </c>
      <c r="HV542" s="25">
        <f t="shared" si="1209"/>
        <v>1993423.88</v>
      </c>
      <c r="HW542" s="25">
        <f t="shared" si="1210"/>
        <v>96422.84</v>
      </c>
      <c r="HX542" s="25">
        <f t="shared" si="1211"/>
        <v>122335.93</v>
      </c>
      <c r="HY542" s="25">
        <f t="shared" si="1212"/>
        <v>122335.93</v>
      </c>
      <c r="HZ542" s="25">
        <f t="shared" si="1213"/>
        <v>30971.66</v>
      </c>
      <c r="IA542" s="25">
        <f t="shared" si="1214"/>
        <v>30844.11</v>
      </c>
      <c r="IB542" s="25">
        <f t="shared" si="1215"/>
        <v>30844.11</v>
      </c>
      <c r="IC542" s="25">
        <f t="shared" si="1216"/>
        <v>2699839.52</v>
      </c>
      <c r="ID542" s="25">
        <f t="shared" si="850"/>
        <v>3425406.04</v>
      </c>
      <c r="IE542" s="25">
        <f t="shared" si="851"/>
        <v>3425406.04</v>
      </c>
      <c r="IF542" s="25">
        <f t="shared" si="1217"/>
        <v>867206.48</v>
      </c>
      <c r="IG542" s="25">
        <f t="shared" si="852"/>
        <v>863635.08</v>
      </c>
      <c r="IH542" s="25">
        <f t="shared" si="853"/>
        <v>863635.08</v>
      </c>
      <c r="II542" s="30"/>
      <c r="IJ542" s="30"/>
      <c r="IK542" s="30"/>
      <c r="IL542" s="25">
        <f t="shared" si="1218"/>
        <v>0</v>
      </c>
      <c r="IM542" s="25">
        <f t="shared" si="1219"/>
        <v>0</v>
      </c>
      <c r="IN542" s="25">
        <f t="shared" si="1220"/>
        <v>0</v>
      </c>
      <c r="IO542" s="25">
        <f t="shared" si="1221"/>
        <v>0</v>
      </c>
      <c r="IP542" s="25">
        <f t="shared" si="1222"/>
        <v>0</v>
      </c>
      <c r="IQ542" s="25">
        <f t="shared" si="1223"/>
        <v>0</v>
      </c>
      <c r="IR542" s="25">
        <f t="shared" si="1224"/>
        <v>121921.34</v>
      </c>
      <c r="IS542" s="25">
        <f t="shared" si="1225"/>
        <v>122354.48</v>
      </c>
      <c r="IT542" s="25">
        <f t="shared" si="1226"/>
        <v>122354.48</v>
      </c>
      <c r="IU542" s="25">
        <f t="shared" si="1227"/>
        <v>32446.5</v>
      </c>
      <c r="IV542" s="25">
        <f t="shared" si="1228"/>
        <v>33964.65</v>
      </c>
      <c r="IW542" s="25">
        <f t="shared" si="1229"/>
        <v>33964.65</v>
      </c>
      <c r="IX542" s="25">
        <f t="shared" si="1230"/>
        <v>0</v>
      </c>
      <c r="IY542" s="25">
        <f t="shared" si="854"/>
        <v>0</v>
      </c>
      <c r="IZ542" s="25">
        <f t="shared" si="855"/>
        <v>0</v>
      </c>
      <c r="JA542" s="25">
        <f t="shared" si="1231"/>
        <v>0</v>
      </c>
      <c r="JB542" s="25">
        <f t="shared" si="856"/>
        <v>0</v>
      </c>
      <c r="JC542" s="25">
        <f t="shared" si="857"/>
        <v>0</v>
      </c>
      <c r="JD542" s="30">
        <v>53</v>
      </c>
      <c r="JE542" s="30">
        <v>53</v>
      </c>
      <c r="JF542" s="30">
        <v>53</v>
      </c>
      <c r="JG542" s="25">
        <f t="shared" si="1232"/>
        <v>6194004</v>
      </c>
      <c r="JH542" s="25">
        <f t="shared" si="1233"/>
        <v>6446867</v>
      </c>
      <c r="JI542" s="25">
        <f t="shared" si="1234"/>
        <v>6446867</v>
      </c>
      <c r="JJ542" s="25">
        <f t="shared" si="1235"/>
        <v>3716980.63</v>
      </c>
      <c r="JK542" s="25">
        <f t="shared" si="1236"/>
        <v>3773266.63</v>
      </c>
      <c r="JL542" s="25">
        <f t="shared" si="1237"/>
        <v>3773266.63</v>
      </c>
      <c r="JM542" s="25">
        <f t="shared" si="1238"/>
        <v>121858.49</v>
      </c>
      <c r="JN542" s="25">
        <f t="shared" si="1239"/>
        <v>117049.06</v>
      </c>
      <c r="JO542" s="25">
        <f t="shared" si="1240"/>
        <v>117049.06</v>
      </c>
      <c r="JP542" s="25">
        <f t="shared" si="1241"/>
        <v>46701.8</v>
      </c>
      <c r="JQ542" s="25">
        <f t="shared" si="1242"/>
        <v>49068.42</v>
      </c>
      <c r="JR542" s="25">
        <f t="shared" si="1243"/>
        <v>49068.42</v>
      </c>
      <c r="JS542" s="25">
        <f t="shared" si="1244"/>
        <v>6458499.9699999997</v>
      </c>
      <c r="JT542" s="25">
        <f t="shared" si="858"/>
        <v>6203600.1799999997</v>
      </c>
      <c r="JU542" s="25">
        <f t="shared" si="859"/>
        <v>6203600.1799999997</v>
      </c>
      <c r="JV542" s="25">
        <f t="shared" si="1245"/>
        <v>2475195.4</v>
      </c>
      <c r="JW542" s="25">
        <f t="shared" si="860"/>
        <v>2600626.2599999998</v>
      </c>
      <c r="JX542" s="25">
        <f t="shared" si="861"/>
        <v>2600626.2599999998</v>
      </c>
      <c r="JY542" s="30"/>
      <c r="JZ542" s="30"/>
      <c r="KA542" s="30"/>
      <c r="KB542" s="25">
        <f t="shared" si="1246"/>
        <v>0</v>
      </c>
      <c r="KC542" s="25">
        <f t="shared" si="1247"/>
        <v>0</v>
      </c>
      <c r="KD542" s="25">
        <f t="shared" si="1248"/>
        <v>0</v>
      </c>
      <c r="KE542" s="25">
        <f t="shared" si="1249"/>
        <v>0</v>
      </c>
      <c r="KF542" s="25">
        <f t="shared" si="1250"/>
        <v>0</v>
      </c>
      <c r="KG542" s="25">
        <f t="shared" si="1251"/>
        <v>0</v>
      </c>
      <c r="KH542" s="25">
        <f t="shared" si="1252"/>
        <v>122814.36</v>
      </c>
      <c r="KI542" s="25">
        <f t="shared" si="1253"/>
        <v>127461.31</v>
      </c>
      <c r="KJ542" s="25">
        <f t="shared" si="1254"/>
        <v>127461.31</v>
      </c>
      <c r="KK542" s="25">
        <f t="shared" si="1255"/>
        <v>30231.15</v>
      </c>
      <c r="KL542" s="25">
        <f t="shared" si="1256"/>
        <v>31713.07</v>
      </c>
      <c r="KM542" s="25">
        <f t="shared" si="1257"/>
        <v>31713.07</v>
      </c>
      <c r="KN542" s="25">
        <f t="shared" si="1258"/>
        <v>0</v>
      </c>
      <c r="KO542" s="25">
        <f t="shared" si="862"/>
        <v>0</v>
      </c>
      <c r="KP542" s="25">
        <f t="shared" si="863"/>
        <v>0</v>
      </c>
      <c r="KQ542" s="25">
        <f t="shared" si="1259"/>
        <v>0</v>
      </c>
      <c r="KR542" s="25">
        <f t="shared" si="864"/>
        <v>0</v>
      </c>
      <c r="KS542" s="25">
        <f t="shared" si="865"/>
        <v>0</v>
      </c>
      <c r="KT542" s="30"/>
      <c r="KU542" s="30"/>
      <c r="KV542" s="30"/>
      <c r="KW542" s="25">
        <f t="shared" si="1260"/>
        <v>0</v>
      </c>
      <c r="KX542" s="25">
        <f t="shared" si="1261"/>
        <v>0</v>
      </c>
      <c r="KY542" s="25">
        <f t="shared" si="1262"/>
        <v>0</v>
      </c>
      <c r="KZ542" s="25">
        <f t="shared" si="1263"/>
        <v>0</v>
      </c>
      <c r="LA542" s="25">
        <f t="shared" si="1264"/>
        <v>0</v>
      </c>
      <c r="LB542" s="25">
        <f t="shared" si="1265"/>
        <v>0</v>
      </c>
      <c r="LC542" s="25">
        <f t="shared" si="1266"/>
        <v>122215.18</v>
      </c>
      <c r="LD542" s="25">
        <f t="shared" si="1267"/>
        <v>125035.88</v>
      </c>
      <c r="LE542" s="25">
        <f t="shared" si="1268"/>
        <v>125035.88</v>
      </c>
      <c r="LF542" s="25">
        <f t="shared" si="1269"/>
        <v>27406.76</v>
      </c>
      <c r="LG542" s="25">
        <f t="shared" si="1270"/>
        <v>28777.75</v>
      </c>
      <c r="LH542" s="25">
        <f t="shared" si="1271"/>
        <v>28777.75</v>
      </c>
      <c r="LI542" s="25">
        <f t="shared" si="1272"/>
        <v>0</v>
      </c>
      <c r="LJ542" s="25">
        <f t="shared" si="866"/>
        <v>0</v>
      </c>
      <c r="LK542" s="25">
        <f t="shared" si="867"/>
        <v>0</v>
      </c>
      <c r="LL542" s="25">
        <f t="shared" si="1273"/>
        <v>0</v>
      </c>
      <c r="LM542" s="25">
        <f t="shared" si="868"/>
        <v>0</v>
      </c>
      <c r="LN542" s="25">
        <f t="shared" si="869"/>
        <v>0</v>
      </c>
      <c r="LO542" s="30"/>
      <c r="LP542" s="30"/>
      <c r="LQ542" s="30"/>
      <c r="LR542" s="25">
        <f t="shared" si="1274"/>
        <v>0</v>
      </c>
      <c r="LS542" s="25">
        <f t="shared" si="1275"/>
        <v>0</v>
      </c>
      <c r="LT542" s="25">
        <f t="shared" si="1276"/>
        <v>0</v>
      </c>
      <c r="LU542" s="25">
        <f t="shared" si="1277"/>
        <v>0</v>
      </c>
      <c r="LV542" s="25">
        <f t="shared" si="1278"/>
        <v>0</v>
      </c>
      <c r="LW542" s="25">
        <f t="shared" si="1279"/>
        <v>0</v>
      </c>
      <c r="LX542" s="25">
        <f t="shared" si="1280"/>
        <v>122218.2</v>
      </c>
      <c r="LY542" s="25">
        <f t="shared" si="1281"/>
        <v>113597.79</v>
      </c>
      <c r="LZ542" s="25">
        <f t="shared" si="1282"/>
        <v>113597.79</v>
      </c>
      <c r="MA542" s="25">
        <f t="shared" si="1283"/>
        <v>39390.31</v>
      </c>
      <c r="MB542" s="25">
        <f t="shared" si="1284"/>
        <v>41330.04</v>
      </c>
      <c r="MC542" s="25">
        <f t="shared" si="1285"/>
        <v>41330.04</v>
      </c>
      <c r="MD542" s="25">
        <f t="shared" si="1286"/>
        <v>0</v>
      </c>
      <c r="ME542" s="25">
        <f t="shared" si="870"/>
        <v>0</v>
      </c>
      <c r="MF542" s="25">
        <f t="shared" si="871"/>
        <v>0</v>
      </c>
      <c r="MG542" s="25">
        <f t="shared" si="1287"/>
        <v>0</v>
      </c>
      <c r="MH542" s="25">
        <f t="shared" si="872"/>
        <v>0</v>
      </c>
      <c r="MI542" s="25">
        <f t="shared" si="873"/>
        <v>0</v>
      </c>
      <c r="MJ542" s="30"/>
      <c r="MK542" s="30"/>
      <c r="ML542" s="30"/>
      <c r="MM542" s="25">
        <f t="shared" si="1288"/>
        <v>0</v>
      </c>
      <c r="MN542" s="25">
        <f t="shared" si="1289"/>
        <v>0</v>
      </c>
      <c r="MO542" s="25">
        <f t="shared" si="1290"/>
        <v>0</v>
      </c>
      <c r="MP542" s="25">
        <f t="shared" si="1291"/>
        <v>0</v>
      </c>
      <c r="MQ542" s="25">
        <f t="shared" si="1292"/>
        <v>0</v>
      </c>
      <c r="MR542" s="25">
        <f t="shared" si="1293"/>
        <v>0</v>
      </c>
      <c r="MS542" s="25">
        <f t="shared" si="1294"/>
        <v>122620.54</v>
      </c>
      <c r="MT542" s="25">
        <f t="shared" si="1295"/>
        <v>113835.84</v>
      </c>
      <c r="MU542" s="25">
        <f t="shared" si="1296"/>
        <v>113835.84</v>
      </c>
      <c r="MV542" s="25">
        <f t="shared" si="1297"/>
        <v>41092.74</v>
      </c>
      <c r="MW542" s="25">
        <f t="shared" si="1298"/>
        <v>43133.5</v>
      </c>
      <c r="MX542" s="25">
        <f t="shared" si="1299"/>
        <v>43133.5</v>
      </c>
      <c r="MY542" s="25">
        <f t="shared" si="1300"/>
        <v>0</v>
      </c>
      <c r="MZ542" s="25">
        <f t="shared" si="874"/>
        <v>0</v>
      </c>
      <c r="NA542" s="25">
        <f t="shared" si="875"/>
        <v>0</v>
      </c>
      <c r="NB542" s="25">
        <f t="shared" si="1301"/>
        <v>0</v>
      </c>
      <c r="NC542" s="25">
        <f t="shared" si="876"/>
        <v>0</v>
      </c>
      <c r="ND542" s="25">
        <f t="shared" si="877"/>
        <v>0</v>
      </c>
      <c r="NE542" s="30"/>
      <c r="NF542" s="30"/>
      <c r="NG542" s="30"/>
      <c r="NH542" s="25">
        <f t="shared" si="1302"/>
        <v>0</v>
      </c>
      <c r="NI542" s="25">
        <f t="shared" si="1303"/>
        <v>0</v>
      </c>
      <c r="NJ542" s="25">
        <f t="shared" si="1304"/>
        <v>0</v>
      </c>
      <c r="NK542" s="25">
        <f t="shared" si="1305"/>
        <v>0</v>
      </c>
      <c r="NL542" s="25">
        <f t="shared" si="1306"/>
        <v>0</v>
      </c>
      <c r="NM542" s="25">
        <f t="shared" si="1307"/>
        <v>0</v>
      </c>
      <c r="NN542" s="25">
        <f t="shared" si="1308"/>
        <v>121663.75</v>
      </c>
      <c r="NO542" s="25">
        <f t="shared" si="1309"/>
        <v>109179.53</v>
      </c>
      <c r="NP542" s="25">
        <f t="shared" si="1310"/>
        <v>109179.53</v>
      </c>
      <c r="NQ542" s="25">
        <f t="shared" si="1311"/>
        <v>29317.25</v>
      </c>
      <c r="NR542" s="25">
        <f t="shared" si="1312"/>
        <v>30716.2</v>
      </c>
      <c r="NS542" s="25">
        <f t="shared" si="1313"/>
        <v>30716.2</v>
      </c>
      <c r="NT542" s="25">
        <f t="shared" si="1314"/>
        <v>0</v>
      </c>
      <c r="NU542" s="25">
        <f t="shared" si="878"/>
        <v>0</v>
      </c>
      <c r="NV542" s="25">
        <f t="shared" si="879"/>
        <v>0</v>
      </c>
      <c r="NW542" s="25">
        <f t="shared" si="1315"/>
        <v>0</v>
      </c>
      <c r="NX542" s="25">
        <f t="shared" si="880"/>
        <v>0</v>
      </c>
      <c r="NY542" s="25">
        <f t="shared" si="881"/>
        <v>0</v>
      </c>
      <c r="NZ542" s="30"/>
      <c r="OA542" s="30"/>
      <c r="OB542" s="30"/>
      <c r="OC542" s="25">
        <f t="shared" si="1316"/>
        <v>0</v>
      </c>
      <c r="OD542" s="25">
        <f t="shared" si="1317"/>
        <v>0</v>
      </c>
      <c r="OE542" s="25">
        <f t="shared" si="1318"/>
        <v>0</v>
      </c>
      <c r="OF542" s="25">
        <f t="shared" si="1319"/>
        <v>0</v>
      </c>
      <c r="OG542" s="25">
        <f t="shared" si="1320"/>
        <v>0</v>
      </c>
      <c r="OH542" s="25">
        <f t="shared" si="1321"/>
        <v>0</v>
      </c>
      <c r="OI542" s="25">
        <f t="shared" si="1322"/>
        <v>122772.34</v>
      </c>
      <c r="OJ542" s="25">
        <f t="shared" si="1323"/>
        <v>120843.38</v>
      </c>
      <c r="OK542" s="25">
        <f t="shared" si="1324"/>
        <v>120843.38</v>
      </c>
      <c r="OL542" s="25">
        <f t="shared" si="1325"/>
        <v>42428.3</v>
      </c>
      <c r="OM542" s="25">
        <f t="shared" si="1326"/>
        <v>44514.31</v>
      </c>
      <c r="ON542" s="25">
        <f t="shared" si="1327"/>
        <v>44514.31</v>
      </c>
      <c r="OO542" s="25">
        <f t="shared" si="1328"/>
        <v>0</v>
      </c>
      <c r="OP542" s="25">
        <f t="shared" si="882"/>
        <v>0</v>
      </c>
      <c r="OQ542" s="25">
        <f t="shared" si="883"/>
        <v>0</v>
      </c>
      <c r="OR542" s="25">
        <f t="shared" si="1329"/>
        <v>0</v>
      </c>
      <c r="OS542" s="25">
        <f t="shared" si="884"/>
        <v>0</v>
      </c>
      <c r="OT542" s="25">
        <f t="shared" si="885"/>
        <v>0</v>
      </c>
      <c r="OU542" s="30">
        <v>95</v>
      </c>
      <c r="OV542" s="30">
        <v>95</v>
      </c>
      <c r="OW542" s="30">
        <v>95</v>
      </c>
      <c r="OX542" s="25">
        <f t="shared" si="1330"/>
        <v>11102460</v>
      </c>
      <c r="OY542" s="25">
        <f t="shared" si="1331"/>
        <v>11555705</v>
      </c>
      <c r="OZ542" s="25">
        <f t="shared" si="1332"/>
        <v>11555705</v>
      </c>
      <c r="PA542" s="25">
        <f t="shared" si="1333"/>
        <v>6662512.4500000002</v>
      </c>
      <c r="PB542" s="25">
        <f t="shared" si="1334"/>
        <v>6763402.4500000002</v>
      </c>
      <c r="PC542" s="25">
        <f t="shared" si="1335"/>
        <v>6763402.4500000002</v>
      </c>
      <c r="PD542" s="25">
        <f t="shared" si="1336"/>
        <v>122243.16</v>
      </c>
      <c r="PE542" s="25">
        <f t="shared" si="1337"/>
        <v>115236.84</v>
      </c>
      <c r="PF542" s="25">
        <f t="shared" si="1338"/>
        <v>115236.84</v>
      </c>
      <c r="PG542" s="25">
        <f t="shared" si="1339"/>
        <v>34362.69</v>
      </c>
      <c r="PH542" s="25">
        <f t="shared" si="1340"/>
        <v>36013.589999999997</v>
      </c>
      <c r="PI542" s="25">
        <f t="shared" si="1341"/>
        <v>36013.589999999997</v>
      </c>
      <c r="PJ542" s="25">
        <f t="shared" si="1342"/>
        <v>11613100.199999999</v>
      </c>
      <c r="PK542" s="25">
        <f t="shared" si="886"/>
        <v>10947499.800000001</v>
      </c>
      <c r="PL542" s="25">
        <f t="shared" si="887"/>
        <v>10947499.800000001</v>
      </c>
      <c r="PM542" s="25">
        <f t="shared" si="1343"/>
        <v>3264455.55</v>
      </c>
      <c r="PN542" s="25">
        <f t="shared" si="888"/>
        <v>3421291.05</v>
      </c>
      <c r="PO542" s="25">
        <f t="shared" si="889"/>
        <v>3421291.05</v>
      </c>
      <c r="PP542" s="30"/>
      <c r="PQ542" s="30"/>
      <c r="PR542" s="30"/>
      <c r="PS542" s="25">
        <f t="shared" si="1344"/>
        <v>0</v>
      </c>
      <c r="PT542" s="25">
        <f t="shared" si="1345"/>
        <v>0</v>
      </c>
      <c r="PU542" s="25">
        <f t="shared" si="1346"/>
        <v>0</v>
      </c>
      <c r="PV542" s="25">
        <f t="shared" si="1347"/>
        <v>0</v>
      </c>
      <c r="PW542" s="25">
        <f t="shared" si="1348"/>
        <v>0</v>
      </c>
      <c r="PX542" s="25">
        <f t="shared" si="1349"/>
        <v>0</v>
      </c>
      <c r="PY542" s="25">
        <f t="shared" si="1350"/>
        <v>122843.01</v>
      </c>
      <c r="PZ542" s="25">
        <f t="shared" si="1351"/>
        <v>113844.17</v>
      </c>
      <c r="QA542" s="25">
        <f t="shared" si="1352"/>
        <v>113844.17</v>
      </c>
      <c r="QB542" s="25">
        <f t="shared" si="1353"/>
        <v>39015.300000000003</v>
      </c>
      <c r="QC542" s="25">
        <f t="shared" si="1354"/>
        <v>40933.870000000003</v>
      </c>
      <c r="QD542" s="25">
        <f t="shared" si="1355"/>
        <v>40933.870000000003</v>
      </c>
      <c r="QE542" s="25">
        <f t="shared" si="1356"/>
        <v>0</v>
      </c>
      <c r="QF542" s="25">
        <f t="shared" si="890"/>
        <v>0</v>
      </c>
      <c r="QG542" s="25">
        <f t="shared" si="891"/>
        <v>0</v>
      </c>
      <c r="QH542" s="25">
        <f t="shared" si="1357"/>
        <v>0</v>
      </c>
      <c r="QI542" s="25">
        <f t="shared" si="892"/>
        <v>0</v>
      </c>
      <c r="QJ542" s="25">
        <f t="shared" si="893"/>
        <v>0</v>
      </c>
      <c r="QK542" s="30"/>
      <c r="QL542" s="30"/>
      <c r="QM542" s="30"/>
      <c r="QN542" s="25">
        <f t="shared" si="1358"/>
        <v>0</v>
      </c>
      <c r="QO542" s="25">
        <f t="shared" si="1359"/>
        <v>0</v>
      </c>
      <c r="QP542" s="25">
        <f t="shared" si="1360"/>
        <v>0</v>
      </c>
      <c r="QQ542" s="25">
        <f t="shared" si="1361"/>
        <v>0</v>
      </c>
      <c r="QR542" s="25">
        <f t="shared" si="1362"/>
        <v>0</v>
      </c>
      <c r="QS542" s="25">
        <f t="shared" si="1363"/>
        <v>0</v>
      </c>
      <c r="QT542" s="25">
        <f t="shared" si="1364"/>
        <v>122043.77</v>
      </c>
      <c r="QU542" s="25">
        <f t="shared" si="1365"/>
        <v>121126.97</v>
      </c>
      <c r="QV542" s="25">
        <f t="shared" si="1366"/>
        <v>121126.97</v>
      </c>
      <c r="QW542" s="25">
        <f t="shared" si="1367"/>
        <v>36283.22</v>
      </c>
      <c r="QX542" s="25">
        <f t="shared" si="1368"/>
        <v>37999.82</v>
      </c>
      <c r="QY542" s="25">
        <f t="shared" si="1369"/>
        <v>37999.82</v>
      </c>
      <c r="QZ542" s="25">
        <f t="shared" si="1370"/>
        <v>0</v>
      </c>
      <c r="RA542" s="25">
        <f t="shared" si="894"/>
        <v>0</v>
      </c>
      <c r="RB542" s="25">
        <f t="shared" si="895"/>
        <v>0</v>
      </c>
      <c r="RC542" s="25">
        <f t="shared" si="1371"/>
        <v>0</v>
      </c>
      <c r="RD542" s="25">
        <f t="shared" si="896"/>
        <v>0</v>
      </c>
      <c r="RE542" s="25">
        <f t="shared" si="897"/>
        <v>0</v>
      </c>
      <c r="RF542" s="30"/>
      <c r="RG542" s="30"/>
      <c r="RH542" s="30"/>
      <c r="RI542" s="25">
        <f t="shared" si="1372"/>
        <v>0</v>
      </c>
      <c r="RJ542" s="25">
        <f t="shared" si="1373"/>
        <v>0</v>
      </c>
      <c r="RK542" s="25">
        <f t="shared" si="1374"/>
        <v>0</v>
      </c>
      <c r="RL542" s="25">
        <f t="shared" si="1375"/>
        <v>0</v>
      </c>
      <c r="RM542" s="25">
        <f t="shared" si="1376"/>
        <v>0</v>
      </c>
      <c r="RN542" s="25">
        <f t="shared" si="1377"/>
        <v>0</v>
      </c>
      <c r="RO542" s="25">
        <f t="shared" si="1378"/>
        <v>122414.55</v>
      </c>
      <c r="RP542" s="25">
        <f t="shared" si="1379"/>
        <v>120094.3</v>
      </c>
      <c r="RQ542" s="25">
        <f t="shared" si="1380"/>
        <v>120094.3</v>
      </c>
      <c r="RR542" s="25">
        <f t="shared" si="1381"/>
        <v>26026.06</v>
      </c>
      <c r="RS542" s="25">
        <f t="shared" si="1382"/>
        <v>27226.48</v>
      </c>
      <c r="RT542" s="25">
        <f t="shared" si="1383"/>
        <v>27226.48</v>
      </c>
      <c r="RU542" s="25">
        <f t="shared" si="1384"/>
        <v>0</v>
      </c>
      <c r="RV542" s="25">
        <f t="shared" si="898"/>
        <v>0</v>
      </c>
      <c r="RW542" s="25">
        <f t="shared" si="899"/>
        <v>0</v>
      </c>
      <c r="RX542" s="25">
        <f t="shared" si="1385"/>
        <v>0</v>
      </c>
      <c r="RY542" s="25">
        <f t="shared" si="900"/>
        <v>0</v>
      </c>
      <c r="RZ542" s="25">
        <f t="shared" si="901"/>
        <v>0</v>
      </c>
      <c r="SA542" s="30">
        <v>14</v>
      </c>
      <c r="SB542" s="30">
        <v>14</v>
      </c>
      <c r="SC542" s="30">
        <v>14</v>
      </c>
      <c r="SD542" s="25">
        <f t="shared" si="1386"/>
        <v>1636152</v>
      </c>
      <c r="SE542" s="25">
        <f t="shared" si="1387"/>
        <v>1702946</v>
      </c>
      <c r="SF542" s="25">
        <f t="shared" si="1388"/>
        <v>1702946</v>
      </c>
      <c r="SG542" s="25">
        <f t="shared" si="1389"/>
        <v>981843.94</v>
      </c>
      <c r="SH542" s="25">
        <f t="shared" si="1390"/>
        <v>996711.94</v>
      </c>
      <c r="SI542" s="25">
        <f t="shared" si="1391"/>
        <v>996711.94</v>
      </c>
      <c r="SJ542" s="25">
        <f t="shared" si="1392"/>
        <v>119684.23</v>
      </c>
      <c r="SK542" s="25">
        <f t="shared" si="1393"/>
        <v>114706.78</v>
      </c>
      <c r="SL542" s="25">
        <f t="shared" si="1394"/>
        <v>114706.78</v>
      </c>
      <c r="SM542" s="25">
        <f t="shared" si="1395"/>
        <v>34555.040000000001</v>
      </c>
      <c r="SN542" s="25">
        <f t="shared" si="1396"/>
        <v>36148.120000000003</v>
      </c>
      <c r="SO542" s="25">
        <f t="shared" si="1397"/>
        <v>36148.120000000003</v>
      </c>
      <c r="SP542" s="25">
        <f t="shared" si="1398"/>
        <v>1675579.22</v>
      </c>
      <c r="SQ542" s="25">
        <f t="shared" si="902"/>
        <v>1605894.92</v>
      </c>
      <c r="SR542" s="25">
        <f t="shared" si="903"/>
        <v>1605894.92</v>
      </c>
      <c r="SS542" s="25">
        <f t="shared" si="1399"/>
        <v>483770.56</v>
      </c>
      <c r="ST542" s="25">
        <f t="shared" si="904"/>
        <v>506073.68</v>
      </c>
      <c r="SU542" s="25">
        <f t="shared" si="905"/>
        <v>506073.68</v>
      </c>
      <c r="SV542" s="30"/>
      <c r="SW542" s="30"/>
      <c r="SX542" s="30"/>
      <c r="SY542" s="25">
        <f t="shared" si="1401"/>
        <v>0</v>
      </c>
      <c r="SZ542" s="25">
        <f t="shared" si="1402"/>
        <v>0</v>
      </c>
      <c r="TA542" s="25">
        <f t="shared" si="1403"/>
        <v>0</v>
      </c>
      <c r="TB542" s="25">
        <f t="shared" si="1404"/>
        <v>0</v>
      </c>
      <c r="TC542" s="25">
        <f t="shared" si="1405"/>
        <v>0</v>
      </c>
      <c r="TD542" s="25">
        <f t="shared" si="1406"/>
        <v>0</v>
      </c>
      <c r="TE542" s="25">
        <f t="shared" si="1407"/>
        <v>122832.25</v>
      </c>
      <c r="TF542" s="25">
        <f t="shared" si="1408"/>
        <v>122639.56</v>
      </c>
      <c r="TG542" s="25">
        <f t="shared" si="1409"/>
        <v>122639.56</v>
      </c>
      <c r="TH542" s="25">
        <f t="shared" si="1410"/>
        <v>33879.21</v>
      </c>
      <c r="TI542" s="25">
        <f t="shared" si="1411"/>
        <v>35542.559999999998</v>
      </c>
      <c r="TJ542" s="25">
        <f t="shared" si="1412"/>
        <v>35542.559999999998</v>
      </c>
      <c r="TK542" s="25">
        <f t="shared" si="1413"/>
        <v>0</v>
      </c>
      <c r="TL542" s="25">
        <f t="shared" si="906"/>
        <v>0</v>
      </c>
      <c r="TM542" s="25">
        <f t="shared" si="907"/>
        <v>0</v>
      </c>
      <c r="TN542" s="25">
        <f t="shared" si="1414"/>
        <v>0</v>
      </c>
      <c r="TO542" s="25">
        <f t="shared" si="908"/>
        <v>0</v>
      </c>
      <c r="TP542" s="25">
        <f t="shared" si="909"/>
        <v>0</v>
      </c>
      <c r="TQ542" s="30"/>
      <c r="TR542" s="30"/>
      <c r="TS542" s="30"/>
      <c r="TT542" s="25">
        <f t="shared" si="1415"/>
        <v>0</v>
      </c>
      <c r="TU542" s="25">
        <f t="shared" si="1416"/>
        <v>0</v>
      </c>
      <c r="TV542" s="25">
        <f t="shared" si="1417"/>
        <v>0</v>
      </c>
      <c r="TW542" s="25">
        <f t="shared" si="1418"/>
        <v>0</v>
      </c>
      <c r="TX542" s="25">
        <f t="shared" si="1419"/>
        <v>0</v>
      </c>
      <c r="TY542" s="25">
        <f t="shared" si="1420"/>
        <v>0</v>
      </c>
      <c r="TZ542" s="25">
        <f t="shared" si="1421"/>
        <v>94804.19</v>
      </c>
      <c r="UA542" s="25">
        <f t="shared" si="1422"/>
        <v>122170.28</v>
      </c>
      <c r="UB542" s="25">
        <f t="shared" si="1423"/>
        <v>122170.28</v>
      </c>
      <c r="UC542" s="25">
        <f t="shared" si="1424"/>
        <v>28567.84</v>
      </c>
      <c r="UD542" s="25">
        <f t="shared" si="1425"/>
        <v>30786.52</v>
      </c>
      <c r="UE542" s="25">
        <f t="shared" si="1426"/>
        <v>30786.52</v>
      </c>
      <c r="UF542" s="25">
        <f t="shared" si="1427"/>
        <v>0</v>
      </c>
      <c r="UG542" s="25">
        <f t="shared" si="910"/>
        <v>0</v>
      </c>
      <c r="UH542" s="25">
        <f t="shared" si="911"/>
        <v>0</v>
      </c>
      <c r="UI542" s="25">
        <f t="shared" si="1428"/>
        <v>0</v>
      </c>
      <c r="UJ542" s="25">
        <f t="shared" si="912"/>
        <v>0</v>
      </c>
      <c r="UK542" s="25">
        <f t="shared" si="913"/>
        <v>0</v>
      </c>
      <c r="UL542" s="30">
        <v>26</v>
      </c>
      <c r="UM542" s="30">
        <v>26</v>
      </c>
      <c r="UN542" s="30">
        <v>26</v>
      </c>
      <c r="UO542" s="25">
        <f t="shared" si="1429"/>
        <v>3038568</v>
      </c>
      <c r="UP542" s="25">
        <f t="shared" si="1430"/>
        <v>3162614</v>
      </c>
      <c r="UQ542" s="25">
        <f t="shared" si="1431"/>
        <v>3162614</v>
      </c>
      <c r="UR542" s="25">
        <f t="shared" si="1432"/>
        <v>1823424.46</v>
      </c>
      <c r="US542" s="25">
        <f t="shared" si="1433"/>
        <v>1851036.46</v>
      </c>
      <c r="UT542" s="25">
        <f t="shared" si="1434"/>
        <v>1851036.46</v>
      </c>
      <c r="UU542" s="25">
        <f t="shared" si="1435"/>
        <v>122745.72</v>
      </c>
      <c r="UV542" s="25">
        <f t="shared" si="1436"/>
        <v>125937.81</v>
      </c>
      <c r="UW542" s="25">
        <f t="shared" si="1437"/>
        <v>125937.81</v>
      </c>
      <c r="UX542" s="25">
        <f t="shared" si="1438"/>
        <v>36348.85</v>
      </c>
      <c r="UY542" s="25">
        <f t="shared" si="1439"/>
        <v>29848.33</v>
      </c>
      <c r="UZ542" s="25">
        <f t="shared" si="1440"/>
        <v>29848.33</v>
      </c>
      <c r="VA542" s="25">
        <f t="shared" si="1441"/>
        <v>3191388.72</v>
      </c>
      <c r="VB542" s="25">
        <f t="shared" si="914"/>
        <v>3274383.06</v>
      </c>
      <c r="VC542" s="25">
        <f t="shared" si="915"/>
        <v>3274383.06</v>
      </c>
      <c r="VD542" s="25">
        <f t="shared" si="1442"/>
        <v>945070.1</v>
      </c>
      <c r="VE542" s="25">
        <f t="shared" si="916"/>
        <v>776056.58</v>
      </c>
      <c r="VF542" s="25">
        <f t="shared" si="917"/>
        <v>776056.58</v>
      </c>
      <c r="VG542" s="30"/>
      <c r="VH542" s="30"/>
      <c r="VI542" s="30"/>
      <c r="VJ542" s="25">
        <f t="shared" si="1444"/>
        <v>0</v>
      </c>
      <c r="VK542" s="25">
        <f t="shared" si="1445"/>
        <v>0</v>
      </c>
      <c r="VL542" s="25">
        <f t="shared" si="1446"/>
        <v>0</v>
      </c>
      <c r="VM542" s="25">
        <f t="shared" si="1447"/>
        <v>0</v>
      </c>
      <c r="VN542" s="25">
        <f t="shared" si="1448"/>
        <v>0</v>
      </c>
      <c r="VO542" s="25">
        <f t="shared" si="1449"/>
        <v>0</v>
      </c>
      <c r="VP542" s="25">
        <f t="shared" si="1450"/>
        <v>0</v>
      </c>
      <c r="VQ542" s="25">
        <f t="shared" si="1451"/>
        <v>0</v>
      </c>
      <c r="VR542" s="25">
        <f t="shared" si="1452"/>
        <v>0</v>
      </c>
      <c r="VS542" s="25">
        <f t="shared" si="1453"/>
        <v>0</v>
      </c>
      <c r="VT542" s="25">
        <f t="shared" si="1454"/>
        <v>0</v>
      </c>
      <c r="VU542" s="25">
        <f t="shared" si="1455"/>
        <v>0</v>
      </c>
      <c r="VV542" s="25">
        <f t="shared" si="1456"/>
        <v>0</v>
      </c>
      <c r="VW542" s="25">
        <f t="shared" si="919"/>
        <v>0</v>
      </c>
      <c r="VX542" s="25">
        <f t="shared" si="920"/>
        <v>0</v>
      </c>
      <c r="VY542" s="25">
        <f t="shared" si="1457"/>
        <v>0</v>
      </c>
      <c r="VZ542" s="25">
        <f t="shared" si="921"/>
        <v>0</v>
      </c>
      <c r="WA542" s="25">
        <f t="shared" si="922"/>
        <v>0</v>
      </c>
      <c r="WB542" s="30"/>
      <c r="WC542" s="30"/>
      <c r="WD542" s="30"/>
      <c r="WE542" s="25">
        <f t="shared" si="1458"/>
        <v>0</v>
      </c>
      <c r="WF542" s="25">
        <f t="shared" si="1459"/>
        <v>0</v>
      </c>
      <c r="WG542" s="25">
        <f t="shared" si="1460"/>
        <v>0</v>
      </c>
      <c r="WH542" s="25">
        <f t="shared" si="1461"/>
        <v>0</v>
      </c>
      <c r="WI542" s="25">
        <f t="shared" si="1462"/>
        <v>0</v>
      </c>
      <c r="WJ542" s="25">
        <f t="shared" si="1463"/>
        <v>0</v>
      </c>
      <c r="WK542" s="25">
        <f t="shared" si="1464"/>
        <v>123015.92</v>
      </c>
      <c r="WL542" s="25">
        <f t="shared" si="1465"/>
        <v>128040.8</v>
      </c>
      <c r="WM542" s="25">
        <f t="shared" si="1466"/>
        <v>128040.8</v>
      </c>
      <c r="WN542" s="25">
        <f t="shared" si="1467"/>
        <v>27570.71</v>
      </c>
      <c r="WO542" s="25">
        <f t="shared" si="1468"/>
        <v>28960.49</v>
      </c>
      <c r="WP542" s="25">
        <f t="shared" si="1469"/>
        <v>28960.49</v>
      </c>
      <c r="WQ542" s="25">
        <f t="shared" si="1470"/>
        <v>0</v>
      </c>
      <c r="WR542" s="25">
        <f t="shared" si="923"/>
        <v>0</v>
      </c>
      <c r="WS542" s="25">
        <f t="shared" si="924"/>
        <v>0</v>
      </c>
      <c r="WT542" s="25">
        <f t="shared" si="1471"/>
        <v>0</v>
      </c>
      <c r="WU542" s="25">
        <f t="shared" si="925"/>
        <v>0</v>
      </c>
      <c r="WV542" s="25">
        <f t="shared" si="926"/>
        <v>0</v>
      </c>
      <c r="WW542" s="30">
        <v>27</v>
      </c>
      <c r="WX542" s="30">
        <v>27</v>
      </c>
      <c r="WY542" s="30">
        <v>27</v>
      </c>
      <c r="WZ542" s="25">
        <f t="shared" si="1472"/>
        <v>3155436</v>
      </c>
      <c r="XA542" s="25">
        <f t="shared" si="1473"/>
        <v>3284253</v>
      </c>
      <c r="XB542" s="25">
        <f t="shared" si="1474"/>
        <v>3284253</v>
      </c>
      <c r="XC542" s="25">
        <f t="shared" si="1475"/>
        <v>1893556.17</v>
      </c>
      <c r="XD542" s="25">
        <f t="shared" si="1476"/>
        <v>1922230.17</v>
      </c>
      <c r="XE542" s="25">
        <f t="shared" si="1477"/>
        <v>1922230.17</v>
      </c>
      <c r="XF542" s="25">
        <f t="shared" si="1478"/>
        <v>122013.4</v>
      </c>
      <c r="XG542" s="25">
        <f t="shared" si="1479"/>
        <v>119080.33</v>
      </c>
      <c r="XH542" s="25">
        <f t="shared" si="1480"/>
        <v>119080.33</v>
      </c>
      <c r="XI542" s="25">
        <f t="shared" si="1481"/>
        <v>27140.01</v>
      </c>
      <c r="XJ542" s="25">
        <f t="shared" si="1482"/>
        <v>28401.72</v>
      </c>
      <c r="XK542" s="25">
        <f t="shared" si="1483"/>
        <v>28401.72</v>
      </c>
      <c r="XL542" s="25">
        <f t="shared" si="1484"/>
        <v>3294361.8</v>
      </c>
      <c r="XM542" s="25">
        <f t="shared" si="927"/>
        <v>3215168.91</v>
      </c>
      <c r="XN542" s="25">
        <f t="shared" si="928"/>
        <v>3215168.91</v>
      </c>
      <c r="XO542" s="25">
        <f t="shared" si="1485"/>
        <v>732780.27</v>
      </c>
      <c r="XP542" s="25">
        <f t="shared" si="929"/>
        <v>766846.44</v>
      </c>
      <c r="XQ542" s="25">
        <f t="shared" si="930"/>
        <v>766846.44</v>
      </c>
      <c r="XR542" s="30">
        <v>15</v>
      </c>
      <c r="XS542" s="30">
        <v>15</v>
      </c>
      <c r="XT542" s="30">
        <v>15</v>
      </c>
      <c r="XU542" s="25">
        <f t="shared" si="1486"/>
        <v>1753020</v>
      </c>
      <c r="XV542" s="25">
        <f t="shared" si="1487"/>
        <v>1824585</v>
      </c>
      <c r="XW542" s="25">
        <f t="shared" si="1488"/>
        <v>1824585</v>
      </c>
      <c r="XX542" s="25">
        <f t="shared" si="1489"/>
        <v>1051975.6499999999</v>
      </c>
      <c r="XY542" s="25">
        <f t="shared" si="1490"/>
        <v>1067905.6499999999</v>
      </c>
      <c r="XZ542" s="25">
        <f t="shared" si="1491"/>
        <v>1067905.6499999999</v>
      </c>
      <c r="YA542" s="25">
        <f t="shared" si="1492"/>
        <v>121634.2</v>
      </c>
      <c r="YB542" s="25">
        <f t="shared" si="1493"/>
        <v>117358.03</v>
      </c>
      <c r="YC542" s="25">
        <f t="shared" si="1494"/>
        <v>117358.03</v>
      </c>
      <c r="YD542" s="25">
        <f t="shared" si="1495"/>
        <v>25880.97</v>
      </c>
      <c r="YE542" s="25">
        <f t="shared" si="1496"/>
        <v>27095.35</v>
      </c>
      <c r="YF542" s="25">
        <f t="shared" si="1497"/>
        <v>27095.35</v>
      </c>
      <c r="YG542" s="25">
        <f t="shared" si="1498"/>
        <v>1824513</v>
      </c>
      <c r="YH542" s="25">
        <f t="shared" si="931"/>
        <v>1760370.45</v>
      </c>
      <c r="YI542" s="25">
        <f t="shared" si="932"/>
        <v>1760370.45</v>
      </c>
      <c r="YJ542" s="25">
        <f t="shared" si="1499"/>
        <v>388214.55</v>
      </c>
      <c r="YK542" s="25">
        <f t="shared" si="933"/>
        <v>406430.25</v>
      </c>
      <c r="YL542" s="25">
        <f t="shared" si="934"/>
        <v>406430.25</v>
      </c>
      <c r="YM542" s="30"/>
      <c r="YN542" s="30"/>
      <c r="YO542" s="30"/>
      <c r="YP542" s="25">
        <f t="shared" si="1500"/>
        <v>0</v>
      </c>
      <c r="YQ542" s="25">
        <f t="shared" si="1501"/>
        <v>0</v>
      </c>
      <c r="YR542" s="25">
        <f t="shared" si="1502"/>
        <v>0</v>
      </c>
      <c r="YS542" s="25">
        <f t="shared" si="1503"/>
        <v>0</v>
      </c>
      <c r="YT542" s="25">
        <f t="shared" si="1504"/>
        <v>0</v>
      </c>
      <c r="YU542" s="25">
        <f t="shared" si="1505"/>
        <v>0</v>
      </c>
      <c r="YV542" s="25">
        <f t="shared" si="1506"/>
        <v>121647.9</v>
      </c>
      <c r="YW542" s="25">
        <f t="shared" si="1507"/>
        <v>117612.91</v>
      </c>
      <c r="YX542" s="25">
        <f t="shared" si="1508"/>
        <v>117612.91</v>
      </c>
      <c r="YY542" s="25">
        <f t="shared" si="1509"/>
        <v>28619.95</v>
      </c>
      <c r="YZ542" s="25">
        <f t="shared" si="1510"/>
        <v>29996.79</v>
      </c>
      <c r="ZA542" s="25">
        <f t="shared" si="1511"/>
        <v>29996.79</v>
      </c>
      <c r="ZB542" s="25">
        <f t="shared" si="1512"/>
        <v>0</v>
      </c>
      <c r="ZC542" s="25">
        <f t="shared" si="935"/>
        <v>0</v>
      </c>
      <c r="ZD542" s="25">
        <f t="shared" si="936"/>
        <v>0</v>
      </c>
      <c r="ZE542" s="25">
        <f t="shared" si="1513"/>
        <v>0</v>
      </c>
      <c r="ZF542" s="25">
        <f t="shared" si="937"/>
        <v>0</v>
      </c>
      <c r="ZG542" s="25">
        <f t="shared" si="938"/>
        <v>0</v>
      </c>
      <c r="ZH542" s="30"/>
      <c r="ZI542" s="30"/>
      <c r="ZJ542" s="30"/>
      <c r="ZK542" s="25">
        <f t="shared" si="1514"/>
        <v>0</v>
      </c>
      <c r="ZL542" s="25">
        <f t="shared" si="1515"/>
        <v>0</v>
      </c>
      <c r="ZM542" s="25">
        <f t="shared" si="1516"/>
        <v>0</v>
      </c>
      <c r="ZN542" s="25">
        <f t="shared" si="1517"/>
        <v>0</v>
      </c>
      <c r="ZO542" s="25">
        <f t="shared" si="1518"/>
        <v>0</v>
      </c>
      <c r="ZP542" s="25">
        <f t="shared" si="1519"/>
        <v>0</v>
      </c>
      <c r="ZQ542" s="25">
        <f t="shared" si="1520"/>
        <v>121299.25</v>
      </c>
      <c r="ZR542" s="25">
        <f t="shared" si="1521"/>
        <v>92998.42</v>
      </c>
      <c r="ZS542" s="25">
        <f t="shared" si="1522"/>
        <v>92998.42</v>
      </c>
      <c r="ZT542" s="25">
        <f t="shared" si="1523"/>
        <v>27283.279999999999</v>
      </c>
      <c r="ZU542" s="25">
        <f t="shared" si="1524"/>
        <v>28575.35</v>
      </c>
      <c r="ZV542" s="25">
        <f t="shared" si="1525"/>
        <v>28575.35</v>
      </c>
      <c r="ZW542" s="25">
        <f t="shared" si="1526"/>
        <v>0</v>
      </c>
      <c r="ZX542" s="25">
        <f t="shared" si="939"/>
        <v>0</v>
      </c>
      <c r="ZY542" s="25">
        <f t="shared" si="940"/>
        <v>0</v>
      </c>
      <c r="ZZ542" s="25">
        <f t="shared" si="1527"/>
        <v>0</v>
      </c>
      <c r="AAA542" s="25">
        <f t="shared" si="941"/>
        <v>0</v>
      </c>
      <c r="AAB542" s="25">
        <f t="shared" si="942"/>
        <v>0</v>
      </c>
      <c r="AAC542" s="30"/>
      <c r="AAD542" s="30"/>
      <c r="AAE542" s="30"/>
      <c r="AAF542" s="25">
        <f t="shared" si="1528"/>
        <v>0</v>
      </c>
      <c r="AAG542" s="25">
        <f t="shared" si="1529"/>
        <v>0</v>
      </c>
      <c r="AAH542" s="25">
        <f t="shared" si="1530"/>
        <v>0</v>
      </c>
      <c r="AAI542" s="25">
        <f t="shared" si="1531"/>
        <v>0</v>
      </c>
      <c r="AAJ542" s="25">
        <f t="shared" si="1532"/>
        <v>0</v>
      </c>
      <c r="AAK542" s="25">
        <f t="shared" si="1533"/>
        <v>0</v>
      </c>
      <c r="AAL542" s="25">
        <f t="shared" si="1534"/>
        <v>122755.84</v>
      </c>
      <c r="AAM542" s="25">
        <f t="shared" si="1535"/>
        <v>126869.8</v>
      </c>
      <c r="AAN542" s="25">
        <f t="shared" si="1536"/>
        <v>126869.8</v>
      </c>
      <c r="AAO542" s="25">
        <f t="shared" si="1537"/>
        <v>35784.620000000003</v>
      </c>
      <c r="AAP542" s="25">
        <f t="shared" si="1538"/>
        <v>37511.050000000003</v>
      </c>
      <c r="AAQ542" s="25">
        <f t="shared" si="1539"/>
        <v>37511.050000000003</v>
      </c>
      <c r="AAR542" s="25">
        <f t="shared" si="1540"/>
        <v>0</v>
      </c>
      <c r="AAS542" s="25">
        <f t="shared" si="943"/>
        <v>0</v>
      </c>
      <c r="AAT542" s="25">
        <f t="shared" si="944"/>
        <v>0</v>
      </c>
      <c r="AAU542" s="25">
        <f t="shared" si="1541"/>
        <v>0</v>
      </c>
      <c r="AAV542" s="25">
        <f t="shared" si="945"/>
        <v>0</v>
      </c>
      <c r="AAW542" s="25">
        <f t="shared" si="946"/>
        <v>0</v>
      </c>
      <c r="AAX542" s="30">
        <v>73</v>
      </c>
      <c r="AAY542" s="30">
        <v>73</v>
      </c>
      <c r="AAZ542" s="30">
        <v>73</v>
      </c>
      <c r="ABA542" s="25">
        <f t="shared" si="1542"/>
        <v>8531364</v>
      </c>
      <c r="ABB542" s="25">
        <f t="shared" si="1543"/>
        <v>8879647</v>
      </c>
      <c r="ABC542" s="25">
        <f t="shared" si="1544"/>
        <v>8879647</v>
      </c>
      <c r="ABD542" s="25">
        <f t="shared" si="1545"/>
        <v>5119614.83</v>
      </c>
      <c r="ABE542" s="25">
        <f t="shared" si="1546"/>
        <v>5197140.83</v>
      </c>
      <c r="ABF542" s="25">
        <f t="shared" si="1547"/>
        <v>5197140.83</v>
      </c>
      <c r="ABG542" s="25">
        <f t="shared" si="1548"/>
        <v>121774.96</v>
      </c>
      <c r="ABH542" s="25">
        <f t="shared" si="1549"/>
        <v>119808.6</v>
      </c>
      <c r="ABI542" s="25">
        <f t="shared" si="1550"/>
        <v>119808.6</v>
      </c>
      <c r="ABJ542" s="25">
        <f t="shared" si="1551"/>
        <v>23287.25</v>
      </c>
      <c r="ABK542" s="25">
        <f t="shared" si="1552"/>
        <v>24314.7</v>
      </c>
      <c r="ABL542" s="25">
        <f t="shared" si="1553"/>
        <v>24314.7</v>
      </c>
      <c r="ABM542" s="25">
        <f t="shared" si="1554"/>
        <v>8889572.0800000001</v>
      </c>
      <c r="ABN542" s="25">
        <f t="shared" si="947"/>
        <v>8746027.8000000007</v>
      </c>
      <c r="ABO542" s="25">
        <f t="shared" si="948"/>
        <v>8746027.8000000007</v>
      </c>
      <c r="ABP542" s="25">
        <f t="shared" si="1555"/>
        <v>1699969.25</v>
      </c>
      <c r="ABQ542" s="25">
        <f t="shared" si="949"/>
        <v>1774973.1</v>
      </c>
      <c r="ABR542" s="25">
        <f t="shared" si="950"/>
        <v>1774973.1</v>
      </c>
      <c r="ABS542" s="30">
        <v>18</v>
      </c>
      <c r="ABT542" s="30">
        <v>18</v>
      </c>
      <c r="ABU542" s="30">
        <v>18</v>
      </c>
      <c r="ABV542" s="25">
        <f t="shared" si="1556"/>
        <v>2103624</v>
      </c>
      <c r="ABW542" s="25">
        <f t="shared" si="1557"/>
        <v>2189502</v>
      </c>
      <c r="ABX542" s="25">
        <f t="shared" si="1558"/>
        <v>2189502</v>
      </c>
      <c r="ABY542" s="25">
        <f t="shared" si="1559"/>
        <v>1262370.78</v>
      </c>
      <c r="ABZ542" s="25">
        <f t="shared" si="1560"/>
        <v>1281486.78</v>
      </c>
      <c r="ACA542" s="25">
        <f t="shared" si="1561"/>
        <v>1281486.78</v>
      </c>
      <c r="ACB542" s="25">
        <f t="shared" si="1562"/>
        <v>120446.85</v>
      </c>
      <c r="ACC542" s="25">
        <f t="shared" si="1563"/>
        <v>145890.38</v>
      </c>
      <c r="ACD542" s="25">
        <f t="shared" si="1564"/>
        <v>145890.38</v>
      </c>
      <c r="ACE542" s="25">
        <f t="shared" si="1565"/>
        <v>27771.61</v>
      </c>
      <c r="ACF542" s="25">
        <f t="shared" si="1566"/>
        <v>29084.04</v>
      </c>
      <c r="ACG542" s="25">
        <f t="shared" si="1567"/>
        <v>29084.04</v>
      </c>
      <c r="ACH542" s="25">
        <f t="shared" si="1568"/>
        <v>2168043.2999999998</v>
      </c>
      <c r="ACI542" s="25">
        <f t="shared" si="951"/>
        <v>2626026.84</v>
      </c>
      <c r="ACJ542" s="25">
        <f t="shared" si="952"/>
        <v>2626026.84</v>
      </c>
      <c r="ACK542" s="25">
        <f t="shared" si="1569"/>
        <v>499888.98</v>
      </c>
      <c r="ACL542" s="25">
        <f t="shared" si="953"/>
        <v>523512.72</v>
      </c>
      <c r="ACM542" s="25">
        <f t="shared" si="954"/>
        <v>523512.72</v>
      </c>
      <c r="ACN542" s="30">
        <v>16</v>
      </c>
      <c r="ACO542" s="30">
        <v>16</v>
      </c>
      <c r="ACP542" s="30">
        <v>16</v>
      </c>
      <c r="ACQ542" s="25">
        <f t="shared" si="1570"/>
        <v>1869888</v>
      </c>
      <c r="ACR542" s="25">
        <f t="shared" si="1571"/>
        <v>1946224</v>
      </c>
      <c r="ACS542" s="25">
        <f t="shared" si="1572"/>
        <v>1946224</v>
      </c>
      <c r="ACT542" s="25">
        <f t="shared" si="1573"/>
        <v>1122107.3600000001</v>
      </c>
      <c r="ACU542" s="25">
        <f t="shared" si="1574"/>
        <v>1139099.3600000001</v>
      </c>
      <c r="ACV542" s="25">
        <f t="shared" si="1575"/>
        <v>1139099.3600000001</v>
      </c>
      <c r="ACW542" s="25">
        <f t="shared" si="1576"/>
        <v>121249.05</v>
      </c>
      <c r="ACX542" s="25">
        <f t="shared" si="1577"/>
        <v>98149.39</v>
      </c>
      <c r="ACY542" s="25">
        <f t="shared" si="1578"/>
        <v>98149.39</v>
      </c>
      <c r="ACZ542" s="25">
        <f t="shared" si="1579"/>
        <v>29842.11</v>
      </c>
      <c r="ADA542" s="25">
        <f t="shared" si="1580"/>
        <v>31270.97</v>
      </c>
      <c r="ADB542" s="25">
        <f t="shared" si="1581"/>
        <v>31270.97</v>
      </c>
      <c r="ADC542" s="25">
        <f t="shared" si="1582"/>
        <v>1939984.8</v>
      </c>
      <c r="ADD542" s="25">
        <f t="shared" si="955"/>
        <v>1570390.24</v>
      </c>
      <c r="ADE542" s="25">
        <f t="shared" si="956"/>
        <v>1570390.24</v>
      </c>
      <c r="ADF542" s="25">
        <f t="shared" si="1583"/>
        <v>477473.76</v>
      </c>
      <c r="ADG542" s="25">
        <f t="shared" si="957"/>
        <v>500335.52</v>
      </c>
      <c r="ADH542" s="25">
        <f t="shared" si="958"/>
        <v>500335.52</v>
      </c>
      <c r="ADI542" s="30">
        <v>25</v>
      </c>
      <c r="ADJ542" s="30">
        <v>25</v>
      </c>
      <c r="ADK542" s="30">
        <v>25</v>
      </c>
      <c r="ADL542" s="25">
        <f t="shared" si="1584"/>
        <v>2921700</v>
      </c>
      <c r="ADM542" s="25">
        <f t="shared" si="1585"/>
        <v>3040975</v>
      </c>
      <c r="ADN542" s="25">
        <f t="shared" si="1586"/>
        <v>3040975</v>
      </c>
      <c r="ADO542" s="25">
        <f t="shared" si="1587"/>
        <v>1753292.75</v>
      </c>
      <c r="ADP542" s="25">
        <f t="shared" si="1588"/>
        <v>1779842.75</v>
      </c>
      <c r="ADQ542" s="25">
        <f t="shared" si="1589"/>
        <v>1779842.75</v>
      </c>
      <c r="ADR542" s="25">
        <f t="shared" si="1590"/>
        <v>106719.86</v>
      </c>
      <c r="ADS542" s="25">
        <f t="shared" si="1591"/>
        <v>116123.51</v>
      </c>
      <c r="ADT542" s="25">
        <f t="shared" si="1592"/>
        <v>116123.51</v>
      </c>
      <c r="ADU542" s="25">
        <f t="shared" si="1593"/>
        <v>20471.03</v>
      </c>
      <c r="ADV542" s="25">
        <f t="shared" si="1594"/>
        <v>26001.42</v>
      </c>
      <c r="ADW542" s="25">
        <f t="shared" si="1595"/>
        <v>26001.42</v>
      </c>
      <c r="ADX542" s="25">
        <f t="shared" si="1596"/>
        <v>2667996.5</v>
      </c>
      <c r="ADY542" s="25">
        <f t="shared" si="959"/>
        <v>2903087.75</v>
      </c>
      <c r="ADZ542" s="25">
        <f t="shared" si="960"/>
        <v>2903087.75</v>
      </c>
      <c r="AEA542" s="25">
        <f t="shared" si="1597"/>
        <v>511775.75</v>
      </c>
      <c r="AEB542" s="25">
        <f t="shared" si="961"/>
        <v>650035.5</v>
      </c>
      <c r="AEC542" s="25">
        <f t="shared" si="962"/>
        <v>650035.5</v>
      </c>
      <c r="AED542" s="30"/>
      <c r="AEE542" s="30"/>
      <c r="AEF542" s="30"/>
      <c r="AEG542" s="25">
        <f t="shared" si="1598"/>
        <v>0</v>
      </c>
      <c r="AEH542" s="25">
        <f t="shared" si="1599"/>
        <v>0</v>
      </c>
      <c r="AEI542" s="25">
        <f t="shared" si="1600"/>
        <v>0</v>
      </c>
      <c r="AEJ542" s="25">
        <f t="shared" si="1601"/>
        <v>0</v>
      </c>
      <c r="AEK542" s="25">
        <f t="shared" si="1602"/>
        <v>0</v>
      </c>
      <c r="AEL542" s="25">
        <f t="shared" si="1603"/>
        <v>0</v>
      </c>
      <c r="AEM542" s="25">
        <f t="shared" si="1604"/>
        <v>121548.69</v>
      </c>
      <c r="AEN542" s="25">
        <f t="shared" si="1605"/>
        <v>122344.07</v>
      </c>
      <c r="AEO542" s="25">
        <f t="shared" si="1606"/>
        <v>122344.07</v>
      </c>
      <c r="AEP542" s="25">
        <f t="shared" si="1607"/>
        <v>31752.18</v>
      </c>
      <c r="AEQ542" s="25">
        <f t="shared" si="1608"/>
        <v>33205.1</v>
      </c>
      <c r="AER542" s="25">
        <f t="shared" si="1609"/>
        <v>33205.1</v>
      </c>
      <c r="AES542" s="25">
        <f t="shared" si="1610"/>
        <v>0</v>
      </c>
      <c r="AET542" s="25">
        <f t="shared" si="963"/>
        <v>0</v>
      </c>
      <c r="AEU542" s="25">
        <f t="shared" si="964"/>
        <v>0</v>
      </c>
      <c r="AEV542" s="25">
        <f t="shared" si="1611"/>
        <v>0</v>
      </c>
      <c r="AEW542" s="25">
        <f t="shared" si="965"/>
        <v>0</v>
      </c>
      <c r="AEX542" s="25">
        <f t="shared" si="966"/>
        <v>0</v>
      </c>
      <c r="AEY542" s="30"/>
      <c r="AEZ542" s="30"/>
      <c r="AFA542" s="30"/>
      <c r="AFB542" s="25">
        <f t="shared" si="1612"/>
        <v>0</v>
      </c>
      <c r="AFC542" s="25">
        <f t="shared" si="1613"/>
        <v>0</v>
      </c>
      <c r="AFD542" s="25">
        <f t="shared" si="1614"/>
        <v>0</v>
      </c>
      <c r="AFE542" s="25">
        <f t="shared" si="1615"/>
        <v>0</v>
      </c>
      <c r="AFF542" s="25">
        <f t="shared" si="1616"/>
        <v>0</v>
      </c>
      <c r="AFG542" s="25">
        <f t="shared" si="1617"/>
        <v>0</v>
      </c>
      <c r="AFH542" s="25">
        <f t="shared" si="1618"/>
        <v>122433.37</v>
      </c>
      <c r="AFI542" s="25">
        <f t="shared" si="1619"/>
        <v>121638.77</v>
      </c>
      <c r="AFJ542" s="25">
        <f t="shared" si="1620"/>
        <v>121638.77</v>
      </c>
      <c r="AFK542" s="25">
        <f t="shared" si="1621"/>
        <v>31166.12</v>
      </c>
      <c r="AFL542" s="25">
        <f t="shared" si="1622"/>
        <v>32780.129999999997</v>
      </c>
      <c r="AFM542" s="25">
        <f t="shared" si="1623"/>
        <v>32780.129999999997</v>
      </c>
      <c r="AFN542" s="25">
        <f t="shared" si="1624"/>
        <v>0</v>
      </c>
      <c r="AFO542" s="25">
        <f t="shared" si="967"/>
        <v>0</v>
      </c>
      <c r="AFP542" s="25">
        <f t="shared" si="968"/>
        <v>0</v>
      </c>
      <c r="AFQ542" s="25">
        <f t="shared" si="1625"/>
        <v>0</v>
      </c>
      <c r="AFR542" s="25">
        <f t="shared" si="969"/>
        <v>0</v>
      </c>
      <c r="AFS542" s="25">
        <f t="shared" si="970"/>
        <v>0</v>
      </c>
      <c r="AFT542" s="30"/>
      <c r="AFU542" s="30"/>
      <c r="AFV542" s="30"/>
      <c r="AFW542" s="25">
        <f t="shared" si="1626"/>
        <v>0</v>
      </c>
      <c r="AFX542" s="25">
        <f t="shared" si="1627"/>
        <v>0</v>
      </c>
      <c r="AFY542" s="25">
        <f t="shared" si="1628"/>
        <v>0</v>
      </c>
      <c r="AFZ542" s="25">
        <f t="shared" si="1629"/>
        <v>0</v>
      </c>
      <c r="AGA542" s="25">
        <f t="shared" si="1630"/>
        <v>0</v>
      </c>
      <c r="AGB542" s="25">
        <f t="shared" si="1631"/>
        <v>0</v>
      </c>
      <c r="AGC542" s="25">
        <f t="shared" si="1632"/>
        <v>121405.35</v>
      </c>
      <c r="AGD542" s="25">
        <f t="shared" si="1633"/>
        <v>123477.37</v>
      </c>
      <c r="AGE542" s="25">
        <f t="shared" si="1634"/>
        <v>123477.37</v>
      </c>
      <c r="AGF542" s="25">
        <f t="shared" si="1635"/>
        <v>33129.17</v>
      </c>
      <c r="AGG542" s="25">
        <f t="shared" si="1636"/>
        <v>34730.53</v>
      </c>
      <c r="AGH542" s="25">
        <f t="shared" si="1637"/>
        <v>34730.53</v>
      </c>
      <c r="AGI542" s="25">
        <f t="shared" si="1638"/>
        <v>0</v>
      </c>
      <c r="AGJ542" s="25">
        <f t="shared" si="971"/>
        <v>0</v>
      </c>
      <c r="AGK542" s="25">
        <f t="shared" si="972"/>
        <v>0</v>
      </c>
      <c r="AGL542" s="25">
        <f t="shared" si="1639"/>
        <v>0</v>
      </c>
      <c r="AGM542" s="25">
        <f t="shared" si="973"/>
        <v>0</v>
      </c>
      <c r="AGN542" s="25">
        <f t="shared" si="974"/>
        <v>0</v>
      </c>
      <c r="AGO542" s="30"/>
      <c r="AGP542" s="30"/>
      <c r="AGQ542" s="30"/>
      <c r="AGR542" s="25">
        <f t="shared" si="1640"/>
        <v>0</v>
      </c>
      <c r="AGS542" s="25">
        <f t="shared" si="1641"/>
        <v>0</v>
      </c>
      <c r="AGT542" s="25">
        <f t="shared" si="1642"/>
        <v>0</v>
      </c>
      <c r="AGU542" s="25">
        <f t="shared" si="1643"/>
        <v>0</v>
      </c>
      <c r="AGV542" s="25">
        <f t="shared" si="1644"/>
        <v>0</v>
      </c>
      <c r="AGW542" s="25">
        <f t="shared" si="1645"/>
        <v>0</v>
      </c>
      <c r="AGX542" s="25">
        <f t="shared" si="1646"/>
        <v>121596.44</v>
      </c>
      <c r="AGY542" s="25">
        <f t="shared" si="1647"/>
        <v>106435.56</v>
      </c>
      <c r="AGZ542" s="25">
        <f t="shared" si="1648"/>
        <v>106435.56</v>
      </c>
      <c r="AHA542" s="25">
        <f t="shared" si="1649"/>
        <v>46050.04</v>
      </c>
      <c r="AHB542" s="25">
        <f t="shared" si="1650"/>
        <v>48377.120000000003</v>
      </c>
      <c r="AHC542" s="25">
        <f t="shared" si="1651"/>
        <v>48377.120000000003</v>
      </c>
      <c r="AHD542" s="25">
        <f t="shared" si="1652"/>
        <v>0</v>
      </c>
      <c r="AHE542" s="25">
        <f t="shared" si="975"/>
        <v>0</v>
      </c>
      <c r="AHF542" s="25">
        <f t="shared" si="976"/>
        <v>0</v>
      </c>
      <c r="AHG542" s="25">
        <f t="shared" si="1653"/>
        <v>0</v>
      </c>
      <c r="AHH542" s="25">
        <f t="shared" si="977"/>
        <v>0</v>
      </c>
      <c r="AHI542" s="25">
        <f t="shared" si="978"/>
        <v>0</v>
      </c>
      <c r="AHJ542" s="30"/>
      <c r="AHK542" s="30"/>
      <c r="AHL542" s="30"/>
      <c r="AHM542" s="25">
        <f t="shared" si="1654"/>
        <v>0</v>
      </c>
      <c r="AHN542" s="25">
        <f t="shared" si="1655"/>
        <v>0</v>
      </c>
      <c r="AHO542" s="25">
        <f t="shared" si="1656"/>
        <v>0</v>
      </c>
      <c r="AHP542" s="25">
        <f t="shared" si="1657"/>
        <v>0</v>
      </c>
      <c r="AHQ542" s="25">
        <f t="shared" si="1658"/>
        <v>0</v>
      </c>
      <c r="AHR542" s="25">
        <f t="shared" si="1659"/>
        <v>0</v>
      </c>
      <c r="AHS542" s="25">
        <f t="shared" si="1660"/>
        <v>122316.43</v>
      </c>
      <c r="AHT542" s="25">
        <f t="shared" si="1661"/>
        <v>122659.51</v>
      </c>
      <c r="AHU542" s="25">
        <f t="shared" si="1662"/>
        <v>122659.51</v>
      </c>
      <c r="AHV542" s="25">
        <f t="shared" si="1663"/>
        <v>29125.96</v>
      </c>
      <c r="AHW542" s="25">
        <f t="shared" si="1664"/>
        <v>30557.17</v>
      </c>
      <c r="AHX542" s="25">
        <f t="shared" si="1665"/>
        <v>30557.17</v>
      </c>
      <c r="AHY542" s="25">
        <f t="shared" si="1666"/>
        <v>0</v>
      </c>
      <c r="AHZ542" s="25">
        <f t="shared" si="979"/>
        <v>0</v>
      </c>
      <c r="AIA542" s="25">
        <f t="shared" si="980"/>
        <v>0</v>
      </c>
      <c r="AIB542" s="25">
        <f t="shared" si="1667"/>
        <v>0</v>
      </c>
      <c r="AIC542" s="25">
        <f t="shared" si="981"/>
        <v>0</v>
      </c>
      <c r="AID542" s="25">
        <f t="shared" si="982"/>
        <v>0</v>
      </c>
      <c r="AIE542" s="30"/>
      <c r="AIF542" s="30"/>
      <c r="AIG542" s="30"/>
      <c r="AIH542" s="25">
        <f t="shared" si="1669"/>
        <v>0</v>
      </c>
      <c r="AII542" s="25">
        <f t="shared" si="1670"/>
        <v>0</v>
      </c>
      <c r="AIJ542" s="25">
        <f t="shared" si="1671"/>
        <v>0</v>
      </c>
      <c r="AIK542" s="25">
        <f t="shared" si="1672"/>
        <v>0</v>
      </c>
      <c r="AIL542" s="25">
        <f t="shared" si="1673"/>
        <v>0</v>
      </c>
      <c r="AIM542" s="25">
        <f t="shared" si="1674"/>
        <v>0</v>
      </c>
      <c r="AIN542" s="25">
        <f t="shared" si="1675"/>
        <v>0</v>
      </c>
      <c r="AIO542" s="25">
        <f t="shared" si="1676"/>
        <v>0</v>
      </c>
      <c r="AIP542" s="25">
        <f t="shared" si="1677"/>
        <v>0</v>
      </c>
      <c r="AIQ542" s="25">
        <f t="shared" si="1678"/>
        <v>0</v>
      </c>
      <c r="AIR542" s="25">
        <f t="shared" si="1679"/>
        <v>0</v>
      </c>
      <c r="AIS542" s="25">
        <f t="shared" si="1680"/>
        <v>0</v>
      </c>
      <c r="AIT542" s="25">
        <f t="shared" si="1681"/>
        <v>0</v>
      </c>
      <c r="AIU542" s="25">
        <f t="shared" si="984"/>
        <v>0</v>
      </c>
      <c r="AIV542" s="25">
        <f t="shared" si="985"/>
        <v>0</v>
      </c>
      <c r="AIW542" s="25">
        <f t="shared" si="1682"/>
        <v>0</v>
      </c>
      <c r="AIX542" s="25">
        <f t="shared" si="986"/>
        <v>0</v>
      </c>
      <c r="AIY542" s="25">
        <f t="shared" si="987"/>
        <v>0</v>
      </c>
      <c r="AIZ542" s="30"/>
      <c r="AJA542" s="30"/>
      <c r="AJB542" s="30"/>
      <c r="AJC542" s="25">
        <f t="shared" si="1683"/>
        <v>0</v>
      </c>
      <c r="AJD542" s="25">
        <f t="shared" si="1684"/>
        <v>0</v>
      </c>
      <c r="AJE542" s="25">
        <f t="shared" si="1685"/>
        <v>0</v>
      </c>
      <c r="AJF542" s="25">
        <f t="shared" si="1686"/>
        <v>0</v>
      </c>
      <c r="AJG542" s="25">
        <f t="shared" si="1687"/>
        <v>0</v>
      </c>
      <c r="AJH542" s="25">
        <f t="shared" si="1688"/>
        <v>0</v>
      </c>
      <c r="AJI542" s="25">
        <f t="shared" si="1689"/>
        <v>121408.81</v>
      </c>
      <c r="AJJ542" s="25">
        <f t="shared" si="1690"/>
        <v>119402.63</v>
      </c>
      <c r="AJK542" s="25">
        <f t="shared" si="1691"/>
        <v>119402.63</v>
      </c>
      <c r="AJL542" s="25">
        <f t="shared" si="1692"/>
        <v>31193.52</v>
      </c>
      <c r="AJM542" s="25">
        <f t="shared" si="1693"/>
        <v>32695.06</v>
      </c>
      <c r="AJN542" s="25">
        <f t="shared" si="1694"/>
        <v>32695.06</v>
      </c>
      <c r="AJO542" s="25">
        <f t="shared" si="1695"/>
        <v>0</v>
      </c>
      <c r="AJP542" s="25">
        <f t="shared" si="988"/>
        <v>0</v>
      </c>
      <c r="AJQ542" s="25">
        <f t="shared" si="989"/>
        <v>0</v>
      </c>
      <c r="AJR542" s="25">
        <f t="shared" si="1696"/>
        <v>0</v>
      </c>
      <c r="AJS542" s="25">
        <f t="shared" si="990"/>
        <v>0</v>
      </c>
      <c r="AJT542" s="25">
        <f t="shared" si="991"/>
        <v>0</v>
      </c>
      <c r="AJU542" s="30"/>
      <c r="AJV542" s="30"/>
      <c r="AJW542" s="30"/>
      <c r="AJX542" s="25">
        <f t="shared" si="1697"/>
        <v>0</v>
      </c>
      <c r="AJY542" s="25">
        <f t="shared" si="1698"/>
        <v>0</v>
      </c>
      <c r="AJZ542" s="25">
        <f t="shared" si="1699"/>
        <v>0</v>
      </c>
      <c r="AKA542" s="25">
        <f t="shared" si="1700"/>
        <v>0</v>
      </c>
      <c r="AKB542" s="25">
        <f t="shared" si="1701"/>
        <v>0</v>
      </c>
      <c r="AKC542" s="25">
        <f t="shared" si="1702"/>
        <v>0</v>
      </c>
      <c r="AKD542" s="25">
        <f t="shared" si="1703"/>
        <v>122057.42</v>
      </c>
      <c r="AKE542" s="25">
        <f t="shared" si="1704"/>
        <v>121639.45</v>
      </c>
      <c r="AKF542" s="25">
        <f t="shared" si="1705"/>
        <v>121639.45</v>
      </c>
      <c r="AKG542" s="25">
        <f t="shared" si="1706"/>
        <v>30639.71</v>
      </c>
      <c r="AKH542" s="25">
        <f t="shared" si="1707"/>
        <v>32148.11</v>
      </c>
      <c r="AKI542" s="25">
        <f t="shared" si="1708"/>
        <v>32148.11</v>
      </c>
      <c r="AKJ542" s="25">
        <f t="shared" si="1709"/>
        <v>0</v>
      </c>
      <c r="AKK542" s="25">
        <f t="shared" si="992"/>
        <v>0</v>
      </c>
      <c r="AKL542" s="25">
        <f t="shared" si="993"/>
        <v>0</v>
      </c>
      <c r="AKM542" s="25">
        <f t="shared" si="1710"/>
        <v>0</v>
      </c>
      <c r="AKN542" s="25">
        <f t="shared" si="994"/>
        <v>0</v>
      </c>
      <c r="AKO542" s="25">
        <f t="shared" si="995"/>
        <v>0</v>
      </c>
      <c r="AKP542" s="30"/>
      <c r="AKQ542" s="30"/>
      <c r="AKR542" s="30"/>
      <c r="AKS542" s="25">
        <f t="shared" si="1711"/>
        <v>0</v>
      </c>
      <c r="AKT542" s="25">
        <f t="shared" si="1712"/>
        <v>0</v>
      </c>
      <c r="AKU542" s="25">
        <f t="shared" si="1713"/>
        <v>0</v>
      </c>
      <c r="AKV542" s="25">
        <f t="shared" si="1714"/>
        <v>0</v>
      </c>
      <c r="AKW542" s="25">
        <f t="shared" si="1715"/>
        <v>0</v>
      </c>
      <c r="AKX542" s="25">
        <f t="shared" si="1716"/>
        <v>0</v>
      </c>
      <c r="AKY542" s="25">
        <f t="shared" si="1717"/>
        <v>121709.68</v>
      </c>
      <c r="AKZ542" s="25">
        <f t="shared" si="1718"/>
        <v>120729.77</v>
      </c>
      <c r="ALA542" s="25">
        <f t="shared" si="1719"/>
        <v>120729.77</v>
      </c>
      <c r="ALB542" s="25">
        <f t="shared" si="1720"/>
        <v>30375.01</v>
      </c>
      <c r="ALC542" s="25">
        <f t="shared" si="1721"/>
        <v>31847.64</v>
      </c>
      <c r="ALD542" s="25">
        <f t="shared" si="1722"/>
        <v>31847.64</v>
      </c>
      <c r="ALE542" s="25">
        <f t="shared" si="1723"/>
        <v>0</v>
      </c>
      <c r="ALF542" s="25">
        <f t="shared" si="996"/>
        <v>0</v>
      </c>
      <c r="ALG542" s="25">
        <f t="shared" si="997"/>
        <v>0</v>
      </c>
      <c r="ALH542" s="25">
        <f t="shared" si="1724"/>
        <v>0</v>
      </c>
      <c r="ALI542" s="25">
        <f t="shared" si="998"/>
        <v>0</v>
      </c>
      <c r="ALJ542" s="25">
        <f t="shared" si="999"/>
        <v>0</v>
      </c>
      <c r="ALK542" s="30"/>
      <c r="ALL542" s="30"/>
      <c r="ALM542" s="30"/>
      <c r="ALN542" s="25">
        <f t="shared" si="1725"/>
        <v>0</v>
      </c>
      <c r="ALO542" s="25">
        <f t="shared" si="1726"/>
        <v>0</v>
      </c>
      <c r="ALP542" s="25">
        <f t="shared" si="1727"/>
        <v>0</v>
      </c>
      <c r="ALQ542" s="25">
        <f t="shared" si="1728"/>
        <v>0</v>
      </c>
      <c r="ALR542" s="25">
        <f t="shared" si="1729"/>
        <v>0</v>
      </c>
      <c r="ALS542" s="25">
        <f t="shared" si="1730"/>
        <v>0</v>
      </c>
      <c r="ALT542" s="25">
        <f t="shared" si="1731"/>
        <v>122619.86</v>
      </c>
      <c r="ALU542" s="25">
        <f t="shared" si="1732"/>
        <v>121031.21</v>
      </c>
      <c r="ALV542" s="25">
        <f t="shared" si="1733"/>
        <v>121031.21</v>
      </c>
      <c r="ALW542" s="25">
        <f t="shared" si="1734"/>
        <v>35653.269999999997</v>
      </c>
      <c r="ALX542" s="25">
        <f t="shared" si="1735"/>
        <v>37334.53</v>
      </c>
      <c r="ALY542" s="25">
        <f t="shared" si="1736"/>
        <v>37334.53</v>
      </c>
      <c r="ALZ542" s="25">
        <f t="shared" si="1737"/>
        <v>0</v>
      </c>
      <c r="AMA542" s="25">
        <f t="shared" si="1000"/>
        <v>0</v>
      </c>
      <c r="AMB542" s="25">
        <f t="shared" si="1001"/>
        <v>0</v>
      </c>
      <c r="AMC542" s="25">
        <f t="shared" si="1738"/>
        <v>0</v>
      </c>
      <c r="AMD542" s="25">
        <f t="shared" si="1002"/>
        <v>0</v>
      </c>
      <c r="AME542" s="25">
        <f t="shared" si="1003"/>
        <v>0</v>
      </c>
      <c r="AMF542" s="30">
        <v>43</v>
      </c>
      <c r="AMG542" s="30">
        <v>43</v>
      </c>
      <c r="AMH542" s="30">
        <v>43</v>
      </c>
      <c r="AMI542" s="25">
        <f t="shared" si="1739"/>
        <v>5025324</v>
      </c>
      <c r="AMJ542" s="25">
        <f t="shared" si="1740"/>
        <v>5230477</v>
      </c>
      <c r="AMK542" s="25">
        <f t="shared" si="1741"/>
        <v>5230477</v>
      </c>
      <c r="AML542" s="25">
        <f t="shared" si="1742"/>
        <v>3015663.53</v>
      </c>
      <c r="AMM542" s="25">
        <f t="shared" si="1743"/>
        <v>3061329.53</v>
      </c>
      <c r="AMN542" s="25">
        <f t="shared" si="1744"/>
        <v>3061329.53</v>
      </c>
      <c r="AMO542" s="25">
        <f t="shared" si="1745"/>
        <v>122453.27</v>
      </c>
      <c r="AMP542" s="25">
        <f t="shared" si="1746"/>
        <v>122181.85</v>
      </c>
      <c r="AMQ542" s="25">
        <f t="shared" si="1747"/>
        <v>122181.85</v>
      </c>
      <c r="AMR542" s="25">
        <f t="shared" si="1748"/>
        <v>30067.74</v>
      </c>
      <c r="AMS542" s="25">
        <f t="shared" si="1749"/>
        <v>31469.88</v>
      </c>
      <c r="AMT542" s="25">
        <f t="shared" si="1750"/>
        <v>31469.88</v>
      </c>
      <c r="AMU542" s="25">
        <f t="shared" si="1751"/>
        <v>5265490.6100000003</v>
      </c>
      <c r="AMV542" s="25">
        <f t="shared" si="1004"/>
        <v>5253819.55</v>
      </c>
      <c r="AMW542" s="25">
        <f t="shared" si="1005"/>
        <v>5253819.55</v>
      </c>
      <c r="AMX542" s="25">
        <f t="shared" si="1752"/>
        <v>1292912.82</v>
      </c>
      <c r="AMY542" s="25">
        <f t="shared" si="1006"/>
        <v>1353204.84</v>
      </c>
      <c r="AMZ542" s="25">
        <f t="shared" si="1007"/>
        <v>1353204.84</v>
      </c>
      <c r="ANA542" s="30"/>
      <c r="ANB542" s="30"/>
      <c r="ANC542" s="30"/>
      <c r="AND542" s="25">
        <f t="shared" si="1753"/>
        <v>0</v>
      </c>
      <c r="ANE542" s="25">
        <f t="shared" si="1754"/>
        <v>0</v>
      </c>
      <c r="ANF542" s="25">
        <f t="shared" si="1755"/>
        <v>0</v>
      </c>
      <c r="ANG542" s="25">
        <f t="shared" si="1756"/>
        <v>0</v>
      </c>
      <c r="ANH542" s="25">
        <f t="shared" si="1757"/>
        <v>0</v>
      </c>
      <c r="ANI542" s="25">
        <f t="shared" si="1758"/>
        <v>0</v>
      </c>
      <c r="ANJ542" s="25">
        <f t="shared" si="1759"/>
        <v>0</v>
      </c>
      <c r="ANK542" s="25">
        <f t="shared" si="1760"/>
        <v>0</v>
      </c>
      <c r="ANL542" s="25">
        <f t="shared" si="1761"/>
        <v>0</v>
      </c>
      <c r="ANM542" s="25">
        <f t="shared" si="1762"/>
        <v>32637.63</v>
      </c>
      <c r="ANN542" s="25">
        <f t="shared" si="1763"/>
        <v>0</v>
      </c>
      <c r="ANO542" s="25">
        <f t="shared" si="1764"/>
        <v>0</v>
      </c>
      <c r="ANP542" s="25">
        <f t="shared" si="1765"/>
        <v>0</v>
      </c>
      <c r="ANQ542" s="25">
        <f t="shared" si="1008"/>
        <v>0</v>
      </c>
      <c r="ANR542" s="25">
        <f t="shared" si="1009"/>
        <v>0</v>
      </c>
      <c r="ANS542" s="25">
        <f t="shared" si="1766"/>
        <v>0</v>
      </c>
      <c r="ANT542" s="25">
        <f t="shared" si="1010"/>
        <v>0</v>
      </c>
      <c r="ANU542" s="25">
        <f t="shared" si="1011"/>
        <v>0</v>
      </c>
      <c r="ANV542" s="30">
        <v>31</v>
      </c>
      <c r="ANW542" s="30">
        <v>31</v>
      </c>
      <c r="ANX542" s="30">
        <v>31</v>
      </c>
      <c r="ANY542" s="25">
        <f t="shared" si="1767"/>
        <v>3622908</v>
      </c>
      <c r="ANZ542" s="25">
        <f t="shared" si="1768"/>
        <v>3770809</v>
      </c>
      <c r="AOA542" s="25">
        <f t="shared" si="1769"/>
        <v>3770809</v>
      </c>
      <c r="AOB542" s="25">
        <f t="shared" si="1770"/>
        <v>2174083.0099999998</v>
      </c>
      <c r="AOC542" s="25">
        <f t="shared" si="1771"/>
        <v>2207005.0099999998</v>
      </c>
      <c r="AOD542" s="25">
        <f t="shared" si="1772"/>
        <v>2207005.0099999998</v>
      </c>
      <c r="AOE542" s="25">
        <f t="shared" si="1773"/>
        <v>123080.88</v>
      </c>
      <c r="AOF542" s="25">
        <f t="shared" si="1774"/>
        <v>124537.55</v>
      </c>
      <c r="AOG542" s="25">
        <f t="shared" si="1775"/>
        <v>124537.55</v>
      </c>
      <c r="AOH542" s="25">
        <f t="shared" si="1776"/>
        <v>31139.16</v>
      </c>
      <c r="AOI542" s="25">
        <f t="shared" si="1777"/>
        <v>32596.28</v>
      </c>
      <c r="AOJ542" s="25">
        <f t="shared" si="1778"/>
        <v>32596.28</v>
      </c>
      <c r="AOK542" s="25">
        <f t="shared" si="1779"/>
        <v>3815507.28</v>
      </c>
      <c r="AOL542" s="25">
        <f t="shared" si="1012"/>
        <v>3860664.05</v>
      </c>
      <c r="AOM542" s="25">
        <f t="shared" si="1013"/>
        <v>3860664.05</v>
      </c>
      <c r="AON542" s="25">
        <f t="shared" si="1780"/>
        <v>965313.96</v>
      </c>
      <c r="AOO542" s="25">
        <f t="shared" si="1014"/>
        <v>1010484.68</v>
      </c>
      <c r="AOP542" s="25">
        <f t="shared" si="1015"/>
        <v>1010484.68</v>
      </c>
      <c r="AOQ542" s="30"/>
      <c r="AOR542" s="30"/>
      <c r="AOS542" s="30"/>
      <c r="AOT542" s="25">
        <f t="shared" si="1781"/>
        <v>0</v>
      </c>
      <c r="AOU542" s="25">
        <f t="shared" si="1782"/>
        <v>0</v>
      </c>
      <c r="AOV542" s="25">
        <f t="shared" si="1783"/>
        <v>0</v>
      </c>
      <c r="AOW542" s="25">
        <f t="shared" si="1784"/>
        <v>0</v>
      </c>
      <c r="AOX542" s="25">
        <f t="shared" si="1785"/>
        <v>0</v>
      </c>
      <c r="AOY542" s="25">
        <f t="shared" si="1786"/>
        <v>0</v>
      </c>
      <c r="AOZ542" s="25">
        <f t="shared" si="1787"/>
        <v>122307.81</v>
      </c>
      <c r="APA542" s="25">
        <f t="shared" si="1788"/>
        <v>118429.46</v>
      </c>
      <c r="APB542" s="25">
        <f t="shared" si="1789"/>
        <v>118429.46</v>
      </c>
      <c r="APC542" s="25">
        <f t="shared" si="1790"/>
        <v>35482.93</v>
      </c>
      <c r="APD542" s="25">
        <f t="shared" si="1791"/>
        <v>37141.800000000003</v>
      </c>
      <c r="APE542" s="25">
        <f t="shared" si="1792"/>
        <v>37141.800000000003</v>
      </c>
      <c r="APF542" s="25">
        <f t="shared" si="1793"/>
        <v>0</v>
      </c>
      <c r="APG542" s="25">
        <f t="shared" si="1016"/>
        <v>0</v>
      </c>
      <c r="APH542" s="25">
        <f t="shared" si="1017"/>
        <v>0</v>
      </c>
      <c r="API542" s="25">
        <f t="shared" si="1794"/>
        <v>0</v>
      </c>
      <c r="APJ542" s="25">
        <f t="shared" si="1018"/>
        <v>0</v>
      </c>
      <c r="APK542" s="25">
        <f t="shared" si="1019"/>
        <v>0</v>
      </c>
      <c r="APL542" s="30"/>
      <c r="APM542" s="30"/>
      <c r="APN542" s="30"/>
      <c r="APO542" s="25">
        <f t="shared" si="1795"/>
        <v>0</v>
      </c>
      <c r="APP542" s="25">
        <f t="shared" si="1796"/>
        <v>0</v>
      </c>
      <c r="APQ542" s="25">
        <f t="shared" si="1797"/>
        <v>0</v>
      </c>
      <c r="APR542" s="25">
        <f t="shared" si="1798"/>
        <v>0</v>
      </c>
      <c r="APS542" s="25">
        <f t="shared" si="1799"/>
        <v>0</v>
      </c>
      <c r="APT542" s="25">
        <f t="shared" si="1800"/>
        <v>0</v>
      </c>
      <c r="APU542" s="25">
        <f t="shared" si="1801"/>
        <v>121674.51</v>
      </c>
      <c r="APV542" s="25">
        <f t="shared" si="1802"/>
        <v>120895.14</v>
      </c>
      <c r="APW542" s="25">
        <f t="shared" si="1803"/>
        <v>120895.14</v>
      </c>
      <c r="APX542" s="25">
        <f t="shared" si="1804"/>
        <v>30584.53</v>
      </c>
      <c r="APY542" s="25">
        <f t="shared" si="1805"/>
        <v>32058.05</v>
      </c>
      <c r="APZ542" s="25">
        <f t="shared" si="1806"/>
        <v>32058.05</v>
      </c>
      <c r="AQA542" s="25">
        <f t="shared" si="1807"/>
        <v>0</v>
      </c>
      <c r="AQB542" s="25">
        <f t="shared" si="1020"/>
        <v>0</v>
      </c>
      <c r="AQC542" s="25">
        <f t="shared" si="1021"/>
        <v>0</v>
      </c>
      <c r="AQD542" s="25">
        <f t="shared" si="1808"/>
        <v>0</v>
      </c>
      <c r="AQE542" s="25">
        <f t="shared" si="1022"/>
        <v>0</v>
      </c>
      <c r="AQF542" s="25">
        <f t="shared" si="1023"/>
        <v>0</v>
      </c>
      <c r="AQG542" s="30">
        <v>49</v>
      </c>
      <c r="AQH542" s="30">
        <v>49</v>
      </c>
      <c r="AQI542" s="30">
        <v>49</v>
      </c>
      <c r="AQJ542" s="25">
        <f t="shared" si="1809"/>
        <v>5726532</v>
      </c>
      <c r="AQK542" s="25">
        <f t="shared" si="1810"/>
        <v>5960311</v>
      </c>
      <c r="AQL542" s="25">
        <f t="shared" si="1811"/>
        <v>5960311</v>
      </c>
      <c r="AQM542" s="25">
        <f t="shared" si="1812"/>
        <v>3436453.79</v>
      </c>
      <c r="AQN542" s="25">
        <f t="shared" si="1813"/>
        <v>3488491.79</v>
      </c>
      <c r="AQO542" s="25">
        <f t="shared" si="1814"/>
        <v>3488491.79</v>
      </c>
      <c r="AQP542" s="25">
        <f t="shared" si="1815"/>
        <v>122878.12</v>
      </c>
      <c r="AQQ542" s="25">
        <f t="shared" si="1816"/>
        <v>125255.47</v>
      </c>
      <c r="AQR542" s="25">
        <f t="shared" si="1817"/>
        <v>125255.47</v>
      </c>
      <c r="AQS542" s="25">
        <f t="shared" si="1818"/>
        <v>28106.9</v>
      </c>
      <c r="AQT542" s="25">
        <f t="shared" si="1819"/>
        <v>29498.92</v>
      </c>
      <c r="AQU542" s="25">
        <f t="shared" si="1820"/>
        <v>29498.92</v>
      </c>
      <c r="AQV542" s="25">
        <f t="shared" si="1821"/>
        <v>6021027.8799999999</v>
      </c>
      <c r="AQW542" s="25">
        <f t="shared" si="1024"/>
        <v>6137518.0300000003</v>
      </c>
      <c r="AQX542" s="25">
        <f t="shared" si="1025"/>
        <v>6137518.0300000003</v>
      </c>
      <c r="AQY542" s="25">
        <f t="shared" si="1822"/>
        <v>1377238.1</v>
      </c>
      <c r="AQZ542" s="25">
        <f t="shared" si="1026"/>
        <v>1445447.08</v>
      </c>
      <c r="ARA542" s="25">
        <f t="shared" si="1027"/>
        <v>1445447.08</v>
      </c>
      <c r="ARB542" s="30"/>
      <c r="ARC542" s="30"/>
      <c r="ARD542" s="30"/>
      <c r="ARE542" s="25">
        <f t="shared" si="1823"/>
        <v>0</v>
      </c>
      <c r="ARF542" s="25">
        <f t="shared" si="1824"/>
        <v>0</v>
      </c>
      <c r="ARG542" s="25">
        <f t="shared" si="1825"/>
        <v>0</v>
      </c>
      <c r="ARH542" s="25">
        <f t="shared" si="1826"/>
        <v>0</v>
      </c>
      <c r="ARI542" s="25">
        <f t="shared" si="1827"/>
        <v>0</v>
      </c>
      <c r="ARJ542" s="25">
        <f t="shared" si="1828"/>
        <v>0</v>
      </c>
      <c r="ARK542" s="25">
        <f t="shared" si="1829"/>
        <v>121364.54</v>
      </c>
      <c r="ARL542" s="25">
        <f t="shared" si="1830"/>
        <v>120163.41</v>
      </c>
      <c r="ARM542" s="25">
        <f t="shared" si="1831"/>
        <v>120163.41</v>
      </c>
      <c r="ARN542" s="25">
        <f t="shared" si="1832"/>
        <v>28726.7</v>
      </c>
      <c r="ARO542" s="25">
        <f t="shared" si="1833"/>
        <v>30009.75</v>
      </c>
      <c r="ARP542" s="25">
        <f t="shared" si="1834"/>
        <v>30009.75</v>
      </c>
      <c r="ARQ542" s="25">
        <f t="shared" si="1835"/>
        <v>0</v>
      </c>
      <c r="ARR542" s="25">
        <f t="shared" si="1028"/>
        <v>0</v>
      </c>
      <c r="ARS542" s="25">
        <f t="shared" si="1029"/>
        <v>0</v>
      </c>
      <c r="ART542" s="25">
        <f t="shared" si="1836"/>
        <v>0</v>
      </c>
      <c r="ARU542" s="25">
        <f t="shared" si="1030"/>
        <v>0</v>
      </c>
      <c r="ARV542" s="25">
        <f t="shared" si="1031"/>
        <v>0</v>
      </c>
      <c r="ARW542" s="30"/>
      <c r="ARX542" s="30"/>
      <c r="ARY542" s="30"/>
      <c r="ARZ542" s="25">
        <f t="shared" si="1837"/>
        <v>0</v>
      </c>
      <c r="ASA542" s="25">
        <f t="shared" si="1838"/>
        <v>0</v>
      </c>
      <c r="ASB542" s="25">
        <f t="shared" si="1839"/>
        <v>0</v>
      </c>
      <c r="ASC542" s="25">
        <f t="shared" si="1840"/>
        <v>0</v>
      </c>
      <c r="ASD542" s="25">
        <f t="shared" si="1841"/>
        <v>0</v>
      </c>
      <c r="ASE542" s="25">
        <f t="shared" si="1842"/>
        <v>0</v>
      </c>
      <c r="ASF542" s="25">
        <f t="shared" si="1843"/>
        <v>121725.89</v>
      </c>
      <c r="ASG542" s="25">
        <f t="shared" si="1844"/>
        <v>118428.21</v>
      </c>
      <c r="ASH542" s="25">
        <f t="shared" si="1845"/>
        <v>118428.21</v>
      </c>
      <c r="ASI542" s="25">
        <f t="shared" si="1846"/>
        <v>30727.7</v>
      </c>
      <c r="ASJ542" s="25">
        <f t="shared" si="1847"/>
        <v>28088.799999999999</v>
      </c>
      <c r="ASK542" s="25">
        <f t="shared" si="1848"/>
        <v>28088.799999999999</v>
      </c>
      <c r="ASL542" s="25">
        <f t="shared" si="1849"/>
        <v>0</v>
      </c>
      <c r="ASM542" s="25">
        <f t="shared" si="1032"/>
        <v>0</v>
      </c>
      <c r="ASN542" s="25">
        <f t="shared" si="1033"/>
        <v>0</v>
      </c>
      <c r="ASO542" s="25">
        <f t="shared" si="1850"/>
        <v>0</v>
      </c>
      <c r="ASP542" s="25">
        <f t="shared" si="1034"/>
        <v>0</v>
      </c>
      <c r="ASQ542" s="25">
        <f t="shared" si="1035"/>
        <v>0</v>
      </c>
      <c r="ASR542" s="30">
        <v>28</v>
      </c>
      <c r="ASS542" s="30">
        <v>28</v>
      </c>
      <c r="AST542" s="30">
        <v>28</v>
      </c>
      <c r="ASU542" s="25">
        <f t="shared" si="1851"/>
        <v>3272304</v>
      </c>
      <c r="ASV542" s="25">
        <f t="shared" si="1852"/>
        <v>3405892</v>
      </c>
      <c r="ASW542" s="25">
        <f t="shared" si="1853"/>
        <v>3405892</v>
      </c>
      <c r="ASX542" s="25">
        <f t="shared" si="1854"/>
        <v>1963687.88</v>
      </c>
      <c r="ASY542" s="25">
        <f t="shared" si="1855"/>
        <v>1993423.88</v>
      </c>
      <c r="ASZ542" s="25">
        <f t="shared" si="1856"/>
        <v>1993423.88</v>
      </c>
      <c r="ATA542" s="25">
        <f t="shared" si="1857"/>
        <v>121999.62</v>
      </c>
      <c r="ATB542" s="25">
        <f t="shared" si="1858"/>
        <v>118920.1</v>
      </c>
      <c r="ATC542" s="25">
        <f t="shared" si="1859"/>
        <v>118920.1</v>
      </c>
      <c r="ATD542" s="25">
        <f t="shared" si="1860"/>
        <v>27004.95</v>
      </c>
      <c r="ATE542" s="25">
        <f t="shared" si="1861"/>
        <v>28253.29</v>
      </c>
      <c r="ATF542" s="25">
        <f t="shared" si="1862"/>
        <v>28253.29</v>
      </c>
      <c r="ATG542" s="25">
        <f t="shared" si="1863"/>
        <v>3415989.36</v>
      </c>
      <c r="ATH542" s="25">
        <f t="shared" si="1036"/>
        <v>3329762.8</v>
      </c>
      <c r="ATI542" s="25">
        <f t="shared" si="1037"/>
        <v>3329762.8</v>
      </c>
      <c r="ATJ542" s="25">
        <f t="shared" si="1864"/>
        <v>756138.6</v>
      </c>
      <c r="ATK542" s="25">
        <f t="shared" si="1038"/>
        <v>791092.12</v>
      </c>
      <c r="ATL542" s="25">
        <f t="shared" si="1039"/>
        <v>791092.12</v>
      </c>
      <c r="ATM542" s="30">
        <v>25</v>
      </c>
      <c r="ATN542" s="30">
        <v>25</v>
      </c>
      <c r="ATO542" s="30">
        <v>25</v>
      </c>
      <c r="ATP542" s="25">
        <f t="shared" si="1865"/>
        <v>2921700</v>
      </c>
      <c r="ATQ542" s="25">
        <f t="shared" si="1866"/>
        <v>3040975</v>
      </c>
      <c r="ATR542" s="25">
        <f t="shared" si="1867"/>
        <v>3040975</v>
      </c>
      <c r="ATS542" s="25">
        <f t="shared" si="1868"/>
        <v>1753292.75</v>
      </c>
      <c r="ATT542" s="25">
        <f t="shared" si="1869"/>
        <v>1779842.75</v>
      </c>
      <c r="ATU542" s="25">
        <f t="shared" si="1870"/>
        <v>1779842.75</v>
      </c>
      <c r="ATV542" s="25">
        <f t="shared" si="1871"/>
        <v>121911.5</v>
      </c>
      <c r="ATW542" s="25">
        <f t="shared" si="1872"/>
        <v>122448.48</v>
      </c>
      <c r="ATX542" s="25">
        <f t="shared" si="1873"/>
        <v>122448.48</v>
      </c>
      <c r="ATY542" s="25">
        <f t="shared" si="1874"/>
        <v>30227.46</v>
      </c>
      <c r="ATZ542" s="25">
        <f t="shared" si="1875"/>
        <v>24152.79</v>
      </c>
      <c r="AUA542" s="25">
        <f t="shared" si="1876"/>
        <v>24152.79</v>
      </c>
      <c r="AUB542" s="25">
        <f t="shared" si="1877"/>
        <v>3047787.5</v>
      </c>
      <c r="AUC542" s="25">
        <f t="shared" si="1040"/>
        <v>3061212</v>
      </c>
      <c r="AUD542" s="25">
        <f t="shared" si="1041"/>
        <v>3061212</v>
      </c>
      <c r="AUE542" s="25">
        <f t="shared" si="1878"/>
        <v>755686.5</v>
      </c>
      <c r="AUF542" s="25">
        <f t="shared" si="1042"/>
        <v>603819.75</v>
      </c>
      <c r="AUG542" s="25">
        <f t="shared" si="1043"/>
        <v>603819.75</v>
      </c>
      <c r="AUH542" s="30">
        <v>32</v>
      </c>
      <c r="AUI542" s="30">
        <v>32</v>
      </c>
      <c r="AUJ542" s="30">
        <v>32</v>
      </c>
      <c r="AUK542" s="25">
        <f t="shared" si="1879"/>
        <v>3739776</v>
      </c>
      <c r="AUL542" s="25">
        <f t="shared" si="1880"/>
        <v>3892448</v>
      </c>
      <c r="AUM542" s="25">
        <f t="shared" si="1881"/>
        <v>3892448</v>
      </c>
      <c r="AUN542" s="25">
        <f t="shared" si="1882"/>
        <v>2244214.7200000002</v>
      </c>
      <c r="AUO542" s="25">
        <f t="shared" si="1883"/>
        <v>2278198.7200000002</v>
      </c>
      <c r="AUP542" s="25">
        <f t="shared" si="1884"/>
        <v>2278198.7200000002</v>
      </c>
      <c r="AUQ542" s="25">
        <f t="shared" si="1885"/>
        <v>120704.17</v>
      </c>
      <c r="AUR542" s="25">
        <f t="shared" si="1886"/>
        <v>120237.28</v>
      </c>
      <c r="AUS542" s="25">
        <f t="shared" si="1887"/>
        <v>120237.28</v>
      </c>
      <c r="AUT542" s="25">
        <f t="shared" si="1888"/>
        <v>32291.84</v>
      </c>
      <c r="AUU542" s="25">
        <f t="shared" si="1889"/>
        <v>26210.48</v>
      </c>
      <c r="AUV542" s="25">
        <f t="shared" si="1890"/>
        <v>26210.48</v>
      </c>
      <c r="AUW542" s="25">
        <f t="shared" si="1891"/>
        <v>3862533.44</v>
      </c>
      <c r="AUX542" s="25">
        <f t="shared" si="1044"/>
        <v>3847592.96</v>
      </c>
      <c r="AUY542" s="25">
        <f t="shared" si="1045"/>
        <v>3847592.96</v>
      </c>
      <c r="AUZ542" s="25">
        <f t="shared" si="1892"/>
        <v>1033338.88</v>
      </c>
      <c r="AVA542" s="25">
        <f t="shared" si="1046"/>
        <v>838735.35999999999</v>
      </c>
      <c r="AVB542" s="25">
        <f t="shared" si="1047"/>
        <v>838735.35999999999</v>
      </c>
      <c r="AVC542" s="59">
        <f t="shared" si="1893"/>
        <v>687</v>
      </c>
      <c r="AVD542" s="59">
        <f t="shared" si="1048"/>
        <v>687</v>
      </c>
      <c r="AVE542" s="59">
        <f t="shared" si="1048"/>
        <v>687</v>
      </c>
      <c r="AVF542" s="25">
        <f t="shared" si="1049"/>
        <v>80288316</v>
      </c>
      <c r="AVG542" s="25">
        <f t="shared" si="1050"/>
        <v>83565993</v>
      </c>
      <c r="AVH542" s="25">
        <f t="shared" si="1051"/>
        <v>83565993</v>
      </c>
      <c r="AVI542" s="25">
        <f t="shared" si="1052"/>
        <v>48180484.770000003</v>
      </c>
      <c r="AVJ542" s="25">
        <f t="shared" si="1053"/>
        <v>48910078.770000003</v>
      </c>
      <c r="AVK542" s="25">
        <f t="shared" si="1054"/>
        <v>48910078.770000003</v>
      </c>
      <c r="AVL542" s="25"/>
      <c r="AVM542" s="25"/>
      <c r="AVN542" s="25"/>
      <c r="AVO542" s="25"/>
      <c r="AVP542" s="25"/>
      <c r="AVQ542" s="25"/>
      <c r="AVR542" s="25">
        <f t="shared" si="1055"/>
        <v>82953287.019999996</v>
      </c>
      <c r="AVS542" s="25">
        <f t="shared" si="1056"/>
        <v>82574546.819999993</v>
      </c>
      <c r="AVT542" s="25">
        <f t="shared" si="1057"/>
        <v>82574546.819999993</v>
      </c>
      <c r="AVU542" s="25">
        <f t="shared" si="1058"/>
        <v>21922675.030000001</v>
      </c>
      <c r="AVV542" s="25">
        <f t="shared" si="1059"/>
        <v>22029116.98</v>
      </c>
      <c r="AVW542" s="25">
        <f t="shared" si="1060"/>
        <v>22029116.98</v>
      </c>
    </row>
    <row r="543" spans="1:1271" ht="86.25" customHeight="1">
      <c r="A543" s="26" t="s">
        <v>76</v>
      </c>
      <c r="B543" s="88" t="s">
        <v>82</v>
      </c>
      <c r="C543" s="5"/>
      <c r="D543" s="99"/>
      <c r="E543" s="77"/>
      <c r="F543" s="38">
        <f t="shared" si="1061"/>
        <v>255578</v>
      </c>
      <c r="G543" s="38">
        <f t="shared" si="1061"/>
        <v>266039</v>
      </c>
      <c r="H543" s="38">
        <f t="shared" si="1061"/>
        <v>266039</v>
      </c>
      <c r="I543" s="25">
        <f t="shared" si="1062"/>
        <v>101739.66</v>
      </c>
      <c r="J543" s="25">
        <f t="shared" si="1062"/>
        <v>103386.66</v>
      </c>
      <c r="K543" s="25">
        <f t="shared" si="1062"/>
        <v>103386.66</v>
      </c>
      <c r="L543" s="30"/>
      <c r="M543" s="30"/>
      <c r="N543" s="30"/>
      <c r="O543" s="25">
        <f t="shared" si="1063"/>
        <v>0</v>
      </c>
      <c r="P543" s="25">
        <f t="shared" si="1064"/>
        <v>0</v>
      </c>
      <c r="Q543" s="25">
        <f t="shared" si="1065"/>
        <v>0</v>
      </c>
      <c r="R543" s="25">
        <f t="shared" si="1066"/>
        <v>0</v>
      </c>
      <c r="S543" s="25">
        <f t="shared" si="1067"/>
        <v>0</v>
      </c>
      <c r="T543" s="25">
        <f t="shared" si="1068"/>
        <v>0</v>
      </c>
      <c r="U543" s="25">
        <f t="shared" si="1069"/>
        <v>283262.36</v>
      </c>
      <c r="V543" s="25">
        <f t="shared" si="1070"/>
        <v>0</v>
      </c>
      <c r="W543" s="25">
        <f t="shared" si="1071"/>
        <v>0</v>
      </c>
      <c r="X543" s="25">
        <f t="shared" si="1072"/>
        <v>81408.2</v>
      </c>
      <c r="Y543" s="25">
        <f t="shared" si="1073"/>
        <v>0</v>
      </c>
      <c r="Z543" s="25">
        <f t="shared" si="1074"/>
        <v>0</v>
      </c>
      <c r="AA543" s="25">
        <f t="shared" si="1075"/>
        <v>0</v>
      </c>
      <c r="AB543" s="25">
        <f t="shared" si="811"/>
        <v>0</v>
      </c>
      <c r="AC543" s="25">
        <f t="shared" si="811"/>
        <v>0</v>
      </c>
      <c r="AD543" s="25">
        <f t="shared" si="1076"/>
        <v>0</v>
      </c>
      <c r="AE543" s="25">
        <f t="shared" si="812"/>
        <v>0</v>
      </c>
      <c r="AF543" s="25">
        <f t="shared" si="812"/>
        <v>0</v>
      </c>
      <c r="AG543" s="30"/>
      <c r="AH543" s="30"/>
      <c r="AI543" s="30"/>
      <c r="AJ543" s="25">
        <f t="shared" si="1077"/>
        <v>0</v>
      </c>
      <c r="AK543" s="25">
        <f t="shared" si="1078"/>
        <v>0</v>
      </c>
      <c r="AL543" s="25">
        <f t="shared" si="1079"/>
        <v>0</v>
      </c>
      <c r="AM543" s="25">
        <f t="shared" si="1080"/>
        <v>0</v>
      </c>
      <c r="AN543" s="25">
        <f t="shared" si="1081"/>
        <v>0</v>
      </c>
      <c r="AO543" s="25">
        <f t="shared" si="1082"/>
        <v>0</v>
      </c>
      <c r="AP543" s="25">
        <f t="shared" si="1083"/>
        <v>268661.24</v>
      </c>
      <c r="AQ543" s="25">
        <f t="shared" si="1084"/>
        <v>237645.72</v>
      </c>
      <c r="AR543" s="25">
        <f t="shared" si="1085"/>
        <v>237645.72</v>
      </c>
      <c r="AS543" s="25">
        <f t="shared" si="1086"/>
        <v>49964.34</v>
      </c>
      <c r="AT543" s="25">
        <f t="shared" si="1087"/>
        <v>39158.58</v>
      </c>
      <c r="AU543" s="25">
        <f t="shared" si="1088"/>
        <v>39158.58</v>
      </c>
      <c r="AV543" s="25">
        <f t="shared" si="1089"/>
        <v>0</v>
      </c>
      <c r="AW543" s="25">
        <f t="shared" si="813"/>
        <v>0</v>
      </c>
      <c r="AX543" s="25">
        <f t="shared" si="814"/>
        <v>0</v>
      </c>
      <c r="AY543" s="25">
        <f t="shared" si="1090"/>
        <v>0</v>
      </c>
      <c r="AZ543" s="25">
        <f t="shared" si="815"/>
        <v>0</v>
      </c>
      <c r="BA543" s="25">
        <f t="shared" si="816"/>
        <v>0</v>
      </c>
      <c r="BB543" s="30"/>
      <c r="BC543" s="30"/>
      <c r="BD543" s="30"/>
      <c r="BE543" s="25">
        <f t="shared" si="1091"/>
        <v>0</v>
      </c>
      <c r="BF543" s="25">
        <f t="shared" si="1092"/>
        <v>0</v>
      </c>
      <c r="BG543" s="25">
        <f t="shared" si="1093"/>
        <v>0</v>
      </c>
      <c r="BH543" s="25">
        <f t="shared" si="1094"/>
        <v>0</v>
      </c>
      <c r="BI543" s="25">
        <f t="shared" si="1095"/>
        <v>0</v>
      </c>
      <c r="BJ543" s="25">
        <f t="shared" si="1096"/>
        <v>0</v>
      </c>
      <c r="BK543" s="25">
        <f t="shared" si="1097"/>
        <v>273645.49</v>
      </c>
      <c r="BL543" s="25">
        <f t="shared" si="1098"/>
        <v>284864.61</v>
      </c>
      <c r="BM543" s="25">
        <f t="shared" si="1099"/>
        <v>284864.61</v>
      </c>
      <c r="BN543" s="25">
        <f t="shared" si="1100"/>
        <v>49684.04</v>
      </c>
      <c r="BO543" s="25">
        <f t="shared" si="1101"/>
        <v>52374.06</v>
      </c>
      <c r="BP543" s="25">
        <f t="shared" si="1102"/>
        <v>52374.06</v>
      </c>
      <c r="BQ543" s="25">
        <f t="shared" si="1103"/>
        <v>0</v>
      </c>
      <c r="BR543" s="25">
        <f t="shared" si="817"/>
        <v>0</v>
      </c>
      <c r="BS543" s="25">
        <f t="shared" si="818"/>
        <v>0</v>
      </c>
      <c r="BT543" s="25">
        <f t="shared" si="1104"/>
        <v>0</v>
      </c>
      <c r="BU543" s="25">
        <f t="shared" si="819"/>
        <v>0</v>
      </c>
      <c r="BV543" s="25">
        <f t="shared" si="820"/>
        <v>0</v>
      </c>
      <c r="BW543" s="30"/>
      <c r="BX543" s="30"/>
      <c r="BY543" s="30"/>
      <c r="BZ543" s="25">
        <f t="shared" si="1105"/>
        <v>0</v>
      </c>
      <c r="CA543" s="25">
        <f t="shared" si="1106"/>
        <v>0</v>
      </c>
      <c r="CB543" s="25">
        <f t="shared" si="1107"/>
        <v>0</v>
      </c>
      <c r="CC543" s="25">
        <f t="shared" si="1108"/>
        <v>0</v>
      </c>
      <c r="CD543" s="25">
        <f t="shared" si="1109"/>
        <v>0</v>
      </c>
      <c r="CE543" s="25">
        <f t="shared" si="1110"/>
        <v>0</v>
      </c>
      <c r="CF543" s="25">
        <f t="shared" si="1111"/>
        <v>0</v>
      </c>
      <c r="CG543" s="25">
        <f t="shared" si="1112"/>
        <v>0</v>
      </c>
      <c r="CH543" s="25">
        <f t="shared" si="1113"/>
        <v>0</v>
      </c>
      <c r="CI543" s="25">
        <f t="shared" si="1114"/>
        <v>0</v>
      </c>
      <c r="CJ543" s="25">
        <f t="shared" si="1115"/>
        <v>0</v>
      </c>
      <c r="CK543" s="25">
        <f t="shared" si="1116"/>
        <v>0</v>
      </c>
      <c r="CL543" s="25">
        <f t="shared" si="1117"/>
        <v>0</v>
      </c>
      <c r="CM543" s="25">
        <f t="shared" si="821"/>
        <v>0</v>
      </c>
      <c r="CN543" s="25">
        <f t="shared" si="822"/>
        <v>0</v>
      </c>
      <c r="CO543" s="25">
        <f t="shared" si="1118"/>
        <v>0</v>
      </c>
      <c r="CP543" s="25">
        <f t="shared" si="823"/>
        <v>0</v>
      </c>
      <c r="CQ543" s="25">
        <f t="shared" si="824"/>
        <v>0</v>
      </c>
      <c r="CR543" s="30"/>
      <c r="CS543" s="30"/>
      <c r="CT543" s="30"/>
      <c r="CU543" s="25">
        <f t="shared" si="1119"/>
        <v>0</v>
      </c>
      <c r="CV543" s="25">
        <f t="shared" si="1120"/>
        <v>0</v>
      </c>
      <c r="CW543" s="25">
        <f t="shared" si="1121"/>
        <v>0</v>
      </c>
      <c r="CX543" s="25">
        <f t="shared" si="1122"/>
        <v>0</v>
      </c>
      <c r="CY543" s="25">
        <f t="shared" si="1123"/>
        <v>0</v>
      </c>
      <c r="CZ543" s="25">
        <f t="shared" si="1124"/>
        <v>0</v>
      </c>
      <c r="DA543" s="25">
        <f t="shared" si="1125"/>
        <v>266455.90999999997</v>
      </c>
      <c r="DB543" s="25">
        <f t="shared" si="1126"/>
        <v>266039.71999999997</v>
      </c>
      <c r="DC543" s="25">
        <f t="shared" si="1127"/>
        <v>266039.71999999997</v>
      </c>
      <c r="DD543" s="25">
        <f t="shared" si="1128"/>
        <v>55353.23</v>
      </c>
      <c r="DE543" s="25">
        <f t="shared" si="1129"/>
        <v>58421.14</v>
      </c>
      <c r="DF543" s="25">
        <f t="shared" si="1130"/>
        <v>58421.14</v>
      </c>
      <c r="DG543" s="25">
        <f t="shared" si="1131"/>
        <v>0</v>
      </c>
      <c r="DH543" s="25">
        <f t="shared" si="825"/>
        <v>0</v>
      </c>
      <c r="DI543" s="25">
        <f t="shared" si="826"/>
        <v>0</v>
      </c>
      <c r="DJ543" s="25">
        <f t="shared" si="1132"/>
        <v>0</v>
      </c>
      <c r="DK543" s="25">
        <f t="shared" si="827"/>
        <v>0</v>
      </c>
      <c r="DL543" s="25">
        <f t="shared" si="828"/>
        <v>0</v>
      </c>
      <c r="DM543" s="30"/>
      <c r="DN543" s="30"/>
      <c r="DO543" s="30"/>
      <c r="DP543" s="25">
        <f t="shared" si="1133"/>
        <v>0</v>
      </c>
      <c r="DQ543" s="25">
        <f t="shared" si="1134"/>
        <v>0</v>
      </c>
      <c r="DR543" s="25">
        <f t="shared" si="1135"/>
        <v>0</v>
      </c>
      <c r="DS543" s="25">
        <f t="shared" si="1136"/>
        <v>0</v>
      </c>
      <c r="DT543" s="25">
        <f t="shared" si="1137"/>
        <v>0</v>
      </c>
      <c r="DU543" s="25">
        <f t="shared" si="1138"/>
        <v>0</v>
      </c>
      <c r="DV543" s="25">
        <f t="shared" si="1139"/>
        <v>269086.21000000002</v>
      </c>
      <c r="DW543" s="25">
        <f t="shared" si="1140"/>
        <v>269561.64</v>
      </c>
      <c r="DX543" s="25">
        <f t="shared" si="1141"/>
        <v>269561.64</v>
      </c>
      <c r="DY543" s="25">
        <f t="shared" si="1142"/>
        <v>58170.71</v>
      </c>
      <c r="DZ543" s="25">
        <f t="shared" si="1143"/>
        <v>61231.360000000001</v>
      </c>
      <c r="EA543" s="25">
        <f t="shared" si="1144"/>
        <v>61231.360000000001</v>
      </c>
      <c r="EB543" s="25">
        <f t="shared" si="1145"/>
        <v>0</v>
      </c>
      <c r="EC543" s="25">
        <f t="shared" si="829"/>
        <v>0</v>
      </c>
      <c r="ED543" s="25">
        <f t="shared" si="830"/>
        <v>0</v>
      </c>
      <c r="EE543" s="25">
        <f t="shared" si="1146"/>
        <v>0</v>
      </c>
      <c r="EF543" s="25">
        <f t="shared" si="831"/>
        <v>0</v>
      </c>
      <c r="EG543" s="25">
        <f t="shared" si="832"/>
        <v>0</v>
      </c>
      <c r="EH543" s="30"/>
      <c r="EI543" s="30"/>
      <c r="EJ543" s="30"/>
      <c r="EK543" s="25">
        <f t="shared" si="1147"/>
        <v>0</v>
      </c>
      <c r="EL543" s="25">
        <f t="shared" si="1148"/>
        <v>0</v>
      </c>
      <c r="EM543" s="25">
        <f t="shared" si="1149"/>
        <v>0</v>
      </c>
      <c r="EN543" s="25">
        <f t="shared" si="1150"/>
        <v>0</v>
      </c>
      <c r="EO543" s="25">
        <f t="shared" si="1151"/>
        <v>0</v>
      </c>
      <c r="EP543" s="25">
        <f t="shared" si="1152"/>
        <v>0</v>
      </c>
      <c r="EQ543" s="25">
        <f t="shared" si="1153"/>
        <v>276025.46000000002</v>
      </c>
      <c r="ER543" s="25">
        <f t="shared" si="1154"/>
        <v>287321.86</v>
      </c>
      <c r="ES543" s="25">
        <f t="shared" si="1155"/>
        <v>287321.86</v>
      </c>
      <c r="ET543" s="25">
        <f t="shared" si="1156"/>
        <v>59566.080000000002</v>
      </c>
      <c r="EU543" s="25">
        <f t="shared" si="1157"/>
        <v>62295.19</v>
      </c>
      <c r="EV543" s="25">
        <f t="shared" si="1158"/>
        <v>62295.19</v>
      </c>
      <c r="EW543" s="25">
        <f t="shared" si="1159"/>
        <v>0</v>
      </c>
      <c r="EX543" s="25">
        <f t="shared" si="833"/>
        <v>0</v>
      </c>
      <c r="EY543" s="25">
        <f t="shared" si="834"/>
        <v>0</v>
      </c>
      <c r="EZ543" s="25">
        <f t="shared" si="1160"/>
        <v>0</v>
      </c>
      <c r="FA543" s="25">
        <f t="shared" si="835"/>
        <v>0</v>
      </c>
      <c r="FB543" s="25">
        <f t="shared" si="836"/>
        <v>0</v>
      </c>
      <c r="FC543" s="30"/>
      <c r="FD543" s="30"/>
      <c r="FE543" s="30"/>
      <c r="FF543" s="25">
        <f t="shared" si="1161"/>
        <v>0</v>
      </c>
      <c r="FG543" s="25">
        <f t="shared" si="1162"/>
        <v>0</v>
      </c>
      <c r="FH543" s="25">
        <f t="shared" si="1163"/>
        <v>0</v>
      </c>
      <c r="FI543" s="25">
        <f t="shared" si="1164"/>
        <v>0</v>
      </c>
      <c r="FJ543" s="25">
        <f t="shared" si="1165"/>
        <v>0</v>
      </c>
      <c r="FK543" s="25">
        <f t="shared" si="1166"/>
        <v>0</v>
      </c>
      <c r="FL543" s="25">
        <f t="shared" si="1167"/>
        <v>266582.65000000002</v>
      </c>
      <c r="FM543" s="25">
        <f t="shared" si="1168"/>
        <v>262920.69</v>
      </c>
      <c r="FN543" s="25">
        <f t="shared" si="1169"/>
        <v>262920.69</v>
      </c>
      <c r="FO543" s="25">
        <f t="shared" si="1170"/>
        <v>43596.43</v>
      </c>
      <c r="FP543" s="25">
        <f t="shared" si="1171"/>
        <v>45806.39</v>
      </c>
      <c r="FQ543" s="25">
        <f t="shared" si="1172"/>
        <v>45806.39</v>
      </c>
      <c r="FR543" s="25">
        <f t="shared" si="1173"/>
        <v>0</v>
      </c>
      <c r="FS543" s="25">
        <f t="shared" si="837"/>
        <v>0</v>
      </c>
      <c r="FT543" s="25">
        <f t="shared" si="838"/>
        <v>0</v>
      </c>
      <c r="FU543" s="25">
        <f t="shared" si="1174"/>
        <v>0</v>
      </c>
      <c r="FV543" s="25">
        <f t="shared" si="839"/>
        <v>0</v>
      </c>
      <c r="FW543" s="25">
        <f t="shared" si="840"/>
        <v>0</v>
      </c>
      <c r="FX543" s="30"/>
      <c r="FY543" s="30"/>
      <c r="FZ543" s="30"/>
      <c r="GA543" s="25">
        <f t="shared" si="1176"/>
        <v>0</v>
      </c>
      <c r="GB543" s="25">
        <f t="shared" si="1177"/>
        <v>0</v>
      </c>
      <c r="GC543" s="25">
        <f t="shared" si="1178"/>
        <v>0</v>
      </c>
      <c r="GD543" s="25">
        <f t="shared" si="1179"/>
        <v>0</v>
      </c>
      <c r="GE543" s="25">
        <f t="shared" si="1180"/>
        <v>0</v>
      </c>
      <c r="GF543" s="25">
        <f t="shared" si="1181"/>
        <v>0</v>
      </c>
      <c r="GG543" s="25">
        <f t="shared" si="1182"/>
        <v>0</v>
      </c>
      <c r="GH543" s="25">
        <f t="shared" si="1183"/>
        <v>0</v>
      </c>
      <c r="GI543" s="25">
        <f t="shared" si="1184"/>
        <v>0</v>
      </c>
      <c r="GJ543" s="25">
        <f t="shared" si="1185"/>
        <v>0</v>
      </c>
      <c r="GK543" s="25">
        <f t="shared" si="1186"/>
        <v>0</v>
      </c>
      <c r="GL543" s="25">
        <f t="shared" si="1187"/>
        <v>0</v>
      </c>
      <c r="GM543" s="25">
        <f t="shared" si="1188"/>
        <v>0</v>
      </c>
      <c r="GN543" s="25">
        <f t="shared" si="842"/>
        <v>0</v>
      </c>
      <c r="GO543" s="25">
        <f t="shared" si="843"/>
        <v>0</v>
      </c>
      <c r="GP543" s="25">
        <f t="shared" si="1189"/>
        <v>0</v>
      </c>
      <c r="GQ543" s="25">
        <f t="shared" si="844"/>
        <v>0</v>
      </c>
      <c r="GR543" s="25">
        <f t="shared" si="845"/>
        <v>0</v>
      </c>
      <c r="GS543" s="30"/>
      <c r="GT543" s="30"/>
      <c r="GU543" s="30"/>
      <c r="GV543" s="25">
        <f t="shared" si="1190"/>
        <v>0</v>
      </c>
      <c r="GW543" s="25">
        <f t="shared" si="1191"/>
        <v>0</v>
      </c>
      <c r="GX543" s="25">
        <f t="shared" si="1192"/>
        <v>0</v>
      </c>
      <c r="GY543" s="25">
        <f t="shared" si="1193"/>
        <v>0</v>
      </c>
      <c r="GZ543" s="25">
        <f t="shared" si="1194"/>
        <v>0</v>
      </c>
      <c r="HA543" s="25">
        <f t="shared" si="1195"/>
        <v>0</v>
      </c>
      <c r="HB543" s="25">
        <f t="shared" si="1196"/>
        <v>266280.90999999997</v>
      </c>
      <c r="HC543" s="25">
        <f t="shared" si="1197"/>
        <v>244051.26</v>
      </c>
      <c r="HD543" s="25">
        <f t="shared" si="1198"/>
        <v>244051.26</v>
      </c>
      <c r="HE543" s="25">
        <f t="shared" si="1199"/>
        <v>78680.55</v>
      </c>
      <c r="HF543" s="25">
        <f t="shared" si="1200"/>
        <v>82944.210000000006</v>
      </c>
      <c r="HG543" s="25">
        <f t="shared" si="1201"/>
        <v>82944.210000000006</v>
      </c>
      <c r="HH543" s="25">
        <f t="shared" si="1202"/>
        <v>0</v>
      </c>
      <c r="HI543" s="25">
        <f t="shared" si="846"/>
        <v>0</v>
      </c>
      <c r="HJ543" s="25">
        <f t="shared" si="847"/>
        <v>0</v>
      </c>
      <c r="HK543" s="25">
        <f t="shared" si="1203"/>
        <v>0</v>
      </c>
      <c r="HL543" s="25">
        <f t="shared" si="848"/>
        <v>0</v>
      </c>
      <c r="HM543" s="25">
        <f t="shared" si="849"/>
        <v>0</v>
      </c>
      <c r="HN543" s="30"/>
      <c r="HO543" s="30"/>
      <c r="HP543" s="30"/>
      <c r="HQ543" s="25">
        <f t="shared" si="1204"/>
        <v>0</v>
      </c>
      <c r="HR543" s="25">
        <f t="shared" si="1205"/>
        <v>0</v>
      </c>
      <c r="HS543" s="25">
        <f t="shared" si="1206"/>
        <v>0</v>
      </c>
      <c r="HT543" s="25">
        <f t="shared" si="1207"/>
        <v>0</v>
      </c>
      <c r="HU543" s="25">
        <f t="shared" si="1208"/>
        <v>0</v>
      </c>
      <c r="HV543" s="25">
        <f t="shared" si="1209"/>
        <v>0</v>
      </c>
      <c r="HW543" s="25">
        <f t="shared" si="1210"/>
        <v>210866.58</v>
      </c>
      <c r="HX543" s="25">
        <f t="shared" si="1211"/>
        <v>267563.27</v>
      </c>
      <c r="HY543" s="25">
        <f t="shared" si="1212"/>
        <v>267563.27</v>
      </c>
      <c r="HZ543" s="25">
        <f t="shared" si="1213"/>
        <v>44930.41</v>
      </c>
      <c r="IA543" s="25">
        <f t="shared" si="1214"/>
        <v>44791.46</v>
      </c>
      <c r="IB543" s="25">
        <f t="shared" si="1215"/>
        <v>44791.46</v>
      </c>
      <c r="IC543" s="25">
        <f t="shared" si="1216"/>
        <v>0</v>
      </c>
      <c r="ID543" s="25">
        <f t="shared" si="850"/>
        <v>0</v>
      </c>
      <c r="IE543" s="25">
        <f t="shared" si="851"/>
        <v>0</v>
      </c>
      <c r="IF543" s="25">
        <f t="shared" si="1217"/>
        <v>0</v>
      </c>
      <c r="IG543" s="25">
        <f t="shared" si="852"/>
        <v>0</v>
      </c>
      <c r="IH543" s="25">
        <f t="shared" si="853"/>
        <v>0</v>
      </c>
      <c r="II543" s="30"/>
      <c r="IJ543" s="30"/>
      <c r="IK543" s="30"/>
      <c r="IL543" s="25">
        <f t="shared" si="1218"/>
        <v>0</v>
      </c>
      <c r="IM543" s="25">
        <f t="shared" si="1219"/>
        <v>0</v>
      </c>
      <c r="IN543" s="25">
        <f t="shared" si="1220"/>
        <v>0</v>
      </c>
      <c r="IO543" s="25">
        <f t="shared" si="1221"/>
        <v>0</v>
      </c>
      <c r="IP543" s="25">
        <f t="shared" si="1222"/>
        <v>0</v>
      </c>
      <c r="IQ543" s="25">
        <f t="shared" si="1223"/>
        <v>0</v>
      </c>
      <c r="IR543" s="25">
        <f t="shared" si="1224"/>
        <v>266629.12</v>
      </c>
      <c r="IS543" s="25">
        <f t="shared" si="1225"/>
        <v>267603.84000000003</v>
      </c>
      <c r="IT543" s="25">
        <f t="shared" si="1226"/>
        <v>267603.84000000003</v>
      </c>
      <c r="IU543" s="25">
        <f t="shared" si="1227"/>
        <v>47069.95</v>
      </c>
      <c r="IV543" s="25">
        <f t="shared" si="1228"/>
        <v>49323.06</v>
      </c>
      <c r="IW543" s="25">
        <f t="shared" si="1229"/>
        <v>49323.06</v>
      </c>
      <c r="IX543" s="25">
        <f t="shared" si="1230"/>
        <v>0</v>
      </c>
      <c r="IY543" s="25">
        <f t="shared" si="854"/>
        <v>0</v>
      </c>
      <c r="IZ543" s="25">
        <f t="shared" si="855"/>
        <v>0</v>
      </c>
      <c r="JA543" s="25">
        <f t="shared" si="1231"/>
        <v>0</v>
      </c>
      <c r="JB543" s="25">
        <f t="shared" si="856"/>
        <v>0</v>
      </c>
      <c r="JC543" s="25">
        <f t="shared" si="857"/>
        <v>0</v>
      </c>
      <c r="JD543" s="30"/>
      <c r="JE543" s="30"/>
      <c r="JF543" s="30"/>
      <c r="JG543" s="25">
        <f t="shared" si="1232"/>
        <v>0</v>
      </c>
      <c r="JH543" s="25">
        <f t="shared" si="1233"/>
        <v>0</v>
      </c>
      <c r="JI543" s="25">
        <f t="shared" si="1234"/>
        <v>0</v>
      </c>
      <c r="JJ543" s="25">
        <f t="shared" si="1235"/>
        <v>0</v>
      </c>
      <c r="JK543" s="25">
        <f t="shared" si="1236"/>
        <v>0</v>
      </c>
      <c r="JL543" s="25">
        <f t="shared" si="1237"/>
        <v>0</v>
      </c>
      <c r="JM543" s="25">
        <f t="shared" si="1238"/>
        <v>266491.68</v>
      </c>
      <c r="JN543" s="25">
        <f t="shared" si="1239"/>
        <v>256000.25</v>
      </c>
      <c r="JO543" s="25">
        <f t="shared" si="1240"/>
        <v>256000.25</v>
      </c>
      <c r="JP543" s="25">
        <f t="shared" si="1241"/>
        <v>67750.03</v>
      </c>
      <c r="JQ543" s="25">
        <f t="shared" si="1242"/>
        <v>71256.570000000007</v>
      </c>
      <c r="JR543" s="25">
        <f t="shared" si="1243"/>
        <v>71256.570000000007</v>
      </c>
      <c r="JS543" s="25">
        <f t="shared" si="1244"/>
        <v>0</v>
      </c>
      <c r="JT543" s="25">
        <f t="shared" si="858"/>
        <v>0</v>
      </c>
      <c r="JU543" s="25">
        <f t="shared" si="859"/>
        <v>0</v>
      </c>
      <c r="JV543" s="25">
        <f t="shared" si="1245"/>
        <v>0</v>
      </c>
      <c r="JW543" s="25">
        <f t="shared" si="860"/>
        <v>0</v>
      </c>
      <c r="JX543" s="25">
        <f t="shared" si="861"/>
        <v>0</v>
      </c>
      <c r="JY543" s="30"/>
      <c r="JZ543" s="30"/>
      <c r="KA543" s="30"/>
      <c r="KB543" s="25">
        <f t="shared" si="1246"/>
        <v>0</v>
      </c>
      <c r="KC543" s="25">
        <f t="shared" si="1247"/>
        <v>0</v>
      </c>
      <c r="KD543" s="25">
        <f t="shared" si="1248"/>
        <v>0</v>
      </c>
      <c r="KE543" s="25">
        <f t="shared" si="1249"/>
        <v>0</v>
      </c>
      <c r="KF543" s="25">
        <f t="shared" si="1250"/>
        <v>0</v>
      </c>
      <c r="KG543" s="25">
        <f t="shared" si="1251"/>
        <v>0</v>
      </c>
      <c r="KH543" s="25">
        <f t="shared" si="1252"/>
        <v>268582.05</v>
      </c>
      <c r="KI543" s="25">
        <f t="shared" si="1253"/>
        <v>278773.09000000003</v>
      </c>
      <c r="KJ543" s="25">
        <f t="shared" si="1254"/>
        <v>278773.09000000003</v>
      </c>
      <c r="KK543" s="25">
        <f t="shared" si="1255"/>
        <v>43856.15</v>
      </c>
      <c r="KL543" s="25">
        <f t="shared" si="1256"/>
        <v>46053.35</v>
      </c>
      <c r="KM543" s="25">
        <f t="shared" si="1257"/>
        <v>46053.35</v>
      </c>
      <c r="KN543" s="25">
        <f t="shared" si="1258"/>
        <v>0</v>
      </c>
      <c r="KO543" s="25">
        <f t="shared" si="862"/>
        <v>0</v>
      </c>
      <c r="KP543" s="25">
        <f t="shared" si="863"/>
        <v>0</v>
      </c>
      <c r="KQ543" s="25">
        <f t="shared" si="1259"/>
        <v>0</v>
      </c>
      <c r="KR543" s="25">
        <f t="shared" si="864"/>
        <v>0</v>
      </c>
      <c r="KS543" s="25">
        <f t="shared" si="865"/>
        <v>0</v>
      </c>
      <c r="KT543" s="30"/>
      <c r="KU543" s="30"/>
      <c r="KV543" s="30"/>
      <c r="KW543" s="25">
        <f t="shared" si="1260"/>
        <v>0</v>
      </c>
      <c r="KX543" s="25">
        <f t="shared" si="1261"/>
        <v>0</v>
      </c>
      <c r="KY543" s="25">
        <f t="shared" si="1262"/>
        <v>0</v>
      </c>
      <c r="KZ543" s="25">
        <f t="shared" si="1263"/>
        <v>0</v>
      </c>
      <c r="LA543" s="25">
        <f t="shared" si="1264"/>
        <v>0</v>
      </c>
      <c r="LB543" s="25">
        <f t="shared" si="1265"/>
        <v>0</v>
      </c>
      <c r="LC543" s="25">
        <f t="shared" si="1266"/>
        <v>267271.71999999997</v>
      </c>
      <c r="LD543" s="25">
        <f t="shared" si="1267"/>
        <v>273468.39</v>
      </c>
      <c r="LE543" s="25">
        <f t="shared" si="1268"/>
        <v>273468.39</v>
      </c>
      <c r="LF543" s="25">
        <f t="shared" si="1269"/>
        <v>39758.82</v>
      </c>
      <c r="LG543" s="25">
        <f t="shared" si="1270"/>
        <v>41790.71</v>
      </c>
      <c r="LH543" s="25">
        <f t="shared" si="1271"/>
        <v>41790.71</v>
      </c>
      <c r="LI543" s="25">
        <f t="shared" si="1272"/>
        <v>0</v>
      </c>
      <c r="LJ543" s="25">
        <f t="shared" si="866"/>
        <v>0</v>
      </c>
      <c r="LK543" s="25">
        <f t="shared" si="867"/>
        <v>0</v>
      </c>
      <c r="LL543" s="25">
        <f t="shared" si="1273"/>
        <v>0</v>
      </c>
      <c r="LM543" s="25">
        <f t="shared" si="868"/>
        <v>0</v>
      </c>
      <c r="LN543" s="25">
        <f t="shared" si="869"/>
        <v>0</v>
      </c>
      <c r="LO543" s="30"/>
      <c r="LP543" s="30"/>
      <c r="LQ543" s="30"/>
      <c r="LR543" s="25">
        <f t="shared" si="1274"/>
        <v>0</v>
      </c>
      <c r="LS543" s="25">
        <f t="shared" si="1275"/>
        <v>0</v>
      </c>
      <c r="LT543" s="25">
        <f t="shared" si="1276"/>
        <v>0</v>
      </c>
      <c r="LU543" s="25">
        <f t="shared" si="1277"/>
        <v>0</v>
      </c>
      <c r="LV543" s="25">
        <f t="shared" si="1278"/>
        <v>0</v>
      </c>
      <c r="LW543" s="25">
        <f t="shared" si="1279"/>
        <v>0</v>
      </c>
      <c r="LX543" s="25">
        <f t="shared" si="1280"/>
        <v>267278.32</v>
      </c>
      <c r="LY543" s="25">
        <f t="shared" si="1281"/>
        <v>248451.91</v>
      </c>
      <c r="LZ543" s="25">
        <f t="shared" si="1282"/>
        <v>248451.91</v>
      </c>
      <c r="MA543" s="25">
        <f t="shared" si="1283"/>
        <v>57143.29</v>
      </c>
      <c r="MB543" s="25">
        <f t="shared" si="1284"/>
        <v>60018.99</v>
      </c>
      <c r="MC543" s="25">
        <f t="shared" si="1285"/>
        <v>60018.99</v>
      </c>
      <c r="MD543" s="25">
        <f t="shared" si="1286"/>
        <v>0</v>
      </c>
      <c r="ME543" s="25">
        <f t="shared" si="870"/>
        <v>0</v>
      </c>
      <c r="MF543" s="25">
        <f t="shared" si="871"/>
        <v>0</v>
      </c>
      <c r="MG543" s="25">
        <f t="shared" si="1287"/>
        <v>0</v>
      </c>
      <c r="MH543" s="25">
        <f t="shared" si="872"/>
        <v>0</v>
      </c>
      <c r="MI543" s="25">
        <f t="shared" si="873"/>
        <v>0</v>
      </c>
      <c r="MJ543" s="30"/>
      <c r="MK543" s="30"/>
      <c r="ML543" s="30"/>
      <c r="MM543" s="25">
        <f t="shared" si="1288"/>
        <v>0</v>
      </c>
      <c r="MN543" s="25">
        <f t="shared" si="1289"/>
        <v>0</v>
      </c>
      <c r="MO543" s="25">
        <f t="shared" si="1290"/>
        <v>0</v>
      </c>
      <c r="MP543" s="25">
        <f t="shared" si="1291"/>
        <v>0</v>
      </c>
      <c r="MQ543" s="25">
        <f t="shared" si="1292"/>
        <v>0</v>
      </c>
      <c r="MR543" s="25">
        <f t="shared" si="1293"/>
        <v>0</v>
      </c>
      <c r="MS543" s="25">
        <f t="shared" si="1294"/>
        <v>268158.2</v>
      </c>
      <c r="MT543" s="25">
        <f t="shared" si="1295"/>
        <v>248972.56</v>
      </c>
      <c r="MU543" s="25">
        <f t="shared" si="1296"/>
        <v>248972.56</v>
      </c>
      <c r="MV543" s="25">
        <f t="shared" si="1297"/>
        <v>59613</v>
      </c>
      <c r="MW543" s="25">
        <f t="shared" si="1298"/>
        <v>62637.96</v>
      </c>
      <c r="MX543" s="25">
        <f t="shared" si="1299"/>
        <v>62637.96</v>
      </c>
      <c r="MY543" s="25">
        <f t="shared" si="1300"/>
        <v>0</v>
      </c>
      <c r="MZ543" s="25">
        <f t="shared" si="874"/>
        <v>0</v>
      </c>
      <c r="NA543" s="25">
        <f t="shared" si="875"/>
        <v>0</v>
      </c>
      <c r="NB543" s="25">
        <f t="shared" si="1301"/>
        <v>0</v>
      </c>
      <c r="NC543" s="25">
        <f t="shared" si="876"/>
        <v>0</v>
      </c>
      <c r="ND543" s="25">
        <f t="shared" si="877"/>
        <v>0</v>
      </c>
      <c r="NE543" s="30"/>
      <c r="NF543" s="30"/>
      <c r="NG543" s="30"/>
      <c r="NH543" s="25">
        <f t="shared" si="1302"/>
        <v>0</v>
      </c>
      <c r="NI543" s="25">
        <f t="shared" si="1303"/>
        <v>0</v>
      </c>
      <c r="NJ543" s="25">
        <f t="shared" si="1304"/>
        <v>0</v>
      </c>
      <c r="NK543" s="25">
        <f t="shared" si="1305"/>
        <v>0</v>
      </c>
      <c r="NL543" s="25">
        <f t="shared" si="1306"/>
        <v>0</v>
      </c>
      <c r="NM543" s="25">
        <f t="shared" si="1307"/>
        <v>0</v>
      </c>
      <c r="NN543" s="25">
        <f t="shared" si="1308"/>
        <v>266065.78999999998</v>
      </c>
      <c r="NO543" s="25">
        <f t="shared" si="1309"/>
        <v>238788.64</v>
      </c>
      <c r="NP543" s="25">
        <f t="shared" si="1310"/>
        <v>238788.64</v>
      </c>
      <c r="NQ543" s="25">
        <f t="shared" si="1311"/>
        <v>42530.36</v>
      </c>
      <c r="NR543" s="25">
        <f t="shared" si="1312"/>
        <v>44605.69</v>
      </c>
      <c r="NS543" s="25">
        <f t="shared" si="1313"/>
        <v>44605.69</v>
      </c>
      <c r="NT543" s="25">
        <f t="shared" si="1314"/>
        <v>0</v>
      </c>
      <c r="NU543" s="25">
        <f t="shared" si="878"/>
        <v>0</v>
      </c>
      <c r="NV543" s="25">
        <f t="shared" si="879"/>
        <v>0</v>
      </c>
      <c r="NW543" s="25">
        <f t="shared" si="1315"/>
        <v>0</v>
      </c>
      <c r="NX543" s="25">
        <f t="shared" si="880"/>
        <v>0</v>
      </c>
      <c r="NY543" s="25">
        <f t="shared" si="881"/>
        <v>0</v>
      </c>
      <c r="NZ543" s="30"/>
      <c r="OA543" s="30"/>
      <c r="OB543" s="30"/>
      <c r="OC543" s="25">
        <f t="shared" si="1316"/>
        <v>0</v>
      </c>
      <c r="OD543" s="25">
        <f t="shared" si="1317"/>
        <v>0</v>
      </c>
      <c r="OE543" s="25">
        <f t="shared" si="1318"/>
        <v>0</v>
      </c>
      <c r="OF543" s="25">
        <f t="shared" si="1319"/>
        <v>0</v>
      </c>
      <c r="OG543" s="25">
        <f t="shared" si="1320"/>
        <v>0</v>
      </c>
      <c r="OH543" s="25">
        <f t="shared" si="1321"/>
        <v>0</v>
      </c>
      <c r="OI543" s="25">
        <f t="shared" si="1322"/>
        <v>268490.18</v>
      </c>
      <c r="OJ543" s="25">
        <f t="shared" si="1323"/>
        <v>264298.88</v>
      </c>
      <c r="OK543" s="25">
        <f t="shared" si="1324"/>
        <v>264298.88</v>
      </c>
      <c r="OL543" s="25">
        <f t="shared" si="1325"/>
        <v>61550.49</v>
      </c>
      <c r="OM543" s="25">
        <f t="shared" si="1326"/>
        <v>64643.15</v>
      </c>
      <c r="ON543" s="25">
        <f t="shared" si="1327"/>
        <v>64643.15</v>
      </c>
      <c r="OO543" s="25">
        <f t="shared" si="1328"/>
        <v>0</v>
      </c>
      <c r="OP543" s="25">
        <f t="shared" si="882"/>
        <v>0</v>
      </c>
      <c r="OQ543" s="25">
        <f t="shared" si="883"/>
        <v>0</v>
      </c>
      <c r="OR543" s="25">
        <f t="shared" si="1329"/>
        <v>0</v>
      </c>
      <c r="OS543" s="25">
        <f t="shared" si="884"/>
        <v>0</v>
      </c>
      <c r="OT543" s="25">
        <f t="shared" si="885"/>
        <v>0</v>
      </c>
      <c r="OU543" s="30"/>
      <c r="OV543" s="30"/>
      <c r="OW543" s="30"/>
      <c r="OX543" s="25">
        <f t="shared" si="1330"/>
        <v>0</v>
      </c>
      <c r="OY543" s="25">
        <f t="shared" si="1331"/>
        <v>0</v>
      </c>
      <c r="OZ543" s="25">
        <f t="shared" si="1332"/>
        <v>0</v>
      </c>
      <c r="PA543" s="25">
        <f t="shared" si="1333"/>
        <v>0</v>
      </c>
      <c r="PB543" s="25">
        <f t="shared" si="1334"/>
        <v>0</v>
      </c>
      <c r="PC543" s="25">
        <f t="shared" si="1335"/>
        <v>0</v>
      </c>
      <c r="PD543" s="25">
        <f t="shared" si="1336"/>
        <v>267332.90000000002</v>
      </c>
      <c r="PE543" s="25">
        <f t="shared" si="1337"/>
        <v>252036.72</v>
      </c>
      <c r="PF543" s="25">
        <f t="shared" si="1338"/>
        <v>252036.72</v>
      </c>
      <c r="PG543" s="25">
        <f t="shared" si="1339"/>
        <v>49849.75</v>
      </c>
      <c r="PH543" s="25">
        <f t="shared" si="1340"/>
        <v>52298.51</v>
      </c>
      <c r="PI543" s="25">
        <f t="shared" si="1341"/>
        <v>52298.51</v>
      </c>
      <c r="PJ543" s="25">
        <f t="shared" si="1342"/>
        <v>0</v>
      </c>
      <c r="PK543" s="25">
        <f t="shared" si="886"/>
        <v>0</v>
      </c>
      <c r="PL543" s="25">
        <f t="shared" si="887"/>
        <v>0</v>
      </c>
      <c r="PM543" s="25">
        <f t="shared" si="1343"/>
        <v>0</v>
      </c>
      <c r="PN543" s="25">
        <f t="shared" si="888"/>
        <v>0</v>
      </c>
      <c r="PO543" s="25">
        <f t="shared" si="889"/>
        <v>0</v>
      </c>
      <c r="PP543" s="30"/>
      <c r="PQ543" s="30"/>
      <c r="PR543" s="30"/>
      <c r="PS543" s="25">
        <f t="shared" si="1344"/>
        <v>0</v>
      </c>
      <c r="PT543" s="25">
        <f t="shared" si="1345"/>
        <v>0</v>
      </c>
      <c r="PU543" s="25">
        <f t="shared" si="1346"/>
        <v>0</v>
      </c>
      <c r="PV543" s="25">
        <f t="shared" si="1347"/>
        <v>0</v>
      </c>
      <c r="PW543" s="25">
        <f t="shared" si="1348"/>
        <v>0</v>
      </c>
      <c r="PX543" s="25">
        <f t="shared" si="1349"/>
        <v>0</v>
      </c>
      <c r="PY543" s="25">
        <f t="shared" si="1350"/>
        <v>268644.71000000002</v>
      </c>
      <c r="PZ543" s="25">
        <f t="shared" si="1351"/>
        <v>248990.78</v>
      </c>
      <c r="QA543" s="25">
        <f t="shared" si="1352"/>
        <v>248990.78</v>
      </c>
      <c r="QB543" s="25">
        <f t="shared" si="1353"/>
        <v>56599.27</v>
      </c>
      <c r="QC543" s="25">
        <f t="shared" si="1354"/>
        <v>59443.68</v>
      </c>
      <c r="QD543" s="25">
        <f t="shared" si="1355"/>
        <v>59443.68</v>
      </c>
      <c r="QE543" s="25">
        <f t="shared" si="1356"/>
        <v>0</v>
      </c>
      <c r="QF543" s="25">
        <f t="shared" si="890"/>
        <v>0</v>
      </c>
      <c r="QG543" s="25">
        <f t="shared" si="891"/>
        <v>0</v>
      </c>
      <c r="QH543" s="25">
        <f t="shared" si="1357"/>
        <v>0</v>
      </c>
      <c r="QI543" s="25">
        <f t="shared" si="892"/>
        <v>0</v>
      </c>
      <c r="QJ543" s="25">
        <f t="shared" si="893"/>
        <v>0</v>
      </c>
      <c r="QK543" s="30"/>
      <c r="QL543" s="30"/>
      <c r="QM543" s="30"/>
      <c r="QN543" s="25">
        <f t="shared" si="1358"/>
        <v>0</v>
      </c>
      <c r="QO543" s="25">
        <f t="shared" si="1359"/>
        <v>0</v>
      </c>
      <c r="QP543" s="25">
        <f t="shared" si="1360"/>
        <v>0</v>
      </c>
      <c r="QQ543" s="25">
        <f t="shared" si="1361"/>
        <v>0</v>
      </c>
      <c r="QR543" s="25">
        <f t="shared" si="1362"/>
        <v>0</v>
      </c>
      <c r="QS543" s="25">
        <f t="shared" si="1363"/>
        <v>0</v>
      </c>
      <c r="QT543" s="25">
        <f t="shared" si="1364"/>
        <v>266896.87</v>
      </c>
      <c r="QU543" s="25">
        <f t="shared" si="1365"/>
        <v>264919.13</v>
      </c>
      <c r="QV543" s="25">
        <f t="shared" si="1366"/>
        <v>264919.13</v>
      </c>
      <c r="QW543" s="25">
        <f t="shared" si="1367"/>
        <v>52635.85</v>
      </c>
      <c r="QX543" s="25">
        <f t="shared" si="1368"/>
        <v>55182.89</v>
      </c>
      <c r="QY543" s="25">
        <f t="shared" si="1369"/>
        <v>55182.89</v>
      </c>
      <c r="QZ543" s="25">
        <f t="shared" si="1370"/>
        <v>0</v>
      </c>
      <c r="RA543" s="25">
        <f t="shared" si="894"/>
        <v>0</v>
      </c>
      <c r="RB543" s="25">
        <f t="shared" si="895"/>
        <v>0</v>
      </c>
      <c r="RC543" s="25">
        <f t="shared" si="1371"/>
        <v>0</v>
      </c>
      <c r="RD543" s="25">
        <f t="shared" si="896"/>
        <v>0</v>
      </c>
      <c r="RE543" s="25">
        <f t="shared" si="897"/>
        <v>0</v>
      </c>
      <c r="RF543" s="30"/>
      <c r="RG543" s="30"/>
      <c r="RH543" s="30"/>
      <c r="RI543" s="25">
        <f t="shared" si="1372"/>
        <v>0</v>
      </c>
      <c r="RJ543" s="25">
        <f t="shared" si="1373"/>
        <v>0</v>
      </c>
      <c r="RK543" s="25">
        <f t="shared" si="1374"/>
        <v>0</v>
      </c>
      <c r="RL543" s="25">
        <f t="shared" si="1375"/>
        <v>0</v>
      </c>
      <c r="RM543" s="25">
        <f t="shared" si="1376"/>
        <v>0</v>
      </c>
      <c r="RN543" s="25">
        <f t="shared" si="1377"/>
        <v>0</v>
      </c>
      <c r="RO543" s="25">
        <f t="shared" si="1378"/>
        <v>267707.71000000002</v>
      </c>
      <c r="RP543" s="25">
        <f t="shared" si="1379"/>
        <v>262660.56</v>
      </c>
      <c r="RQ543" s="25">
        <f t="shared" si="1380"/>
        <v>262660.56</v>
      </c>
      <c r="RR543" s="25">
        <f t="shared" si="1381"/>
        <v>37755.86</v>
      </c>
      <c r="RS543" s="25">
        <f t="shared" si="1382"/>
        <v>39537.97</v>
      </c>
      <c r="RT543" s="25">
        <f t="shared" si="1383"/>
        <v>39537.97</v>
      </c>
      <c r="RU543" s="25">
        <f t="shared" si="1384"/>
        <v>0</v>
      </c>
      <c r="RV543" s="25">
        <f t="shared" si="898"/>
        <v>0</v>
      </c>
      <c r="RW543" s="25">
        <f t="shared" si="899"/>
        <v>0</v>
      </c>
      <c r="RX543" s="25">
        <f t="shared" si="1385"/>
        <v>0</v>
      </c>
      <c r="RY543" s="25">
        <f t="shared" si="900"/>
        <v>0</v>
      </c>
      <c r="RZ543" s="25">
        <f t="shared" si="901"/>
        <v>0</v>
      </c>
      <c r="SA543" s="30"/>
      <c r="SB543" s="30"/>
      <c r="SC543" s="30"/>
      <c r="SD543" s="25">
        <f t="shared" si="1386"/>
        <v>0</v>
      </c>
      <c r="SE543" s="25">
        <f t="shared" si="1387"/>
        <v>0</v>
      </c>
      <c r="SF543" s="25">
        <f t="shared" si="1388"/>
        <v>0</v>
      </c>
      <c r="SG543" s="25">
        <f t="shared" si="1389"/>
        <v>0</v>
      </c>
      <c r="SH543" s="25">
        <f t="shared" si="1390"/>
        <v>0</v>
      </c>
      <c r="SI543" s="25">
        <f t="shared" si="1391"/>
        <v>0</v>
      </c>
      <c r="SJ543" s="25">
        <f t="shared" si="1392"/>
        <v>261736.8</v>
      </c>
      <c r="SK543" s="25">
        <f t="shared" si="1393"/>
        <v>250877.41</v>
      </c>
      <c r="SL543" s="25">
        <f t="shared" si="1394"/>
        <v>250877.41</v>
      </c>
      <c r="SM543" s="25">
        <f t="shared" si="1395"/>
        <v>50128.79</v>
      </c>
      <c r="SN543" s="25">
        <f t="shared" si="1396"/>
        <v>52493.87</v>
      </c>
      <c r="SO543" s="25">
        <f t="shared" si="1397"/>
        <v>52493.87</v>
      </c>
      <c r="SP543" s="25">
        <f t="shared" si="1398"/>
        <v>0</v>
      </c>
      <c r="SQ543" s="25">
        <f t="shared" si="902"/>
        <v>0</v>
      </c>
      <c r="SR543" s="25">
        <f t="shared" si="903"/>
        <v>0</v>
      </c>
      <c r="SS543" s="25">
        <f t="shared" si="1399"/>
        <v>0</v>
      </c>
      <c r="ST543" s="25">
        <f t="shared" si="904"/>
        <v>0</v>
      </c>
      <c r="SU543" s="25">
        <f t="shared" si="905"/>
        <v>0</v>
      </c>
      <c r="SV543" s="30"/>
      <c r="SW543" s="30"/>
      <c r="SX543" s="30"/>
      <c r="SY543" s="25">
        <f t="shared" si="1401"/>
        <v>0</v>
      </c>
      <c r="SZ543" s="25">
        <f t="shared" si="1402"/>
        <v>0</v>
      </c>
      <c r="TA543" s="25">
        <f t="shared" si="1403"/>
        <v>0</v>
      </c>
      <c r="TB543" s="25">
        <f t="shared" si="1404"/>
        <v>0</v>
      </c>
      <c r="TC543" s="25">
        <f t="shared" si="1405"/>
        <v>0</v>
      </c>
      <c r="TD543" s="25">
        <f t="shared" si="1406"/>
        <v>0</v>
      </c>
      <c r="TE543" s="25">
        <f t="shared" si="1407"/>
        <v>268621.19</v>
      </c>
      <c r="TF543" s="25">
        <f t="shared" si="1408"/>
        <v>268227.34000000003</v>
      </c>
      <c r="TG543" s="25">
        <f t="shared" si="1409"/>
        <v>268227.34000000003</v>
      </c>
      <c r="TH543" s="25">
        <f t="shared" si="1410"/>
        <v>49148.37</v>
      </c>
      <c r="TI543" s="25">
        <f t="shared" si="1411"/>
        <v>51614.49</v>
      </c>
      <c r="TJ543" s="25">
        <f t="shared" si="1412"/>
        <v>51614.49</v>
      </c>
      <c r="TK543" s="25">
        <f t="shared" si="1413"/>
        <v>0</v>
      </c>
      <c r="TL543" s="25">
        <f t="shared" si="906"/>
        <v>0</v>
      </c>
      <c r="TM543" s="25">
        <f t="shared" si="907"/>
        <v>0</v>
      </c>
      <c r="TN543" s="25">
        <f t="shared" si="1414"/>
        <v>0</v>
      </c>
      <c r="TO543" s="25">
        <f t="shared" si="908"/>
        <v>0</v>
      </c>
      <c r="TP543" s="25">
        <f t="shared" si="909"/>
        <v>0</v>
      </c>
      <c r="TQ543" s="30"/>
      <c r="TR543" s="30"/>
      <c r="TS543" s="30"/>
      <c r="TT543" s="25">
        <f t="shared" si="1415"/>
        <v>0</v>
      </c>
      <c r="TU543" s="25">
        <f t="shared" si="1416"/>
        <v>0</v>
      </c>
      <c r="TV543" s="25">
        <f t="shared" si="1417"/>
        <v>0</v>
      </c>
      <c r="TW543" s="25">
        <f t="shared" si="1418"/>
        <v>0</v>
      </c>
      <c r="TX543" s="25">
        <f t="shared" si="1419"/>
        <v>0</v>
      </c>
      <c r="TY543" s="25">
        <f t="shared" si="1420"/>
        <v>0</v>
      </c>
      <c r="TZ543" s="25">
        <f t="shared" si="1421"/>
        <v>207326.78</v>
      </c>
      <c r="UA543" s="25">
        <f t="shared" si="1422"/>
        <v>267200.96999999997</v>
      </c>
      <c r="UB543" s="25">
        <f t="shared" si="1423"/>
        <v>267200.96999999997</v>
      </c>
      <c r="UC543" s="25">
        <f t="shared" si="1424"/>
        <v>41443.199999999997</v>
      </c>
      <c r="UD543" s="25">
        <f t="shared" si="1425"/>
        <v>44707.81</v>
      </c>
      <c r="UE543" s="25">
        <f t="shared" si="1426"/>
        <v>44707.81</v>
      </c>
      <c r="UF543" s="25">
        <f t="shared" si="1427"/>
        <v>0</v>
      </c>
      <c r="UG543" s="25">
        <f t="shared" si="910"/>
        <v>0</v>
      </c>
      <c r="UH543" s="25">
        <f t="shared" si="911"/>
        <v>0</v>
      </c>
      <c r="UI543" s="25">
        <f t="shared" si="1428"/>
        <v>0</v>
      </c>
      <c r="UJ543" s="25">
        <f t="shared" si="912"/>
        <v>0</v>
      </c>
      <c r="UK543" s="25">
        <f t="shared" si="913"/>
        <v>0</v>
      </c>
      <c r="UL543" s="30"/>
      <c r="UM543" s="30"/>
      <c r="UN543" s="30"/>
      <c r="UO543" s="25">
        <f t="shared" si="1429"/>
        <v>0</v>
      </c>
      <c r="UP543" s="25">
        <f t="shared" si="1430"/>
        <v>0</v>
      </c>
      <c r="UQ543" s="25">
        <f t="shared" si="1431"/>
        <v>0</v>
      </c>
      <c r="UR543" s="25">
        <f t="shared" si="1432"/>
        <v>0</v>
      </c>
      <c r="US543" s="25">
        <f t="shared" si="1433"/>
        <v>0</v>
      </c>
      <c r="UT543" s="25">
        <f t="shared" si="1434"/>
        <v>0</v>
      </c>
      <c r="UU543" s="25">
        <f t="shared" si="1435"/>
        <v>268431.96000000002</v>
      </c>
      <c r="UV543" s="25">
        <f t="shared" si="1436"/>
        <v>275441.01</v>
      </c>
      <c r="UW543" s="25">
        <f t="shared" si="1437"/>
        <v>275441.01</v>
      </c>
      <c r="UX543" s="25">
        <f t="shared" si="1438"/>
        <v>52731.06</v>
      </c>
      <c r="UY543" s="25">
        <f t="shared" si="1439"/>
        <v>43345.4</v>
      </c>
      <c r="UZ543" s="25">
        <f t="shared" si="1440"/>
        <v>43345.4</v>
      </c>
      <c r="VA543" s="25">
        <f t="shared" si="1441"/>
        <v>0</v>
      </c>
      <c r="VB543" s="25">
        <f t="shared" si="914"/>
        <v>0</v>
      </c>
      <c r="VC543" s="25">
        <f t="shared" si="915"/>
        <v>0</v>
      </c>
      <c r="VD543" s="25">
        <f t="shared" si="1442"/>
        <v>0</v>
      </c>
      <c r="VE543" s="25">
        <f t="shared" si="916"/>
        <v>0</v>
      </c>
      <c r="VF543" s="25">
        <f t="shared" si="917"/>
        <v>0</v>
      </c>
      <c r="VG543" s="30"/>
      <c r="VH543" s="30"/>
      <c r="VI543" s="30"/>
      <c r="VJ543" s="25">
        <f t="shared" si="1444"/>
        <v>0</v>
      </c>
      <c r="VK543" s="25">
        <f t="shared" si="1445"/>
        <v>0</v>
      </c>
      <c r="VL543" s="25">
        <f t="shared" si="1446"/>
        <v>0</v>
      </c>
      <c r="VM543" s="25">
        <f t="shared" si="1447"/>
        <v>0</v>
      </c>
      <c r="VN543" s="25">
        <f t="shared" si="1448"/>
        <v>0</v>
      </c>
      <c r="VO543" s="25">
        <f t="shared" si="1449"/>
        <v>0</v>
      </c>
      <c r="VP543" s="25">
        <f t="shared" si="1450"/>
        <v>0</v>
      </c>
      <c r="VQ543" s="25">
        <f t="shared" si="1451"/>
        <v>0</v>
      </c>
      <c r="VR543" s="25">
        <f t="shared" si="1452"/>
        <v>0</v>
      </c>
      <c r="VS543" s="25">
        <f t="shared" si="1453"/>
        <v>0</v>
      </c>
      <c r="VT543" s="25">
        <f t="shared" si="1454"/>
        <v>0</v>
      </c>
      <c r="VU543" s="25">
        <f t="shared" si="1455"/>
        <v>0</v>
      </c>
      <c r="VV543" s="25">
        <f t="shared" si="1456"/>
        <v>0</v>
      </c>
      <c r="VW543" s="25">
        <f t="shared" si="919"/>
        <v>0</v>
      </c>
      <c r="VX543" s="25">
        <f t="shared" si="920"/>
        <v>0</v>
      </c>
      <c r="VY543" s="25">
        <f t="shared" si="1457"/>
        <v>0</v>
      </c>
      <c r="VZ543" s="25">
        <f t="shared" si="921"/>
        <v>0</v>
      </c>
      <c r="WA543" s="25">
        <f t="shared" si="922"/>
        <v>0</v>
      </c>
      <c r="WB543" s="30"/>
      <c r="WC543" s="30"/>
      <c r="WD543" s="30"/>
      <c r="WE543" s="25">
        <f t="shared" si="1458"/>
        <v>0</v>
      </c>
      <c r="WF543" s="25">
        <f t="shared" si="1459"/>
        <v>0</v>
      </c>
      <c r="WG543" s="25">
        <f t="shared" si="1460"/>
        <v>0</v>
      </c>
      <c r="WH543" s="25">
        <f t="shared" si="1461"/>
        <v>0</v>
      </c>
      <c r="WI543" s="25">
        <f t="shared" si="1462"/>
        <v>0</v>
      </c>
      <c r="WJ543" s="25">
        <f t="shared" si="1463"/>
        <v>0</v>
      </c>
      <c r="WK543" s="25">
        <f t="shared" si="1464"/>
        <v>269022.84999999998</v>
      </c>
      <c r="WL543" s="25">
        <f t="shared" si="1465"/>
        <v>280040.51</v>
      </c>
      <c r="WM543" s="25">
        <f t="shared" si="1466"/>
        <v>280040.51</v>
      </c>
      <c r="WN543" s="25">
        <f t="shared" si="1467"/>
        <v>39996.67</v>
      </c>
      <c r="WO543" s="25">
        <f t="shared" si="1468"/>
        <v>42056.08</v>
      </c>
      <c r="WP543" s="25">
        <f t="shared" si="1469"/>
        <v>42056.08</v>
      </c>
      <c r="WQ543" s="25">
        <f t="shared" si="1470"/>
        <v>0</v>
      </c>
      <c r="WR543" s="25">
        <f t="shared" si="923"/>
        <v>0</v>
      </c>
      <c r="WS543" s="25">
        <f t="shared" si="924"/>
        <v>0</v>
      </c>
      <c r="WT543" s="25">
        <f t="shared" si="1471"/>
        <v>0</v>
      </c>
      <c r="WU543" s="25">
        <f t="shared" si="925"/>
        <v>0</v>
      </c>
      <c r="WV543" s="25">
        <f t="shared" si="926"/>
        <v>0</v>
      </c>
      <c r="WW543" s="30"/>
      <c r="WX543" s="30"/>
      <c r="WY543" s="30"/>
      <c r="WZ543" s="25">
        <f t="shared" si="1472"/>
        <v>0</v>
      </c>
      <c r="XA543" s="25">
        <f t="shared" si="1473"/>
        <v>0</v>
      </c>
      <c r="XB543" s="25">
        <f t="shared" si="1474"/>
        <v>0</v>
      </c>
      <c r="XC543" s="25">
        <f t="shared" si="1475"/>
        <v>0</v>
      </c>
      <c r="XD543" s="25">
        <f t="shared" si="1476"/>
        <v>0</v>
      </c>
      <c r="XE543" s="25">
        <f t="shared" si="1477"/>
        <v>0</v>
      </c>
      <c r="XF543" s="25">
        <f t="shared" si="1478"/>
        <v>266830.46000000002</v>
      </c>
      <c r="XG543" s="25">
        <f t="shared" si="1479"/>
        <v>260442.88</v>
      </c>
      <c r="XH543" s="25">
        <f t="shared" si="1480"/>
        <v>260442.88</v>
      </c>
      <c r="XI543" s="25">
        <f t="shared" si="1481"/>
        <v>39371.85</v>
      </c>
      <c r="XJ543" s="25">
        <f t="shared" si="1482"/>
        <v>41244.639999999999</v>
      </c>
      <c r="XK543" s="25">
        <f t="shared" si="1483"/>
        <v>41244.639999999999</v>
      </c>
      <c r="XL543" s="25">
        <f t="shared" si="1484"/>
        <v>0</v>
      </c>
      <c r="XM543" s="25">
        <f t="shared" si="927"/>
        <v>0</v>
      </c>
      <c r="XN543" s="25">
        <f t="shared" si="928"/>
        <v>0</v>
      </c>
      <c r="XO543" s="25">
        <f t="shared" si="1485"/>
        <v>0</v>
      </c>
      <c r="XP543" s="25">
        <f t="shared" si="929"/>
        <v>0</v>
      </c>
      <c r="XQ543" s="25">
        <f t="shared" si="930"/>
        <v>0</v>
      </c>
      <c r="XR543" s="30"/>
      <c r="XS543" s="30"/>
      <c r="XT543" s="30"/>
      <c r="XU543" s="25">
        <f t="shared" si="1486"/>
        <v>0</v>
      </c>
      <c r="XV543" s="25">
        <f t="shared" si="1487"/>
        <v>0</v>
      </c>
      <c r="XW543" s="25">
        <f t="shared" si="1488"/>
        <v>0</v>
      </c>
      <c r="XX543" s="25">
        <f t="shared" si="1489"/>
        <v>0</v>
      </c>
      <c r="XY543" s="25">
        <f t="shared" si="1490"/>
        <v>0</v>
      </c>
      <c r="XZ543" s="25">
        <f t="shared" si="1491"/>
        <v>0</v>
      </c>
      <c r="YA543" s="25">
        <f t="shared" si="1492"/>
        <v>266001.18</v>
      </c>
      <c r="YB543" s="25">
        <f t="shared" si="1493"/>
        <v>256676.01</v>
      </c>
      <c r="YC543" s="25">
        <f t="shared" si="1494"/>
        <v>256676.01</v>
      </c>
      <c r="YD543" s="25">
        <f t="shared" si="1495"/>
        <v>37545.370000000003</v>
      </c>
      <c r="YE543" s="25">
        <f t="shared" si="1496"/>
        <v>39347.54</v>
      </c>
      <c r="YF543" s="25">
        <f t="shared" si="1497"/>
        <v>39347.54</v>
      </c>
      <c r="YG543" s="25">
        <f t="shared" si="1498"/>
        <v>0</v>
      </c>
      <c r="YH543" s="25">
        <f t="shared" si="931"/>
        <v>0</v>
      </c>
      <c r="YI543" s="25">
        <f t="shared" si="932"/>
        <v>0</v>
      </c>
      <c r="YJ543" s="25">
        <f t="shared" si="1499"/>
        <v>0</v>
      </c>
      <c r="YK543" s="25">
        <f t="shared" si="933"/>
        <v>0</v>
      </c>
      <c r="YL543" s="25">
        <f t="shared" si="934"/>
        <v>0</v>
      </c>
      <c r="YM543" s="30"/>
      <c r="YN543" s="30"/>
      <c r="YO543" s="30"/>
      <c r="YP543" s="25">
        <f t="shared" si="1500"/>
        <v>0</v>
      </c>
      <c r="YQ543" s="25">
        <f t="shared" si="1501"/>
        <v>0</v>
      </c>
      <c r="YR543" s="25">
        <f t="shared" si="1502"/>
        <v>0</v>
      </c>
      <c r="YS543" s="25">
        <f t="shared" si="1503"/>
        <v>0</v>
      </c>
      <c r="YT543" s="25">
        <f t="shared" si="1504"/>
        <v>0</v>
      </c>
      <c r="YU543" s="25">
        <f t="shared" si="1505"/>
        <v>0</v>
      </c>
      <c r="YV543" s="25">
        <f t="shared" si="1506"/>
        <v>266031.13</v>
      </c>
      <c r="YW543" s="25">
        <f t="shared" si="1507"/>
        <v>257233.46</v>
      </c>
      <c r="YX543" s="25">
        <f t="shared" si="1508"/>
        <v>257233.46</v>
      </c>
      <c r="YY543" s="25">
        <f t="shared" si="1509"/>
        <v>41518.79</v>
      </c>
      <c r="YZ543" s="25">
        <f t="shared" si="1510"/>
        <v>43560.99</v>
      </c>
      <c r="ZA543" s="25">
        <f t="shared" si="1511"/>
        <v>43560.99</v>
      </c>
      <c r="ZB543" s="25">
        <f t="shared" si="1512"/>
        <v>0</v>
      </c>
      <c r="ZC543" s="25">
        <f t="shared" si="935"/>
        <v>0</v>
      </c>
      <c r="ZD543" s="25">
        <f t="shared" si="936"/>
        <v>0</v>
      </c>
      <c r="ZE543" s="25">
        <f t="shared" si="1513"/>
        <v>0</v>
      </c>
      <c r="ZF543" s="25">
        <f t="shared" si="937"/>
        <v>0</v>
      </c>
      <c r="ZG543" s="25">
        <f t="shared" si="938"/>
        <v>0</v>
      </c>
      <c r="ZH543" s="30"/>
      <c r="ZI543" s="30"/>
      <c r="ZJ543" s="30"/>
      <c r="ZK543" s="25">
        <f t="shared" si="1514"/>
        <v>0</v>
      </c>
      <c r="ZL543" s="25">
        <f t="shared" si="1515"/>
        <v>0</v>
      </c>
      <c r="ZM543" s="25">
        <f t="shared" si="1516"/>
        <v>0</v>
      </c>
      <c r="ZN543" s="25">
        <f t="shared" si="1517"/>
        <v>0</v>
      </c>
      <c r="ZO543" s="25">
        <f t="shared" si="1518"/>
        <v>0</v>
      </c>
      <c r="ZP543" s="25">
        <f t="shared" si="1519"/>
        <v>0</v>
      </c>
      <c r="ZQ543" s="25">
        <f t="shared" si="1520"/>
        <v>265268.68</v>
      </c>
      <c r="ZR543" s="25">
        <f t="shared" si="1521"/>
        <v>203398.65</v>
      </c>
      <c r="ZS543" s="25">
        <f t="shared" si="1522"/>
        <v>203398.65</v>
      </c>
      <c r="ZT543" s="25">
        <f t="shared" si="1523"/>
        <v>39579.699999999997</v>
      </c>
      <c r="ZU543" s="25">
        <f t="shared" si="1524"/>
        <v>41496.78</v>
      </c>
      <c r="ZV543" s="25">
        <f t="shared" si="1525"/>
        <v>41496.78</v>
      </c>
      <c r="ZW543" s="25">
        <f t="shared" si="1526"/>
        <v>0</v>
      </c>
      <c r="ZX543" s="25">
        <f t="shared" si="939"/>
        <v>0</v>
      </c>
      <c r="ZY543" s="25">
        <f t="shared" si="940"/>
        <v>0</v>
      </c>
      <c r="ZZ543" s="25">
        <f t="shared" si="1527"/>
        <v>0</v>
      </c>
      <c r="AAA543" s="25">
        <f t="shared" si="941"/>
        <v>0</v>
      </c>
      <c r="AAB543" s="25">
        <f t="shared" si="942"/>
        <v>0</v>
      </c>
      <c r="AAC543" s="30"/>
      <c r="AAD543" s="30"/>
      <c r="AAE543" s="30"/>
      <c r="AAF543" s="25">
        <f t="shared" si="1528"/>
        <v>0</v>
      </c>
      <c r="AAG543" s="25">
        <f t="shared" si="1529"/>
        <v>0</v>
      </c>
      <c r="AAH543" s="25">
        <f t="shared" si="1530"/>
        <v>0</v>
      </c>
      <c r="AAI543" s="25">
        <f t="shared" si="1531"/>
        <v>0</v>
      </c>
      <c r="AAJ543" s="25">
        <f t="shared" si="1532"/>
        <v>0</v>
      </c>
      <c r="AAK543" s="25">
        <f t="shared" si="1533"/>
        <v>0</v>
      </c>
      <c r="AAL543" s="25">
        <f t="shared" si="1534"/>
        <v>268454.08</v>
      </c>
      <c r="AAM543" s="25">
        <f t="shared" si="1535"/>
        <v>277479.38</v>
      </c>
      <c r="AAN543" s="25">
        <f t="shared" si="1536"/>
        <v>277479.38</v>
      </c>
      <c r="AAO543" s="25">
        <f t="shared" si="1537"/>
        <v>51912.54</v>
      </c>
      <c r="AAP543" s="25">
        <f t="shared" si="1538"/>
        <v>54473.1</v>
      </c>
      <c r="AAQ543" s="25">
        <f t="shared" si="1539"/>
        <v>54473.1</v>
      </c>
      <c r="AAR543" s="25">
        <f t="shared" si="1540"/>
        <v>0</v>
      </c>
      <c r="AAS543" s="25">
        <f t="shared" si="943"/>
        <v>0</v>
      </c>
      <c r="AAT543" s="25">
        <f t="shared" si="944"/>
        <v>0</v>
      </c>
      <c r="AAU543" s="25">
        <f t="shared" si="1541"/>
        <v>0</v>
      </c>
      <c r="AAV543" s="25">
        <f t="shared" si="945"/>
        <v>0</v>
      </c>
      <c r="AAW543" s="25">
        <f t="shared" si="946"/>
        <v>0</v>
      </c>
      <c r="AAX543" s="30"/>
      <c r="AAY543" s="30"/>
      <c r="AAZ543" s="30"/>
      <c r="ABA543" s="25">
        <f t="shared" si="1542"/>
        <v>0</v>
      </c>
      <c r="ABB543" s="25">
        <f t="shared" si="1543"/>
        <v>0</v>
      </c>
      <c r="ABC543" s="25">
        <f t="shared" si="1544"/>
        <v>0</v>
      </c>
      <c r="ABD543" s="25">
        <f t="shared" si="1545"/>
        <v>0</v>
      </c>
      <c r="ABE543" s="25">
        <f t="shared" si="1546"/>
        <v>0</v>
      </c>
      <c r="ABF543" s="25">
        <f t="shared" si="1547"/>
        <v>0</v>
      </c>
      <c r="ABG543" s="25">
        <f t="shared" si="1548"/>
        <v>266309.01</v>
      </c>
      <c r="ABH543" s="25">
        <f t="shared" si="1549"/>
        <v>262035.69</v>
      </c>
      <c r="ABI543" s="25">
        <f t="shared" si="1550"/>
        <v>262035.69</v>
      </c>
      <c r="ABJ543" s="25">
        <f t="shared" si="1551"/>
        <v>33782.67</v>
      </c>
      <c r="ABK543" s="25">
        <f t="shared" si="1552"/>
        <v>35309.519999999997</v>
      </c>
      <c r="ABL543" s="25">
        <f t="shared" si="1553"/>
        <v>35309.519999999997</v>
      </c>
      <c r="ABM543" s="25">
        <f t="shared" si="1554"/>
        <v>0</v>
      </c>
      <c r="ABN543" s="25">
        <f t="shared" si="947"/>
        <v>0</v>
      </c>
      <c r="ABO543" s="25">
        <f t="shared" si="948"/>
        <v>0</v>
      </c>
      <c r="ABP543" s="25">
        <f t="shared" si="1555"/>
        <v>0</v>
      </c>
      <c r="ABQ543" s="25">
        <f t="shared" si="949"/>
        <v>0</v>
      </c>
      <c r="ABR543" s="25">
        <f t="shared" si="950"/>
        <v>0</v>
      </c>
      <c r="ABS543" s="30">
        <v>15</v>
      </c>
      <c r="ABT543" s="30">
        <v>15</v>
      </c>
      <c r="ABU543" s="30">
        <v>15</v>
      </c>
      <c r="ABV543" s="25">
        <f t="shared" si="1556"/>
        <v>3833670</v>
      </c>
      <c r="ABW543" s="25">
        <f t="shared" si="1557"/>
        <v>3990585</v>
      </c>
      <c r="ABX543" s="25">
        <f t="shared" si="1558"/>
        <v>3990585</v>
      </c>
      <c r="ABY543" s="25">
        <f t="shared" si="1559"/>
        <v>1526094.9</v>
      </c>
      <c r="ABZ543" s="25">
        <f t="shared" si="1560"/>
        <v>1550799.9</v>
      </c>
      <c r="ACA543" s="25">
        <f t="shared" si="1561"/>
        <v>1550799.9</v>
      </c>
      <c r="ACB543" s="25">
        <f t="shared" si="1562"/>
        <v>263404.57</v>
      </c>
      <c r="ACC543" s="25">
        <f t="shared" si="1563"/>
        <v>319079.65999999997</v>
      </c>
      <c r="ACD543" s="25">
        <f t="shared" si="1564"/>
        <v>319079.65999999997</v>
      </c>
      <c r="ACE543" s="25">
        <f t="shared" si="1565"/>
        <v>40288.11</v>
      </c>
      <c r="ACF543" s="25">
        <f t="shared" si="1566"/>
        <v>42235.5</v>
      </c>
      <c r="ACG543" s="25">
        <f t="shared" si="1567"/>
        <v>42235.5</v>
      </c>
      <c r="ACH543" s="25">
        <f t="shared" si="1568"/>
        <v>3951068.55</v>
      </c>
      <c r="ACI543" s="25">
        <f t="shared" si="951"/>
        <v>4786194.9000000004</v>
      </c>
      <c r="ACJ543" s="25">
        <f t="shared" si="952"/>
        <v>4786194.9000000004</v>
      </c>
      <c r="ACK543" s="25">
        <f t="shared" si="1569"/>
        <v>604321.65</v>
      </c>
      <c r="ACL543" s="25">
        <f t="shared" si="953"/>
        <v>633532.5</v>
      </c>
      <c r="ACM543" s="25">
        <f t="shared" si="954"/>
        <v>633532.5</v>
      </c>
      <c r="ACN543" s="30"/>
      <c r="ACO543" s="30"/>
      <c r="ACP543" s="30"/>
      <c r="ACQ543" s="25">
        <f t="shared" si="1570"/>
        <v>0</v>
      </c>
      <c r="ACR543" s="25">
        <f t="shared" si="1571"/>
        <v>0</v>
      </c>
      <c r="ACS543" s="25">
        <f t="shared" si="1572"/>
        <v>0</v>
      </c>
      <c r="ACT543" s="25">
        <f t="shared" si="1573"/>
        <v>0</v>
      </c>
      <c r="ACU543" s="25">
        <f t="shared" si="1574"/>
        <v>0</v>
      </c>
      <c r="ACV543" s="25">
        <f t="shared" si="1575"/>
        <v>0</v>
      </c>
      <c r="ACW543" s="25">
        <f t="shared" si="1576"/>
        <v>265158.89</v>
      </c>
      <c r="ACX543" s="25">
        <f t="shared" si="1577"/>
        <v>214664.41</v>
      </c>
      <c r="ACY543" s="25">
        <f t="shared" si="1578"/>
        <v>214664.41</v>
      </c>
      <c r="ACZ543" s="25">
        <f t="shared" si="1579"/>
        <v>43291.78</v>
      </c>
      <c r="ADA543" s="25">
        <f t="shared" si="1580"/>
        <v>45411.33</v>
      </c>
      <c r="ADB543" s="25">
        <f t="shared" si="1581"/>
        <v>45411.33</v>
      </c>
      <c r="ADC543" s="25">
        <f t="shared" si="1582"/>
        <v>0</v>
      </c>
      <c r="ADD543" s="25">
        <f t="shared" si="955"/>
        <v>0</v>
      </c>
      <c r="ADE543" s="25">
        <f t="shared" si="956"/>
        <v>0</v>
      </c>
      <c r="ADF543" s="25">
        <f t="shared" si="1583"/>
        <v>0</v>
      </c>
      <c r="ADG543" s="25">
        <f t="shared" si="957"/>
        <v>0</v>
      </c>
      <c r="ADH543" s="25">
        <f t="shared" si="958"/>
        <v>0</v>
      </c>
      <c r="ADI543" s="30"/>
      <c r="ADJ543" s="30"/>
      <c r="ADK543" s="30"/>
      <c r="ADL543" s="25">
        <f t="shared" si="1584"/>
        <v>0</v>
      </c>
      <c r="ADM543" s="25">
        <f t="shared" si="1585"/>
        <v>0</v>
      </c>
      <c r="ADN543" s="25">
        <f t="shared" si="1586"/>
        <v>0</v>
      </c>
      <c r="ADO543" s="25">
        <f t="shared" si="1587"/>
        <v>0</v>
      </c>
      <c r="ADP543" s="25">
        <f t="shared" si="1588"/>
        <v>0</v>
      </c>
      <c r="ADQ543" s="25">
        <f t="shared" si="1589"/>
        <v>0</v>
      </c>
      <c r="ADR543" s="25">
        <f t="shared" si="1590"/>
        <v>233385.09</v>
      </c>
      <c r="ADS543" s="25">
        <f t="shared" si="1591"/>
        <v>253975.96</v>
      </c>
      <c r="ADT543" s="25">
        <f t="shared" si="1592"/>
        <v>253975.96</v>
      </c>
      <c r="ADU543" s="25">
        <f t="shared" si="1593"/>
        <v>29697.21</v>
      </c>
      <c r="ADV543" s="25">
        <f t="shared" si="1594"/>
        <v>37758.949999999997</v>
      </c>
      <c r="ADW543" s="25">
        <f t="shared" si="1595"/>
        <v>37758.949999999997</v>
      </c>
      <c r="ADX543" s="25">
        <f t="shared" si="1596"/>
        <v>0</v>
      </c>
      <c r="ADY543" s="25">
        <f t="shared" si="959"/>
        <v>0</v>
      </c>
      <c r="ADZ543" s="25">
        <f t="shared" si="960"/>
        <v>0</v>
      </c>
      <c r="AEA543" s="25">
        <f t="shared" si="1597"/>
        <v>0</v>
      </c>
      <c r="AEB543" s="25">
        <f t="shared" si="961"/>
        <v>0</v>
      </c>
      <c r="AEC543" s="25">
        <f t="shared" si="962"/>
        <v>0</v>
      </c>
      <c r="AED543" s="30"/>
      <c r="AEE543" s="30"/>
      <c r="AEF543" s="30"/>
      <c r="AEG543" s="25">
        <f t="shared" si="1598"/>
        <v>0</v>
      </c>
      <c r="AEH543" s="25">
        <f t="shared" si="1599"/>
        <v>0</v>
      </c>
      <c r="AEI543" s="25">
        <f t="shared" si="1600"/>
        <v>0</v>
      </c>
      <c r="AEJ543" s="25">
        <f t="shared" si="1601"/>
        <v>0</v>
      </c>
      <c r="AEK543" s="25">
        <f t="shared" si="1602"/>
        <v>0</v>
      </c>
      <c r="AEL543" s="25">
        <f t="shared" si="1603"/>
        <v>0</v>
      </c>
      <c r="AEM543" s="25">
        <f t="shared" si="1604"/>
        <v>265814.17</v>
      </c>
      <c r="AEN543" s="25">
        <f t="shared" si="1605"/>
        <v>267581.07</v>
      </c>
      <c r="AEO543" s="25">
        <f t="shared" si="1606"/>
        <v>267581.07</v>
      </c>
      <c r="AEP543" s="25">
        <f t="shared" si="1607"/>
        <v>46062.7</v>
      </c>
      <c r="AEQ543" s="25">
        <f t="shared" si="1608"/>
        <v>48220.06</v>
      </c>
      <c r="AER543" s="25">
        <f t="shared" si="1609"/>
        <v>48220.06</v>
      </c>
      <c r="AES543" s="25">
        <f t="shared" si="1610"/>
        <v>0</v>
      </c>
      <c r="AET543" s="25">
        <f t="shared" si="963"/>
        <v>0</v>
      </c>
      <c r="AEU543" s="25">
        <f t="shared" si="964"/>
        <v>0</v>
      </c>
      <c r="AEV543" s="25">
        <f t="shared" si="1611"/>
        <v>0</v>
      </c>
      <c r="AEW543" s="25">
        <f t="shared" si="965"/>
        <v>0</v>
      </c>
      <c r="AEX543" s="25">
        <f t="shared" si="966"/>
        <v>0</v>
      </c>
      <c r="AEY543" s="30"/>
      <c r="AEZ543" s="30"/>
      <c r="AFA543" s="30"/>
      <c r="AFB543" s="25">
        <f t="shared" si="1612"/>
        <v>0</v>
      </c>
      <c r="AFC543" s="25">
        <f t="shared" si="1613"/>
        <v>0</v>
      </c>
      <c r="AFD543" s="25">
        <f t="shared" si="1614"/>
        <v>0</v>
      </c>
      <c r="AFE543" s="25">
        <f t="shared" si="1615"/>
        <v>0</v>
      </c>
      <c r="AFF543" s="25">
        <f t="shared" si="1616"/>
        <v>0</v>
      </c>
      <c r="AFG543" s="25">
        <f t="shared" si="1617"/>
        <v>0</v>
      </c>
      <c r="AFH543" s="25">
        <f t="shared" si="1618"/>
        <v>267748.88</v>
      </c>
      <c r="AFI543" s="25">
        <f t="shared" si="1619"/>
        <v>266038.49</v>
      </c>
      <c r="AFJ543" s="25">
        <f t="shared" si="1620"/>
        <v>266038.49</v>
      </c>
      <c r="AFK543" s="25">
        <f t="shared" si="1621"/>
        <v>45212.5</v>
      </c>
      <c r="AFL543" s="25">
        <f t="shared" si="1622"/>
        <v>47602.91</v>
      </c>
      <c r="AFM543" s="25">
        <f t="shared" si="1623"/>
        <v>47602.91</v>
      </c>
      <c r="AFN543" s="25">
        <f t="shared" si="1624"/>
        <v>0</v>
      </c>
      <c r="AFO543" s="25">
        <f t="shared" si="967"/>
        <v>0</v>
      </c>
      <c r="AFP543" s="25">
        <f t="shared" si="968"/>
        <v>0</v>
      </c>
      <c r="AFQ543" s="25">
        <f t="shared" si="1625"/>
        <v>0</v>
      </c>
      <c r="AFR543" s="25">
        <f t="shared" si="969"/>
        <v>0</v>
      </c>
      <c r="AFS543" s="25">
        <f t="shared" si="970"/>
        <v>0</v>
      </c>
      <c r="AFT543" s="30"/>
      <c r="AFU543" s="30"/>
      <c r="AFV543" s="30"/>
      <c r="AFW543" s="25">
        <f t="shared" si="1626"/>
        <v>0</v>
      </c>
      <c r="AFX543" s="25">
        <f t="shared" si="1627"/>
        <v>0</v>
      </c>
      <c r="AFY543" s="25">
        <f t="shared" si="1628"/>
        <v>0</v>
      </c>
      <c r="AFZ543" s="25">
        <f t="shared" si="1629"/>
        <v>0</v>
      </c>
      <c r="AGA543" s="25">
        <f t="shared" si="1630"/>
        <v>0</v>
      </c>
      <c r="AGB543" s="25">
        <f t="shared" si="1631"/>
        <v>0</v>
      </c>
      <c r="AGC543" s="25">
        <f t="shared" si="1632"/>
        <v>265500.7</v>
      </c>
      <c r="AGD543" s="25">
        <f t="shared" si="1633"/>
        <v>270059.74</v>
      </c>
      <c r="AGE543" s="25">
        <f t="shared" si="1634"/>
        <v>270059.74</v>
      </c>
      <c r="AGF543" s="25">
        <f t="shared" si="1635"/>
        <v>48060.29</v>
      </c>
      <c r="AGG543" s="25">
        <f t="shared" si="1636"/>
        <v>50435.27</v>
      </c>
      <c r="AGH543" s="25">
        <f t="shared" si="1637"/>
        <v>50435.27</v>
      </c>
      <c r="AGI543" s="25">
        <f t="shared" si="1638"/>
        <v>0</v>
      </c>
      <c r="AGJ543" s="25">
        <f t="shared" si="971"/>
        <v>0</v>
      </c>
      <c r="AGK543" s="25">
        <f t="shared" si="972"/>
        <v>0</v>
      </c>
      <c r="AGL543" s="25">
        <f t="shared" si="1639"/>
        <v>0</v>
      </c>
      <c r="AGM543" s="25">
        <f t="shared" si="973"/>
        <v>0</v>
      </c>
      <c r="AGN543" s="25">
        <f t="shared" si="974"/>
        <v>0</v>
      </c>
      <c r="AGO543" s="30"/>
      <c r="AGP543" s="30"/>
      <c r="AGQ543" s="30"/>
      <c r="AGR543" s="25">
        <f t="shared" si="1640"/>
        <v>0</v>
      </c>
      <c r="AGS543" s="25">
        <f t="shared" si="1641"/>
        <v>0</v>
      </c>
      <c r="AGT543" s="25">
        <f t="shared" si="1642"/>
        <v>0</v>
      </c>
      <c r="AGU543" s="25">
        <f t="shared" si="1643"/>
        <v>0</v>
      </c>
      <c r="AGV543" s="25">
        <f t="shared" si="1644"/>
        <v>0</v>
      </c>
      <c r="AGW543" s="25">
        <f t="shared" si="1645"/>
        <v>0</v>
      </c>
      <c r="AGX543" s="25">
        <f t="shared" si="1646"/>
        <v>265918.59999999998</v>
      </c>
      <c r="AGY543" s="25">
        <f t="shared" si="1647"/>
        <v>232787.27</v>
      </c>
      <c r="AGZ543" s="25">
        <f t="shared" si="1648"/>
        <v>232787.27</v>
      </c>
      <c r="AHA543" s="25">
        <f t="shared" si="1649"/>
        <v>66804.53</v>
      </c>
      <c r="AHB543" s="25">
        <f t="shared" si="1650"/>
        <v>70252.679999999993</v>
      </c>
      <c r="AHC543" s="25">
        <f t="shared" si="1651"/>
        <v>70252.679999999993</v>
      </c>
      <c r="AHD543" s="25">
        <f t="shared" si="1652"/>
        <v>0</v>
      </c>
      <c r="AHE543" s="25">
        <f t="shared" si="975"/>
        <v>0</v>
      </c>
      <c r="AHF543" s="25">
        <f t="shared" si="976"/>
        <v>0</v>
      </c>
      <c r="AHG543" s="25">
        <f t="shared" si="1653"/>
        <v>0</v>
      </c>
      <c r="AHH543" s="25">
        <f t="shared" si="977"/>
        <v>0</v>
      </c>
      <c r="AHI543" s="25">
        <f t="shared" si="978"/>
        <v>0</v>
      </c>
      <c r="AHJ543" s="30"/>
      <c r="AHK543" s="30"/>
      <c r="AHL543" s="30"/>
      <c r="AHM543" s="25">
        <f t="shared" si="1654"/>
        <v>0</v>
      </c>
      <c r="AHN543" s="25">
        <f t="shared" si="1655"/>
        <v>0</v>
      </c>
      <c r="AHO543" s="25">
        <f t="shared" si="1656"/>
        <v>0</v>
      </c>
      <c r="AHP543" s="25">
        <f t="shared" si="1657"/>
        <v>0</v>
      </c>
      <c r="AHQ543" s="25">
        <f t="shared" si="1658"/>
        <v>0</v>
      </c>
      <c r="AHR543" s="25">
        <f t="shared" si="1659"/>
        <v>0</v>
      </c>
      <c r="AHS543" s="25">
        <f t="shared" si="1660"/>
        <v>267493.14</v>
      </c>
      <c r="AHT543" s="25">
        <f t="shared" si="1661"/>
        <v>268270.98</v>
      </c>
      <c r="AHU543" s="25">
        <f t="shared" si="1662"/>
        <v>268270.98</v>
      </c>
      <c r="AHV543" s="25">
        <f t="shared" si="1663"/>
        <v>42252.85</v>
      </c>
      <c r="AHW543" s="25">
        <f t="shared" si="1664"/>
        <v>44374.75</v>
      </c>
      <c r="AHX543" s="25">
        <f t="shared" si="1665"/>
        <v>44374.75</v>
      </c>
      <c r="AHY543" s="25">
        <f t="shared" si="1666"/>
        <v>0</v>
      </c>
      <c r="AHZ543" s="25">
        <f t="shared" si="979"/>
        <v>0</v>
      </c>
      <c r="AIA543" s="25">
        <f t="shared" si="980"/>
        <v>0</v>
      </c>
      <c r="AIB543" s="25">
        <f t="shared" si="1667"/>
        <v>0</v>
      </c>
      <c r="AIC543" s="25">
        <f t="shared" si="981"/>
        <v>0</v>
      </c>
      <c r="AID543" s="25">
        <f t="shared" si="982"/>
        <v>0</v>
      </c>
      <c r="AIE543" s="30"/>
      <c r="AIF543" s="30"/>
      <c r="AIG543" s="30"/>
      <c r="AIH543" s="25">
        <f t="shared" si="1669"/>
        <v>0</v>
      </c>
      <c r="AII543" s="25">
        <f t="shared" si="1670"/>
        <v>0</v>
      </c>
      <c r="AIJ543" s="25">
        <f t="shared" si="1671"/>
        <v>0</v>
      </c>
      <c r="AIK543" s="25">
        <f t="shared" si="1672"/>
        <v>0</v>
      </c>
      <c r="AIL543" s="25">
        <f t="shared" si="1673"/>
        <v>0</v>
      </c>
      <c r="AIM543" s="25">
        <f t="shared" si="1674"/>
        <v>0</v>
      </c>
      <c r="AIN543" s="25">
        <f t="shared" si="1675"/>
        <v>0</v>
      </c>
      <c r="AIO543" s="25">
        <f t="shared" si="1676"/>
        <v>0</v>
      </c>
      <c r="AIP543" s="25">
        <f t="shared" si="1677"/>
        <v>0</v>
      </c>
      <c r="AIQ543" s="25">
        <f t="shared" si="1678"/>
        <v>0</v>
      </c>
      <c r="AIR543" s="25">
        <f t="shared" si="1679"/>
        <v>0</v>
      </c>
      <c r="AIS543" s="25">
        <f t="shared" si="1680"/>
        <v>0</v>
      </c>
      <c r="AIT543" s="25">
        <f t="shared" si="1681"/>
        <v>0</v>
      </c>
      <c r="AIU543" s="25">
        <f t="shared" si="984"/>
        <v>0</v>
      </c>
      <c r="AIV543" s="25">
        <f t="shared" si="985"/>
        <v>0</v>
      </c>
      <c r="AIW543" s="25">
        <f t="shared" si="1682"/>
        <v>0</v>
      </c>
      <c r="AIX543" s="25">
        <f t="shared" si="986"/>
        <v>0</v>
      </c>
      <c r="AIY543" s="25">
        <f t="shared" si="987"/>
        <v>0</v>
      </c>
      <c r="AIZ543" s="30"/>
      <c r="AJA543" s="30"/>
      <c r="AJB543" s="30"/>
      <c r="AJC543" s="25">
        <f t="shared" si="1683"/>
        <v>0</v>
      </c>
      <c r="AJD543" s="25">
        <f t="shared" si="1684"/>
        <v>0</v>
      </c>
      <c r="AJE543" s="25">
        <f t="shared" si="1685"/>
        <v>0</v>
      </c>
      <c r="AJF543" s="25">
        <f t="shared" si="1686"/>
        <v>0</v>
      </c>
      <c r="AJG543" s="25">
        <f t="shared" si="1687"/>
        <v>0</v>
      </c>
      <c r="AJH543" s="25">
        <f t="shared" si="1688"/>
        <v>0</v>
      </c>
      <c r="AJI543" s="25">
        <f t="shared" si="1689"/>
        <v>265508.26</v>
      </c>
      <c r="AJJ543" s="25">
        <f t="shared" si="1690"/>
        <v>261147.78</v>
      </c>
      <c r="AJK543" s="25">
        <f t="shared" si="1691"/>
        <v>261147.78</v>
      </c>
      <c r="AJL543" s="25">
        <f t="shared" si="1692"/>
        <v>45252.25</v>
      </c>
      <c r="AJM543" s="25">
        <f t="shared" si="1693"/>
        <v>47479.37</v>
      </c>
      <c r="AJN543" s="25">
        <f t="shared" si="1694"/>
        <v>47479.37</v>
      </c>
      <c r="AJO543" s="25">
        <f t="shared" si="1695"/>
        <v>0</v>
      </c>
      <c r="AJP543" s="25">
        <f t="shared" si="988"/>
        <v>0</v>
      </c>
      <c r="AJQ543" s="25">
        <f t="shared" si="989"/>
        <v>0</v>
      </c>
      <c r="AJR543" s="25">
        <f t="shared" si="1696"/>
        <v>0</v>
      </c>
      <c r="AJS543" s="25">
        <f t="shared" si="990"/>
        <v>0</v>
      </c>
      <c r="AJT543" s="25">
        <f t="shared" si="991"/>
        <v>0</v>
      </c>
      <c r="AJU543" s="30"/>
      <c r="AJV543" s="30"/>
      <c r="AJW543" s="30"/>
      <c r="AJX543" s="25">
        <f t="shared" si="1697"/>
        <v>0</v>
      </c>
      <c r="AJY543" s="25">
        <f t="shared" si="1698"/>
        <v>0</v>
      </c>
      <c r="AJZ543" s="25">
        <f t="shared" si="1699"/>
        <v>0</v>
      </c>
      <c r="AKA543" s="25">
        <f t="shared" si="1700"/>
        <v>0</v>
      </c>
      <c r="AKB543" s="25">
        <f t="shared" si="1701"/>
        <v>0</v>
      </c>
      <c r="AKC543" s="25">
        <f t="shared" si="1702"/>
        <v>0</v>
      </c>
      <c r="AKD543" s="25">
        <f t="shared" si="1703"/>
        <v>266926.71999999997</v>
      </c>
      <c r="AKE543" s="25">
        <f t="shared" si="1704"/>
        <v>266039.98</v>
      </c>
      <c r="AKF543" s="25">
        <f t="shared" si="1705"/>
        <v>266039.98</v>
      </c>
      <c r="AKG543" s="25">
        <f t="shared" si="1706"/>
        <v>44448.84</v>
      </c>
      <c r="AKH543" s="25">
        <f t="shared" si="1707"/>
        <v>46685.11</v>
      </c>
      <c r="AKI543" s="25">
        <f t="shared" si="1708"/>
        <v>46685.11</v>
      </c>
      <c r="AKJ543" s="25">
        <f t="shared" si="1709"/>
        <v>0</v>
      </c>
      <c r="AKK543" s="25">
        <f t="shared" si="992"/>
        <v>0</v>
      </c>
      <c r="AKL543" s="25">
        <f t="shared" si="993"/>
        <v>0</v>
      </c>
      <c r="AKM543" s="25">
        <f t="shared" si="1710"/>
        <v>0</v>
      </c>
      <c r="AKN543" s="25">
        <f t="shared" si="994"/>
        <v>0</v>
      </c>
      <c r="AKO543" s="25">
        <f t="shared" si="995"/>
        <v>0</v>
      </c>
      <c r="AKP543" s="30"/>
      <c r="AKQ543" s="30"/>
      <c r="AKR543" s="30"/>
      <c r="AKS543" s="25">
        <f t="shared" si="1711"/>
        <v>0</v>
      </c>
      <c r="AKT543" s="25">
        <f t="shared" si="1712"/>
        <v>0</v>
      </c>
      <c r="AKU543" s="25">
        <f t="shared" si="1713"/>
        <v>0</v>
      </c>
      <c r="AKV543" s="25">
        <f t="shared" si="1714"/>
        <v>0</v>
      </c>
      <c r="AKW543" s="25">
        <f t="shared" si="1715"/>
        <v>0</v>
      </c>
      <c r="AKX543" s="25">
        <f t="shared" si="1716"/>
        <v>0</v>
      </c>
      <c r="AKY543" s="25">
        <f t="shared" si="1717"/>
        <v>266166.25</v>
      </c>
      <c r="AKZ543" s="25">
        <f t="shared" si="1718"/>
        <v>264050.40000000002</v>
      </c>
      <c r="ALA543" s="25">
        <f t="shared" si="1719"/>
        <v>264050.40000000002</v>
      </c>
      <c r="ALB543" s="25">
        <f t="shared" si="1720"/>
        <v>44064.86</v>
      </c>
      <c r="ALC543" s="25">
        <f t="shared" si="1721"/>
        <v>46248.76</v>
      </c>
      <c r="ALD543" s="25">
        <f t="shared" si="1722"/>
        <v>46248.76</v>
      </c>
      <c r="ALE543" s="25">
        <f t="shared" si="1723"/>
        <v>0</v>
      </c>
      <c r="ALF543" s="25">
        <f t="shared" si="996"/>
        <v>0</v>
      </c>
      <c r="ALG543" s="25">
        <f t="shared" si="997"/>
        <v>0</v>
      </c>
      <c r="ALH543" s="25">
        <f t="shared" si="1724"/>
        <v>0</v>
      </c>
      <c r="ALI543" s="25">
        <f t="shared" si="998"/>
        <v>0</v>
      </c>
      <c r="ALJ543" s="25">
        <f t="shared" si="999"/>
        <v>0</v>
      </c>
      <c r="ALK543" s="30"/>
      <c r="ALL543" s="30"/>
      <c r="ALM543" s="30"/>
      <c r="ALN543" s="25">
        <f t="shared" si="1725"/>
        <v>0</v>
      </c>
      <c r="ALO543" s="25">
        <f t="shared" si="1726"/>
        <v>0</v>
      </c>
      <c r="ALP543" s="25">
        <f t="shared" si="1727"/>
        <v>0</v>
      </c>
      <c r="ALQ543" s="25">
        <f t="shared" si="1728"/>
        <v>0</v>
      </c>
      <c r="ALR543" s="25">
        <f t="shared" si="1729"/>
        <v>0</v>
      </c>
      <c r="ALS543" s="25">
        <f t="shared" si="1730"/>
        <v>0</v>
      </c>
      <c r="ALT543" s="25">
        <f t="shared" si="1731"/>
        <v>268156.71999999997</v>
      </c>
      <c r="ALU543" s="25">
        <f t="shared" si="1732"/>
        <v>264709.7</v>
      </c>
      <c r="ALV543" s="25">
        <f t="shared" si="1733"/>
        <v>264709.7</v>
      </c>
      <c r="ALW543" s="25">
        <f t="shared" si="1734"/>
        <v>51721.99</v>
      </c>
      <c r="ALX543" s="25">
        <f t="shared" si="1735"/>
        <v>54216.76</v>
      </c>
      <c r="ALY543" s="25">
        <f t="shared" si="1736"/>
        <v>54216.76</v>
      </c>
      <c r="ALZ543" s="25">
        <f t="shared" si="1737"/>
        <v>0</v>
      </c>
      <c r="AMA543" s="25">
        <f t="shared" si="1000"/>
        <v>0</v>
      </c>
      <c r="AMB543" s="25">
        <f t="shared" si="1001"/>
        <v>0</v>
      </c>
      <c r="AMC543" s="25">
        <f t="shared" si="1738"/>
        <v>0</v>
      </c>
      <c r="AMD543" s="25">
        <f t="shared" si="1002"/>
        <v>0</v>
      </c>
      <c r="AME543" s="25">
        <f t="shared" si="1003"/>
        <v>0</v>
      </c>
      <c r="AMF543" s="30"/>
      <c r="AMG543" s="30"/>
      <c r="AMH543" s="30"/>
      <c r="AMI543" s="25">
        <f t="shared" si="1739"/>
        <v>0</v>
      </c>
      <c r="AMJ543" s="25">
        <f t="shared" si="1740"/>
        <v>0</v>
      </c>
      <c r="AMK543" s="25">
        <f t="shared" si="1741"/>
        <v>0</v>
      </c>
      <c r="AML543" s="25">
        <f t="shared" si="1742"/>
        <v>0</v>
      </c>
      <c r="AMM543" s="25">
        <f t="shared" si="1743"/>
        <v>0</v>
      </c>
      <c r="AMN543" s="25">
        <f t="shared" si="1744"/>
        <v>0</v>
      </c>
      <c r="AMO543" s="25">
        <f t="shared" si="1745"/>
        <v>267792.39</v>
      </c>
      <c r="AMP543" s="25">
        <f t="shared" si="1746"/>
        <v>267226.27</v>
      </c>
      <c r="AMQ543" s="25">
        <f t="shared" si="1747"/>
        <v>267226.27</v>
      </c>
      <c r="AMR543" s="25">
        <f t="shared" si="1748"/>
        <v>43619.1</v>
      </c>
      <c r="AMS543" s="25">
        <f t="shared" si="1749"/>
        <v>45700.18</v>
      </c>
      <c r="AMT543" s="25">
        <f t="shared" si="1750"/>
        <v>45700.18</v>
      </c>
      <c r="AMU543" s="25">
        <f t="shared" si="1751"/>
        <v>0</v>
      </c>
      <c r="AMV543" s="25">
        <f t="shared" si="1004"/>
        <v>0</v>
      </c>
      <c r="AMW543" s="25">
        <f t="shared" si="1005"/>
        <v>0</v>
      </c>
      <c r="AMX543" s="25">
        <f t="shared" si="1752"/>
        <v>0</v>
      </c>
      <c r="AMY543" s="25">
        <f t="shared" si="1006"/>
        <v>0</v>
      </c>
      <c r="AMZ543" s="25">
        <f t="shared" si="1007"/>
        <v>0</v>
      </c>
      <c r="ANA543" s="30"/>
      <c r="ANB543" s="30"/>
      <c r="ANC543" s="30"/>
      <c r="AND543" s="25">
        <f t="shared" si="1753"/>
        <v>0</v>
      </c>
      <c r="ANE543" s="25">
        <f t="shared" si="1754"/>
        <v>0</v>
      </c>
      <c r="ANF543" s="25">
        <f t="shared" si="1755"/>
        <v>0</v>
      </c>
      <c r="ANG543" s="25">
        <f t="shared" si="1756"/>
        <v>0</v>
      </c>
      <c r="ANH543" s="25">
        <f t="shared" si="1757"/>
        <v>0</v>
      </c>
      <c r="ANI543" s="25">
        <f t="shared" si="1758"/>
        <v>0</v>
      </c>
      <c r="ANJ543" s="25">
        <f t="shared" si="1759"/>
        <v>0</v>
      </c>
      <c r="ANK543" s="25">
        <f t="shared" si="1760"/>
        <v>0</v>
      </c>
      <c r="ANL543" s="25">
        <f t="shared" si="1761"/>
        <v>0</v>
      </c>
      <c r="ANM543" s="25">
        <f t="shared" si="1762"/>
        <v>47347.22</v>
      </c>
      <c r="ANN543" s="25">
        <f t="shared" si="1763"/>
        <v>0</v>
      </c>
      <c r="ANO543" s="25">
        <f t="shared" si="1764"/>
        <v>0</v>
      </c>
      <c r="ANP543" s="25">
        <f t="shared" si="1765"/>
        <v>0</v>
      </c>
      <c r="ANQ543" s="25">
        <f t="shared" si="1008"/>
        <v>0</v>
      </c>
      <c r="ANR543" s="25">
        <f t="shared" si="1009"/>
        <v>0</v>
      </c>
      <c r="ANS543" s="25">
        <f t="shared" si="1766"/>
        <v>0</v>
      </c>
      <c r="ANT543" s="25">
        <f t="shared" si="1010"/>
        <v>0</v>
      </c>
      <c r="ANU543" s="25">
        <f t="shared" si="1011"/>
        <v>0</v>
      </c>
      <c r="ANV543" s="30"/>
      <c r="ANW543" s="30"/>
      <c r="ANX543" s="30"/>
      <c r="ANY543" s="25">
        <f t="shared" si="1767"/>
        <v>0</v>
      </c>
      <c r="ANZ543" s="25">
        <f t="shared" si="1768"/>
        <v>0</v>
      </c>
      <c r="AOA543" s="25">
        <f t="shared" si="1769"/>
        <v>0</v>
      </c>
      <c r="AOB543" s="25">
        <f t="shared" si="1770"/>
        <v>0</v>
      </c>
      <c r="AOC543" s="25">
        <f t="shared" si="1771"/>
        <v>0</v>
      </c>
      <c r="AOD543" s="25">
        <f t="shared" si="1772"/>
        <v>0</v>
      </c>
      <c r="AOE543" s="25">
        <f t="shared" si="1773"/>
        <v>269164.92</v>
      </c>
      <c r="AOF543" s="25">
        <f t="shared" si="1774"/>
        <v>272378.46999999997</v>
      </c>
      <c r="AOG543" s="25">
        <f t="shared" si="1775"/>
        <v>272378.46999999997</v>
      </c>
      <c r="AOH543" s="25">
        <f t="shared" si="1776"/>
        <v>45173.39</v>
      </c>
      <c r="AOI543" s="25">
        <f t="shared" si="1777"/>
        <v>47335.93</v>
      </c>
      <c r="AOJ543" s="25">
        <f t="shared" si="1778"/>
        <v>47335.93</v>
      </c>
      <c r="AOK543" s="25">
        <f t="shared" si="1779"/>
        <v>0</v>
      </c>
      <c r="AOL543" s="25">
        <f t="shared" si="1012"/>
        <v>0</v>
      </c>
      <c r="AOM543" s="25">
        <f t="shared" si="1013"/>
        <v>0</v>
      </c>
      <c r="AON543" s="25">
        <f t="shared" si="1780"/>
        <v>0</v>
      </c>
      <c r="AOO543" s="25">
        <f t="shared" si="1014"/>
        <v>0</v>
      </c>
      <c r="AOP543" s="25">
        <f t="shared" si="1015"/>
        <v>0</v>
      </c>
      <c r="AOQ543" s="30"/>
      <c r="AOR543" s="30"/>
      <c r="AOS543" s="30"/>
      <c r="AOT543" s="25">
        <f t="shared" si="1781"/>
        <v>0</v>
      </c>
      <c r="AOU543" s="25">
        <f t="shared" si="1782"/>
        <v>0</v>
      </c>
      <c r="AOV543" s="25">
        <f t="shared" si="1783"/>
        <v>0</v>
      </c>
      <c r="AOW543" s="25">
        <f t="shared" si="1784"/>
        <v>0</v>
      </c>
      <c r="AOX543" s="25">
        <f t="shared" si="1785"/>
        <v>0</v>
      </c>
      <c r="AOY543" s="25">
        <f t="shared" si="1786"/>
        <v>0</v>
      </c>
      <c r="AOZ543" s="25">
        <f t="shared" si="1787"/>
        <v>267474.28000000003</v>
      </c>
      <c r="APA543" s="25">
        <f t="shared" si="1788"/>
        <v>259019.36</v>
      </c>
      <c r="APB543" s="25">
        <f t="shared" si="1789"/>
        <v>259019.36</v>
      </c>
      <c r="APC543" s="25">
        <f t="shared" si="1790"/>
        <v>51474.879999999997</v>
      </c>
      <c r="APD543" s="25">
        <f t="shared" si="1791"/>
        <v>53936.87</v>
      </c>
      <c r="APE543" s="25">
        <f t="shared" si="1792"/>
        <v>53936.87</v>
      </c>
      <c r="APF543" s="25">
        <f t="shared" si="1793"/>
        <v>0</v>
      </c>
      <c r="APG543" s="25">
        <f t="shared" si="1016"/>
        <v>0</v>
      </c>
      <c r="APH543" s="25">
        <f t="shared" si="1017"/>
        <v>0</v>
      </c>
      <c r="API543" s="25">
        <f t="shared" si="1794"/>
        <v>0</v>
      </c>
      <c r="APJ543" s="25">
        <f t="shared" si="1018"/>
        <v>0</v>
      </c>
      <c r="APK543" s="25">
        <f t="shared" si="1019"/>
        <v>0</v>
      </c>
      <c r="APL543" s="30"/>
      <c r="APM543" s="30"/>
      <c r="APN543" s="30"/>
      <c r="APO543" s="25">
        <f t="shared" si="1795"/>
        <v>0</v>
      </c>
      <c r="APP543" s="25">
        <f t="shared" si="1796"/>
        <v>0</v>
      </c>
      <c r="APQ543" s="25">
        <f t="shared" si="1797"/>
        <v>0</v>
      </c>
      <c r="APR543" s="25">
        <f t="shared" si="1798"/>
        <v>0</v>
      </c>
      <c r="APS543" s="25">
        <f t="shared" si="1799"/>
        <v>0</v>
      </c>
      <c r="APT543" s="25">
        <f t="shared" si="1800"/>
        <v>0</v>
      </c>
      <c r="APU543" s="25">
        <f t="shared" si="1801"/>
        <v>266089.33</v>
      </c>
      <c r="APV543" s="25">
        <f t="shared" si="1802"/>
        <v>264412.08</v>
      </c>
      <c r="APW543" s="25">
        <f t="shared" si="1803"/>
        <v>264412.08</v>
      </c>
      <c r="APX543" s="25">
        <f t="shared" si="1804"/>
        <v>44368.79</v>
      </c>
      <c r="APY543" s="25">
        <f t="shared" si="1805"/>
        <v>46554.31</v>
      </c>
      <c r="APZ543" s="25">
        <f t="shared" si="1806"/>
        <v>46554.31</v>
      </c>
      <c r="AQA543" s="25">
        <f t="shared" si="1807"/>
        <v>0</v>
      </c>
      <c r="AQB543" s="25">
        <f t="shared" si="1020"/>
        <v>0</v>
      </c>
      <c r="AQC543" s="25">
        <f t="shared" si="1021"/>
        <v>0</v>
      </c>
      <c r="AQD543" s="25">
        <f t="shared" si="1808"/>
        <v>0</v>
      </c>
      <c r="AQE543" s="25">
        <f t="shared" si="1022"/>
        <v>0</v>
      </c>
      <c r="AQF543" s="25">
        <f t="shared" si="1023"/>
        <v>0</v>
      </c>
      <c r="AQG543" s="30"/>
      <c r="AQH543" s="30"/>
      <c r="AQI543" s="30"/>
      <c r="AQJ543" s="25">
        <f t="shared" si="1809"/>
        <v>0</v>
      </c>
      <c r="AQK543" s="25">
        <f t="shared" si="1810"/>
        <v>0</v>
      </c>
      <c r="AQL543" s="25">
        <f t="shared" si="1811"/>
        <v>0</v>
      </c>
      <c r="AQM543" s="25">
        <f t="shared" si="1812"/>
        <v>0</v>
      </c>
      <c r="AQN543" s="25">
        <f t="shared" si="1813"/>
        <v>0</v>
      </c>
      <c r="AQO543" s="25">
        <f t="shared" si="1814"/>
        <v>0</v>
      </c>
      <c r="AQP543" s="25">
        <f t="shared" si="1815"/>
        <v>268721.5</v>
      </c>
      <c r="AQQ543" s="25">
        <f t="shared" si="1816"/>
        <v>273948.64</v>
      </c>
      <c r="AQR543" s="25">
        <f t="shared" si="1817"/>
        <v>273948.64</v>
      </c>
      <c r="AQS543" s="25">
        <f t="shared" si="1818"/>
        <v>40774.519999999997</v>
      </c>
      <c r="AQT543" s="25">
        <f t="shared" si="1819"/>
        <v>42837.98</v>
      </c>
      <c r="AQU543" s="25">
        <f t="shared" si="1820"/>
        <v>42837.98</v>
      </c>
      <c r="AQV543" s="25">
        <f t="shared" si="1821"/>
        <v>0</v>
      </c>
      <c r="AQW543" s="25">
        <f t="shared" si="1024"/>
        <v>0</v>
      </c>
      <c r="AQX543" s="25">
        <f t="shared" si="1025"/>
        <v>0</v>
      </c>
      <c r="AQY543" s="25">
        <f t="shared" si="1822"/>
        <v>0</v>
      </c>
      <c r="AQZ543" s="25">
        <f t="shared" si="1026"/>
        <v>0</v>
      </c>
      <c r="ARA543" s="25">
        <f t="shared" si="1027"/>
        <v>0</v>
      </c>
      <c r="ARB543" s="30"/>
      <c r="ARC543" s="30"/>
      <c r="ARD543" s="30"/>
      <c r="ARE543" s="25">
        <f t="shared" si="1823"/>
        <v>0</v>
      </c>
      <c r="ARF543" s="25">
        <f t="shared" si="1824"/>
        <v>0</v>
      </c>
      <c r="ARG543" s="25">
        <f t="shared" si="1825"/>
        <v>0</v>
      </c>
      <c r="ARH543" s="25">
        <f t="shared" si="1826"/>
        <v>0</v>
      </c>
      <c r="ARI543" s="25">
        <f t="shared" si="1827"/>
        <v>0</v>
      </c>
      <c r="ARJ543" s="25">
        <f t="shared" si="1828"/>
        <v>0</v>
      </c>
      <c r="ARK543" s="25">
        <f t="shared" si="1829"/>
        <v>265411.45</v>
      </c>
      <c r="ARL543" s="25">
        <f t="shared" si="1830"/>
        <v>262811.7</v>
      </c>
      <c r="ARM543" s="25">
        <f t="shared" si="1831"/>
        <v>262811.7</v>
      </c>
      <c r="ARN543" s="25">
        <f t="shared" si="1832"/>
        <v>41673.660000000003</v>
      </c>
      <c r="ARO543" s="25">
        <f t="shared" si="1833"/>
        <v>43579.8</v>
      </c>
      <c r="ARP543" s="25">
        <f t="shared" si="1834"/>
        <v>43579.8</v>
      </c>
      <c r="ARQ543" s="25">
        <f t="shared" si="1835"/>
        <v>0</v>
      </c>
      <c r="ARR543" s="25">
        <f t="shared" si="1028"/>
        <v>0</v>
      </c>
      <c r="ARS543" s="25">
        <f t="shared" si="1029"/>
        <v>0</v>
      </c>
      <c r="ART543" s="25">
        <f t="shared" si="1836"/>
        <v>0</v>
      </c>
      <c r="ARU543" s="25">
        <f t="shared" si="1030"/>
        <v>0</v>
      </c>
      <c r="ARV543" s="25">
        <f t="shared" si="1031"/>
        <v>0</v>
      </c>
      <c r="ARW543" s="30"/>
      <c r="ARX543" s="30"/>
      <c r="ARY543" s="30"/>
      <c r="ARZ543" s="25">
        <f t="shared" si="1837"/>
        <v>0</v>
      </c>
      <c r="ASA543" s="25">
        <f t="shared" si="1838"/>
        <v>0</v>
      </c>
      <c r="ASB543" s="25">
        <f t="shared" si="1839"/>
        <v>0</v>
      </c>
      <c r="ASC543" s="25">
        <f t="shared" si="1840"/>
        <v>0</v>
      </c>
      <c r="ASD543" s="25">
        <f t="shared" si="1841"/>
        <v>0</v>
      </c>
      <c r="ASE543" s="25">
        <f t="shared" si="1842"/>
        <v>0</v>
      </c>
      <c r="ASF543" s="25">
        <f t="shared" si="1843"/>
        <v>266201.7</v>
      </c>
      <c r="ASG543" s="25">
        <f t="shared" si="1844"/>
        <v>259016.61</v>
      </c>
      <c r="ASH543" s="25">
        <f t="shared" si="1845"/>
        <v>259016.61</v>
      </c>
      <c r="ASI543" s="25">
        <f t="shared" si="1846"/>
        <v>44576.5</v>
      </c>
      <c r="ASJ543" s="25">
        <f t="shared" si="1847"/>
        <v>40790.21</v>
      </c>
      <c r="ASK543" s="25">
        <f t="shared" si="1848"/>
        <v>40790.21</v>
      </c>
      <c r="ASL543" s="25">
        <f t="shared" si="1849"/>
        <v>0</v>
      </c>
      <c r="ASM543" s="25">
        <f t="shared" si="1032"/>
        <v>0</v>
      </c>
      <c r="ASN543" s="25">
        <f t="shared" si="1033"/>
        <v>0</v>
      </c>
      <c r="ASO543" s="25">
        <f t="shared" si="1850"/>
        <v>0</v>
      </c>
      <c r="ASP543" s="25">
        <f t="shared" si="1034"/>
        <v>0</v>
      </c>
      <c r="ASQ543" s="25">
        <f t="shared" si="1035"/>
        <v>0</v>
      </c>
      <c r="ASR543" s="30"/>
      <c r="ASS543" s="30"/>
      <c r="AST543" s="30"/>
      <c r="ASU543" s="25">
        <f t="shared" si="1851"/>
        <v>0</v>
      </c>
      <c r="ASV543" s="25">
        <f t="shared" si="1852"/>
        <v>0</v>
      </c>
      <c r="ASW543" s="25">
        <f t="shared" si="1853"/>
        <v>0</v>
      </c>
      <c r="ASX543" s="25">
        <f t="shared" si="1854"/>
        <v>0</v>
      </c>
      <c r="ASY543" s="25">
        <f t="shared" si="1855"/>
        <v>0</v>
      </c>
      <c r="ASZ543" s="25">
        <f t="shared" si="1856"/>
        <v>0</v>
      </c>
      <c r="ATA543" s="25">
        <f t="shared" si="1857"/>
        <v>266800.31</v>
      </c>
      <c r="ATB543" s="25">
        <f t="shared" si="1858"/>
        <v>260092.43</v>
      </c>
      <c r="ATC543" s="25">
        <f t="shared" si="1859"/>
        <v>260092.43</v>
      </c>
      <c r="ATD543" s="25">
        <f t="shared" si="1860"/>
        <v>39175.93</v>
      </c>
      <c r="ATE543" s="25">
        <f t="shared" si="1861"/>
        <v>41029.089999999997</v>
      </c>
      <c r="ATF543" s="25">
        <f t="shared" si="1862"/>
        <v>41029.089999999997</v>
      </c>
      <c r="ATG543" s="25">
        <f t="shared" si="1863"/>
        <v>0</v>
      </c>
      <c r="ATH543" s="25">
        <f t="shared" si="1036"/>
        <v>0</v>
      </c>
      <c r="ATI543" s="25">
        <f t="shared" si="1037"/>
        <v>0</v>
      </c>
      <c r="ATJ543" s="25">
        <f t="shared" si="1864"/>
        <v>0</v>
      </c>
      <c r="ATK543" s="25">
        <f t="shared" si="1038"/>
        <v>0</v>
      </c>
      <c r="ATL543" s="25">
        <f t="shared" si="1039"/>
        <v>0</v>
      </c>
      <c r="ATM543" s="30"/>
      <c r="ATN543" s="30"/>
      <c r="ATO543" s="30"/>
      <c r="ATP543" s="25">
        <f t="shared" si="1865"/>
        <v>0</v>
      </c>
      <c r="ATQ543" s="25">
        <f t="shared" si="1866"/>
        <v>0</v>
      </c>
      <c r="ATR543" s="25">
        <f t="shared" si="1867"/>
        <v>0</v>
      </c>
      <c r="ATS543" s="25">
        <f t="shared" si="1868"/>
        <v>0</v>
      </c>
      <c r="ATT543" s="25">
        <f t="shared" si="1869"/>
        <v>0</v>
      </c>
      <c r="ATU543" s="25">
        <f t="shared" si="1870"/>
        <v>0</v>
      </c>
      <c r="ATV543" s="25">
        <f t="shared" si="1871"/>
        <v>266607.59000000003</v>
      </c>
      <c r="ATW543" s="25">
        <f t="shared" si="1872"/>
        <v>267809.43</v>
      </c>
      <c r="ATX543" s="25">
        <f t="shared" si="1873"/>
        <v>267809.43</v>
      </c>
      <c r="ATY543" s="25">
        <f t="shared" si="1874"/>
        <v>43850.8</v>
      </c>
      <c r="ATZ543" s="25">
        <f t="shared" si="1875"/>
        <v>35074.39</v>
      </c>
      <c r="AUA543" s="25">
        <f t="shared" si="1876"/>
        <v>35074.39</v>
      </c>
      <c r="AUB543" s="25">
        <f t="shared" si="1877"/>
        <v>0</v>
      </c>
      <c r="AUC543" s="25">
        <f t="shared" si="1040"/>
        <v>0</v>
      </c>
      <c r="AUD543" s="25">
        <f t="shared" si="1041"/>
        <v>0</v>
      </c>
      <c r="AUE543" s="25">
        <f t="shared" si="1878"/>
        <v>0</v>
      </c>
      <c r="AUF543" s="25">
        <f t="shared" si="1042"/>
        <v>0</v>
      </c>
      <c r="AUG543" s="25">
        <f t="shared" si="1043"/>
        <v>0</v>
      </c>
      <c r="AUH543" s="30"/>
      <c r="AUI543" s="30"/>
      <c r="AUJ543" s="30"/>
      <c r="AUK543" s="25">
        <f t="shared" si="1879"/>
        <v>0</v>
      </c>
      <c r="AUL543" s="25">
        <f t="shared" si="1880"/>
        <v>0</v>
      </c>
      <c r="AUM543" s="25">
        <f t="shared" si="1881"/>
        <v>0</v>
      </c>
      <c r="AUN543" s="25">
        <f t="shared" si="1882"/>
        <v>0</v>
      </c>
      <c r="AUO543" s="25">
        <f t="shared" si="1883"/>
        <v>0</v>
      </c>
      <c r="AUP543" s="25">
        <f t="shared" si="1884"/>
        <v>0</v>
      </c>
      <c r="AUQ543" s="25">
        <f t="shared" si="1885"/>
        <v>263967.3</v>
      </c>
      <c r="AUR543" s="25">
        <f t="shared" si="1886"/>
        <v>262973.26</v>
      </c>
      <c r="AUS543" s="25">
        <f t="shared" si="1887"/>
        <v>262973.26</v>
      </c>
      <c r="AUT543" s="25">
        <f t="shared" si="1888"/>
        <v>46845.58</v>
      </c>
      <c r="AUU543" s="25">
        <f t="shared" si="1889"/>
        <v>38062.550000000003</v>
      </c>
      <c r="AUV543" s="25">
        <f t="shared" si="1890"/>
        <v>38062.550000000003</v>
      </c>
      <c r="AUW543" s="25">
        <f t="shared" si="1891"/>
        <v>0</v>
      </c>
      <c r="AUX543" s="25">
        <f t="shared" si="1044"/>
        <v>0</v>
      </c>
      <c r="AUY543" s="25">
        <f t="shared" si="1045"/>
        <v>0</v>
      </c>
      <c r="AUZ543" s="25">
        <f t="shared" si="1892"/>
        <v>0</v>
      </c>
      <c r="AVA543" s="25">
        <f t="shared" si="1046"/>
        <v>0</v>
      </c>
      <c r="AVB543" s="25">
        <f t="shared" si="1047"/>
        <v>0</v>
      </c>
      <c r="AVC543" s="59">
        <f t="shared" si="1893"/>
        <v>15</v>
      </c>
      <c r="AVD543" s="59">
        <f t="shared" si="1048"/>
        <v>15</v>
      </c>
      <c r="AVE543" s="59">
        <f t="shared" si="1048"/>
        <v>15</v>
      </c>
      <c r="AVF543" s="25">
        <f t="shared" si="1049"/>
        <v>3833670</v>
      </c>
      <c r="AVG543" s="25">
        <f t="shared" si="1050"/>
        <v>3990585</v>
      </c>
      <c r="AVH543" s="25">
        <f t="shared" si="1051"/>
        <v>3990585</v>
      </c>
      <c r="AVI543" s="25">
        <f t="shared" si="1052"/>
        <v>1526094.9</v>
      </c>
      <c r="AVJ543" s="25">
        <f t="shared" si="1053"/>
        <v>1550799.9</v>
      </c>
      <c r="AVK543" s="25">
        <f t="shared" si="1054"/>
        <v>1550799.9</v>
      </c>
      <c r="AVL543" s="25"/>
      <c r="AVM543" s="25"/>
      <c r="AVN543" s="25"/>
      <c r="AVO543" s="25"/>
      <c r="AVP543" s="25"/>
      <c r="AVQ543" s="25"/>
      <c r="AVR543" s="25">
        <f t="shared" si="1055"/>
        <v>3951068.55</v>
      </c>
      <c r="AVS543" s="25">
        <f t="shared" si="1056"/>
        <v>4786194.9000000004</v>
      </c>
      <c r="AVT543" s="25">
        <f t="shared" si="1057"/>
        <v>4786194.9000000004</v>
      </c>
      <c r="AVU543" s="25">
        <f t="shared" si="1058"/>
        <v>604321.65</v>
      </c>
      <c r="AVV543" s="25">
        <f t="shared" si="1059"/>
        <v>633532.5</v>
      </c>
      <c r="AVW543" s="25">
        <f t="shared" si="1060"/>
        <v>633532.5</v>
      </c>
    </row>
    <row r="544" spans="1:1271" ht="87.75" customHeight="1">
      <c r="A544" s="26" t="s">
        <v>72</v>
      </c>
      <c r="B544" s="88" t="s">
        <v>83</v>
      </c>
      <c r="C544" s="5"/>
      <c r="D544" s="99"/>
      <c r="E544" s="77"/>
      <c r="F544" s="38">
        <f t="shared" si="1061"/>
        <v>223381</v>
      </c>
      <c r="G544" s="38">
        <f t="shared" si="1061"/>
        <v>232513</v>
      </c>
      <c r="H544" s="38">
        <f t="shared" si="1061"/>
        <v>232513</v>
      </c>
      <c r="I544" s="25">
        <f t="shared" si="1062"/>
        <v>84492.7</v>
      </c>
      <c r="J544" s="25">
        <f t="shared" si="1062"/>
        <v>85819.7</v>
      </c>
      <c r="K544" s="25">
        <f t="shared" si="1062"/>
        <v>85819.7</v>
      </c>
      <c r="L544" s="30"/>
      <c r="M544" s="30"/>
      <c r="N544" s="30"/>
      <c r="O544" s="25">
        <f t="shared" si="1063"/>
        <v>0</v>
      </c>
      <c r="P544" s="25">
        <f t="shared" si="1064"/>
        <v>0</v>
      </c>
      <c r="Q544" s="25">
        <f t="shared" si="1065"/>
        <v>0</v>
      </c>
      <c r="R544" s="25">
        <f t="shared" si="1066"/>
        <v>0</v>
      </c>
      <c r="S544" s="25">
        <f t="shared" si="1067"/>
        <v>0</v>
      </c>
      <c r="T544" s="25">
        <f t="shared" si="1068"/>
        <v>0</v>
      </c>
      <c r="U544" s="25">
        <f t="shared" si="1069"/>
        <v>247577.76</v>
      </c>
      <c r="V544" s="25">
        <f t="shared" si="1070"/>
        <v>0</v>
      </c>
      <c r="W544" s="25">
        <f t="shared" si="1071"/>
        <v>0</v>
      </c>
      <c r="X544" s="25">
        <f t="shared" si="1072"/>
        <v>67607.839999999997</v>
      </c>
      <c r="Y544" s="25">
        <f t="shared" si="1073"/>
        <v>0</v>
      </c>
      <c r="Z544" s="25">
        <f t="shared" si="1074"/>
        <v>0</v>
      </c>
      <c r="AA544" s="25">
        <f t="shared" si="1075"/>
        <v>0</v>
      </c>
      <c r="AB544" s="25">
        <f t="shared" si="811"/>
        <v>0</v>
      </c>
      <c r="AC544" s="25">
        <f t="shared" si="811"/>
        <v>0</v>
      </c>
      <c r="AD544" s="25">
        <f t="shared" si="1076"/>
        <v>0</v>
      </c>
      <c r="AE544" s="25">
        <f t="shared" si="812"/>
        <v>0</v>
      </c>
      <c r="AF544" s="25">
        <f t="shared" si="812"/>
        <v>0</v>
      </c>
      <c r="AG544" s="30"/>
      <c r="AH544" s="30"/>
      <c r="AI544" s="30"/>
      <c r="AJ544" s="25">
        <f t="shared" si="1077"/>
        <v>0</v>
      </c>
      <c r="AK544" s="25">
        <f t="shared" si="1078"/>
        <v>0</v>
      </c>
      <c r="AL544" s="25">
        <f t="shared" si="1079"/>
        <v>0</v>
      </c>
      <c r="AM544" s="25">
        <f t="shared" si="1080"/>
        <v>0</v>
      </c>
      <c r="AN544" s="25">
        <f t="shared" si="1081"/>
        <v>0</v>
      </c>
      <c r="AO544" s="25">
        <f t="shared" si="1082"/>
        <v>0</v>
      </c>
      <c r="AP544" s="25">
        <f t="shared" si="1083"/>
        <v>234816.05</v>
      </c>
      <c r="AQ544" s="25">
        <f t="shared" si="1084"/>
        <v>207697.82</v>
      </c>
      <c r="AR544" s="25">
        <f t="shared" si="1085"/>
        <v>207697.82</v>
      </c>
      <c r="AS544" s="25">
        <f t="shared" si="1086"/>
        <v>41494.36</v>
      </c>
      <c r="AT544" s="25">
        <f t="shared" si="1087"/>
        <v>32504.95</v>
      </c>
      <c r="AU544" s="25">
        <f t="shared" si="1088"/>
        <v>32504.95</v>
      </c>
      <c r="AV544" s="25">
        <f t="shared" si="1089"/>
        <v>0</v>
      </c>
      <c r="AW544" s="25">
        <f t="shared" si="813"/>
        <v>0</v>
      </c>
      <c r="AX544" s="25">
        <f t="shared" si="814"/>
        <v>0</v>
      </c>
      <c r="AY544" s="25">
        <f t="shared" si="1090"/>
        <v>0</v>
      </c>
      <c r="AZ544" s="25">
        <f t="shared" si="815"/>
        <v>0</v>
      </c>
      <c r="BA544" s="25">
        <f t="shared" si="816"/>
        <v>0</v>
      </c>
      <c r="BB544" s="30"/>
      <c r="BC544" s="30"/>
      <c r="BD544" s="30"/>
      <c r="BE544" s="25">
        <f t="shared" si="1091"/>
        <v>0</v>
      </c>
      <c r="BF544" s="25">
        <f t="shared" si="1092"/>
        <v>0</v>
      </c>
      <c r="BG544" s="25">
        <f t="shared" si="1093"/>
        <v>0</v>
      </c>
      <c r="BH544" s="25">
        <f t="shared" si="1094"/>
        <v>0</v>
      </c>
      <c r="BI544" s="25">
        <f t="shared" si="1095"/>
        <v>0</v>
      </c>
      <c r="BJ544" s="25">
        <f t="shared" si="1096"/>
        <v>0</v>
      </c>
      <c r="BK544" s="25">
        <f t="shared" si="1097"/>
        <v>239172.4</v>
      </c>
      <c r="BL544" s="25">
        <f t="shared" si="1098"/>
        <v>248966.22</v>
      </c>
      <c r="BM544" s="25">
        <f t="shared" si="1099"/>
        <v>248966.22</v>
      </c>
      <c r="BN544" s="25">
        <f t="shared" si="1100"/>
        <v>41261.57</v>
      </c>
      <c r="BO544" s="25">
        <f t="shared" si="1101"/>
        <v>43474.92</v>
      </c>
      <c r="BP544" s="25">
        <f t="shared" si="1102"/>
        <v>43474.92</v>
      </c>
      <c r="BQ544" s="25">
        <f t="shared" si="1103"/>
        <v>0</v>
      </c>
      <c r="BR544" s="25">
        <f t="shared" si="817"/>
        <v>0</v>
      </c>
      <c r="BS544" s="25">
        <f t="shared" si="818"/>
        <v>0</v>
      </c>
      <c r="BT544" s="25">
        <f t="shared" si="1104"/>
        <v>0</v>
      </c>
      <c r="BU544" s="25">
        <f t="shared" si="819"/>
        <v>0</v>
      </c>
      <c r="BV544" s="25">
        <f t="shared" si="820"/>
        <v>0</v>
      </c>
      <c r="BW544" s="30"/>
      <c r="BX544" s="30"/>
      <c r="BY544" s="30"/>
      <c r="BZ544" s="25">
        <f t="shared" si="1105"/>
        <v>0</v>
      </c>
      <c r="CA544" s="25">
        <f t="shared" si="1106"/>
        <v>0</v>
      </c>
      <c r="CB544" s="25">
        <f t="shared" si="1107"/>
        <v>0</v>
      </c>
      <c r="CC544" s="25">
        <f t="shared" si="1108"/>
        <v>0</v>
      </c>
      <c r="CD544" s="25">
        <f t="shared" si="1109"/>
        <v>0</v>
      </c>
      <c r="CE544" s="25">
        <f t="shared" si="1110"/>
        <v>0</v>
      </c>
      <c r="CF544" s="25">
        <f t="shared" si="1111"/>
        <v>0</v>
      </c>
      <c r="CG544" s="25">
        <f t="shared" si="1112"/>
        <v>0</v>
      </c>
      <c r="CH544" s="25">
        <f t="shared" si="1113"/>
        <v>0</v>
      </c>
      <c r="CI544" s="25">
        <f t="shared" si="1114"/>
        <v>0</v>
      </c>
      <c r="CJ544" s="25">
        <f t="shared" si="1115"/>
        <v>0</v>
      </c>
      <c r="CK544" s="25">
        <f t="shared" si="1116"/>
        <v>0</v>
      </c>
      <c r="CL544" s="25">
        <f t="shared" si="1117"/>
        <v>0</v>
      </c>
      <c r="CM544" s="25">
        <f t="shared" si="821"/>
        <v>0</v>
      </c>
      <c r="CN544" s="25">
        <f t="shared" si="822"/>
        <v>0</v>
      </c>
      <c r="CO544" s="25">
        <f t="shared" si="1118"/>
        <v>0</v>
      </c>
      <c r="CP544" s="25">
        <f t="shared" si="823"/>
        <v>0</v>
      </c>
      <c r="CQ544" s="25">
        <f t="shared" si="824"/>
        <v>0</v>
      </c>
      <c r="CR544" s="30"/>
      <c r="CS544" s="30"/>
      <c r="CT544" s="30"/>
      <c r="CU544" s="25">
        <f t="shared" si="1119"/>
        <v>0</v>
      </c>
      <c r="CV544" s="25">
        <f t="shared" si="1120"/>
        <v>0</v>
      </c>
      <c r="CW544" s="25">
        <f t="shared" si="1121"/>
        <v>0</v>
      </c>
      <c r="CX544" s="25">
        <f t="shared" si="1122"/>
        <v>0</v>
      </c>
      <c r="CY544" s="25">
        <f t="shared" si="1123"/>
        <v>0</v>
      </c>
      <c r="CZ544" s="25">
        <f t="shared" si="1124"/>
        <v>0</v>
      </c>
      <c r="DA544" s="25">
        <f t="shared" si="1125"/>
        <v>232888.54</v>
      </c>
      <c r="DB544" s="25">
        <f t="shared" si="1126"/>
        <v>232513.63</v>
      </c>
      <c r="DC544" s="25">
        <f t="shared" si="1127"/>
        <v>232513.63</v>
      </c>
      <c r="DD544" s="25">
        <f t="shared" si="1128"/>
        <v>45969.72</v>
      </c>
      <c r="DE544" s="25">
        <f t="shared" si="1129"/>
        <v>48494.5</v>
      </c>
      <c r="DF544" s="25">
        <f t="shared" si="1130"/>
        <v>48494.5</v>
      </c>
      <c r="DG544" s="25">
        <f t="shared" si="1131"/>
        <v>0</v>
      </c>
      <c r="DH544" s="25">
        <f t="shared" si="825"/>
        <v>0</v>
      </c>
      <c r="DI544" s="25">
        <f t="shared" si="826"/>
        <v>0</v>
      </c>
      <c r="DJ544" s="25">
        <f t="shared" si="1132"/>
        <v>0</v>
      </c>
      <c r="DK544" s="25">
        <f t="shared" si="827"/>
        <v>0</v>
      </c>
      <c r="DL544" s="25">
        <f t="shared" si="828"/>
        <v>0</v>
      </c>
      <c r="DM544" s="30"/>
      <c r="DN544" s="30"/>
      <c r="DO544" s="30"/>
      <c r="DP544" s="25">
        <f t="shared" si="1133"/>
        <v>0</v>
      </c>
      <c r="DQ544" s="25">
        <f t="shared" si="1134"/>
        <v>0</v>
      </c>
      <c r="DR544" s="25">
        <f t="shared" si="1135"/>
        <v>0</v>
      </c>
      <c r="DS544" s="25">
        <f t="shared" si="1136"/>
        <v>0</v>
      </c>
      <c r="DT544" s="25">
        <f t="shared" si="1137"/>
        <v>0</v>
      </c>
      <c r="DU544" s="25">
        <f t="shared" si="1138"/>
        <v>0</v>
      </c>
      <c r="DV544" s="25">
        <f t="shared" si="1139"/>
        <v>235187.49</v>
      </c>
      <c r="DW544" s="25">
        <f t="shared" si="1140"/>
        <v>235591.72</v>
      </c>
      <c r="DX544" s="25">
        <f t="shared" si="1141"/>
        <v>235591.72</v>
      </c>
      <c r="DY544" s="25">
        <f t="shared" si="1142"/>
        <v>48309.58</v>
      </c>
      <c r="DZ544" s="25">
        <f t="shared" si="1143"/>
        <v>50827.22</v>
      </c>
      <c r="EA544" s="25">
        <f t="shared" si="1144"/>
        <v>50827.22</v>
      </c>
      <c r="EB544" s="25">
        <f t="shared" si="1145"/>
        <v>0</v>
      </c>
      <c r="EC544" s="25">
        <f t="shared" si="829"/>
        <v>0</v>
      </c>
      <c r="ED544" s="25">
        <f t="shared" si="830"/>
        <v>0</v>
      </c>
      <c r="EE544" s="25">
        <f t="shared" si="1146"/>
        <v>0</v>
      </c>
      <c r="EF544" s="25">
        <f t="shared" si="831"/>
        <v>0</v>
      </c>
      <c r="EG544" s="25">
        <f t="shared" si="832"/>
        <v>0</v>
      </c>
      <c r="EH544" s="30"/>
      <c r="EI544" s="30"/>
      <c r="EJ544" s="30"/>
      <c r="EK544" s="25">
        <f t="shared" si="1147"/>
        <v>0</v>
      </c>
      <c r="EL544" s="25">
        <f t="shared" si="1148"/>
        <v>0</v>
      </c>
      <c r="EM544" s="25">
        <f t="shared" si="1149"/>
        <v>0</v>
      </c>
      <c r="EN544" s="25">
        <f t="shared" si="1150"/>
        <v>0</v>
      </c>
      <c r="EO544" s="25">
        <f t="shared" si="1151"/>
        <v>0</v>
      </c>
      <c r="EP544" s="25">
        <f t="shared" si="1152"/>
        <v>0</v>
      </c>
      <c r="EQ544" s="25">
        <f t="shared" si="1153"/>
        <v>241252.55</v>
      </c>
      <c r="ER544" s="25">
        <f t="shared" si="1154"/>
        <v>251113.81</v>
      </c>
      <c r="ES544" s="25">
        <f t="shared" si="1155"/>
        <v>251113.81</v>
      </c>
      <c r="ET544" s="25">
        <f t="shared" si="1156"/>
        <v>49468.4</v>
      </c>
      <c r="EU544" s="25">
        <f t="shared" si="1157"/>
        <v>51710.29</v>
      </c>
      <c r="EV544" s="25">
        <f t="shared" si="1158"/>
        <v>51710.29</v>
      </c>
      <c r="EW544" s="25">
        <f t="shared" si="1159"/>
        <v>0</v>
      </c>
      <c r="EX544" s="25">
        <f t="shared" si="833"/>
        <v>0</v>
      </c>
      <c r="EY544" s="25">
        <f t="shared" si="834"/>
        <v>0</v>
      </c>
      <c r="EZ544" s="25">
        <f t="shared" si="1160"/>
        <v>0</v>
      </c>
      <c r="FA544" s="25">
        <f t="shared" si="835"/>
        <v>0</v>
      </c>
      <c r="FB544" s="25">
        <f t="shared" si="836"/>
        <v>0</v>
      </c>
      <c r="FC544" s="30"/>
      <c r="FD544" s="30"/>
      <c r="FE544" s="30"/>
      <c r="FF544" s="25">
        <f t="shared" si="1161"/>
        <v>0</v>
      </c>
      <c r="FG544" s="25">
        <f t="shared" si="1162"/>
        <v>0</v>
      </c>
      <c r="FH544" s="25">
        <f t="shared" si="1163"/>
        <v>0</v>
      </c>
      <c r="FI544" s="25">
        <f t="shared" si="1164"/>
        <v>0</v>
      </c>
      <c r="FJ544" s="25">
        <f t="shared" si="1165"/>
        <v>0</v>
      </c>
      <c r="FK544" s="25">
        <f t="shared" si="1166"/>
        <v>0</v>
      </c>
      <c r="FL544" s="25">
        <f t="shared" si="1167"/>
        <v>232999.31</v>
      </c>
      <c r="FM544" s="25">
        <f t="shared" si="1168"/>
        <v>229787.66</v>
      </c>
      <c r="FN544" s="25">
        <f t="shared" si="1169"/>
        <v>229787.66</v>
      </c>
      <c r="FO544" s="25">
        <f t="shared" si="1170"/>
        <v>36205.94</v>
      </c>
      <c r="FP544" s="25">
        <f t="shared" si="1171"/>
        <v>38023.19</v>
      </c>
      <c r="FQ544" s="25">
        <f t="shared" si="1172"/>
        <v>38023.19</v>
      </c>
      <c r="FR544" s="25">
        <f t="shared" si="1173"/>
        <v>0</v>
      </c>
      <c r="FS544" s="25">
        <f t="shared" si="837"/>
        <v>0</v>
      </c>
      <c r="FT544" s="25">
        <f t="shared" si="838"/>
        <v>0</v>
      </c>
      <c r="FU544" s="25">
        <f t="shared" si="1174"/>
        <v>0</v>
      </c>
      <c r="FV544" s="25">
        <f t="shared" si="839"/>
        <v>0</v>
      </c>
      <c r="FW544" s="25">
        <f t="shared" si="840"/>
        <v>0</v>
      </c>
      <c r="FX544" s="30"/>
      <c r="FY544" s="30"/>
      <c r="FZ544" s="30"/>
      <c r="GA544" s="25">
        <f t="shared" si="1176"/>
        <v>0</v>
      </c>
      <c r="GB544" s="25">
        <f t="shared" si="1177"/>
        <v>0</v>
      </c>
      <c r="GC544" s="25">
        <f t="shared" si="1178"/>
        <v>0</v>
      </c>
      <c r="GD544" s="25">
        <f t="shared" si="1179"/>
        <v>0</v>
      </c>
      <c r="GE544" s="25">
        <f t="shared" si="1180"/>
        <v>0</v>
      </c>
      <c r="GF544" s="25">
        <f t="shared" si="1181"/>
        <v>0</v>
      </c>
      <c r="GG544" s="25">
        <f t="shared" si="1182"/>
        <v>0</v>
      </c>
      <c r="GH544" s="25">
        <f t="shared" si="1183"/>
        <v>0</v>
      </c>
      <c r="GI544" s="25">
        <f t="shared" si="1184"/>
        <v>0</v>
      </c>
      <c r="GJ544" s="25">
        <f t="shared" si="1185"/>
        <v>0</v>
      </c>
      <c r="GK544" s="25">
        <f t="shared" si="1186"/>
        <v>0</v>
      </c>
      <c r="GL544" s="25">
        <f t="shared" si="1187"/>
        <v>0</v>
      </c>
      <c r="GM544" s="25">
        <f t="shared" si="1188"/>
        <v>0</v>
      </c>
      <c r="GN544" s="25">
        <f t="shared" si="842"/>
        <v>0</v>
      </c>
      <c r="GO544" s="25">
        <f t="shared" si="843"/>
        <v>0</v>
      </c>
      <c r="GP544" s="25">
        <f t="shared" si="1189"/>
        <v>0</v>
      </c>
      <c r="GQ544" s="25">
        <f t="shared" si="844"/>
        <v>0</v>
      </c>
      <c r="GR544" s="25">
        <f t="shared" si="845"/>
        <v>0</v>
      </c>
      <c r="GS544" s="30"/>
      <c r="GT544" s="30"/>
      <c r="GU544" s="30"/>
      <c r="GV544" s="25">
        <f t="shared" si="1190"/>
        <v>0</v>
      </c>
      <c r="GW544" s="25">
        <f t="shared" si="1191"/>
        <v>0</v>
      </c>
      <c r="GX544" s="25">
        <f t="shared" si="1192"/>
        <v>0</v>
      </c>
      <c r="GY544" s="25">
        <f t="shared" si="1193"/>
        <v>0</v>
      </c>
      <c r="GZ544" s="25">
        <f t="shared" si="1194"/>
        <v>0</v>
      </c>
      <c r="HA544" s="25">
        <f t="shared" si="1195"/>
        <v>0</v>
      </c>
      <c r="HB544" s="25">
        <f t="shared" si="1196"/>
        <v>232735.58</v>
      </c>
      <c r="HC544" s="25">
        <f t="shared" si="1197"/>
        <v>213296.13</v>
      </c>
      <c r="HD544" s="25">
        <f t="shared" si="1198"/>
        <v>213296.13</v>
      </c>
      <c r="HE544" s="25">
        <f t="shared" si="1199"/>
        <v>65342.59</v>
      </c>
      <c r="HF544" s="25">
        <f t="shared" si="1200"/>
        <v>68850.73</v>
      </c>
      <c r="HG544" s="25">
        <f t="shared" si="1201"/>
        <v>68850.73</v>
      </c>
      <c r="HH544" s="25">
        <f t="shared" si="1202"/>
        <v>0</v>
      </c>
      <c r="HI544" s="25">
        <f t="shared" si="846"/>
        <v>0</v>
      </c>
      <c r="HJ544" s="25">
        <f t="shared" si="847"/>
        <v>0</v>
      </c>
      <c r="HK544" s="25">
        <f t="shared" si="1203"/>
        <v>0</v>
      </c>
      <c r="HL544" s="25">
        <f t="shared" si="848"/>
        <v>0</v>
      </c>
      <c r="HM544" s="25">
        <f t="shared" si="849"/>
        <v>0</v>
      </c>
      <c r="HN544" s="30"/>
      <c r="HO544" s="30"/>
      <c r="HP544" s="30"/>
      <c r="HQ544" s="25">
        <f t="shared" si="1204"/>
        <v>0</v>
      </c>
      <c r="HR544" s="25">
        <f t="shared" si="1205"/>
        <v>0</v>
      </c>
      <c r="HS544" s="25">
        <f t="shared" si="1206"/>
        <v>0</v>
      </c>
      <c r="HT544" s="25">
        <f t="shared" si="1207"/>
        <v>0</v>
      </c>
      <c r="HU544" s="25">
        <f t="shared" si="1208"/>
        <v>0</v>
      </c>
      <c r="HV544" s="25">
        <f t="shared" si="1209"/>
        <v>0</v>
      </c>
      <c r="HW544" s="25">
        <f t="shared" si="1210"/>
        <v>184302.2</v>
      </c>
      <c r="HX544" s="25">
        <f t="shared" si="1211"/>
        <v>233845.18</v>
      </c>
      <c r="HY544" s="25">
        <f t="shared" si="1212"/>
        <v>233845.18</v>
      </c>
      <c r="HZ544" s="25">
        <f t="shared" si="1213"/>
        <v>37313.78</v>
      </c>
      <c r="IA544" s="25">
        <f t="shared" si="1214"/>
        <v>37180.71</v>
      </c>
      <c r="IB544" s="25">
        <f t="shared" si="1215"/>
        <v>37180.71</v>
      </c>
      <c r="IC544" s="25">
        <f t="shared" si="1216"/>
        <v>0</v>
      </c>
      <c r="ID544" s="25">
        <f t="shared" si="850"/>
        <v>0</v>
      </c>
      <c r="IE544" s="25">
        <f t="shared" si="851"/>
        <v>0</v>
      </c>
      <c r="IF544" s="25">
        <f t="shared" si="1217"/>
        <v>0</v>
      </c>
      <c r="IG544" s="25">
        <f t="shared" si="852"/>
        <v>0</v>
      </c>
      <c r="IH544" s="25">
        <f t="shared" si="853"/>
        <v>0</v>
      </c>
      <c r="II544" s="30"/>
      <c r="IJ544" s="30"/>
      <c r="IK544" s="30"/>
      <c r="IL544" s="25">
        <f t="shared" si="1218"/>
        <v>0</v>
      </c>
      <c r="IM544" s="25">
        <f t="shared" si="1219"/>
        <v>0</v>
      </c>
      <c r="IN544" s="25">
        <f t="shared" si="1220"/>
        <v>0</v>
      </c>
      <c r="IO544" s="25">
        <f t="shared" si="1221"/>
        <v>0</v>
      </c>
      <c r="IP544" s="25">
        <f t="shared" si="1222"/>
        <v>0</v>
      </c>
      <c r="IQ544" s="25">
        <f t="shared" si="1223"/>
        <v>0</v>
      </c>
      <c r="IR544" s="25">
        <f t="shared" si="1224"/>
        <v>233039.93</v>
      </c>
      <c r="IS544" s="25">
        <f t="shared" si="1225"/>
        <v>233880.64</v>
      </c>
      <c r="IT544" s="25">
        <f t="shared" si="1226"/>
        <v>233880.64</v>
      </c>
      <c r="IU544" s="25">
        <f t="shared" si="1227"/>
        <v>39090.629999999997</v>
      </c>
      <c r="IV544" s="25">
        <f t="shared" si="1228"/>
        <v>40942.32</v>
      </c>
      <c r="IW544" s="25">
        <f t="shared" si="1229"/>
        <v>40942.32</v>
      </c>
      <c r="IX544" s="25">
        <f t="shared" si="1230"/>
        <v>0</v>
      </c>
      <c r="IY544" s="25">
        <f t="shared" si="854"/>
        <v>0</v>
      </c>
      <c r="IZ544" s="25">
        <f t="shared" si="855"/>
        <v>0</v>
      </c>
      <c r="JA544" s="25">
        <f t="shared" si="1231"/>
        <v>0</v>
      </c>
      <c r="JB544" s="25">
        <f t="shared" si="856"/>
        <v>0</v>
      </c>
      <c r="JC544" s="25">
        <f t="shared" si="857"/>
        <v>0</v>
      </c>
      <c r="JD544" s="30"/>
      <c r="JE544" s="30"/>
      <c r="JF544" s="30"/>
      <c r="JG544" s="25">
        <f t="shared" si="1232"/>
        <v>0</v>
      </c>
      <c r="JH544" s="25">
        <f t="shared" si="1233"/>
        <v>0</v>
      </c>
      <c r="JI544" s="25">
        <f t="shared" si="1234"/>
        <v>0</v>
      </c>
      <c r="JJ544" s="25">
        <f t="shared" si="1235"/>
        <v>0</v>
      </c>
      <c r="JK544" s="25">
        <f t="shared" si="1236"/>
        <v>0</v>
      </c>
      <c r="JL544" s="25">
        <f t="shared" si="1237"/>
        <v>0</v>
      </c>
      <c r="JM544" s="25">
        <f t="shared" si="1238"/>
        <v>232919.8</v>
      </c>
      <c r="JN544" s="25">
        <f t="shared" si="1239"/>
        <v>223739.32</v>
      </c>
      <c r="JO544" s="25">
        <f t="shared" si="1240"/>
        <v>223739.32</v>
      </c>
      <c r="JP544" s="25">
        <f t="shared" si="1241"/>
        <v>56265.01</v>
      </c>
      <c r="JQ544" s="25">
        <f t="shared" si="1242"/>
        <v>59149</v>
      </c>
      <c r="JR544" s="25">
        <f t="shared" si="1243"/>
        <v>59149</v>
      </c>
      <c r="JS544" s="25">
        <f t="shared" si="1244"/>
        <v>0</v>
      </c>
      <c r="JT544" s="25">
        <f t="shared" si="858"/>
        <v>0</v>
      </c>
      <c r="JU544" s="25">
        <f t="shared" si="859"/>
        <v>0</v>
      </c>
      <c r="JV544" s="25">
        <f t="shared" si="1245"/>
        <v>0</v>
      </c>
      <c r="JW544" s="25">
        <f t="shared" si="860"/>
        <v>0</v>
      </c>
      <c r="JX544" s="25">
        <f t="shared" si="861"/>
        <v>0</v>
      </c>
      <c r="JY544" s="30"/>
      <c r="JZ544" s="30"/>
      <c r="KA544" s="30"/>
      <c r="KB544" s="25">
        <f t="shared" si="1246"/>
        <v>0</v>
      </c>
      <c r="KC544" s="25">
        <f t="shared" si="1247"/>
        <v>0</v>
      </c>
      <c r="KD544" s="25">
        <f t="shared" si="1248"/>
        <v>0</v>
      </c>
      <c r="KE544" s="25">
        <f t="shared" si="1249"/>
        <v>0</v>
      </c>
      <c r="KF544" s="25">
        <f t="shared" si="1250"/>
        <v>0</v>
      </c>
      <c r="KG544" s="25">
        <f t="shared" si="1251"/>
        <v>0</v>
      </c>
      <c r="KH544" s="25">
        <f t="shared" si="1252"/>
        <v>234746.84</v>
      </c>
      <c r="KI544" s="25">
        <f t="shared" si="1253"/>
        <v>243642.35</v>
      </c>
      <c r="KJ544" s="25">
        <f t="shared" si="1254"/>
        <v>243642.35</v>
      </c>
      <c r="KK544" s="25">
        <f t="shared" si="1255"/>
        <v>36421.629999999997</v>
      </c>
      <c r="KL544" s="25">
        <f t="shared" si="1256"/>
        <v>38228.18</v>
      </c>
      <c r="KM544" s="25">
        <f t="shared" si="1257"/>
        <v>38228.18</v>
      </c>
      <c r="KN544" s="25">
        <f t="shared" si="1258"/>
        <v>0</v>
      </c>
      <c r="KO544" s="25">
        <f t="shared" si="862"/>
        <v>0</v>
      </c>
      <c r="KP544" s="25">
        <f t="shared" si="863"/>
        <v>0</v>
      </c>
      <c r="KQ544" s="25">
        <f t="shared" si="1259"/>
        <v>0</v>
      </c>
      <c r="KR544" s="25">
        <f t="shared" si="864"/>
        <v>0</v>
      </c>
      <c r="KS544" s="25">
        <f t="shared" si="865"/>
        <v>0</v>
      </c>
      <c r="KT544" s="30"/>
      <c r="KU544" s="30"/>
      <c r="KV544" s="30"/>
      <c r="KW544" s="25">
        <f t="shared" si="1260"/>
        <v>0</v>
      </c>
      <c r="KX544" s="25">
        <f t="shared" si="1261"/>
        <v>0</v>
      </c>
      <c r="KY544" s="25">
        <f t="shared" si="1262"/>
        <v>0</v>
      </c>
      <c r="KZ544" s="25">
        <f t="shared" si="1263"/>
        <v>0</v>
      </c>
      <c r="LA544" s="25">
        <f t="shared" si="1264"/>
        <v>0</v>
      </c>
      <c r="LB544" s="25">
        <f t="shared" si="1265"/>
        <v>0</v>
      </c>
      <c r="LC544" s="25">
        <f t="shared" si="1266"/>
        <v>233601.58</v>
      </c>
      <c r="LD544" s="25">
        <f t="shared" si="1267"/>
        <v>239006.15</v>
      </c>
      <c r="LE544" s="25">
        <f t="shared" si="1268"/>
        <v>239006.15</v>
      </c>
      <c r="LF544" s="25">
        <f t="shared" si="1269"/>
        <v>33018.89</v>
      </c>
      <c r="LG544" s="25">
        <f t="shared" si="1270"/>
        <v>34689.839999999997</v>
      </c>
      <c r="LH544" s="25">
        <f t="shared" si="1271"/>
        <v>34689.839999999997</v>
      </c>
      <c r="LI544" s="25">
        <f t="shared" si="1272"/>
        <v>0</v>
      </c>
      <c r="LJ544" s="25">
        <f t="shared" si="866"/>
        <v>0</v>
      </c>
      <c r="LK544" s="25">
        <f t="shared" si="867"/>
        <v>0</v>
      </c>
      <c r="LL544" s="25">
        <f t="shared" si="1273"/>
        <v>0</v>
      </c>
      <c r="LM544" s="25">
        <f t="shared" si="868"/>
        <v>0</v>
      </c>
      <c r="LN544" s="25">
        <f t="shared" si="869"/>
        <v>0</v>
      </c>
      <c r="LO544" s="30"/>
      <c r="LP544" s="30"/>
      <c r="LQ544" s="30"/>
      <c r="LR544" s="25">
        <f t="shared" si="1274"/>
        <v>0</v>
      </c>
      <c r="LS544" s="25">
        <f t="shared" si="1275"/>
        <v>0</v>
      </c>
      <c r="LT544" s="25">
        <f t="shared" si="1276"/>
        <v>0</v>
      </c>
      <c r="LU544" s="25">
        <f t="shared" si="1277"/>
        <v>0</v>
      </c>
      <c r="LV544" s="25">
        <f t="shared" si="1278"/>
        <v>0</v>
      </c>
      <c r="LW544" s="25">
        <f t="shared" si="1279"/>
        <v>0</v>
      </c>
      <c r="LX544" s="25">
        <f t="shared" si="1280"/>
        <v>233607.35</v>
      </c>
      <c r="LY544" s="25">
        <f t="shared" si="1281"/>
        <v>217142.22</v>
      </c>
      <c r="LZ544" s="25">
        <f t="shared" si="1282"/>
        <v>217142.22</v>
      </c>
      <c r="MA544" s="25">
        <f t="shared" si="1283"/>
        <v>47456.33</v>
      </c>
      <c r="MB544" s="25">
        <f t="shared" si="1284"/>
        <v>49820.86</v>
      </c>
      <c r="MC544" s="25">
        <f t="shared" si="1285"/>
        <v>49820.86</v>
      </c>
      <c r="MD544" s="25">
        <f t="shared" si="1286"/>
        <v>0</v>
      </c>
      <c r="ME544" s="25">
        <f t="shared" si="870"/>
        <v>0</v>
      </c>
      <c r="MF544" s="25">
        <f t="shared" si="871"/>
        <v>0</v>
      </c>
      <c r="MG544" s="25">
        <f t="shared" si="1287"/>
        <v>0</v>
      </c>
      <c r="MH544" s="25">
        <f t="shared" si="872"/>
        <v>0</v>
      </c>
      <c r="MI544" s="25">
        <f t="shared" si="873"/>
        <v>0</v>
      </c>
      <c r="MJ544" s="30"/>
      <c r="MK544" s="30"/>
      <c r="ML544" s="30"/>
      <c r="MM544" s="25">
        <f t="shared" si="1288"/>
        <v>0</v>
      </c>
      <c r="MN544" s="25">
        <f t="shared" si="1289"/>
        <v>0</v>
      </c>
      <c r="MO544" s="25">
        <f t="shared" si="1290"/>
        <v>0</v>
      </c>
      <c r="MP544" s="25">
        <f t="shared" si="1291"/>
        <v>0</v>
      </c>
      <c r="MQ544" s="25">
        <f t="shared" si="1292"/>
        <v>0</v>
      </c>
      <c r="MR544" s="25">
        <f t="shared" si="1293"/>
        <v>0</v>
      </c>
      <c r="MS544" s="25">
        <f t="shared" si="1294"/>
        <v>234376.38</v>
      </c>
      <c r="MT544" s="25">
        <f t="shared" si="1295"/>
        <v>217597.26</v>
      </c>
      <c r="MU544" s="25">
        <f t="shared" si="1296"/>
        <v>217597.26</v>
      </c>
      <c r="MV544" s="25">
        <f t="shared" si="1297"/>
        <v>49507.38</v>
      </c>
      <c r="MW544" s="25">
        <f t="shared" si="1298"/>
        <v>51994.82</v>
      </c>
      <c r="MX544" s="25">
        <f t="shared" si="1299"/>
        <v>51994.82</v>
      </c>
      <c r="MY544" s="25">
        <f t="shared" si="1300"/>
        <v>0</v>
      </c>
      <c r="MZ544" s="25">
        <f t="shared" si="874"/>
        <v>0</v>
      </c>
      <c r="NA544" s="25">
        <f t="shared" si="875"/>
        <v>0</v>
      </c>
      <c r="NB544" s="25">
        <f t="shared" si="1301"/>
        <v>0</v>
      </c>
      <c r="NC544" s="25">
        <f t="shared" si="876"/>
        <v>0</v>
      </c>
      <c r="ND544" s="25">
        <f t="shared" si="877"/>
        <v>0</v>
      </c>
      <c r="NE544" s="30"/>
      <c r="NF544" s="30"/>
      <c r="NG544" s="30"/>
      <c r="NH544" s="25">
        <f t="shared" si="1302"/>
        <v>0</v>
      </c>
      <c r="NI544" s="25">
        <f t="shared" si="1303"/>
        <v>0</v>
      </c>
      <c r="NJ544" s="25">
        <f t="shared" si="1304"/>
        <v>0</v>
      </c>
      <c r="NK544" s="25">
        <f t="shared" si="1305"/>
        <v>0</v>
      </c>
      <c r="NL544" s="25">
        <f t="shared" si="1306"/>
        <v>0</v>
      </c>
      <c r="NM544" s="25">
        <f t="shared" si="1307"/>
        <v>0</v>
      </c>
      <c r="NN544" s="25">
        <f t="shared" si="1308"/>
        <v>232547.57</v>
      </c>
      <c r="NO544" s="25">
        <f t="shared" si="1309"/>
        <v>208696.71</v>
      </c>
      <c r="NP544" s="25">
        <f t="shared" si="1310"/>
        <v>208696.71</v>
      </c>
      <c r="NQ544" s="25">
        <f t="shared" si="1311"/>
        <v>35320.589999999997</v>
      </c>
      <c r="NR544" s="25">
        <f t="shared" si="1312"/>
        <v>37026.51</v>
      </c>
      <c r="NS544" s="25">
        <f t="shared" si="1313"/>
        <v>37026.51</v>
      </c>
      <c r="NT544" s="25">
        <f t="shared" si="1314"/>
        <v>0</v>
      </c>
      <c r="NU544" s="25">
        <f t="shared" si="878"/>
        <v>0</v>
      </c>
      <c r="NV544" s="25">
        <f t="shared" si="879"/>
        <v>0</v>
      </c>
      <c r="NW544" s="25">
        <f t="shared" si="1315"/>
        <v>0</v>
      </c>
      <c r="NX544" s="25">
        <f t="shared" si="880"/>
        <v>0</v>
      </c>
      <c r="NY544" s="25">
        <f t="shared" si="881"/>
        <v>0</v>
      </c>
      <c r="NZ544" s="30"/>
      <c r="OA544" s="30"/>
      <c r="OB544" s="30"/>
      <c r="OC544" s="25">
        <f t="shared" si="1316"/>
        <v>0</v>
      </c>
      <c r="OD544" s="25">
        <f t="shared" si="1317"/>
        <v>0</v>
      </c>
      <c r="OE544" s="25">
        <f t="shared" si="1318"/>
        <v>0</v>
      </c>
      <c r="OF544" s="25">
        <f t="shared" si="1319"/>
        <v>0</v>
      </c>
      <c r="OG544" s="25">
        <f t="shared" si="1320"/>
        <v>0</v>
      </c>
      <c r="OH544" s="25">
        <f t="shared" si="1321"/>
        <v>0</v>
      </c>
      <c r="OI544" s="25">
        <f t="shared" si="1322"/>
        <v>234666.54</v>
      </c>
      <c r="OJ544" s="25">
        <f t="shared" si="1323"/>
        <v>230992.17</v>
      </c>
      <c r="OK544" s="25">
        <f t="shared" si="1324"/>
        <v>230992.17</v>
      </c>
      <c r="OL544" s="25">
        <f t="shared" si="1325"/>
        <v>51116.42</v>
      </c>
      <c r="OM544" s="25">
        <f t="shared" si="1326"/>
        <v>53659.3</v>
      </c>
      <c r="ON544" s="25">
        <f t="shared" si="1327"/>
        <v>53659.3</v>
      </c>
      <c r="OO544" s="25">
        <f t="shared" si="1328"/>
        <v>0</v>
      </c>
      <c r="OP544" s="25">
        <f t="shared" si="882"/>
        <v>0</v>
      </c>
      <c r="OQ544" s="25">
        <f t="shared" si="883"/>
        <v>0</v>
      </c>
      <c r="OR544" s="25">
        <f t="shared" si="1329"/>
        <v>0</v>
      </c>
      <c r="OS544" s="25">
        <f t="shared" si="884"/>
        <v>0</v>
      </c>
      <c r="OT544" s="25">
        <f t="shared" si="885"/>
        <v>0</v>
      </c>
      <c r="OU544" s="30"/>
      <c r="OV544" s="30"/>
      <c r="OW544" s="30"/>
      <c r="OX544" s="25">
        <f t="shared" si="1330"/>
        <v>0</v>
      </c>
      <c r="OY544" s="25">
        <f t="shared" si="1331"/>
        <v>0</v>
      </c>
      <c r="OZ544" s="25">
        <f t="shared" si="1332"/>
        <v>0</v>
      </c>
      <c r="PA544" s="25">
        <f t="shared" si="1333"/>
        <v>0</v>
      </c>
      <c r="PB544" s="25">
        <f t="shared" si="1334"/>
        <v>0</v>
      </c>
      <c r="PC544" s="25">
        <f t="shared" si="1335"/>
        <v>0</v>
      </c>
      <c r="PD544" s="25">
        <f t="shared" si="1336"/>
        <v>233655.05</v>
      </c>
      <c r="PE544" s="25">
        <f t="shared" si="1337"/>
        <v>220275.27</v>
      </c>
      <c r="PF544" s="25">
        <f t="shared" si="1338"/>
        <v>220275.27</v>
      </c>
      <c r="PG544" s="25">
        <f t="shared" si="1339"/>
        <v>41399.19</v>
      </c>
      <c r="PH544" s="25">
        <f t="shared" si="1340"/>
        <v>43412.2</v>
      </c>
      <c r="PI544" s="25">
        <f t="shared" si="1341"/>
        <v>43412.2</v>
      </c>
      <c r="PJ544" s="25">
        <f t="shared" si="1342"/>
        <v>0</v>
      </c>
      <c r="PK544" s="25">
        <f t="shared" si="886"/>
        <v>0</v>
      </c>
      <c r="PL544" s="25">
        <f t="shared" si="887"/>
        <v>0</v>
      </c>
      <c r="PM544" s="25">
        <f t="shared" si="1343"/>
        <v>0</v>
      </c>
      <c r="PN544" s="25">
        <f t="shared" si="888"/>
        <v>0</v>
      </c>
      <c r="PO544" s="25">
        <f t="shared" si="889"/>
        <v>0</v>
      </c>
      <c r="PP544" s="30"/>
      <c r="PQ544" s="30"/>
      <c r="PR544" s="30"/>
      <c r="PS544" s="25">
        <f t="shared" si="1344"/>
        <v>0</v>
      </c>
      <c r="PT544" s="25">
        <f t="shared" si="1345"/>
        <v>0</v>
      </c>
      <c r="PU544" s="25">
        <f t="shared" si="1346"/>
        <v>0</v>
      </c>
      <c r="PV544" s="25">
        <f t="shared" si="1347"/>
        <v>0</v>
      </c>
      <c r="PW544" s="25">
        <f t="shared" si="1348"/>
        <v>0</v>
      </c>
      <c r="PX544" s="25">
        <f t="shared" si="1349"/>
        <v>0</v>
      </c>
      <c r="PY544" s="25">
        <f t="shared" si="1350"/>
        <v>234801.6</v>
      </c>
      <c r="PZ544" s="25">
        <f t="shared" si="1351"/>
        <v>217613.19</v>
      </c>
      <c r="QA544" s="25">
        <f t="shared" si="1352"/>
        <v>217613.19</v>
      </c>
      <c r="QB544" s="25">
        <f t="shared" si="1353"/>
        <v>47004.53</v>
      </c>
      <c r="QC544" s="25">
        <f t="shared" si="1354"/>
        <v>49343.3</v>
      </c>
      <c r="QD544" s="25">
        <f t="shared" si="1355"/>
        <v>49343.3</v>
      </c>
      <c r="QE544" s="25">
        <f t="shared" si="1356"/>
        <v>0</v>
      </c>
      <c r="QF544" s="25">
        <f t="shared" si="890"/>
        <v>0</v>
      </c>
      <c r="QG544" s="25">
        <f t="shared" si="891"/>
        <v>0</v>
      </c>
      <c r="QH544" s="25">
        <f t="shared" si="1357"/>
        <v>0</v>
      </c>
      <c r="QI544" s="25">
        <f t="shared" si="892"/>
        <v>0</v>
      </c>
      <c r="QJ544" s="25">
        <f t="shared" si="893"/>
        <v>0</v>
      </c>
      <c r="QK544" s="30"/>
      <c r="QL544" s="30"/>
      <c r="QM544" s="30"/>
      <c r="QN544" s="25">
        <f t="shared" si="1358"/>
        <v>0</v>
      </c>
      <c r="QO544" s="25">
        <f t="shared" si="1359"/>
        <v>0</v>
      </c>
      <c r="QP544" s="25">
        <f t="shared" si="1360"/>
        <v>0</v>
      </c>
      <c r="QQ544" s="25">
        <f t="shared" si="1361"/>
        <v>0</v>
      </c>
      <c r="QR544" s="25">
        <f t="shared" si="1362"/>
        <v>0</v>
      </c>
      <c r="QS544" s="25">
        <f t="shared" si="1363"/>
        <v>0</v>
      </c>
      <c r="QT544" s="25">
        <f t="shared" si="1364"/>
        <v>233273.95</v>
      </c>
      <c r="QU544" s="25">
        <f t="shared" si="1365"/>
        <v>231534.26</v>
      </c>
      <c r="QV544" s="25">
        <f t="shared" si="1366"/>
        <v>231534.26</v>
      </c>
      <c r="QW544" s="25">
        <f t="shared" si="1367"/>
        <v>43712.99</v>
      </c>
      <c r="QX544" s="25">
        <f t="shared" si="1368"/>
        <v>45806.48</v>
      </c>
      <c r="QY544" s="25">
        <f t="shared" si="1369"/>
        <v>45806.48</v>
      </c>
      <c r="QZ544" s="25">
        <f t="shared" si="1370"/>
        <v>0</v>
      </c>
      <c r="RA544" s="25">
        <f t="shared" si="894"/>
        <v>0</v>
      </c>
      <c r="RB544" s="25">
        <f t="shared" si="895"/>
        <v>0</v>
      </c>
      <c r="RC544" s="25">
        <f t="shared" si="1371"/>
        <v>0</v>
      </c>
      <c r="RD544" s="25">
        <f t="shared" si="896"/>
        <v>0</v>
      </c>
      <c r="RE544" s="25">
        <f t="shared" si="897"/>
        <v>0</v>
      </c>
      <c r="RF544" s="30"/>
      <c r="RG544" s="30"/>
      <c r="RH544" s="30"/>
      <c r="RI544" s="25">
        <f t="shared" si="1372"/>
        <v>0</v>
      </c>
      <c r="RJ544" s="25">
        <f t="shared" si="1373"/>
        <v>0</v>
      </c>
      <c r="RK544" s="25">
        <f t="shared" si="1374"/>
        <v>0</v>
      </c>
      <c r="RL544" s="25">
        <f t="shared" si="1375"/>
        <v>0</v>
      </c>
      <c r="RM544" s="25">
        <f t="shared" si="1376"/>
        <v>0</v>
      </c>
      <c r="RN544" s="25">
        <f t="shared" si="1377"/>
        <v>0</v>
      </c>
      <c r="RO544" s="25">
        <f t="shared" si="1378"/>
        <v>233982.65</v>
      </c>
      <c r="RP544" s="25">
        <f t="shared" si="1379"/>
        <v>229560.3</v>
      </c>
      <c r="RQ544" s="25">
        <f t="shared" si="1380"/>
        <v>229560.3</v>
      </c>
      <c r="RR544" s="25">
        <f t="shared" si="1381"/>
        <v>31355.47</v>
      </c>
      <c r="RS544" s="25">
        <f t="shared" si="1382"/>
        <v>32819.870000000003</v>
      </c>
      <c r="RT544" s="25">
        <f t="shared" si="1383"/>
        <v>32819.870000000003</v>
      </c>
      <c r="RU544" s="25">
        <f t="shared" si="1384"/>
        <v>0</v>
      </c>
      <c r="RV544" s="25">
        <f t="shared" si="898"/>
        <v>0</v>
      </c>
      <c r="RW544" s="25">
        <f t="shared" si="899"/>
        <v>0</v>
      </c>
      <c r="RX544" s="25">
        <f t="shared" si="1385"/>
        <v>0</v>
      </c>
      <c r="RY544" s="25">
        <f t="shared" si="900"/>
        <v>0</v>
      </c>
      <c r="RZ544" s="25">
        <f t="shared" si="901"/>
        <v>0</v>
      </c>
      <c r="SA544" s="30">
        <v>41</v>
      </c>
      <c r="SB544" s="30">
        <v>41</v>
      </c>
      <c r="SC544" s="30">
        <v>41</v>
      </c>
      <c r="SD544" s="25">
        <f t="shared" si="1386"/>
        <v>9158621</v>
      </c>
      <c r="SE544" s="25">
        <f t="shared" si="1387"/>
        <v>9533033</v>
      </c>
      <c r="SF544" s="25">
        <f t="shared" si="1388"/>
        <v>9533033</v>
      </c>
      <c r="SG544" s="25">
        <f t="shared" si="1389"/>
        <v>3464200.7</v>
      </c>
      <c r="SH544" s="25">
        <f t="shared" si="1390"/>
        <v>3518607.7</v>
      </c>
      <c r="SI544" s="25">
        <f t="shared" si="1391"/>
        <v>3518607.7</v>
      </c>
      <c r="SJ544" s="25">
        <f t="shared" si="1392"/>
        <v>228763.93</v>
      </c>
      <c r="SK544" s="25">
        <f t="shared" si="1393"/>
        <v>219262.06</v>
      </c>
      <c r="SL544" s="25">
        <f t="shared" si="1394"/>
        <v>219262.06</v>
      </c>
      <c r="SM544" s="25">
        <f t="shared" si="1395"/>
        <v>41630.94</v>
      </c>
      <c r="SN544" s="25">
        <f t="shared" si="1396"/>
        <v>43574.37</v>
      </c>
      <c r="SO544" s="25">
        <f t="shared" si="1397"/>
        <v>43574.37</v>
      </c>
      <c r="SP544" s="25">
        <f t="shared" si="1398"/>
        <v>9379321.1300000008</v>
      </c>
      <c r="SQ544" s="25">
        <f t="shared" si="902"/>
        <v>8989744.4600000009</v>
      </c>
      <c r="SR544" s="25">
        <f t="shared" si="903"/>
        <v>8989744.4600000009</v>
      </c>
      <c r="SS544" s="25">
        <f t="shared" si="1399"/>
        <v>1706868.54</v>
      </c>
      <c r="ST544" s="25">
        <f t="shared" si="904"/>
        <v>1786549.17</v>
      </c>
      <c r="SU544" s="25">
        <f t="shared" si="905"/>
        <v>1786549.17</v>
      </c>
      <c r="SV544" s="30"/>
      <c r="SW544" s="30"/>
      <c r="SX544" s="30"/>
      <c r="SY544" s="25">
        <f t="shared" si="1401"/>
        <v>0</v>
      </c>
      <c r="SZ544" s="25">
        <f t="shared" si="1402"/>
        <v>0</v>
      </c>
      <c r="TA544" s="25">
        <f t="shared" si="1403"/>
        <v>0</v>
      </c>
      <c r="TB544" s="25">
        <f t="shared" si="1404"/>
        <v>0</v>
      </c>
      <c r="TC544" s="25">
        <f t="shared" si="1405"/>
        <v>0</v>
      </c>
      <c r="TD544" s="25">
        <f t="shared" si="1406"/>
        <v>0</v>
      </c>
      <c r="TE544" s="25">
        <f t="shared" si="1407"/>
        <v>234781.04</v>
      </c>
      <c r="TF544" s="25">
        <f t="shared" si="1408"/>
        <v>234425.57</v>
      </c>
      <c r="TG544" s="25">
        <f t="shared" si="1409"/>
        <v>234425.57</v>
      </c>
      <c r="TH544" s="25">
        <f t="shared" si="1410"/>
        <v>40816.71</v>
      </c>
      <c r="TI544" s="25">
        <f t="shared" si="1411"/>
        <v>42844.4</v>
      </c>
      <c r="TJ544" s="25">
        <f t="shared" si="1412"/>
        <v>42844.4</v>
      </c>
      <c r="TK544" s="25">
        <f t="shared" si="1413"/>
        <v>0</v>
      </c>
      <c r="TL544" s="25">
        <f t="shared" si="906"/>
        <v>0</v>
      </c>
      <c r="TM544" s="25">
        <f t="shared" si="907"/>
        <v>0</v>
      </c>
      <c r="TN544" s="25">
        <f t="shared" si="1414"/>
        <v>0</v>
      </c>
      <c r="TO544" s="25">
        <f t="shared" si="908"/>
        <v>0</v>
      </c>
      <c r="TP544" s="25">
        <f t="shared" si="909"/>
        <v>0</v>
      </c>
      <c r="TQ544" s="30"/>
      <c r="TR544" s="30"/>
      <c r="TS544" s="30"/>
      <c r="TT544" s="25">
        <f t="shared" si="1415"/>
        <v>0</v>
      </c>
      <c r="TU544" s="25">
        <f t="shared" si="1416"/>
        <v>0</v>
      </c>
      <c r="TV544" s="25">
        <f t="shared" si="1417"/>
        <v>0</v>
      </c>
      <c r="TW544" s="25">
        <f t="shared" si="1418"/>
        <v>0</v>
      </c>
      <c r="TX544" s="25">
        <f t="shared" si="1419"/>
        <v>0</v>
      </c>
      <c r="TY544" s="25">
        <f t="shared" si="1420"/>
        <v>0</v>
      </c>
      <c r="TZ544" s="25">
        <f t="shared" si="1421"/>
        <v>181208.33</v>
      </c>
      <c r="UA544" s="25">
        <f t="shared" si="1422"/>
        <v>233528.54</v>
      </c>
      <c r="UB544" s="25">
        <f t="shared" si="1423"/>
        <v>233528.54</v>
      </c>
      <c r="UC544" s="25">
        <f t="shared" si="1424"/>
        <v>34417.730000000003</v>
      </c>
      <c r="UD544" s="25">
        <f t="shared" si="1425"/>
        <v>37111.279999999999</v>
      </c>
      <c r="UE544" s="25">
        <f t="shared" si="1426"/>
        <v>37111.279999999999</v>
      </c>
      <c r="UF544" s="25">
        <f t="shared" si="1427"/>
        <v>0</v>
      </c>
      <c r="UG544" s="25">
        <f t="shared" si="910"/>
        <v>0</v>
      </c>
      <c r="UH544" s="25">
        <f t="shared" si="911"/>
        <v>0</v>
      </c>
      <c r="UI544" s="25">
        <f t="shared" si="1428"/>
        <v>0</v>
      </c>
      <c r="UJ544" s="25">
        <f t="shared" si="912"/>
        <v>0</v>
      </c>
      <c r="UK544" s="25">
        <f t="shared" si="913"/>
        <v>0</v>
      </c>
      <c r="UL544" s="30"/>
      <c r="UM544" s="30"/>
      <c r="UN544" s="30"/>
      <c r="UO544" s="25">
        <f t="shared" si="1429"/>
        <v>0</v>
      </c>
      <c r="UP544" s="25">
        <f t="shared" si="1430"/>
        <v>0</v>
      </c>
      <c r="UQ544" s="25">
        <f t="shared" si="1431"/>
        <v>0</v>
      </c>
      <c r="UR544" s="25">
        <f t="shared" si="1432"/>
        <v>0</v>
      </c>
      <c r="US544" s="25">
        <f t="shared" si="1433"/>
        <v>0</v>
      </c>
      <c r="UT544" s="25">
        <f t="shared" si="1434"/>
        <v>0</v>
      </c>
      <c r="UU544" s="25">
        <f t="shared" si="1435"/>
        <v>234615.65</v>
      </c>
      <c r="UV544" s="25">
        <f t="shared" si="1436"/>
        <v>240730.18</v>
      </c>
      <c r="UW544" s="25">
        <f t="shared" si="1437"/>
        <v>240730.18</v>
      </c>
      <c r="UX544" s="25">
        <f t="shared" si="1438"/>
        <v>43792.06</v>
      </c>
      <c r="UY544" s="25">
        <f t="shared" si="1439"/>
        <v>35980.36</v>
      </c>
      <c r="UZ544" s="25">
        <f t="shared" si="1440"/>
        <v>35980.36</v>
      </c>
      <c r="VA544" s="25">
        <f t="shared" si="1441"/>
        <v>0</v>
      </c>
      <c r="VB544" s="25">
        <f t="shared" si="914"/>
        <v>0</v>
      </c>
      <c r="VC544" s="25">
        <f t="shared" si="915"/>
        <v>0</v>
      </c>
      <c r="VD544" s="25">
        <f t="shared" si="1442"/>
        <v>0</v>
      </c>
      <c r="VE544" s="25">
        <f t="shared" si="916"/>
        <v>0</v>
      </c>
      <c r="VF544" s="25">
        <f t="shared" si="917"/>
        <v>0</v>
      </c>
      <c r="VG544" s="30"/>
      <c r="VH544" s="30"/>
      <c r="VI544" s="30"/>
      <c r="VJ544" s="25">
        <f t="shared" si="1444"/>
        <v>0</v>
      </c>
      <c r="VK544" s="25">
        <f t="shared" si="1445"/>
        <v>0</v>
      </c>
      <c r="VL544" s="25">
        <f t="shared" si="1446"/>
        <v>0</v>
      </c>
      <c r="VM544" s="25">
        <f t="shared" si="1447"/>
        <v>0</v>
      </c>
      <c r="VN544" s="25">
        <f t="shared" si="1448"/>
        <v>0</v>
      </c>
      <c r="VO544" s="25">
        <f t="shared" si="1449"/>
        <v>0</v>
      </c>
      <c r="VP544" s="25">
        <f t="shared" si="1450"/>
        <v>0</v>
      </c>
      <c r="VQ544" s="25">
        <f t="shared" si="1451"/>
        <v>0</v>
      </c>
      <c r="VR544" s="25">
        <f t="shared" si="1452"/>
        <v>0</v>
      </c>
      <c r="VS544" s="25">
        <f t="shared" si="1453"/>
        <v>0</v>
      </c>
      <c r="VT544" s="25">
        <f t="shared" si="1454"/>
        <v>0</v>
      </c>
      <c r="VU544" s="25">
        <f t="shared" si="1455"/>
        <v>0</v>
      </c>
      <c r="VV544" s="25">
        <f t="shared" si="1456"/>
        <v>0</v>
      </c>
      <c r="VW544" s="25">
        <f t="shared" si="919"/>
        <v>0</v>
      </c>
      <c r="VX544" s="25">
        <f t="shared" si="920"/>
        <v>0</v>
      </c>
      <c r="VY544" s="25">
        <f t="shared" si="1457"/>
        <v>0</v>
      </c>
      <c r="VZ544" s="25">
        <f t="shared" si="921"/>
        <v>0</v>
      </c>
      <c r="WA544" s="25">
        <f t="shared" si="922"/>
        <v>0</v>
      </c>
      <c r="WB544" s="30"/>
      <c r="WC544" s="30"/>
      <c r="WD544" s="30"/>
      <c r="WE544" s="25">
        <f t="shared" si="1458"/>
        <v>0</v>
      </c>
      <c r="WF544" s="25">
        <f t="shared" si="1459"/>
        <v>0</v>
      </c>
      <c r="WG544" s="25">
        <f t="shared" si="1460"/>
        <v>0</v>
      </c>
      <c r="WH544" s="25">
        <f t="shared" si="1461"/>
        <v>0</v>
      </c>
      <c r="WI544" s="25">
        <f t="shared" si="1462"/>
        <v>0</v>
      </c>
      <c r="WJ544" s="25">
        <f t="shared" si="1463"/>
        <v>0</v>
      </c>
      <c r="WK544" s="25">
        <f t="shared" si="1464"/>
        <v>235132.11</v>
      </c>
      <c r="WL544" s="25">
        <f t="shared" si="1465"/>
        <v>244750.05</v>
      </c>
      <c r="WM544" s="25">
        <f t="shared" si="1466"/>
        <v>244750.05</v>
      </c>
      <c r="WN544" s="25">
        <f t="shared" si="1467"/>
        <v>33216.410000000003</v>
      </c>
      <c r="WO544" s="25">
        <f t="shared" si="1468"/>
        <v>34910.120000000003</v>
      </c>
      <c r="WP544" s="25">
        <f t="shared" si="1469"/>
        <v>34910.120000000003</v>
      </c>
      <c r="WQ544" s="25">
        <f t="shared" si="1470"/>
        <v>0</v>
      </c>
      <c r="WR544" s="25">
        <f t="shared" si="923"/>
        <v>0</v>
      </c>
      <c r="WS544" s="25">
        <f t="shared" si="924"/>
        <v>0</v>
      </c>
      <c r="WT544" s="25">
        <f t="shared" si="1471"/>
        <v>0</v>
      </c>
      <c r="WU544" s="25">
        <f t="shared" si="925"/>
        <v>0</v>
      </c>
      <c r="WV544" s="25">
        <f t="shared" si="926"/>
        <v>0</v>
      </c>
      <c r="WW544" s="30"/>
      <c r="WX544" s="30"/>
      <c r="WY544" s="30"/>
      <c r="WZ544" s="25">
        <f t="shared" si="1472"/>
        <v>0</v>
      </c>
      <c r="XA544" s="25">
        <f t="shared" si="1473"/>
        <v>0</v>
      </c>
      <c r="XB544" s="25">
        <f t="shared" si="1474"/>
        <v>0</v>
      </c>
      <c r="XC544" s="25">
        <f t="shared" si="1475"/>
        <v>0</v>
      </c>
      <c r="XD544" s="25">
        <f t="shared" si="1476"/>
        <v>0</v>
      </c>
      <c r="XE544" s="25">
        <f t="shared" si="1477"/>
        <v>0</v>
      </c>
      <c r="XF544" s="25">
        <f t="shared" si="1478"/>
        <v>233215.9</v>
      </c>
      <c r="XG544" s="25">
        <f t="shared" si="1479"/>
        <v>227622.1</v>
      </c>
      <c r="XH544" s="25">
        <f t="shared" si="1480"/>
        <v>227622.1</v>
      </c>
      <c r="XI544" s="25">
        <f t="shared" si="1481"/>
        <v>32697.51</v>
      </c>
      <c r="XJ544" s="25">
        <f t="shared" si="1482"/>
        <v>34236.550000000003</v>
      </c>
      <c r="XK544" s="25">
        <f t="shared" si="1483"/>
        <v>34236.550000000003</v>
      </c>
      <c r="XL544" s="25">
        <f t="shared" si="1484"/>
        <v>0</v>
      </c>
      <c r="XM544" s="25">
        <f t="shared" si="927"/>
        <v>0</v>
      </c>
      <c r="XN544" s="25">
        <f t="shared" si="928"/>
        <v>0</v>
      </c>
      <c r="XO544" s="25">
        <f t="shared" si="1485"/>
        <v>0</v>
      </c>
      <c r="XP544" s="25">
        <f t="shared" si="929"/>
        <v>0</v>
      </c>
      <c r="XQ544" s="25">
        <f t="shared" si="930"/>
        <v>0</v>
      </c>
      <c r="XR544" s="30"/>
      <c r="XS544" s="30"/>
      <c r="XT544" s="30"/>
      <c r="XU544" s="25">
        <f t="shared" si="1486"/>
        <v>0</v>
      </c>
      <c r="XV544" s="25">
        <f t="shared" si="1487"/>
        <v>0</v>
      </c>
      <c r="XW544" s="25">
        <f t="shared" si="1488"/>
        <v>0</v>
      </c>
      <c r="XX544" s="25">
        <f t="shared" si="1489"/>
        <v>0</v>
      </c>
      <c r="XY544" s="25">
        <f t="shared" si="1490"/>
        <v>0</v>
      </c>
      <c r="XZ544" s="25">
        <f t="shared" si="1491"/>
        <v>0</v>
      </c>
      <c r="YA544" s="25">
        <f t="shared" si="1492"/>
        <v>232491.09</v>
      </c>
      <c r="YB544" s="25">
        <f t="shared" si="1493"/>
        <v>224329.92</v>
      </c>
      <c r="YC544" s="25">
        <f t="shared" si="1494"/>
        <v>224329.92</v>
      </c>
      <c r="YD544" s="25">
        <f t="shared" si="1495"/>
        <v>31180.66</v>
      </c>
      <c r="YE544" s="25">
        <f t="shared" si="1496"/>
        <v>32661.8</v>
      </c>
      <c r="YF544" s="25">
        <f t="shared" si="1497"/>
        <v>32661.8</v>
      </c>
      <c r="YG544" s="25">
        <f t="shared" si="1498"/>
        <v>0</v>
      </c>
      <c r="YH544" s="25">
        <f t="shared" si="931"/>
        <v>0</v>
      </c>
      <c r="YI544" s="25">
        <f t="shared" si="932"/>
        <v>0</v>
      </c>
      <c r="YJ544" s="25">
        <f t="shared" si="1499"/>
        <v>0</v>
      </c>
      <c r="YK544" s="25">
        <f t="shared" si="933"/>
        <v>0</v>
      </c>
      <c r="YL544" s="25">
        <f t="shared" si="934"/>
        <v>0</v>
      </c>
      <c r="YM544" s="30"/>
      <c r="YN544" s="30"/>
      <c r="YO544" s="30"/>
      <c r="YP544" s="25">
        <f t="shared" si="1500"/>
        <v>0</v>
      </c>
      <c r="YQ544" s="25">
        <f t="shared" si="1501"/>
        <v>0</v>
      </c>
      <c r="YR544" s="25">
        <f t="shared" si="1502"/>
        <v>0</v>
      </c>
      <c r="YS544" s="25">
        <f t="shared" si="1503"/>
        <v>0</v>
      </c>
      <c r="YT544" s="25">
        <f t="shared" si="1504"/>
        <v>0</v>
      </c>
      <c r="YU544" s="25">
        <f t="shared" si="1505"/>
        <v>0</v>
      </c>
      <c r="YV544" s="25">
        <f t="shared" si="1506"/>
        <v>232517.27</v>
      </c>
      <c r="YW544" s="25">
        <f t="shared" si="1507"/>
        <v>224817.12</v>
      </c>
      <c r="YX544" s="25">
        <f t="shared" si="1508"/>
        <v>224817.12</v>
      </c>
      <c r="YY544" s="25">
        <f t="shared" si="1509"/>
        <v>34480.51</v>
      </c>
      <c r="YZ544" s="25">
        <f t="shared" si="1510"/>
        <v>36159.32</v>
      </c>
      <c r="ZA544" s="25">
        <f t="shared" si="1511"/>
        <v>36159.32</v>
      </c>
      <c r="ZB544" s="25">
        <f t="shared" si="1512"/>
        <v>0</v>
      </c>
      <c r="ZC544" s="25">
        <f t="shared" si="935"/>
        <v>0</v>
      </c>
      <c r="ZD544" s="25">
        <f t="shared" si="936"/>
        <v>0</v>
      </c>
      <c r="ZE544" s="25">
        <f t="shared" si="1513"/>
        <v>0</v>
      </c>
      <c r="ZF544" s="25">
        <f t="shared" si="937"/>
        <v>0</v>
      </c>
      <c r="ZG544" s="25">
        <f t="shared" si="938"/>
        <v>0</v>
      </c>
      <c r="ZH544" s="30"/>
      <c r="ZI544" s="30"/>
      <c r="ZJ544" s="30"/>
      <c r="ZK544" s="25">
        <f t="shared" si="1514"/>
        <v>0</v>
      </c>
      <c r="ZL544" s="25">
        <f t="shared" si="1515"/>
        <v>0</v>
      </c>
      <c r="ZM544" s="25">
        <f t="shared" si="1516"/>
        <v>0</v>
      </c>
      <c r="ZN544" s="25">
        <f t="shared" si="1517"/>
        <v>0</v>
      </c>
      <c r="ZO544" s="25">
        <f t="shared" si="1518"/>
        <v>0</v>
      </c>
      <c r="ZP544" s="25">
        <f t="shared" si="1519"/>
        <v>0</v>
      </c>
      <c r="ZQ544" s="25">
        <f t="shared" si="1520"/>
        <v>231850.88</v>
      </c>
      <c r="ZR544" s="25">
        <f t="shared" si="1521"/>
        <v>177766.53</v>
      </c>
      <c r="ZS544" s="25">
        <f t="shared" si="1522"/>
        <v>177766.53</v>
      </c>
      <c r="ZT544" s="25">
        <f t="shared" si="1523"/>
        <v>32870.129999999997</v>
      </c>
      <c r="ZU544" s="25">
        <f t="shared" si="1524"/>
        <v>34445.85</v>
      </c>
      <c r="ZV544" s="25">
        <f t="shared" si="1525"/>
        <v>34445.85</v>
      </c>
      <c r="ZW544" s="25">
        <f t="shared" si="1526"/>
        <v>0</v>
      </c>
      <c r="ZX544" s="25">
        <f t="shared" si="939"/>
        <v>0</v>
      </c>
      <c r="ZY544" s="25">
        <f t="shared" si="940"/>
        <v>0</v>
      </c>
      <c r="ZZ544" s="25">
        <f t="shared" si="1527"/>
        <v>0</v>
      </c>
      <c r="AAA544" s="25">
        <f t="shared" si="941"/>
        <v>0</v>
      </c>
      <c r="AAB544" s="25">
        <f t="shared" si="942"/>
        <v>0</v>
      </c>
      <c r="AAC544" s="30"/>
      <c r="AAD544" s="30"/>
      <c r="AAE544" s="30"/>
      <c r="AAF544" s="25">
        <f t="shared" si="1528"/>
        <v>0</v>
      </c>
      <c r="AAG544" s="25">
        <f t="shared" si="1529"/>
        <v>0</v>
      </c>
      <c r="AAH544" s="25">
        <f t="shared" si="1530"/>
        <v>0</v>
      </c>
      <c r="AAI544" s="25">
        <f t="shared" si="1531"/>
        <v>0</v>
      </c>
      <c r="AAJ544" s="25">
        <f t="shared" si="1532"/>
        <v>0</v>
      </c>
      <c r="AAK544" s="25">
        <f t="shared" si="1533"/>
        <v>0</v>
      </c>
      <c r="AAL544" s="25">
        <f t="shared" si="1534"/>
        <v>234634.99</v>
      </c>
      <c r="AAM544" s="25">
        <f t="shared" si="1535"/>
        <v>242511.67</v>
      </c>
      <c r="AAN544" s="25">
        <f t="shared" si="1536"/>
        <v>242511.67</v>
      </c>
      <c r="AAO544" s="25">
        <f t="shared" si="1537"/>
        <v>43112.3</v>
      </c>
      <c r="AAP544" s="25">
        <f t="shared" si="1538"/>
        <v>45217.29</v>
      </c>
      <c r="AAQ544" s="25">
        <f t="shared" si="1539"/>
        <v>45217.29</v>
      </c>
      <c r="AAR544" s="25">
        <f t="shared" si="1540"/>
        <v>0</v>
      </c>
      <c r="AAS544" s="25">
        <f t="shared" si="943"/>
        <v>0</v>
      </c>
      <c r="AAT544" s="25">
        <f t="shared" si="944"/>
        <v>0</v>
      </c>
      <c r="AAU544" s="25">
        <f t="shared" si="1541"/>
        <v>0</v>
      </c>
      <c r="AAV544" s="25">
        <f t="shared" si="945"/>
        <v>0</v>
      </c>
      <c r="AAW544" s="25">
        <f t="shared" si="946"/>
        <v>0</v>
      </c>
      <c r="AAX544" s="30"/>
      <c r="AAY544" s="30"/>
      <c r="AAZ544" s="30"/>
      <c r="ABA544" s="25">
        <f t="shared" si="1542"/>
        <v>0</v>
      </c>
      <c r="ABB544" s="25">
        <f t="shared" si="1543"/>
        <v>0</v>
      </c>
      <c r="ABC544" s="25">
        <f t="shared" si="1544"/>
        <v>0</v>
      </c>
      <c r="ABD544" s="25">
        <f t="shared" si="1545"/>
        <v>0</v>
      </c>
      <c r="ABE544" s="25">
        <f t="shared" si="1546"/>
        <v>0</v>
      </c>
      <c r="ABF544" s="25">
        <f t="shared" si="1547"/>
        <v>0</v>
      </c>
      <c r="ABG544" s="25">
        <f t="shared" si="1548"/>
        <v>232760.15</v>
      </c>
      <c r="ABH544" s="25">
        <f t="shared" si="1549"/>
        <v>229014.18</v>
      </c>
      <c r="ABI544" s="25">
        <f t="shared" si="1550"/>
        <v>229014.18</v>
      </c>
      <c r="ABJ544" s="25">
        <f t="shared" si="1551"/>
        <v>28055.82</v>
      </c>
      <c r="ABK544" s="25">
        <f t="shared" si="1552"/>
        <v>29309.9</v>
      </c>
      <c r="ABL544" s="25">
        <f t="shared" si="1553"/>
        <v>29309.9</v>
      </c>
      <c r="ABM544" s="25">
        <f t="shared" si="1554"/>
        <v>0</v>
      </c>
      <c r="ABN544" s="25">
        <f t="shared" si="947"/>
        <v>0</v>
      </c>
      <c r="ABO544" s="25">
        <f t="shared" si="948"/>
        <v>0</v>
      </c>
      <c r="ABP544" s="25">
        <f t="shared" si="1555"/>
        <v>0</v>
      </c>
      <c r="ABQ544" s="25">
        <f t="shared" si="949"/>
        <v>0</v>
      </c>
      <c r="ABR544" s="25">
        <f t="shared" si="950"/>
        <v>0</v>
      </c>
      <c r="ABS544" s="123">
        <v>35</v>
      </c>
      <c r="ABT544" s="123">
        <v>35</v>
      </c>
      <c r="ABU544" s="123">
        <v>35</v>
      </c>
      <c r="ABV544" s="25">
        <f t="shared" si="1556"/>
        <v>7818335</v>
      </c>
      <c r="ABW544" s="25">
        <f t="shared" si="1557"/>
        <v>8137955</v>
      </c>
      <c r="ABX544" s="25">
        <f t="shared" si="1558"/>
        <v>8137955</v>
      </c>
      <c r="ABY544" s="25">
        <f t="shared" si="1559"/>
        <v>2957244.5</v>
      </c>
      <c r="ABZ544" s="25">
        <f t="shared" si="1560"/>
        <v>3003689.5</v>
      </c>
      <c r="ACA544" s="25">
        <f t="shared" si="1561"/>
        <v>3003689.5</v>
      </c>
      <c r="ACB544" s="25">
        <f t="shared" si="1562"/>
        <v>230221.6</v>
      </c>
      <c r="ACC544" s="25">
        <f t="shared" si="1563"/>
        <v>278869.52</v>
      </c>
      <c r="ACD544" s="25">
        <f t="shared" si="1564"/>
        <v>278869.52</v>
      </c>
      <c r="ACE544" s="25">
        <f t="shared" si="1565"/>
        <v>33458.449999999997</v>
      </c>
      <c r="ACF544" s="25">
        <f t="shared" si="1566"/>
        <v>35059.050000000003</v>
      </c>
      <c r="ACG544" s="25">
        <f t="shared" si="1567"/>
        <v>35059.050000000003</v>
      </c>
      <c r="ACH544" s="25">
        <f t="shared" si="1568"/>
        <v>8057756</v>
      </c>
      <c r="ACI544" s="25">
        <f t="shared" si="951"/>
        <v>9760433.1999999993</v>
      </c>
      <c r="ACJ544" s="25">
        <f t="shared" si="952"/>
        <v>9760433.1999999993</v>
      </c>
      <c r="ACK544" s="25">
        <f t="shared" si="1569"/>
        <v>1171045.75</v>
      </c>
      <c r="ACL544" s="25">
        <f t="shared" si="953"/>
        <v>1227066.75</v>
      </c>
      <c r="ACM544" s="25">
        <f t="shared" si="954"/>
        <v>1227066.75</v>
      </c>
      <c r="ACN544" s="30"/>
      <c r="ACO544" s="30"/>
      <c r="ACP544" s="30"/>
      <c r="ACQ544" s="25">
        <f t="shared" si="1570"/>
        <v>0</v>
      </c>
      <c r="ACR544" s="25">
        <f t="shared" si="1571"/>
        <v>0</v>
      </c>
      <c r="ACS544" s="25">
        <f t="shared" si="1572"/>
        <v>0</v>
      </c>
      <c r="ACT544" s="25">
        <f t="shared" si="1573"/>
        <v>0</v>
      </c>
      <c r="ACU544" s="25">
        <f t="shared" si="1574"/>
        <v>0</v>
      </c>
      <c r="ACV544" s="25">
        <f t="shared" si="1575"/>
        <v>0</v>
      </c>
      <c r="ACW544" s="25">
        <f t="shared" si="1576"/>
        <v>231754.92</v>
      </c>
      <c r="ACX544" s="25">
        <f t="shared" si="1577"/>
        <v>187612.59</v>
      </c>
      <c r="ACY544" s="25">
        <f t="shared" si="1578"/>
        <v>187612.59</v>
      </c>
      <c r="ACZ544" s="25">
        <f t="shared" si="1579"/>
        <v>35952.94</v>
      </c>
      <c r="ADA544" s="25">
        <f t="shared" si="1580"/>
        <v>37695.26</v>
      </c>
      <c r="ADB544" s="25">
        <f t="shared" si="1581"/>
        <v>37695.26</v>
      </c>
      <c r="ADC544" s="25">
        <f t="shared" si="1582"/>
        <v>0</v>
      </c>
      <c r="ADD544" s="25">
        <f t="shared" si="955"/>
        <v>0</v>
      </c>
      <c r="ADE544" s="25">
        <f t="shared" si="956"/>
        <v>0</v>
      </c>
      <c r="ADF544" s="25">
        <f t="shared" si="1583"/>
        <v>0</v>
      </c>
      <c r="ADG544" s="25">
        <f t="shared" si="957"/>
        <v>0</v>
      </c>
      <c r="ADH544" s="25">
        <f t="shared" si="958"/>
        <v>0</v>
      </c>
      <c r="ADI544" s="30"/>
      <c r="ADJ544" s="30"/>
      <c r="ADK544" s="30"/>
      <c r="ADL544" s="25">
        <f t="shared" si="1584"/>
        <v>0</v>
      </c>
      <c r="ADM544" s="25">
        <f t="shared" si="1585"/>
        <v>0</v>
      </c>
      <c r="ADN544" s="25">
        <f t="shared" si="1586"/>
        <v>0</v>
      </c>
      <c r="ADO544" s="25">
        <f t="shared" si="1587"/>
        <v>0</v>
      </c>
      <c r="ADP544" s="25">
        <f t="shared" si="1588"/>
        <v>0</v>
      </c>
      <c r="ADQ544" s="25">
        <f t="shared" si="1589"/>
        <v>0</v>
      </c>
      <c r="ADR544" s="25">
        <f t="shared" si="1590"/>
        <v>203983.89</v>
      </c>
      <c r="ADS544" s="25">
        <f t="shared" si="1591"/>
        <v>221970.13</v>
      </c>
      <c r="ADT544" s="25">
        <f t="shared" si="1592"/>
        <v>221970.13</v>
      </c>
      <c r="ADU544" s="25">
        <f t="shared" si="1593"/>
        <v>24662.92</v>
      </c>
      <c r="ADV544" s="25">
        <f t="shared" si="1594"/>
        <v>31343.13</v>
      </c>
      <c r="ADW544" s="25">
        <f t="shared" si="1595"/>
        <v>31343.13</v>
      </c>
      <c r="ADX544" s="25">
        <f t="shared" si="1596"/>
        <v>0</v>
      </c>
      <c r="ADY544" s="25">
        <f t="shared" si="959"/>
        <v>0</v>
      </c>
      <c r="ADZ544" s="25">
        <f t="shared" si="960"/>
        <v>0</v>
      </c>
      <c r="AEA544" s="25">
        <f t="shared" si="1597"/>
        <v>0</v>
      </c>
      <c r="AEB544" s="25">
        <f t="shared" si="961"/>
        <v>0</v>
      </c>
      <c r="AEC544" s="25">
        <f t="shared" si="962"/>
        <v>0</v>
      </c>
      <c r="AED544" s="30">
        <v>29</v>
      </c>
      <c r="AEE544" s="30">
        <v>29</v>
      </c>
      <c r="AEF544" s="30">
        <v>29</v>
      </c>
      <c r="AEG544" s="25">
        <f t="shared" si="1598"/>
        <v>6478049</v>
      </c>
      <c r="AEH544" s="25">
        <f t="shared" si="1599"/>
        <v>6742877</v>
      </c>
      <c r="AEI544" s="25">
        <f t="shared" si="1600"/>
        <v>6742877</v>
      </c>
      <c r="AEJ544" s="25">
        <f t="shared" si="1601"/>
        <v>2450288.2999999998</v>
      </c>
      <c r="AEK544" s="25">
        <f t="shared" si="1602"/>
        <v>2488771.2999999998</v>
      </c>
      <c r="AEL544" s="25">
        <f t="shared" si="1603"/>
        <v>2488771.2999999998</v>
      </c>
      <c r="AEM544" s="25">
        <f t="shared" si="1604"/>
        <v>232327.64</v>
      </c>
      <c r="AEN544" s="25">
        <f t="shared" si="1605"/>
        <v>233860.74</v>
      </c>
      <c r="AEO544" s="25">
        <f t="shared" si="1606"/>
        <v>233860.74</v>
      </c>
      <c r="AEP544" s="25">
        <f t="shared" si="1607"/>
        <v>38254.120000000003</v>
      </c>
      <c r="AEQ544" s="25">
        <f t="shared" si="1608"/>
        <v>40026.74</v>
      </c>
      <c r="AER544" s="25">
        <f t="shared" si="1609"/>
        <v>40026.74</v>
      </c>
      <c r="AES544" s="25">
        <f t="shared" si="1610"/>
        <v>6737501.5599999996</v>
      </c>
      <c r="AET544" s="25">
        <f t="shared" si="963"/>
        <v>6781961.46</v>
      </c>
      <c r="AEU544" s="25">
        <f t="shared" si="964"/>
        <v>6781961.46</v>
      </c>
      <c r="AEV544" s="25">
        <f t="shared" si="1611"/>
        <v>1109369.48</v>
      </c>
      <c r="AEW544" s="25">
        <f t="shared" si="965"/>
        <v>1160775.46</v>
      </c>
      <c r="AEX544" s="25">
        <f t="shared" si="966"/>
        <v>1160775.46</v>
      </c>
      <c r="AEY544" s="30"/>
      <c r="AEZ544" s="30"/>
      <c r="AFA544" s="30"/>
      <c r="AFB544" s="25">
        <f t="shared" si="1612"/>
        <v>0</v>
      </c>
      <c r="AFC544" s="25">
        <f t="shared" si="1613"/>
        <v>0</v>
      </c>
      <c r="AFD544" s="25">
        <f t="shared" si="1614"/>
        <v>0</v>
      </c>
      <c r="AFE544" s="25">
        <f t="shared" si="1615"/>
        <v>0</v>
      </c>
      <c r="AFF544" s="25">
        <f t="shared" si="1616"/>
        <v>0</v>
      </c>
      <c r="AFG544" s="25">
        <f t="shared" si="1617"/>
        <v>0</v>
      </c>
      <c r="AFH544" s="25">
        <f t="shared" si="1618"/>
        <v>234018.63</v>
      </c>
      <c r="AFI544" s="25">
        <f t="shared" si="1619"/>
        <v>232512.56</v>
      </c>
      <c r="AFJ544" s="25">
        <f t="shared" si="1620"/>
        <v>232512.56</v>
      </c>
      <c r="AFK544" s="25">
        <f t="shared" si="1621"/>
        <v>37548.06</v>
      </c>
      <c r="AFL544" s="25">
        <f t="shared" si="1622"/>
        <v>39514.46</v>
      </c>
      <c r="AFM544" s="25">
        <f t="shared" si="1623"/>
        <v>39514.46</v>
      </c>
      <c r="AFN544" s="25">
        <f t="shared" si="1624"/>
        <v>0</v>
      </c>
      <c r="AFO544" s="25">
        <f t="shared" si="967"/>
        <v>0</v>
      </c>
      <c r="AFP544" s="25">
        <f t="shared" si="968"/>
        <v>0</v>
      </c>
      <c r="AFQ544" s="25">
        <f t="shared" si="1625"/>
        <v>0</v>
      </c>
      <c r="AFR544" s="25">
        <f t="shared" si="969"/>
        <v>0</v>
      </c>
      <c r="AFS544" s="25">
        <f t="shared" si="970"/>
        <v>0</v>
      </c>
      <c r="AFT544" s="30"/>
      <c r="AFU544" s="30"/>
      <c r="AFV544" s="30"/>
      <c r="AFW544" s="25">
        <f t="shared" si="1626"/>
        <v>0</v>
      </c>
      <c r="AFX544" s="25">
        <f t="shared" si="1627"/>
        <v>0</v>
      </c>
      <c r="AFY544" s="25">
        <f t="shared" si="1628"/>
        <v>0</v>
      </c>
      <c r="AFZ544" s="25">
        <f t="shared" si="1629"/>
        <v>0</v>
      </c>
      <c r="AGA544" s="25">
        <f t="shared" si="1630"/>
        <v>0</v>
      </c>
      <c r="AGB544" s="25">
        <f t="shared" si="1631"/>
        <v>0</v>
      </c>
      <c r="AGC544" s="25">
        <f t="shared" si="1632"/>
        <v>232053.67</v>
      </c>
      <c r="AGD544" s="25">
        <f t="shared" si="1633"/>
        <v>236027.05</v>
      </c>
      <c r="AGE544" s="25">
        <f t="shared" si="1634"/>
        <v>236027.05</v>
      </c>
      <c r="AGF544" s="25">
        <f t="shared" si="1635"/>
        <v>39913.089999999997</v>
      </c>
      <c r="AGG544" s="25">
        <f t="shared" si="1636"/>
        <v>41865.550000000003</v>
      </c>
      <c r="AGH544" s="25">
        <f t="shared" si="1637"/>
        <v>41865.550000000003</v>
      </c>
      <c r="AGI544" s="25">
        <f t="shared" si="1638"/>
        <v>0</v>
      </c>
      <c r="AGJ544" s="25">
        <f t="shared" si="971"/>
        <v>0</v>
      </c>
      <c r="AGK544" s="25">
        <f t="shared" si="972"/>
        <v>0</v>
      </c>
      <c r="AGL544" s="25">
        <f t="shared" si="1639"/>
        <v>0</v>
      </c>
      <c r="AGM544" s="25">
        <f t="shared" si="973"/>
        <v>0</v>
      </c>
      <c r="AGN544" s="25">
        <f t="shared" si="974"/>
        <v>0</v>
      </c>
      <c r="AGO544" s="30"/>
      <c r="AGP544" s="30"/>
      <c r="AGQ544" s="30"/>
      <c r="AGR544" s="25">
        <f t="shared" si="1640"/>
        <v>0</v>
      </c>
      <c r="AGS544" s="25">
        <f t="shared" si="1641"/>
        <v>0</v>
      </c>
      <c r="AGT544" s="25">
        <f t="shared" si="1642"/>
        <v>0</v>
      </c>
      <c r="AGU544" s="25">
        <f t="shared" si="1643"/>
        <v>0</v>
      </c>
      <c r="AGV544" s="25">
        <f t="shared" si="1644"/>
        <v>0</v>
      </c>
      <c r="AGW544" s="25">
        <f t="shared" si="1645"/>
        <v>0</v>
      </c>
      <c r="AGX544" s="25">
        <f t="shared" si="1646"/>
        <v>232418.92</v>
      </c>
      <c r="AGY544" s="25">
        <f t="shared" si="1647"/>
        <v>203451.62</v>
      </c>
      <c r="AGZ544" s="25">
        <f t="shared" si="1648"/>
        <v>203451.62</v>
      </c>
      <c r="AHA544" s="25">
        <f t="shared" si="1649"/>
        <v>55479.79</v>
      </c>
      <c r="AHB544" s="25">
        <f t="shared" si="1650"/>
        <v>58315.69</v>
      </c>
      <c r="AHC544" s="25">
        <f t="shared" si="1651"/>
        <v>58315.69</v>
      </c>
      <c r="AHD544" s="25">
        <f t="shared" si="1652"/>
        <v>0</v>
      </c>
      <c r="AHE544" s="25">
        <f t="shared" si="975"/>
        <v>0</v>
      </c>
      <c r="AHF544" s="25">
        <f t="shared" si="976"/>
        <v>0</v>
      </c>
      <c r="AHG544" s="25">
        <f t="shared" si="1653"/>
        <v>0</v>
      </c>
      <c r="AHH544" s="25">
        <f t="shared" si="977"/>
        <v>0</v>
      </c>
      <c r="AHI544" s="25">
        <f t="shared" si="978"/>
        <v>0</v>
      </c>
      <c r="AHJ544" s="30"/>
      <c r="AHK544" s="30"/>
      <c r="AHL544" s="30"/>
      <c r="AHM544" s="25">
        <f t="shared" si="1654"/>
        <v>0</v>
      </c>
      <c r="AHN544" s="25">
        <f t="shared" si="1655"/>
        <v>0</v>
      </c>
      <c r="AHO544" s="25">
        <f t="shared" si="1656"/>
        <v>0</v>
      </c>
      <c r="AHP544" s="25">
        <f t="shared" si="1657"/>
        <v>0</v>
      </c>
      <c r="AHQ544" s="25">
        <f t="shared" si="1658"/>
        <v>0</v>
      </c>
      <c r="AHR544" s="25">
        <f t="shared" si="1659"/>
        <v>0</v>
      </c>
      <c r="AHS544" s="25">
        <f t="shared" si="1660"/>
        <v>233795.1</v>
      </c>
      <c r="AHT544" s="25">
        <f t="shared" si="1661"/>
        <v>234463.71</v>
      </c>
      <c r="AHU544" s="25">
        <f t="shared" si="1662"/>
        <v>234463.71</v>
      </c>
      <c r="AHV544" s="25">
        <f t="shared" si="1663"/>
        <v>35090.129999999997</v>
      </c>
      <c r="AHW544" s="25">
        <f t="shared" si="1664"/>
        <v>36834.81</v>
      </c>
      <c r="AHX544" s="25">
        <f t="shared" si="1665"/>
        <v>36834.81</v>
      </c>
      <c r="AHY544" s="25">
        <f t="shared" si="1666"/>
        <v>0</v>
      </c>
      <c r="AHZ544" s="25">
        <f t="shared" si="979"/>
        <v>0</v>
      </c>
      <c r="AIA544" s="25">
        <f t="shared" si="980"/>
        <v>0</v>
      </c>
      <c r="AIB544" s="25">
        <f t="shared" si="1667"/>
        <v>0</v>
      </c>
      <c r="AIC544" s="25">
        <f t="shared" si="981"/>
        <v>0</v>
      </c>
      <c r="AID544" s="25">
        <f t="shared" si="982"/>
        <v>0</v>
      </c>
      <c r="AIE544" s="30"/>
      <c r="AIF544" s="30"/>
      <c r="AIG544" s="30"/>
      <c r="AIH544" s="25">
        <f t="shared" si="1669"/>
        <v>0</v>
      </c>
      <c r="AII544" s="25">
        <f t="shared" si="1670"/>
        <v>0</v>
      </c>
      <c r="AIJ544" s="25">
        <f t="shared" si="1671"/>
        <v>0</v>
      </c>
      <c r="AIK544" s="25">
        <f t="shared" si="1672"/>
        <v>0</v>
      </c>
      <c r="AIL544" s="25">
        <f t="shared" si="1673"/>
        <v>0</v>
      </c>
      <c r="AIM544" s="25">
        <f t="shared" si="1674"/>
        <v>0</v>
      </c>
      <c r="AIN544" s="25">
        <f t="shared" si="1675"/>
        <v>0</v>
      </c>
      <c r="AIO544" s="25">
        <f t="shared" si="1676"/>
        <v>0</v>
      </c>
      <c r="AIP544" s="25">
        <f t="shared" si="1677"/>
        <v>0</v>
      </c>
      <c r="AIQ544" s="25">
        <f t="shared" si="1678"/>
        <v>0</v>
      </c>
      <c r="AIR544" s="25">
        <f t="shared" si="1679"/>
        <v>0</v>
      </c>
      <c r="AIS544" s="25">
        <f t="shared" si="1680"/>
        <v>0</v>
      </c>
      <c r="AIT544" s="25">
        <f t="shared" si="1681"/>
        <v>0</v>
      </c>
      <c r="AIU544" s="25">
        <f t="shared" si="984"/>
        <v>0</v>
      </c>
      <c r="AIV544" s="25">
        <f t="shared" si="985"/>
        <v>0</v>
      </c>
      <c r="AIW544" s="25">
        <f t="shared" si="1682"/>
        <v>0</v>
      </c>
      <c r="AIX544" s="25">
        <f t="shared" si="986"/>
        <v>0</v>
      </c>
      <c r="AIY544" s="25">
        <f t="shared" si="987"/>
        <v>0</v>
      </c>
      <c r="AIZ544" s="30"/>
      <c r="AJA544" s="30"/>
      <c r="AJB544" s="30"/>
      <c r="AJC544" s="25">
        <f t="shared" si="1683"/>
        <v>0</v>
      </c>
      <c r="AJD544" s="25">
        <f t="shared" si="1684"/>
        <v>0</v>
      </c>
      <c r="AJE544" s="25">
        <f t="shared" si="1685"/>
        <v>0</v>
      </c>
      <c r="AJF544" s="25">
        <f t="shared" si="1686"/>
        <v>0</v>
      </c>
      <c r="AJG544" s="25">
        <f t="shared" si="1687"/>
        <v>0</v>
      </c>
      <c r="AJH544" s="25">
        <f t="shared" si="1688"/>
        <v>0</v>
      </c>
      <c r="AJI544" s="25">
        <f t="shared" si="1689"/>
        <v>232060.28</v>
      </c>
      <c r="AJJ544" s="25">
        <f t="shared" si="1690"/>
        <v>228238.17</v>
      </c>
      <c r="AJK544" s="25">
        <f t="shared" si="1691"/>
        <v>228238.17</v>
      </c>
      <c r="AJL544" s="25">
        <f t="shared" si="1692"/>
        <v>37581.07</v>
      </c>
      <c r="AJM544" s="25">
        <f t="shared" si="1693"/>
        <v>39411.910000000003</v>
      </c>
      <c r="AJN544" s="25">
        <f t="shared" si="1694"/>
        <v>39411.910000000003</v>
      </c>
      <c r="AJO544" s="25">
        <f t="shared" si="1695"/>
        <v>0</v>
      </c>
      <c r="AJP544" s="25">
        <f t="shared" si="988"/>
        <v>0</v>
      </c>
      <c r="AJQ544" s="25">
        <f t="shared" si="989"/>
        <v>0</v>
      </c>
      <c r="AJR544" s="25">
        <f t="shared" si="1696"/>
        <v>0</v>
      </c>
      <c r="AJS544" s="25">
        <f t="shared" si="990"/>
        <v>0</v>
      </c>
      <c r="AJT544" s="25">
        <f t="shared" si="991"/>
        <v>0</v>
      </c>
      <c r="AJU544" s="30"/>
      <c r="AJV544" s="30"/>
      <c r="AJW544" s="30"/>
      <c r="AJX544" s="25">
        <f t="shared" si="1697"/>
        <v>0</v>
      </c>
      <c r="AJY544" s="25">
        <f t="shared" si="1698"/>
        <v>0</v>
      </c>
      <c r="AJZ544" s="25">
        <f t="shared" si="1699"/>
        <v>0</v>
      </c>
      <c r="AKA544" s="25">
        <f t="shared" si="1700"/>
        <v>0</v>
      </c>
      <c r="AKB544" s="25">
        <f t="shared" si="1701"/>
        <v>0</v>
      </c>
      <c r="AKC544" s="25">
        <f t="shared" si="1702"/>
        <v>0</v>
      </c>
      <c r="AKD544" s="25">
        <f t="shared" si="1703"/>
        <v>233300.04</v>
      </c>
      <c r="AKE544" s="25">
        <f t="shared" si="1704"/>
        <v>232513.86</v>
      </c>
      <c r="AKF544" s="25">
        <f t="shared" si="1705"/>
        <v>232513.86</v>
      </c>
      <c r="AKG544" s="25">
        <f t="shared" si="1706"/>
        <v>36913.85</v>
      </c>
      <c r="AKH544" s="25">
        <f t="shared" si="1707"/>
        <v>38752.6</v>
      </c>
      <c r="AKI544" s="25">
        <f t="shared" si="1708"/>
        <v>38752.6</v>
      </c>
      <c r="AKJ544" s="25">
        <f t="shared" si="1709"/>
        <v>0</v>
      </c>
      <c r="AKK544" s="25">
        <f t="shared" si="992"/>
        <v>0</v>
      </c>
      <c r="AKL544" s="25">
        <f t="shared" si="993"/>
        <v>0</v>
      </c>
      <c r="AKM544" s="25">
        <f t="shared" si="1710"/>
        <v>0</v>
      </c>
      <c r="AKN544" s="25">
        <f t="shared" si="994"/>
        <v>0</v>
      </c>
      <c r="AKO544" s="25">
        <f t="shared" si="995"/>
        <v>0</v>
      </c>
      <c r="AKP544" s="30"/>
      <c r="AKQ544" s="30"/>
      <c r="AKR544" s="30"/>
      <c r="AKS544" s="25">
        <f t="shared" si="1711"/>
        <v>0</v>
      </c>
      <c r="AKT544" s="25">
        <f t="shared" si="1712"/>
        <v>0</v>
      </c>
      <c r="AKU544" s="25">
        <f t="shared" si="1713"/>
        <v>0</v>
      </c>
      <c r="AKV544" s="25">
        <f t="shared" si="1714"/>
        <v>0</v>
      </c>
      <c r="AKW544" s="25">
        <f t="shared" si="1715"/>
        <v>0</v>
      </c>
      <c r="AKX544" s="25">
        <f t="shared" si="1716"/>
        <v>0</v>
      </c>
      <c r="AKY544" s="25">
        <f t="shared" si="1717"/>
        <v>232635.37</v>
      </c>
      <c r="AKZ544" s="25">
        <f t="shared" si="1718"/>
        <v>230775</v>
      </c>
      <c r="ALA544" s="25">
        <f t="shared" si="1719"/>
        <v>230775</v>
      </c>
      <c r="ALB544" s="25">
        <f t="shared" si="1720"/>
        <v>36594.959999999999</v>
      </c>
      <c r="ALC544" s="25">
        <f t="shared" si="1721"/>
        <v>38390.400000000001</v>
      </c>
      <c r="ALD544" s="25">
        <f t="shared" si="1722"/>
        <v>38390.400000000001</v>
      </c>
      <c r="ALE544" s="25">
        <f t="shared" si="1723"/>
        <v>0</v>
      </c>
      <c r="ALF544" s="25">
        <f t="shared" si="996"/>
        <v>0</v>
      </c>
      <c r="ALG544" s="25">
        <f t="shared" si="997"/>
        <v>0</v>
      </c>
      <c r="ALH544" s="25">
        <f t="shared" si="1724"/>
        <v>0</v>
      </c>
      <c r="ALI544" s="25">
        <f t="shared" si="998"/>
        <v>0</v>
      </c>
      <c r="ALJ544" s="25">
        <f t="shared" si="999"/>
        <v>0</v>
      </c>
      <c r="ALK544" s="30"/>
      <c r="ALL544" s="30"/>
      <c r="ALM544" s="30"/>
      <c r="ALN544" s="25">
        <f t="shared" si="1725"/>
        <v>0</v>
      </c>
      <c r="ALO544" s="25">
        <f t="shared" si="1726"/>
        <v>0</v>
      </c>
      <c r="ALP544" s="25">
        <f t="shared" si="1727"/>
        <v>0</v>
      </c>
      <c r="ALQ544" s="25">
        <f t="shared" si="1728"/>
        <v>0</v>
      </c>
      <c r="ALR544" s="25">
        <f t="shared" si="1729"/>
        <v>0</v>
      </c>
      <c r="ALS544" s="25">
        <f t="shared" si="1730"/>
        <v>0</v>
      </c>
      <c r="ALT544" s="25">
        <f t="shared" si="1731"/>
        <v>234375.09</v>
      </c>
      <c r="ALU544" s="25">
        <f t="shared" si="1732"/>
        <v>231351.21</v>
      </c>
      <c r="ALV544" s="25">
        <f t="shared" si="1733"/>
        <v>231351.21</v>
      </c>
      <c r="ALW544" s="25">
        <f t="shared" si="1734"/>
        <v>42954.05</v>
      </c>
      <c r="ALX544" s="25">
        <f t="shared" si="1735"/>
        <v>45004.51</v>
      </c>
      <c r="ALY544" s="25">
        <f t="shared" si="1736"/>
        <v>45004.51</v>
      </c>
      <c r="ALZ544" s="25">
        <f t="shared" si="1737"/>
        <v>0</v>
      </c>
      <c r="AMA544" s="25">
        <f t="shared" si="1000"/>
        <v>0</v>
      </c>
      <c r="AMB544" s="25">
        <f t="shared" si="1001"/>
        <v>0</v>
      </c>
      <c r="AMC544" s="25">
        <f t="shared" si="1738"/>
        <v>0</v>
      </c>
      <c r="AMD544" s="25">
        <f t="shared" si="1002"/>
        <v>0</v>
      </c>
      <c r="AME544" s="25">
        <f t="shared" si="1003"/>
        <v>0</v>
      </c>
      <c r="AMF544" s="30"/>
      <c r="AMG544" s="30"/>
      <c r="AMH544" s="30"/>
      <c r="AMI544" s="25">
        <f t="shared" si="1739"/>
        <v>0</v>
      </c>
      <c r="AMJ544" s="25">
        <f t="shared" si="1740"/>
        <v>0</v>
      </c>
      <c r="AMK544" s="25">
        <f t="shared" si="1741"/>
        <v>0</v>
      </c>
      <c r="AML544" s="25">
        <f t="shared" si="1742"/>
        <v>0</v>
      </c>
      <c r="AMM544" s="25">
        <f t="shared" si="1743"/>
        <v>0</v>
      </c>
      <c r="AMN544" s="25">
        <f t="shared" si="1744"/>
        <v>0</v>
      </c>
      <c r="AMO544" s="25">
        <f t="shared" si="1745"/>
        <v>234056.66</v>
      </c>
      <c r="AMP544" s="25">
        <f t="shared" si="1746"/>
        <v>233550.66</v>
      </c>
      <c r="AMQ544" s="25">
        <f t="shared" si="1747"/>
        <v>233550.66</v>
      </c>
      <c r="AMR544" s="25">
        <f t="shared" si="1748"/>
        <v>36224.76</v>
      </c>
      <c r="AMS544" s="25">
        <f t="shared" si="1749"/>
        <v>37935.03</v>
      </c>
      <c r="AMT544" s="25">
        <f t="shared" si="1750"/>
        <v>37935.03</v>
      </c>
      <c r="AMU544" s="25">
        <f t="shared" si="1751"/>
        <v>0</v>
      </c>
      <c r="AMV544" s="25">
        <f t="shared" si="1004"/>
        <v>0</v>
      </c>
      <c r="AMW544" s="25">
        <f t="shared" si="1005"/>
        <v>0</v>
      </c>
      <c r="AMX544" s="25">
        <f t="shared" si="1752"/>
        <v>0</v>
      </c>
      <c r="AMY544" s="25">
        <f t="shared" si="1006"/>
        <v>0</v>
      </c>
      <c r="AMZ544" s="25">
        <f t="shared" si="1007"/>
        <v>0</v>
      </c>
      <c r="ANA544" s="30"/>
      <c r="ANB544" s="30"/>
      <c r="ANC544" s="30"/>
      <c r="AND544" s="25">
        <f t="shared" si="1753"/>
        <v>0</v>
      </c>
      <c r="ANE544" s="25">
        <f t="shared" si="1754"/>
        <v>0</v>
      </c>
      <c r="ANF544" s="25">
        <f t="shared" si="1755"/>
        <v>0</v>
      </c>
      <c r="ANG544" s="25">
        <f t="shared" si="1756"/>
        <v>0</v>
      </c>
      <c r="ANH544" s="25">
        <f t="shared" si="1757"/>
        <v>0</v>
      </c>
      <c r="ANI544" s="25">
        <f t="shared" si="1758"/>
        <v>0</v>
      </c>
      <c r="ANJ544" s="25">
        <f t="shared" si="1759"/>
        <v>0</v>
      </c>
      <c r="ANK544" s="25">
        <f t="shared" si="1760"/>
        <v>0</v>
      </c>
      <c r="ANL544" s="25">
        <f t="shared" si="1761"/>
        <v>0</v>
      </c>
      <c r="ANM544" s="25">
        <f t="shared" si="1762"/>
        <v>39320.89</v>
      </c>
      <c r="ANN544" s="25">
        <f t="shared" si="1763"/>
        <v>0</v>
      </c>
      <c r="ANO544" s="25">
        <f t="shared" si="1764"/>
        <v>0</v>
      </c>
      <c r="ANP544" s="25">
        <f t="shared" si="1765"/>
        <v>0</v>
      </c>
      <c r="ANQ544" s="25">
        <f t="shared" si="1008"/>
        <v>0</v>
      </c>
      <c r="ANR544" s="25">
        <f t="shared" si="1009"/>
        <v>0</v>
      </c>
      <c r="ANS544" s="25">
        <f t="shared" si="1766"/>
        <v>0</v>
      </c>
      <c r="ANT544" s="25">
        <f t="shared" si="1010"/>
        <v>0</v>
      </c>
      <c r="ANU544" s="25">
        <f t="shared" si="1011"/>
        <v>0</v>
      </c>
      <c r="ANV544" s="30"/>
      <c r="ANW544" s="30"/>
      <c r="ANX544" s="30"/>
      <c r="ANY544" s="25">
        <f t="shared" si="1767"/>
        <v>0</v>
      </c>
      <c r="ANZ544" s="25">
        <f t="shared" si="1768"/>
        <v>0</v>
      </c>
      <c r="AOA544" s="25">
        <f t="shared" si="1769"/>
        <v>0</v>
      </c>
      <c r="AOB544" s="25">
        <f t="shared" si="1770"/>
        <v>0</v>
      </c>
      <c r="AOC544" s="25">
        <f t="shared" si="1771"/>
        <v>0</v>
      </c>
      <c r="AOD544" s="25">
        <f t="shared" si="1772"/>
        <v>0</v>
      </c>
      <c r="AOE544" s="25">
        <f t="shared" si="1773"/>
        <v>235256.27</v>
      </c>
      <c r="AOF544" s="25">
        <f t="shared" si="1774"/>
        <v>238053.57</v>
      </c>
      <c r="AOG544" s="25">
        <f t="shared" si="1775"/>
        <v>238053.57</v>
      </c>
      <c r="AOH544" s="25">
        <f t="shared" si="1776"/>
        <v>37515.58</v>
      </c>
      <c r="AOI544" s="25">
        <f t="shared" si="1777"/>
        <v>39292.839999999997</v>
      </c>
      <c r="AOJ544" s="25">
        <f t="shared" si="1778"/>
        <v>39292.839999999997</v>
      </c>
      <c r="AOK544" s="25">
        <f t="shared" si="1779"/>
        <v>0</v>
      </c>
      <c r="AOL544" s="25">
        <f t="shared" si="1012"/>
        <v>0</v>
      </c>
      <c r="AOM544" s="25">
        <f t="shared" si="1013"/>
        <v>0</v>
      </c>
      <c r="AON544" s="25">
        <f t="shared" si="1780"/>
        <v>0</v>
      </c>
      <c r="AOO544" s="25">
        <f t="shared" si="1014"/>
        <v>0</v>
      </c>
      <c r="AOP544" s="25">
        <f t="shared" si="1015"/>
        <v>0</v>
      </c>
      <c r="AOQ544" s="30"/>
      <c r="AOR544" s="30"/>
      <c r="AOS544" s="30"/>
      <c r="AOT544" s="25">
        <f t="shared" si="1781"/>
        <v>0</v>
      </c>
      <c r="AOU544" s="25">
        <f t="shared" si="1782"/>
        <v>0</v>
      </c>
      <c r="AOV544" s="25">
        <f t="shared" si="1783"/>
        <v>0</v>
      </c>
      <c r="AOW544" s="25">
        <f t="shared" si="1784"/>
        <v>0</v>
      </c>
      <c r="AOX544" s="25">
        <f t="shared" si="1785"/>
        <v>0</v>
      </c>
      <c r="AOY544" s="25">
        <f t="shared" si="1786"/>
        <v>0</v>
      </c>
      <c r="AOZ544" s="25">
        <f t="shared" si="1787"/>
        <v>233778.62</v>
      </c>
      <c r="APA544" s="25">
        <f t="shared" si="1788"/>
        <v>226377.97</v>
      </c>
      <c r="APB544" s="25">
        <f t="shared" si="1789"/>
        <v>226377.97</v>
      </c>
      <c r="APC544" s="25">
        <f t="shared" si="1790"/>
        <v>42748.83</v>
      </c>
      <c r="APD544" s="25">
        <f t="shared" si="1791"/>
        <v>44772.18</v>
      </c>
      <c r="APE544" s="25">
        <f t="shared" si="1792"/>
        <v>44772.18</v>
      </c>
      <c r="APF544" s="25">
        <f t="shared" si="1793"/>
        <v>0</v>
      </c>
      <c r="APG544" s="25">
        <f t="shared" si="1016"/>
        <v>0</v>
      </c>
      <c r="APH544" s="25">
        <f t="shared" si="1017"/>
        <v>0</v>
      </c>
      <c r="API544" s="25">
        <f t="shared" si="1794"/>
        <v>0</v>
      </c>
      <c r="APJ544" s="25">
        <f t="shared" si="1018"/>
        <v>0</v>
      </c>
      <c r="APK544" s="25">
        <f t="shared" si="1019"/>
        <v>0</v>
      </c>
      <c r="APL544" s="30"/>
      <c r="APM544" s="30"/>
      <c r="APN544" s="30"/>
      <c r="APO544" s="25">
        <f t="shared" si="1795"/>
        <v>0</v>
      </c>
      <c r="APP544" s="25">
        <f t="shared" si="1796"/>
        <v>0</v>
      </c>
      <c r="APQ544" s="25">
        <f t="shared" si="1797"/>
        <v>0</v>
      </c>
      <c r="APR544" s="25">
        <f t="shared" si="1798"/>
        <v>0</v>
      </c>
      <c r="APS544" s="25">
        <f t="shared" si="1799"/>
        <v>0</v>
      </c>
      <c r="APT544" s="25">
        <f t="shared" si="1800"/>
        <v>0</v>
      </c>
      <c r="APU544" s="25">
        <f t="shared" si="1801"/>
        <v>232568.14</v>
      </c>
      <c r="APV544" s="25">
        <f t="shared" si="1802"/>
        <v>231091.1</v>
      </c>
      <c r="APW544" s="25">
        <f t="shared" si="1803"/>
        <v>231091.1</v>
      </c>
      <c r="APX544" s="25">
        <f t="shared" si="1804"/>
        <v>36847.370000000003</v>
      </c>
      <c r="APY544" s="25">
        <f t="shared" si="1805"/>
        <v>38644.03</v>
      </c>
      <c r="APZ544" s="25">
        <f t="shared" si="1806"/>
        <v>38644.03</v>
      </c>
      <c r="AQA544" s="25">
        <f t="shared" si="1807"/>
        <v>0</v>
      </c>
      <c r="AQB544" s="25">
        <f t="shared" si="1020"/>
        <v>0</v>
      </c>
      <c r="AQC544" s="25">
        <f t="shared" si="1021"/>
        <v>0</v>
      </c>
      <c r="AQD544" s="25">
        <f t="shared" si="1808"/>
        <v>0</v>
      </c>
      <c r="AQE544" s="25">
        <f t="shared" si="1022"/>
        <v>0</v>
      </c>
      <c r="AQF544" s="25">
        <f t="shared" si="1023"/>
        <v>0</v>
      </c>
      <c r="AQG544" s="30"/>
      <c r="AQH544" s="30"/>
      <c r="AQI544" s="30"/>
      <c r="AQJ544" s="25">
        <f t="shared" si="1809"/>
        <v>0</v>
      </c>
      <c r="AQK544" s="25">
        <f t="shared" si="1810"/>
        <v>0</v>
      </c>
      <c r="AQL544" s="25">
        <f t="shared" si="1811"/>
        <v>0</v>
      </c>
      <c r="AQM544" s="25">
        <f t="shared" si="1812"/>
        <v>0</v>
      </c>
      <c r="AQN544" s="25">
        <f t="shared" si="1813"/>
        <v>0</v>
      </c>
      <c r="AQO544" s="25">
        <f t="shared" si="1814"/>
        <v>0</v>
      </c>
      <c r="AQP544" s="25">
        <f t="shared" si="1815"/>
        <v>234868.72</v>
      </c>
      <c r="AQQ544" s="25">
        <f t="shared" si="1816"/>
        <v>239425.88</v>
      </c>
      <c r="AQR544" s="25">
        <f t="shared" si="1817"/>
        <v>239425.88</v>
      </c>
      <c r="AQS544" s="25">
        <f t="shared" si="1818"/>
        <v>33862.400000000001</v>
      </c>
      <c r="AQT544" s="25">
        <f t="shared" si="1819"/>
        <v>35559.160000000003</v>
      </c>
      <c r="AQU544" s="25">
        <f t="shared" si="1820"/>
        <v>35559.160000000003</v>
      </c>
      <c r="AQV544" s="25">
        <f t="shared" si="1821"/>
        <v>0</v>
      </c>
      <c r="AQW544" s="25">
        <f t="shared" si="1024"/>
        <v>0</v>
      </c>
      <c r="AQX544" s="25">
        <f t="shared" si="1025"/>
        <v>0</v>
      </c>
      <c r="AQY544" s="25">
        <f t="shared" si="1822"/>
        <v>0</v>
      </c>
      <c r="AQZ544" s="25">
        <f t="shared" si="1026"/>
        <v>0</v>
      </c>
      <c r="ARA544" s="25">
        <f t="shared" si="1027"/>
        <v>0</v>
      </c>
      <c r="ARB544" s="30"/>
      <c r="ARC544" s="30"/>
      <c r="ARD544" s="30"/>
      <c r="ARE544" s="25">
        <f t="shared" si="1823"/>
        <v>0</v>
      </c>
      <c r="ARF544" s="25">
        <f t="shared" si="1824"/>
        <v>0</v>
      </c>
      <c r="ARG544" s="25">
        <f t="shared" si="1825"/>
        <v>0</v>
      </c>
      <c r="ARH544" s="25">
        <f t="shared" si="1826"/>
        <v>0</v>
      </c>
      <c r="ARI544" s="25">
        <f t="shared" si="1827"/>
        <v>0</v>
      </c>
      <c r="ARJ544" s="25">
        <f t="shared" si="1828"/>
        <v>0</v>
      </c>
      <c r="ARK544" s="25">
        <f t="shared" si="1829"/>
        <v>231975.66</v>
      </c>
      <c r="ARL544" s="25">
        <f t="shared" si="1830"/>
        <v>229692.4</v>
      </c>
      <c r="ARM544" s="25">
        <f t="shared" si="1831"/>
        <v>229692.4</v>
      </c>
      <c r="ARN544" s="25">
        <f t="shared" si="1832"/>
        <v>34609.120000000003</v>
      </c>
      <c r="ARO544" s="25">
        <f t="shared" si="1833"/>
        <v>36174.93</v>
      </c>
      <c r="ARP544" s="25">
        <f t="shared" si="1834"/>
        <v>36174.93</v>
      </c>
      <c r="ARQ544" s="25">
        <f t="shared" si="1835"/>
        <v>0</v>
      </c>
      <c r="ARR544" s="25">
        <f t="shared" si="1028"/>
        <v>0</v>
      </c>
      <c r="ARS544" s="25">
        <f t="shared" si="1029"/>
        <v>0</v>
      </c>
      <c r="ART544" s="25">
        <f t="shared" si="1836"/>
        <v>0</v>
      </c>
      <c r="ARU544" s="25">
        <f t="shared" si="1030"/>
        <v>0</v>
      </c>
      <c r="ARV544" s="25">
        <f t="shared" si="1031"/>
        <v>0</v>
      </c>
      <c r="ARW544" s="30"/>
      <c r="ARX544" s="30"/>
      <c r="ARY544" s="30"/>
      <c r="ARZ544" s="25">
        <f t="shared" si="1837"/>
        <v>0</v>
      </c>
      <c r="ASA544" s="25">
        <f t="shared" si="1838"/>
        <v>0</v>
      </c>
      <c r="ASB544" s="25">
        <f t="shared" si="1839"/>
        <v>0</v>
      </c>
      <c r="ASC544" s="25">
        <f t="shared" si="1840"/>
        <v>0</v>
      </c>
      <c r="ASD544" s="25">
        <f t="shared" si="1841"/>
        <v>0</v>
      </c>
      <c r="ASE544" s="25">
        <f t="shared" si="1842"/>
        <v>0</v>
      </c>
      <c r="ASF544" s="25">
        <f t="shared" si="1843"/>
        <v>232666.35</v>
      </c>
      <c r="ASG544" s="25">
        <f t="shared" si="1844"/>
        <v>226375.57</v>
      </c>
      <c r="ASH544" s="25">
        <f t="shared" si="1845"/>
        <v>226375.57</v>
      </c>
      <c r="ASI544" s="25">
        <f t="shared" si="1846"/>
        <v>37019.870000000003</v>
      </c>
      <c r="ASJ544" s="25">
        <f t="shared" si="1847"/>
        <v>33859.339999999997</v>
      </c>
      <c r="ASK544" s="25">
        <f t="shared" si="1848"/>
        <v>33859.339999999997</v>
      </c>
      <c r="ASL544" s="25">
        <f t="shared" si="1849"/>
        <v>0</v>
      </c>
      <c r="ASM544" s="25">
        <f t="shared" si="1032"/>
        <v>0</v>
      </c>
      <c r="ASN544" s="25">
        <f t="shared" si="1033"/>
        <v>0</v>
      </c>
      <c r="ASO544" s="25">
        <f t="shared" si="1850"/>
        <v>0</v>
      </c>
      <c r="ASP544" s="25">
        <f t="shared" si="1034"/>
        <v>0</v>
      </c>
      <c r="ASQ544" s="25">
        <f t="shared" si="1035"/>
        <v>0</v>
      </c>
      <c r="ASR544" s="30"/>
      <c r="ASS544" s="30"/>
      <c r="AST544" s="30"/>
      <c r="ASU544" s="25">
        <f t="shared" si="1851"/>
        <v>0</v>
      </c>
      <c r="ASV544" s="25">
        <f t="shared" si="1852"/>
        <v>0</v>
      </c>
      <c r="ASW544" s="25">
        <f t="shared" si="1853"/>
        <v>0</v>
      </c>
      <c r="ASX544" s="25">
        <f t="shared" si="1854"/>
        <v>0</v>
      </c>
      <c r="ASY544" s="25">
        <f t="shared" si="1855"/>
        <v>0</v>
      </c>
      <c r="ASZ544" s="25">
        <f t="shared" si="1856"/>
        <v>0</v>
      </c>
      <c r="ATA544" s="25">
        <f t="shared" si="1857"/>
        <v>233189.55</v>
      </c>
      <c r="ATB544" s="25">
        <f t="shared" si="1858"/>
        <v>227315.81</v>
      </c>
      <c r="ATC544" s="25">
        <f t="shared" si="1859"/>
        <v>227315.81</v>
      </c>
      <c r="ATD544" s="25">
        <f t="shared" si="1860"/>
        <v>32534.81</v>
      </c>
      <c r="ATE544" s="25">
        <f t="shared" si="1861"/>
        <v>34057.629999999997</v>
      </c>
      <c r="ATF544" s="25">
        <f t="shared" si="1862"/>
        <v>34057.629999999997</v>
      </c>
      <c r="ATG544" s="25">
        <f t="shared" si="1863"/>
        <v>0</v>
      </c>
      <c r="ATH544" s="25">
        <f t="shared" si="1036"/>
        <v>0</v>
      </c>
      <c r="ATI544" s="25">
        <f t="shared" si="1037"/>
        <v>0</v>
      </c>
      <c r="ATJ544" s="25">
        <f t="shared" si="1864"/>
        <v>0</v>
      </c>
      <c r="ATK544" s="25">
        <f t="shared" si="1038"/>
        <v>0</v>
      </c>
      <c r="ATL544" s="25">
        <f t="shared" si="1039"/>
        <v>0</v>
      </c>
      <c r="ATM544" s="30"/>
      <c r="ATN544" s="30"/>
      <c r="ATO544" s="30"/>
      <c r="ATP544" s="25">
        <f t="shared" si="1865"/>
        <v>0</v>
      </c>
      <c r="ATQ544" s="25">
        <f t="shared" si="1866"/>
        <v>0</v>
      </c>
      <c r="ATR544" s="25">
        <f t="shared" si="1867"/>
        <v>0</v>
      </c>
      <c r="ATS544" s="25">
        <f t="shared" si="1868"/>
        <v>0</v>
      </c>
      <c r="ATT544" s="25">
        <f t="shared" si="1869"/>
        <v>0</v>
      </c>
      <c r="ATU544" s="25">
        <f t="shared" si="1870"/>
        <v>0</v>
      </c>
      <c r="ATV544" s="25">
        <f t="shared" si="1871"/>
        <v>233021.12</v>
      </c>
      <c r="ATW544" s="25">
        <f t="shared" si="1872"/>
        <v>234060.32</v>
      </c>
      <c r="ATX544" s="25">
        <f t="shared" si="1873"/>
        <v>234060.32</v>
      </c>
      <c r="ATY544" s="25">
        <f t="shared" si="1874"/>
        <v>36417.19</v>
      </c>
      <c r="ATZ544" s="25">
        <f t="shared" si="1875"/>
        <v>29114.720000000001</v>
      </c>
      <c r="AUA544" s="25">
        <f t="shared" si="1876"/>
        <v>29114.720000000001</v>
      </c>
      <c r="AUB544" s="25">
        <f t="shared" si="1877"/>
        <v>0</v>
      </c>
      <c r="AUC544" s="25">
        <f t="shared" si="1040"/>
        <v>0</v>
      </c>
      <c r="AUD544" s="25">
        <f t="shared" si="1041"/>
        <v>0</v>
      </c>
      <c r="AUE544" s="25">
        <f t="shared" si="1878"/>
        <v>0</v>
      </c>
      <c r="AUF544" s="25">
        <f t="shared" si="1042"/>
        <v>0</v>
      </c>
      <c r="AUG544" s="25">
        <f t="shared" si="1043"/>
        <v>0</v>
      </c>
      <c r="AUH544" s="30"/>
      <c r="AUI544" s="30"/>
      <c r="AUJ544" s="30"/>
      <c r="AUK544" s="25">
        <f t="shared" si="1879"/>
        <v>0</v>
      </c>
      <c r="AUL544" s="25">
        <f t="shared" si="1880"/>
        <v>0</v>
      </c>
      <c r="AUM544" s="25">
        <f t="shared" si="1881"/>
        <v>0</v>
      </c>
      <c r="AUN544" s="25">
        <f t="shared" si="1882"/>
        <v>0</v>
      </c>
      <c r="AUO544" s="25">
        <f t="shared" si="1883"/>
        <v>0</v>
      </c>
      <c r="AUP544" s="25">
        <f t="shared" si="1884"/>
        <v>0</v>
      </c>
      <c r="AUQ544" s="25">
        <f t="shared" si="1885"/>
        <v>230713.44</v>
      </c>
      <c r="AUR544" s="25">
        <f t="shared" si="1886"/>
        <v>229833.61</v>
      </c>
      <c r="AUS544" s="25">
        <f t="shared" si="1887"/>
        <v>229833.61</v>
      </c>
      <c r="AUT544" s="25">
        <f t="shared" si="1888"/>
        <v>38904.29</v>
      </c>
      <c r="AUU544" s="25">
        <f t="shared" si="1889"/>
        <v>31595.15</v>
      </c>
      <c r="AUV544" s="25">
        <f t="shared" si="1890"/>
        <v>31595.15</v>
      </c>
      <c r="AUW544" s="25">
        <f t="shared" si="1891"/>
        <v>0</v>
      </c>
      <c r="AUX544" s="25">
        <f t="shared" si="1044"/>
        <v>0</v>
      </c>
      <c r="AUY544" s="25">
        <f t="shared" si="1045"/>
        <v>0</v>
      </c>
      <c r="AUZ544" s="25">
        <f t="shared" si="1892"/>
        <v>0</v>
      </c>
      <c r="AVA544" s="25">
        <f t="shared" si="1046"/>
        <v>0</v>
      </c>
      <c r="AVB544" s="25">
        <f t="shared" si="1047"/>
        <v>0</v>
      </c>
      <c r="AVC544" s="59">
        <f t="shared" si="1893"/>
        <v>105</v>
      </c>
      <c r="AVD544" s="59">
        <f t="shared" si="1048"/>
        <v>105</v>
      </c>
      <c r="AVE544" s="59">
        <f t="shared" si="1048"/>
        <v>105</v>
      </c>
      <c r="AVF544" s="25">
        <f t="shared" si="1049"/>
        <v>23455005</v>
      </c>
      <c r="AVG544" s="25">
        <f t="shared" si="1050"/>
        <v>24413865</v>
      </c>
      <c r="AVH544" s="25">
        <f t="shared" si="1051"/>
        <v>24413865</v>
      </c>
      <c r="AVI544" s="25">
        <f t="shared" si="1052"/>
        <v>8871733.5</v>
      </c>
      <c r="AVJ544" s="25">
        <f t="shared" si="1053"/>
        <v>9011068.5</v>
      </c>
      <c r="AVK544" s="25">
        <f t="shared" si="1054"/>
        <v>9011068.5</v>
      </c>
      <c r="AVL544" s="25"/>
      <c r="AVM544" s="25"/>
      <c r="AVN544" s="25"/>
      <c r="AVO544" s="25"/>
      <c r="AVP544" s="25"/>
      <c r="AVQ544" s="25"/>
      <c r="AVR544" s="25">
        <f t="shared" si="1055"/>
        <v>24174578.690000001</v>
      </c>
      <c r="AVS544" s="25">
        <f t="shared" si="1056"/>
        <v>25532139.120000001</v>
      </c>
      <c r="AVT544" s="25">
        <f t="shared" si="1057"/>
        <v>25532139.120000001</v>
      </c>
      <c r="AVU544" s="25">
        <f t="shared" si="1058"/>
        <v>3987283.77</v>
      </c>
      <c r="AVV544" s="25">
        <f t="shared" si="1059"/>
        <v>4174391.38</v>
      </c>
      <c r="AVW544" s="25">
        <f t="shared" si="1060"/>
        <v>4174391.38</v>
      </c>
    </row>
    <row r="545" spans="1:1271" ht="24" hidden="1">
      <c r="A545" s="19" t="s">
        <v>77</v>
      </c>
      <c r="B545" s="88" t="s">
        <v>81</v>
      </c>
      <c r="C545" s="5"/>
      <c r="D545" s="99"/>
      <c r="E545" s="77"/>
      <c r="F545" s="38">
        <f t="shared" si="1061"/>
        <v>70384</v>
      </c>
      <c r="G545" s="38">
        <f t="shared" si="1061"/>
        <v>73251</v>
      </c>
      <c r="H545" s="38">
        <f t="shared" si="1061"/>
        <v>73251</v>
      </c>
      <c r="I545" s="25">
        <f t="shared" si="1062"/>
        <v>38960</v>
      </c>
      <c r="J545" s="25">
        <f t="shared" si="1062"/>
        <v>39586</v>
      </c>
      <c r="K545" s="25">
        <f t="shared" si="1062"/>
        <v>39586</v>
      </c>
      <c r="L545" s="30"/>
      <c r="M545" s="30"/>
      <c r="N545" s="30"/>
      <c r="O545" s="25">
        <f t="shared" si="1063"/>
        <v>0</v>
      </c>
      <c r="P545" s="25">
        <f t="shared" si="1064"/>
        <v>0</v>
      </c>
      <c r="Q545" s="25">
        <f t="shared" si="1065"/>
        <v>0</v>
      </c>
      <c r="R545" s="25">
        <f t="shared" si="1066"/>
        <v>0</v>
      </c>
      <c r="S545" s="25">
        <f t="shared" si="1067"/>
        <v>0</v>
      </c>
      <c r="T545" s="25">
        <f t="shared" si="1068"/>
        <v>0</v>
      </c>
      <c r="U545" s="25">
        <f t="shared" si="1069"/>
        <v>78008.039999999994</v>
      </c>
      <c r="V545" s="25">
        <f t="shared" si="1070"/>
        <v>0</v>
      </c>
      <c r="W545" s="25">
        <f t="shared" si="1071"/>
        <v>0</v>
      </c>
      <c r="X545" s="25">
        <f t="shared" si="1072"/>
        <v>31174.31</v>
      </c>
      <c r="Y545" s="25">
        <f t="shared" si="1073"/>
        <v>0</v>
      </c>
      <c r="Z545" s="25">
        <f t="shared" si="1074"/>
        <v>0</v>
      </c>
      <c r="AA545" s="25">
        <f t="shared" si="1075"/>
        <v>0</v>
      </c>
      <c r="AB545" s="25">
        <f t="shared" si="811"/>
        <v>0</v>
      </c>
      <c r="AC545" s="25">
        <f t="shared" si="811"/>
        <v>0</v>
      </c>
      <c r="AD545" s="25">
        <f t="shared" si="1076"/>
        <v>0</v>
      </c>
      <c r="AE545" s="25">
        <f t="shared" si="812"/>
        <v>0</v>
      </c>
      <c r="AF545" s="25">
        <f t="shared" si="812"/>
        <v>0</v>
      </c>
      <c r="AG545" s="30"/>
      <c r="AH545" s="30"/>
      <c r="AI545" s="30"/>
      <c r="AJ545" s="25">
        <f t="shared" si="1077"/>
        <v>0</v>
      </c>
      <c r="AK545" s="25">
        <f t="shared" si="1078"/>
        <v>0</v>
      </c>
      <c r="AL545" s="25">
        <f t="shared" si="1079"/>
        <v>0</v>
      </c>
      <c r="AM545" s="25">
        <f t="shared" si="1080"/>
        <v>0</v>
      </c>
      <c r="AN545" s="25">
        <f t="shared" si="1081"/>
        <v>0</v>
      </c>
      <c r="AO545" s="25">
        <f t="shared" si="1082"/>
        <v>0</v>
      </c>
      <c r="AP545" s="25">
        <f t="shared" si="1083"/>
        <v>73987.009999999995</v>
      </c>
      <c r="AQ545" s="25">
        <f t="shared" si="1084"/>
        <v>65433.21</v>
      </c>
      <c r="AR545" s="25">
        <f t="shared" si="1085"/>
        <v>65433.21</v>
      </c>
      <c r="AS545" s="25">
        <f t="shared" si="1086"/>
        <v>19133.25</v>
      </c>
      <c r="AT545" s="25">
        <f t="shared" si="1087"/>
        <v>14993.54</v>
      </c>
      <c r="AU545" s="25">
        <f t="shared" si="1088"/>
        <v>14993.54</v>
      </c>
      <c r="AV545" s="25">
        <f t="shared" si="1089"/>
        <v>0</v>
      </c>
      <c r="AW545" s="25">
        <f t="shared" si="813"/>
        <v>0</v>
      </c>
      <c r="AX545" s="25">
        <f t="shared" si="814"/>
        <v>0</v>
      </c>
      <c r="AY545" s="25">
        <f t="shared" si="1090"/>
        <v>0</v>
      </c>
      <c r="AZ545" s="25">
        <f t="shared" si="815"/>
        <v>0</v>
      </c>
      <c r="BA545" s="25">
        <f t="shared" si="816"/>
        <v>0</v>
      </c>
      <c r="BB545" s="30"/>
      <c r="BC545" s="30"/>
      <c r="BD545" s="30"/>
      <c r="BE545" s="25">
        <f t="shared" si="1091"/>
        <v>0</v>
      </c>
      <c r="BF545" s="25">
        <f t="shared" si="1092"/>
        <v>0</v>
      </c>
      <c r="BG545" s="25">
        <f t="shared" si="1093"/>
        <v>0</v>
      </c>
      <c r="BH545" s="25">
        <f t="shared" si="1094"/>
        <v>0</v>
      </c>
      <c r="BI545" s="25">
        <f t="shared" si="1095"/>
        <v>0</v>
      </c>
      <c r="BJ545" s="25">
        <f t="shared" si="1096"/>
        <v>0</v>
      </c>
      <c r="BK545" s="25">
        <f t="shared" si="1097"/>
        <v>75359.63</v>
      </c>
      <c r="BL545" s="25">
        <f t="shared" si="1098"/>
        <v>78434.429999999993</v>
      </c>
      <c r="BM545" s="25">
        <f t="shared" si="1099"/>
        <v>78434.429999999993</v>
      </c>
      <c r="BN545" s="25">
        <f t="shared" si="1100"/>
        <v>19025.919999999998</v>
      </c>
      <c r="BO545" s="25">
        <f t="shared" si="1101"/>
        <v>20053.650000000001</v>
      </c>
      <c r="BP545" s="25">
        <f t="shared" si="1102"/>
        <v>20053.650000000001</v>
      </c>
      <c r="BQ545" s="25">
        <f t="shared" si="1103"/>
        <v>0</v>
      </c>
      <c r="BR545" s="25">
        <f t="shared" si="817"/>
        <v>0</v>
      </c>
      <c r="BS545" s="25">
        <f t="shared" si="818"/>
        <v>0</v>
      </c>
      <c r="BT545" s="25">
        <f t="shared" si="1104"/>
        <v>0</v>
      </c>
      <c r="BU545" s="25">
        <f t="shared" si="819"/>
        <v>0</v>
      </c>
      <c r="BV545" s="25">
        <f t="shared" si="820"/>
        <v>0</v>
      </c>
      <c r="BW545" s="30"/>
      <c r="BX545" s="30"/>
      <c r="BY545" s="30"/>
      <c r="BZ545" s="25">
        <f t="shared" si="1105"/>
        <v>0</v>
      </c>
      <c r="CA545" s="25">
        <f t="shared" si="1106"/>
        <v>0</v>
      </c>
      <c r="CB545" s="25">
        <f t="shared" si="1107"/>
        <v>0</v>
      </c>
      <c r="CC545" s="25">
        <f t="shared" si="1108"/>
        <v>0</v>
      </c>
      <c r="CD545" s="25">
        <f t="shared" si="1109"/>
        <v>0</v>
      </c>
      <c r="CE545" s="25">
        <f t="shared" si="1110"/>
        <v>0</v>
      </c>
      <c r="CF545" s="25">
        <f t="shared" si="1111"/>
        <v>0</v>
      </c>
      <c r="CG545" s="25">
        <f t="shared" si="1112"/>
        <v>0</v>
      </c>
      <c r="CH545" s="25">
        <f t="shared" si="1113"/>
        <v>0</v>
      </c>
      <c r="CI545" s="25">
        <f t="shared" si="1114"/>
        <v>0</v>
      </c>
      <c r="CJ545" s="25">
        <f t="shared" si="1115"/>
        <v>0</v>
      </c>
      <c r="CK545" s="25">
        <f t="shared" si="1116"/>
        <v>0</v>
      </c>
      <c r="CL545" s="25">
        <f t="shared" si="1117"/>
        <v>0</v>
      </c>
      <c r="CM545" s="25">
        <f t="shared" si="821"/>
        <v>0</v>
      </c>
      <c r="CN545" s="25">
        <f t="shared" si="822"/>
        <v>0</v>
      </c>
      <c r="CO545" s="25">
        <f t="shared" si="1118"/>
        <v>0</v>
      </c>
      <c r="CP545" s="25">
        <f t="shared" si="823"/>
        <v>0</v>
      </c>
      <c r="CQ545" s="25">
        <f t="shared" si="824"/>
        <v>0</v>
      </c>
      <c r="CR545" s="30"/>
      <c r="CS545" s="30"/>
      <c r="CT545" s="30"/>
      <c r="CU545" s="25">
        <f t="shared" si="1119"/>
        <v>0</v>
      </c>
      <c r="CV545" s="25">
        <f t="shared" si="1120"/>
        <v>0</v>
      </c>
      <c r="CW545" s="25">
        <f t="shared" si="1121"/>
        <v>0</v>
      </c>
      <c r="CX545" s="25">
        <f t="shared" si="1122"/>
        <v>0</v>
      </c>
      <c r="CY545" s="25">
        <f t="shared" si="1123"/>
        <v>0</v>
      </c>
      <c r="CZ545" s="25">
        <f t="shared" si="1124"/>
        <v>0</v>
      </c>
      <c r="DA545" s="25">
        <f t="shared" si="1125"/>
        <v>73379.679999999993</v>
      </c>
      <c r="DB545" s="25">
        <f t="shared" si="1126"/>
        <v>73251.199999999997</v>
      </c>
      <c r="DC545" s="25">
        <f t="shared" si="1127"/>
        <v>73251.199999999997</v>
      </c>
      <c r="DD545" s="25">
        <f t="shared" si="1128"/>
        <v>21196.86</v>
      </c>
      <c r="DE545" s="25">
        <f t="shared" si="1129"/>
        <v>22369.03</v>
      </c>
      <c r="DF545" s="25">
        <f t="shared" si="1130"/>
        <v>22369.03</v>
      </c>
      <c r="DG545" s="25">
        <f t="shared" si="1131"/>
        <v>0</v>
      </c>
      <c r="DH545" s="25">
        <f t="shared" si="825"/>
        <v>0</v>
      </c>
      <c r="DI545" s="25">
        <f t="shared" si="826"/>
        <v>0</v>
      </c>
      <c r="DJ545" s="25">
        <f t="shared" si="1132"/>
        <v>0</v>
      </c>
      <c r="DK545" s="25">
        <f t="shared" si="827"/>
        <v>0</v>
      </c>
      <c r="DL545" s="25">
        <f t="shared" si="828"/>
        <v>0</v>
      </c>
      <c r="DM545" s="30"/>
      <c r="DN545" s="30"/>
      <c r="DO545" s="30"/>
      <c r="DP545" s="25">
        <f t="shared" si="1133"/>
        <v>0</v>
      </c>
      <c r="DQ545" s="25">
        <f t="shared" si="1134"/>
        <v>0</v>
      </c>
      <c r="DR545" s="25">
        <f t="shared" si="1135"/>
        <v>0</v>
      </c>
      <c r="DS545" s="25">
        <f t="shared" si="1136"/>
        <v>0</v>
      </c>
      <c r="DT545" s="25">
        <f t="shared" si="1137"/>
        <v>0</v>
      </c>
      <c r="DU545" s="25">
        <f t="shared" si="1138"/>
        <v>0</v>
      </c>
      <c r="DV545" s="25">
        <f t="shared" si="1139"/>
        <v>74104.05</v>
      </c>
      <c r="DW545" s="25">
        <f t="shared" si="1140"/>
        <v>74220.92</v>
      </c>
      <c r="DX545" s="25">
        <f t="shared" si="1141"/>
        <v>74220.92</v>
      </c>
      <c r="DY545" s="25">
        <f t="shared" si="1142"/>
        <v>22275.79</v>
      </c>
      <c r="DZ545" s="25">
        <f t="shared" si="1143"/>
        <v>23445.040000000001</v>
      </c>
      <c r="EA545" s="25">
        <f t="shared" si="1144"/>
        <v>23445.040000000001</v>
      </c>
      <c r="EB545" s="25">
        <f t="shared" si="1145"/>
        <v>0</v>
      </c>
      <c r="EC545" s="25">
        <f t="shared" si="829"/>
        <v>0</v>
      </c>
      <c r="ED545" s="25">
        <f t="shared" si="830"/>
        <v>0</v>
      </c>
      <c r="EE545" s="25">
        <f t="shared" si="1146"/>
        <v>0</v>
      </c>
      <c r="EF545" s="25">
        <f t="shared" si="831"/>
        <v>0</v>
      </c>
      <c r="EG545" s="25">
        <f t="shared" si="832"/>
        <v>0</v>
      </c>
      <c r="EH545" s="30"/>
      <c r="EI545" s="30"/>
      <c r="EJ545" s="30"/>
      <c r="EK545" s="25">
        <f t="shared" si="1147"/>
        <v>0</v>
      </c>
      <c r="EL545" s="25">
        <f t="shared" si="1148"/>
        <v>0</v>
      </c>
      <c r="EM545" s="25">
        <f t="shared" si="1149"/>
        <v>0</v>
      </c>
      <c r="EN545" s="25">
        <f t="shared" si="1150"/>
        <v>0</v>
      </c>
      <c r="EO545" s="25">
        <f t="shared" si="1151"/>
        <v>0</v>
      </c>
      <c r="EP545" s="25">
        <f t="shared" si="1152"/>
        <v>0</v>
      </c>
      <c r="EQ545" s="25">
        <f t="shared" si="1153"/>
        <v>76015.06</v>
      </c>
      <c r="ER545" s="25">
        <f t="shared" si="1154"/>
        <v>79111.009999999995</v>
      </c>
      <c r="ES545" s="25">
        <f t="shared" si="1155"/>
        <v>79111.009999999995</v>
      </c>
      <c r="ET545" s="25">
        <f t="shared" si="1156"/>
        <v>22810.13</v>
      </c>
      <c r="EU545" s="25">
        <f t="shared" si="1157"/>
        <v>23852.37</v>
      </c>
      <c r="EV545" s="25">
        <f t="shared" si="1158"/>
        <v>23852.37</v>
      </c>
      <c r="EW545" s="25">
        <f t="shared" si="1159"/>
        <v>0</v>
      </c>
      <c r="EX545" s="25">
        <f t="shared" si="833"/>
        <v>0</v>
      </c>
      <c r="EY545" s="25">
        <f t="shared" si="834"/>
        <v>0</v>
      </c>
      <c r="EZ545" s="25">
        <f t="shared" si="1160"/>
        <v>0</v>
      </c>
      <c r="FA545" s="25">
        <f t="shared" si="835"/>
        <v>0</v>
      </c>
      <c r="FB545" s="25">
        <f t="shared" si="836"/>
        <v>0</v>
      </c>
      <c r="FC545" s="30"/>
      <c r="FD545" s="30"/>
      <c r="FE545" s="30"/>
      <c r="FF545" s="25">
        <f t="shared" si="1161"/>
        <v>0</v>
      </c>
      <c r="FG545" s="25">
        <f t="shared" si="1162"/>
        <v>0</v>
      </c>
      <c r="FH545" s="25">
        <f t="shared" si="1163"/>
        <v>0</v>
      </c>
      <c r="FI545" s="25">
        <f t="shared" si="1164"/>
        <v>0</v>
      </c>
      <c r="FJ545" s="25">
        <f t="shared" si="1165"/>
        <v>0</v>
      </c>
      <c r="FK545" s="25">
        <f t="shared" si="1166"/>
        <v>0</v>
      </c>
      <c r="FL545" s="25">
        <f t="shared" si="1167"/>
        <v>73414.59</v>
      </c>
      <c r="FM545" s="25">
        <f t="shared" si="1168"/>
        <v>72392.41</v>
      </c>
      <c r="FN545" s="25">
        <f t="shared" si="1169"/>
        <v>72392.41</v>
      </c>
      <c r="FO545" s="25">
        <f t="shared" si="1170"/>
        <v>16694.740000000002</v>
      </c>
      <c r="FP545" s="25">
        <f t="shared" si="1171"/>
        <v>17538.93</v>
      </c>
      <c r="FQ545" s="25">
        <f t="shared" si="1172"/>
        <v>17538.93</v>
      </c>
      <c r="FR545" s="25">
        <f t="shared" si="1173"/>
        <v>0</v>
      </c>
      <c r="FS545" s="25">
        <f t="shared" si="837"/>
        <v>0</v>
      </c>
      <c r="FT545" s="25">
        <f t="shared" si="838"/>
        <v>0</v>
      </c>
      <c r="FU545" s="25">
        <f t="shared" si="1174"/>
        <v>0</v>
      </c>
      <c r="FV545" s="25">
        <f t="shared" si="839"/>
        <v>0</v>
      </c>
      <c r="FW545" s="25">
        <f t="shared" si="840"/>
        <v>0</v>
      </c>
      <c r="FX545" s="30"/>
      <c r="FY545" s="30"/>
      <c r="FZ545" s="30"/>
      <c r="GA545" s="25">
        <f t="shared" si="1176"/>
        <v>0</v>
      </c>
      <c r="GB545" s="25">
        <f t="shared" si="1177"/>
        <v>0</v>
      </c>
      <c r="GC545" s="25">
        <f t="shared" si="1178"/>
        <v>0</v>
      </c>
      <c r="GD545" s="25">
        <f t="shared" si="1179"/>
        <v>0</v>
      </c>
      <c r="GE545" s="25">
        <f t="shared" si="1180"/>
        <v>0</v>
      </c>
      <c r="GF545" s="25">
        <f t="shared" si="1181"/>
        <v>0</v>
      </c>
      <c r="GG545" s="25">
        <f t="shared" si="1182"/>
        <v>0</v>
      </c>
      <c r="GH545" s="25">
        <f t="shared" si="1183"/>
        <v>0</v>
      </c>
      <c r="GI545" s="25">
        <f t="shared" si="1184"/>
        <v>0</v>
      </c>
      <c r="GJ545" s="25">
        <f t="shared" si="1185"/>
        <v>0</v>
      </c>
      <c r="GK545" s="25">
        <f t="shared" si="1186"/>
        <v>0</v>
      </c>
      <c r="GL545" s="25">
        <f t="shared" si="1187"/>
        <v>0</v>
      </c>
      <c r="GM545" s="25">
        <f t="shared" si="1188"/>
        <v>0</v>
      </c>
      <c r="GN545" s="25">
        <f t="shared" si="842"/>
        <v>0</v>
      </c>
      <c r="GO545" s="25">
        <f t="shared" si="843"/>
        <v>0</v>
      </c>
      <c r="GP545" s="25">
        <f t="shared" si="1189"/>
        <v>0</v>
      </c>
      <c r="GQ545" s="25">
        <f t="shared" si="844"/>
        <v>0</v>
      </c>
      <c r="GR545" s="25">
        <f t="shared" si="845"/>
        <v>0</v>
      </c>
      <c r="GS545" s="30"/>
      <c r="GT545" s="30"/>
      <c r="GU545" s="30"/>
      <c r="GV545" s="25">
        <f t="shared" si="1190"/>
        <v>0</v>
      </c>
      <c r="GW545" s="25">
        <f t="shared" si="1191"/>
        <v>0</v>
      </c>
      <c r="GX545" s="25">
        <f t="shared" si="1192"/>
        <v>0</v>
      </c>
      <c r="GY545" s="25">
        <f t="shared" si="1193"/>
        <v>0</v>
      </c>
      <c r="GZ545" s="25">
        <f t="shared" si="1194"/>
        <v>0</v>
      </c>
      <c r="HA545" s="25">
        <f t="shared" si="1195"/>
        <v>0</v>
      </c>
      <c r="HB545" s="25">
        <f t="shared" si="1196"/>
        <v>73331.490000000005</v>
      </c>
      <c r="HC545" s="25">
        <f t="shared" si="1197"/>
        <v>67196.91</v>
      </c>
      <c r="HD545" s="25">
        <f t="shared" si="1198"/>
        <v>67196.91</v>
      </c>
      <c r="HE545" s="25">
        <f t="shared" si="1199"/>
        <v>30129.79</v>
      </c>
      <c r="HF545" s="25">
        <f t="shared" si="1200"/>
        <v>31758.73</v>
      </c>
      <c r="HG545" s="25">
        <f t="shared" si="1201"/>
        <v>31758.73</v>
      </c>
      <c r="HH545" s="25">
        <f t="shared" si="1202"/>
        <v>0</v>
      </c>
      <c r="HI545" s="25">
        <f t="shared" si="846"/>
        <v>0</v>
      </c>
      <c r="HJ545" s="25">
        <f t="shared" si="847"/>
        <v>0</v>
      </c>
      <c r="HK545" s="25">
        <f t="shared" si="1203"/>
        <v>0</v>
      </c>
      <c r="HL545" s="25">
        <f t="shared" si="848"/>
        <v>0</v>
      </c>
      <c r="HM545" s="25">
        <f t="shared" si="849"/>
        <v>0</v>
      </c>
      <c r="HN545" s="30"/>
      <c r="HO545" s="30"/>
      <c r="HP545" s="30"/>
      <c r="HQ545" s="25">
        <f t="shared" si="1204"/>
        <v>0</v>
      </c>
      <c r="HR545" s="25">
        <f t="shared" si="1205"/>
        <v>0</v>
      </c>
      <c r="HS545" s="25">
        <f t="shared" si="1206"/>
        <v>0</v>
      </c>
      <c r="HT545" s="25">
        <f t="shared" si="1207"/>
        <v>0</v>
      </c>
      <c r="HU545" s="25">
        <f t="shared" si="1208"/>
        <v>0</v>
      </c>
      <c r="HV545" s="25">
        <f t="shared" si="1209"/>
        <v>0</v>
      </c>
      <c r="HW545" s="25">
        <f t="shared" si="1210"/>
        <v>58070.86</v>
      </c>
      <c r="HX545" s="25">
        <f t="shared" si="1211"/>
        <v>73670.69</v>
      </c>
      <c r="HY545" s="25">
        <f t="shared" si="1212"/>
        <v>73670.69</v>
      </c>
      <c r="HZ545" s="25">
        <f t="shared" si="1213"/>
        <v>17205.57</v>
      </c>
      <c r="IA545" s="25">
        <f t="shared" si="1214"/>
        <v>17150.32</v>
      </c>
      <c r="IB545" s="25">
        <f t="shared" si="1215"/>
        <v>17150.32</v>
      </c>
      <c r="IC545" s="25">
        <f t="shared" si="1216"/>
        <v>0</v>
      </c>
      <c r="ID545" s="25">
        <f t="shared" si="850"/>
        <v>0</v>
      </c>
      <c r="IE545" s="25">
        <f t="shared" si="851"/>
        <v>0</v>
      </c>
      <c r="IF545" s="25">
        <f t="shared" si="1217"/>
        <v>0</v>
      </c>
      <c r="IG545" s="25">
        <f t="shared" si="852"/>
        <v>0</v>
      </c>
      <c r="IH545" s="25">
        <f t="shared" si="853"/>
        <v>0</v>
      </c>
      <c r="II545" s="30"/>
      <c r="IJ545" s="30"/>
      <c r="IK545" s="30"/>
      <c r="IL545" s="25">
        <f t="shared" si="1218"/>
        <v>0</v>
      </c>
      <c r="IM545" s="25">
        <f t="shared" si="1219"/>
        <v>0</v>
      </c>
      <c r="IN545" s="25">
        <f t="shared" si="1220"/>
        <v>0</v>
      </c>
      <c r="IO545" s="25">
        <f t="shared" si="1221"/>
        <v>0</v>
      </c>
      <c r="IP545" s="25">
        <f t="shared" si="1222"/>
        <v>0</v>
      </c>
      <c r="IQ545" s="25">
        <f t="shared" si="1223"/>
        <v>0</v>
      </c>
      <c r="IR545" s="25">
        <f t="shared" si="1224"/>
        <v>73427.38</v>
      </c>
      <c r="IS545" s="25">
        <f t="shared" si="1225"/>
        <v>73681.86</v>
      </c>
      <c r="IT545" s="25">
        <f t="shared" si="1226"/>
        <v>73681.86</v>
      </c>
      <c r="IU545" s="25">
        <f t="shared" si="1227"/>
        <v>18024.88</v>
      </c>
      <c r="IV545" s="25">
        <f t="shared" si="1228"/>
        <v>18885.439999999999</v>
      </c>
      <c r="IW545" s="25">
        <f t="shared" si="1229"/>
        <v>18885.439999999999</v>
      </c>
      <c r="IX545" s="25">
        <f t="shared" si="1230"/>
        <v>0</v>
      </c>
      <c r="IY545" s="25">
        <f t="shared" si="854"/>
        <v>0</v>
      </c>
      <c r="IZ545" s="25">
        <f t="shared" si="855"/>
        <v>0</v>
      </c>
      <c r="JA545" s="25">
        <f t="shared" si="1231"/>
        <v>0</v>
      </c>
      <c r="JB545" s="25">
        <f t="shared" si="856"/>
        <v>0</v>
      </c>
      <c r="JC545" s="25">
        <f t="shared" si="857"/>
        <v>0</v>
      </c>
      <c r="JD545" s="30"/>
      <c r="JE545" s="30"/>
      <c r="JF545" s="30"/>
      <c r="JG545" s="25">
        <f t="shared" si="1232"/>
        <v>0</v>
      </c>
      <c r="JH545" s="25">
        <f t="shared" si="1233"/>
        <v>0</v>
      </c>
      <c r="JI545" s="25">
        <f t="shared" si="1234"/>
        <v>0</v>
      </c>
      <c r="JJ545" s="25">
        <f t="shared" si="1235"/>
        <v>0</v>
      </c>
      <c r="JK545" s="25">
        <f t="shared" si="1236"/>
        <v>0</v>
      </c>
      <c r="JL545" s="25">
        <f t="shared" si="1237"/>
        <v>0</v>
      </c>
      <c r="JM545" s="25">
        <f t="shared" si="1238"/>
        <v>73389.53</v>
      </c>
      <c r="JN545" s="25">
        <f t="shared" si="1239"/>
        <v>70486.94</v>
      </c>
      <c r="JO545" s="25">
        <f t="shared" si="1240"/>
        <v>70486.94</v>
      </c>
      <c r="JP545" s="25">
        <f t="shared" si="1241"/>
        <v>25944.07</v>
      </c>
      <c r="JQ545" s="25">
        <f t="shared" si="1242"/>
        <v>27283.62</v>
      </c>
      <c r="JR545" s="25">
        <f t="shared" si="1243"/>
        <v>27283.62</v>
      </c>
      <c r="JS545" s="25">
        <f t="shared" si="1244"/>
        <v>0</v>
      </c>
      <c r="JT545" s="25">
        <f t="shared" si="858"/>
        <v>0</v>
      </c>
      <c r="JU545" s="25">
        <f t="shared" si="859"/>
        <v>0</v>
      </c>
      <c r="JV545" s="25">
        <f t="shared" si="1245"/>
        <v>0</v>
      </c>
      <c r="JW545" s="25">
        <f t="shared" si="860"/>
        <v>0</v>
      </c>
      <c r="JX545" s="25">
        <f t="shared" si="861"/>
        <v>0</v>
      </c>
      <c r="JY545" s="30"/>
      <c r="JZ545" s="30"/>
      <c r="KA545" s="30"/>
      <c r="KB545" s="25">
        <f t="shared" si="1246"/>
        <v>0</v>
      </c>
      <c r="KC545" s="25">
        <f t="shared" si="1247"/>
        <v>0</v>
      </c>
      <c r="KD545" s="25">
        <f t="shared" si="1248"/>
        <v>0</v>
      </c>
      <c r="KE545" s="25">
        <f t="shared" si="1249"/>
        <v>0</v>
      </c>
      <c r="KF545" s="25">
        <f t="shared" si="1250"/>
        <v>0</v>
      </c>
      <c r="KG545" s="25">
        <f t="shared" si="1251"/>
        <v>0</v>
      </c>
      <c r="KH545" s="25">
        <f t="shared" si="1252"/>
        <v>73965.210000000006</v>
      </c>
      <c r="KI545" s="25">
        <f t="shared" si="1253"/>
        <v>76757.2</v>
      </c>
      <c r="KJ545" s="25">
        <f t="shared" si="1254"/>
        <v>76757.2</v>
      </c>
      <c r="KK545" s="25">
        <f t="shared" si="1255"/>
        <v>16794.189999999999</v>
      </c>
      <c r="KL545" s="25">
        <f t="shared" si="1256"/>
        <v>17633.490000000002</v>
      </c>
      <c r="KM545" s="25">
        <f t="shared" si="1257"/>
        <v>17633.490000000002</v>
      </c>
      <c r="KN545" s="25">
        <f t="shared" si="1258"/>
        <v>0</v>
      </c>
      <c r="KO545" s="25">
        <f t="shared" si="862"/>
        <v>0</v>
      </c>
      <c r="KP545" s="25">
        <f t="shared" si="863"/>
        <v>0</v>
      </c>
      <c r="KQ545" s="25">
        <f t="shared" si="1259"/>
        <v>0</v>
      </c>
      <c r="KR545" s="25">
        <f t="shared" si="864"/>
        <v>0</v>
      </c>
      <c r="KS545" s="25">
        <f t="shared" si="865"/>
        <v>0</v>
      </c>
      <c r="KT545" s="30"/>
      <c r="KU545" s="30"/>
      <c r="KV545" s="30"/>
      <c r="KW545" s="25">
        <f t="shared" si="1260"/>
        <v>0</v>
      </c>
      <c r="KX545" s="25">
        <f t="shared" si="1261"/>
        <v>0</v>
      </c>
      <c r="KY545" s="25">
        <f t="shared" si="1262"/>
        <v>0</v>
      </c>
      <c r="KZ545" s="25">
        <f t="shared" si="1263"/>
        <v>0</v>
      </c>
      <c r="LA545" s="25">
        <f t="shared" si="1264"/>
        <v>0</v>
      </c>
      <c r="LB545" s="25">
        <f t="shared" si="1265"/>
        <v>0</v>
      </c>
      <c r="LC545" s="25">
        <f t="shared" si="1266"/>
        <v>73604.350000000006</v>
      </c>
      <c r="LD545" s="25">
        <f t="shared" si="1267"/>
        <v>75296.600000000006</v>
      </c>
      <c r="LE545" s="25">
        <f t="shared" si="1268"/>
        <v>75296.600000000006</v>
      </c>
      <c r="LF545" s="25">
        <f t="shared" si="1269"/>
        <v>15225.17</v>
      </c>
      <c r="LG545" s="25">
        <f t="shared" si="1270"/>
        <v>16001.36</v>
      </c>
      <c r="LH545" s="25">
        <f t="shared" si="1271"/>
        <v>16001.36</v>
      </c>
      <c r="LI545" s="25">
        <f t="shared" si="1272"/>
        <v>0</v>
      </c>
      <c r="LJ545" s="25">
        <f t="shared" si="866"/>
        <v>0</v>
      </c>
      <c r="LK545" s="25">
        <f t="shared" si="867"/>
        <v>0</v>
      </c>
      <c r="LL545" s="25">
        <f t="shared" si="1273"/>
        <v>0</v>
      </c>
      <c r="LM545" s="25">
        <f t="shared" si="868"/>
        <v>0</v>
      </c>
      <c r="LN545" s="25">
        <f t="shared" si="869"/>
        <v>0</v>
      </c>
      <c r="LO545" s="30"/>
      <c r="LP545" s="30"/>
      <c r="LQ545" s="30"/>
      <c r="LR545" s="25">
        <f t="shared" si="1274"/>
        <v>0</v>
      </c>
      <c r="LS545" s="25">
        <f t="shared" si="1275"/>
        <v>0</v>
      </c>
      <c r="LT545" s="25">
        <f t="shared" si="1276"/>
        <v>0</v>
      </c>
      <c r="LU545" s="25">
        <f t="shared" si="1277"/>
        <v>0</v>
      </c>
      <c r="LV545" s="25">
        <f t="shared" si="1278"/>
        <v>0</v>
      </c>
      <c r="LW545" s="25">
        <f t="shared" si="1279"/>
        <v>0</v>
      </c>
      <c r="LX545" s="25">
        <f t="shared" si="1280"/>
        <v>73606.17</v>
      </c>
      <c r="LY545" s="25">
        <f t="shared" si="1281"/>
        <v>68408.58</v>
      </c>
      <c r="LZ545" s="25">
        <f t="shared" si="1282"/>
        <v>68408.58</v>
      </c>
      <c r="MA545" s="25">
        <f t="shared" si="1283"/>
        <v>21882.35</v>
      </c>
      <c r="MB545" s="25">
        <f t="shared" si="1284"/>
        <v>22980.84</v>
      </c>
      <c r="MC545" s="25">
        <f t="shared" si="1285"/>
        <v>22980.84</v>
      </c>
      <c r="MD545" s="25">
        <f t="shared" si="1286"/>
        <v>0</v>
      </c>
      <c r="ME545" s="25">
        <f t="shared" si="870"/>
        <v>0</v>
      </c>
      <c r="MF545" s="25">
        <f t="shared" si="871"/>
        <v>0</v>
      </c>
      <c r="MG545" s="25">
        <f t="shared" si="1287"/>
        <v>0</v>
      </c>
      <c r="MH545" s="25">
        <f t="shared" si="872"/>
        <v>0</v>
      </c>
      <c r="MI545" s="25">
        <f t="shared" si="873"/>
        <v>0</v>
      </c>
      <c r="MJ545" s="30"/>
      <c r="MK545" s="30"/>
      <c r="ML545" s="30"/>
      <c r="MM545" s="25">
        <f t="shared" si="1288"/>
        <v>0</v>
      </c>
      <c r="MN545" s="25">
        <f t="shared" si="1289"/>
        <v>0</v>
      </c>
      <c r="MO545" s="25">
        <f t="shared" si="1290"/>
        <v>0</v>
      </c>
      <c r="MP545" s="25">
        <f t="shared" si="1291"/>
        <v>0</v>
      </c>
      <c r="MQ545" s="25">
        <f t="shared" si="1292"/>
        <v>0</v>
      </c>
      <c r="MR545" s="25">
        <f t="shared" si="1293"/>
        <v>0</v>
      </c>
      <c r="MS545" s="25">
        <f t="shared" si="1294"/>
        <v>73848.479999999996</v>
      </c>
      <c r="MT545" s="25">
        <f t="shared" si="1295"/>
        <v>68551.94</v>
      </c>
      <c r="MU545" s="25">
        <f t="shared" si="1296"/>
        <v>68551.94</v>
      </c>
      <c r="MV545" s="25">
        <f t="shared" si="1297"/>
        <v>22828.09</v>
      </c>
      <c r="MW545" s="25">
        <f t="shared" si="1298"/>
        <v>23983.62</v>
      </c>
      <c r="MX545" s="25">
        <f t="shared" si="1299"/>
        <v>23983.62</v>
      </c>
      <c r="MY545" s="25">
        <f t="shared" si="1300"/>
        <v>0</v>
      </c>
      <c r="MZ545" s="25">
        <f t="shared" si="874"/>
        <v>0</v>
      </c>
      <c r="NA545" s="25">
        <f t="shared" si="875"/>
        <v>0</v>
      </c>
      <c r="NB545" s="25">
        <f t="shared" si="1301"/>
        <v>0</v>
      </c>
      <c r="NC545" s="25">
        <f t="shared" si="876"/>
        <v>0</v>
      </c>
      <c r="ND545" s="25">
        <f t="shared" si="877"/>
        <v>0</v>
      </c>
      <c r="NE545" s="30"/>
      <c r="NF545" s="30"/>
      <c r="NG545" s="30"/>
      <c r="NH545" s="25">
        <f t="shared" si="1302"/>
        <v>0</v>
      </c>
      <c r="NI545" s="25">
        <f t="shared" si="1303"/>
        <v>0</v>
      </c>
      <c r="NJ545" s="25">
        <f t="shared" si="1304"/>
        <v>0</v>
      </c>
      <c r="NK545" s="25">
        <f t="shared" si="1305"/>
        <v>0</v>
      </c>
      <c r="NL545" s="25">
        <f t="shared" si="1306"/>
        <v>0</v>
      </c>
      <c r="NM545" s="25">
        <f t="shared" si="1307"/>
        <v>0</v>
      </c>
      <c r="NN545" s="25">
        <f t="shared" si="1308"/>
        <v>73272.25</v>
      </c>
      <c r="NO545" s="25">
        <f t="shared" si="1309"/>
        <v>65747.91</v>
      </c>
      <c r="NP545" s="25">
        <f t="shared" si="1310"/>
        <v>65747.91</v>
      </c>
      <c r="NQ545" s="25">
        <f t="shared" si="1311"/>
        <v>16286.5</v>
      </c>
      <c r="NR545" s="25">
        <f t="shared" si="1312"/>
        <v>17079.2</v>
      </c>
      <c r="NS545" s="25">
        <f t="shared" si="1313"/>
        <v>17079.2</v>
      </c>
      <c r="NT545" s="25">
        <f t="shared" si="1314"/>
        <v>0</v>
      </c>
      <c r="NU545" s="25">
        <f t="shared" si="878"/>
        <v>0</v>
      </c>
      <c r="NV545" s="25">
        <f t="shared" si="879"/>
        <v>0</v>
      </c>
      <c r="NW545" s="25">
        <f t="shared" si="1315"/>
        <v>0</v>
      </c>
      <c r="NX545" s="25">
        <f t="shared" si="880"/>
        <v>0</v>
      </c>
      <c r="NY545" s="25">
        <f t="shared" si="881"/>
        <v>0</v>
      </c>
      <c r="NZ545" s="30"/>
      <c r="OA545" s="30"/>
      <c r="OB545" s="30"/>
      <c r="OC545" s="25">
        <f t="shared" si="1316"/>
        <v>0</v>
      </c>
      <c r="OD545" s="25">
        <f t="shared" si="1317"/>
        <v>0</v>
      </c>
      <c r="OE545" s="25">
        <f t="shared" si="1318"/>
        <v>0</v>
      </c>
      <c r="OF545" s="25">
        <f t="shared" si="1319"/>
        <v>0</v>
      </c>
      <c r="OG545" s="25">
        <f t="shared" si="1320"/>
        <v>0</v>
      </c>
      <c r="OH545" s="25">
        <f t="shared" si="1321"/>
        <v>0</v>
      </c>
      <c r="OI545" s="25">
        <f t="shared" si="1322"/>
        <v>73939.899999999994</v>
      </c>
      <c r="OJ545" s="25">
        <f t="shared" si="1323"/>
        <v>72771.88</v>
      </c>
      <c r="OK545" s="25">
        <f t="shared" si="1324"/>
        <v>72771.88</v>
      </c>
      <c r="OL545" s="25">
        <f t="shared" si="1325"/>
        <v>23570.03</v>
      </c>
      <c r="OM545" s="25">
        <f t="shared" si="1326"/>
        <v>24751.39</v>
      </c>
      <c r="ON545" s="25">
        <f t="shared" si="1327"/>
        <v>24751.39</v>
      </c>
      <c r="OO545" s="25">
        <f t="shared" si="1328"/>
        <v>0</v>
      </c>
      <c r="OP545" s="25">
        <f t="shared" si="882"/>
        <v>0</v>
      </c>
      <c r="OQ545" s="25">
        <f t="shared" si="883"/>
        <v>0</v>
      </c>
      <c r="OR545" s="25">
        <f t="shared" si="1329"/>
        <v>0</v>
      </c>
      <c r="OS545" s="25">
        <f t="shared" si="884"/>
        <v>0</v>
      </c>
      <c r="OT545" s="25">
        <f t="shared" si="885"/>
        <v>0</v>
      </c>
      <c r="OU545" s="30"/>
      <c r="OV545" s="30"/>
      <c r="OW545" s="30"/>
      <c r="OX545" s="25">
        <f t="shared" si="1330"/>
        <v>0</v>
      </c>
      <c r="OY545" s="25">
        <f t="shared" si="1331"/>
        <v>0</v>
      </c>
      <c r="OZ545" s="25">
        <f t="shared" si="1332"/>
        <v>0</v>
      </c>
      <c r="PA545" s="25">
        <f t="shared" si="1333"/>
        <v>0</v>
      </c>
      <c r="PB545" s="25">
        <f t="shared" si="1334"/>
        <v>0</v>
      </c>
      <c r="PC545" s="25">
        <f t="shared" si="1335"/>
        <v>0</v>
      </c>
      <c r="PD545" s="25">
        <f t="shared" si="1336"/>
        <v>73621.2</v>
      </c>
      <c r="PE545" s="25">
        <f t="shared" si="1337"/>
        <v>69395.62</v>
      </c>
      <c r="PF545" s="25">
        <f t="shared" si="1338"/>
        <v>69395.62</v>
      </c>
      <c r="PG545" s="25">
        <f t="shared" si="1339"/>
        <v>19089.37</v>
      </c>
      <c r="PH545" s="25">
        <f t="shared" si="1340"/>
        <v>20024.72</v>
      </c>
      <c r="PI545" s="25">
        <f t="shared" si="1341"/>
        <v>20024.72</v>
      </c>
      <c r="PJ545" s="25">
        <f t="shared" si="1342"/>
        <v>0</v>
      </c>
      <c r="PK545" s="25">
        <f t="shared" si="886"/>
        <v>0</v>
      </c>
      <c r="PL545" s="25">
        <f t="shared" si="887"/>
        <v>0</v>
      </c>
      <c r="PM545" s="25">
        <f t="shared" si="1343"/>
        <v>0</v>
      </c>
      <c r="PN545" s="25">
        <f t="shared" si="888"/>
        <v>0</v>
      </c>
      <c r="PO545" s="25">
        <f t="shared" si="889"/>
        <v>0</v>
      </c>
      <c r="PP545" s="30"/>
      <c r="PQ545" s="30"/>
      <c r="PR545" s="30"/>
      <c r="PS545" s="25">
        <f t="shared" si="1344"/>
        <v>0</v>
      </c>
      <c r="PT545" s="25">
        <f t="shared" si="1345"/>
        <v>0</v>
      </c>
      <c r="PU545" s="25">
        <f t="shared" si="1346"/>
        <v>0</v>
      </c>
      <c r="PV545" s="25">
        <f t="shared" si="1347"/>
        <v>0</v>
      </c>
      <c r="PW545" s="25">
        <f t="shared" si="1348"/>
        <v>0</v>
      </c>
      <c r="PX545" s="25">
        <f t="shared" si="1349"/>
        <v>0</v>
      </c>
      <c r="PY545" s="25">
        <f t="shared" si="1350"/>
        <v>73982.460000000006</v>
      </c>
      <c r="PZ545" s="25">
        <f t="shared" si="1351"/>
        <v>68556.960000000006</v>
      </c>
      <c r="QA545" s="25">
        <f t="shared" si="1352"/>
        <v>68556.960000000006</v>
      </c>
      <c r="QB545" s="25">
        <f t="shared" si="1353"/>
        <v>21674.02</v>
      </c>
      <c r="QC545" s="25">
        <f t="shared" si="1354"/>
        <v>22760.55</v>
      </c>
      <c r="QD545" s="25">
        <f t="shared" si="1355"/>
        <v>22760.55</v>
      </c>
      <c r="QE545" s="25">
        <f t="shared" si="1356"/>
        <v>0</v>
      </c>
      <c r="QF545" s="25">
        <f t="shared" si="890"/>
        <v>0</v>
      </c>
      <c r="QG545" s="25">
        <f t="shared" si="891"/>
        <v>0</v>
      </c>
      <c r="QH545" s="25">
        <f t="shared" si="1357"/>
        <v>0</v>
      </c>
      <c r="QI545" s="25">
        <f t="shared" si="892"/>
        <v>0</v>
      </c>
      <c r="QJ545" s="25">
        <f t="shared" si="893"/>
        <v>0</v>
      </c>
      <c r="QK545" s="30"/>
      <c r="QL545" s="30"/>
      <c r="QM545" s="30"/>
      <c r="QN545" s="25">
        <f t="shared" si="1358"/>
        <v>0</v>
      </c>
      <c r="QO545" s="25">
        <f t="shared" si="1359"/>
        <v>0</v>
      </c>
      <c r="QP545" s="25">
        <f t="shared" si="1360"/>
        <v>0</v>
      </c>
      <c r="QQ545" s="25">
        <f t="shared" si="1361"/>
        <v>0</v>
      </c>
      <c r="QR545" s="25">
        <f t="shared" si="1362"/>
        <v>0</v>
      </c>
      <c r="QS545" s="25">
        <f t="shared" si="1363"/>
        <v>0</v>
      </c>
      <c r="QT545" s="25">
        <f t="shared" si="1364"/>
        <v>73501.119999999995</v>
      </c>
      <c r="QU545" s="25">
        <f t="shared" si="1365"/>
        <v>72942.66</v>
      </c>
      <c r="QV545" s="25">
        <f t="shared" si="1366"/>
        <v>72942.66</v>
      </c>
      <c r="QW545" s="25">
        <f t="shared" si="1367"/>
        <v>20156.28</v>
      </c>
      <c r="QX545" s="25">
        <f t="shared" si="1368"/>
        <v>21129.13</v>
      </c>
      <c r="QY545" s="25">
        <f t="shared" si="1369"/>
        <v>21129.13</v>
      </c>
      <c r="QZ545" s="25">
        <f t="shared" si="1370"/>
        <v>0</v>
      </c>
      <c r="RA545" s="25">
        <f t="shared" si="894"/>
        <v>0</v>
      </c>
      <c r="RB545" s="25">
        <f t="shared" si="895"/>
        <v>0</v>
      </c>
      <c r="RC545" s="25">
        <f t="shared" si="1371"/>
        <v>0</v>
      </c>
      <c r="RD545" s="25">
        <f t="shared" si="896"/>
        <v>0</v>
      </c>
      <c r="RE545" s="25">
        <f t="shared" si="897"/>
        <v>0</v>
      </c>
      <c r="RF545" s="30"/>
      <c r="RG545" s="30"/>
      <c r="RH545" s="30"/>
      <c r="RI545" s="25">
        <f t="shared" si="1372"/>
        <v>0</v>
      </c>
      <c r="RJ545" s="25">
        <f t="shared" si="1373"/>
        <v>0</v>
      </c>
      <c r="RK545" s="25">
        <f t="shared" si="1374"/>
        <v>0</v>
      </c>
      <c r="RL545" s="25">
        <f t="shared" si="1375"/>
        <v>0</v>
      </c>
      <c r="RM545" s="25">
        <f t="shared" si="1376"/>
        <v>0</v>
      </c>
      <c r="RN545" s="25">
        <f t="shared" si="1377"/>
        <v>0</v>
      </c>
      <c r="RO545" s="25">
        <f t="shared" si="1378"/>
        <v>73724.42</v>
      </c>
      <c r="RP545" s="25">
        <f t="shared" si="1379"/>
        <v>72320.78</v>
      </c>
      <c r="RQ545" s="25">
        <f t="shared" si="1380"/>
        <v>72320.78</v>
      </c>
      <c r="RR545" s="25">
        <f t="shared" si="1381"/>
        <v>14458.16</v>
      </c>
      <c r="RS545" s="25">
        <f t="shared" si="1382"/>
        <v>15138.8</v>
      </c>
      <c r="RT545" s="25">
        <f t="shared" si="1383"/>
        <v>15138.8</v>
      </c>
      <c r="RU545" s="25">
        <f t="shared" si="1384"/>
        <v>0</v>
      </c>
      <c r="RV545" s="25">
        <f t="shared" si="898"/>
        <v>0</v>
      </c>
      <c r="RW545" s="25">
        <f t="shared" si="899"/>
        <v>0</v>
      </c>
      <c r="RX545" s="25">
        <f t="shared" si="1385"/>
        <v>0</v>
      </c>
      <c r="RY545" s="25">
        <f t="shared" si="900"/>
        <v>0</v>
      </c>
      <c r="RZ545" s="25">
        <f t="shared" si="901"/>
        <v>0</v>
      </c>
      <c r="SA545" s="30"/>
      <c r="SB545" s="30"/>
      <c r="SC545" s="30"/>
      <c r="SD545" s="25">
        <f t="shared" si="1386"/>
        <v>0</v>
      </c>
      <c r="SE545" s="25">
        <f t="shared" si="1387"/>
        <v>0</v>
      </c>
      <c r="SF545" s="25">
        <f t="shared" si="1388"/>
        <v>0</v>
      </c>
      <c r="SG545" s="25">
        <f t="shared" si="1389"/>
        <v>0</v>
      </c>
      <c r="SH545" s="25">
        <f t="shared" si="1390"/>
        <v>0</v>
      </c>
      <c r="SI545" s="25">
        <f t="shared" si="1391"/>
        <v>0</v>
      </c>
      <c r="SJ545" s="25">
        <f t="shared" si="1392"/>
        <v>72080.08</v>
      </c>
      <c r="SK545" s="25">
        <f t="shared" si="1393"/>
        <v>69076.42</v>
      </c>
      <c r="SL545" s="25">
        <f t="shared" si="1394"/>
        <v>69076.42</v>
      </c>
      <c r="SM545" s="25">
        <f t="shared" si="1395"/>
        <v>19196.23</v>
      </c>
      <c r="SN545" s="25">
        <f t="shared" si="1396"/>
        <v>20099.52</v>
      </c>
      <c r="SO545" s="25">
        <f t="shared" si="1397"/>
        <v>20099.52</v>
      </c>
      <c r="SP545" s="25">
        <f t="shared" si="1398"/>
        <v>0</v>
      </c>
      <c r="SQ545" s="25">
        <f t="shared" si="902"/>
        <v>0</v>
      </c>
      <c r="SR545" s="25">
        <f t="shared" si="903"/>
        <v>0</v>
      </c>
      <c r="SS545" s="25">
        <f t="shared" si="1399"/>
        <v>0</v>
      </c>
      <c r="ST545" s="25">
        <f t="shared" si="904"/>
        <v>0</v>
      </c>
      <c r="SU545" s="25">
        <f t="shared" si="905"/>
        <v>0</v>
      </c>
      <c r="SV545" s="30"/>
      <c r="SW545" s="30"/>
      <c r="SX545" s="30"/>
      <c r="SY545" s="25">
        <f t="shared" si="1401"/>
        <v>0</v>
      </c>
      <c r="SZ545" s="25">
        <f t="shared" si="1402"/>
        <v>0</v>
      </c>
      <c r="TA545" s="25">
        <f t="shared" si="1403"/>
        <v>0</v>
      </c>
      <c r="TB545" s="25">
        <f t="shared" si="1404"/>
        <v>0</v>
      </c>
      <c r="TC545" s="25">
        <f t="shared" si="1405"/>
        <v>0</v>
      </c>
      <c r="TD545" s="25">
        <f t="shared" si="1406"/>
        <v>0</v>
      </c>
      <c r="TE545" s="25">
        <f t="shared" si="1407"/>
        <v>73975.98</v>
      </c>
      <c r="TF545" s="25">
        <f t="shared" si="1408"/>
        <v>73853.539999999994</v>
      </c>
      <c r="TG545" s="25">
        <f t="shared" si="1409"/>
        <v>73853.539999999994</v>
      </c>
      <c r="TH545" s="25">
        <f t="shared" si="1410"/>
        <v>18820.79</v>
      </c>
      <c r="TI545" s="25">
        <f t="shared" si="1411"/>
        <v>19762.810000000001</v>
      </c>
      <c r="TJ545" s="25">
        <f t="shared" si="1412"/>
        <v>19762.810000000001</v>
      </c>
      <c r="TK545" s="25">
        <f t="shared" si="1413"/>
        <v>0</v>
      </c>
      <c r="TL545" s="25">
        <f t="shared" si="906"/>
        <v>0</v>
      </c>
      <c r="TM545" s="25">
        <f t="shared" si="907"/>
        <v>0</v>
      </c>
      <c r="TN545" s="25">
        <f t="shared" si="1414"/>
        <v>0</v>
      </c>
      <c r="TO545" s="25">
        <f t="shared" si="908"/>
        <v>0</v>
      </c>
      <c r="TP545" s="25">
        <f t="shared" si="909"/>
        <v>0</v>
      </c>
      <c r="TQ545" s="30"/>
      <c r="TR545" s="30"/>
      <c r="TS545" s="30"/>
      <c r="TT545" s="25">
        <f t="shared" si="1415"/>
        <v>0</v>
      </c>
      <c r="TU545" s="25">
        <f t="shared" si="1416"/>
        <v>0</v>
      </c>
      <c r="TV545" s="25">
        <f t="shared" si="1417"/>
        <v>0</v>
      </c>
      <c r="TW545" s="25">
        <f t="shared" si="1418"/>
        <v>0</v>
      </c>
      <c r="TX545" s="25">
        <f t="shared" si="1419"/>
        <v>0</v>
      </c>
      <c r="TY545" s="25">
        <f t="shared" si="1420"/>
        <v>0</v>
      </c>
      <c r="TZ545" s="25">
        <f t="shared" si="1421"/>
        <v>57096.03</v>
      </c>
      <c r="UA545" s="25">
        <f t="shared" si="1422"/>
        <v>73570.94</v>
      </c>
      <c r="UB545" s="25">
        <f t="shared" si="1423"/>
        <v>73570.94</v>
      </c>
      <c r="UC545" s="25">
        <f t="shared" si="1424"/>
        <v>15870.18</v>
      </c>
      <c r="UD545" s="25">
        <f t="shared" si="1425"/>
        <v>17118.3</v>
      </c>
      <c r="UE545" s="25">
        <f t="shared" si="1426"/>
        <v>17118.3</v>
      </c>
      <c r="UF545" s="25">
        <f t="shared" si="1427"/>
        <v>0</v>
      </c>
      <c r="UG545" s="25">
        <f t="shared" si="910"/>
        <v>0</v>
      </c>
      <c r="UH545" s="25">
        <f t="shared" si="911"/>
        <v>0</v>
      </c>
      <c r="UI545" s="25">
        <f t="shared" si="1428"/>
        <v>0</v>
      </c>
      <c r="UJ545" s="25">
        <f t="shared" si="912"/>
        <v>0</v>
      </c>
      <c r="UK545" s="25">
        <f t="shared" si="913"/>
        <v>0</v>
      </c>
      <c r="UL545" s="30"/>
      <c r="UM545" s="30"/>
      <c r="UN545" s="30"/>
      <c r="UO545" s="25">
        <f t="shared" si="1429"/>
        <v>0</v>
      </c>
      <c r="UP545" s="25">
        <f t="shared" si="1430"/>
        <v>0</v>
      </c>
      <c r="UQ545" s="25">
        <f t="shared" si="1431"/>
        <v>0</v>
      </c>
      <c r="UR545" s="25">
        <f t="shared" si="1432"/>
        <v>0</v>
      </c>
      <c r="US545" s="25">
        <f t="shared" si="1433"/>
        <v>0</v>
      </c>
      <c r="UT545" s="25">
        <f t="shared" si="1434"/>
        <v>0</v>
      </c>
      <c r="UU545" s="25">
        <f t="shared" si="1435"/>
        <v>73923.87</v>
      </c>
      <c r="UV545" s="25">
        <f t="shared" si="1436"/>
        <v>75839.740000000005</v>
      </c>
      <c r="UW545" s="25">
        <f t="shared" si="1437"/>
        <v>75839.740000000005</v>
      </c>
      <c r="UX545" s="25">
        <f t="shared" si="1438"/>
        <v>20192.740000000002</v>
      </c>
      <c r="UY545" s="25">
        <f t="shared" si="1439"/>
        <v>16596.64</v>
      </c>
      <c r="UZ545" s="25">
        <f t="shared" si="1440"/>
        <v>16596.64</v>
      </c>
      <c r="VA545" s="25">
        <f t="shared" si="1441"/>
        <v>0</v>
      </c>
      <c r="VB545" s="25">
        <f t="shared" si="914"/>
        <v>0</v>
      </c>
      <c r="VC545" s="25">
        <f t="shared" si="915"/>
        <v>0</v>
      </c>
      <c r="VD545" s="25">
        <f t="shared" si="1442"/>
        <v>0</v>
      </c>
      <c r="VE545" s="25">
        <f t="shared" si="916"/>
        <v>0</v>
      </c>
      <c r="VF545" s="25">
        <f t="shared" si="917"/>
        <v>0</v>
      </c>
      <c r="VG545" s="30"/>
      <c r="VH545" s="30"/>
      <c r="VI545" s="30"/>
      <c r="VJ545" s="25">
        <f t="shared" si="1444"/>
        <v>0</v>
      </c>
      <c r="VK545" s="25">
        <f t="shared" si="1445"/>
        <v>0</v>
      </c>
      <c r="VL545" s="25">
        <f t="shared" si="1446"/>
        <v>0</v>
      </c>
      <c r="VM545" s="25">
        <f t="shared" si="1447"/>
        <v>0</v>
      </c>
      <c r="VN545" s="25">
        <f t="shared" si="1448"/>
        <v>0</v>
      </c>
      <c r="VO545" s="25">
        <f t="shared" si="1449"/>
        <v>0</v>
      </c>
      <c r="VP545" s="25">
        <f t="shared" si="1450"/>
        <v>0</v>
      </c>
      <c r="VQ545" s="25">
        <f t="shared" si="1451"/>
        <v>0</v>
      </c>
      <c r="VR545" s="25">
        <f t="shared" si="1452"/>
        <v>0</v>
      </c>
      <c r="VS545" s="25">
        <f t="shared" si="1453"/>
        <v>0</v>
      </c>
      <c r="VT545" s="25">
        <f t="shared" si="1454"/>
        <v>0</v>
      </c>
      <c r="VU545" s="25">
        <f t="shared" si="1455"/>
        <v>0</v>
      </c>
      <c r="VV545" s="25">
        <f t="shared" si="1456"/>
        <v>0</v>
      </c>
      <c r="VW545" s="25">
        <f t="shared" si="919"/>
        <v>0</v>
      </c>
      <c r="VX545" s="25">
        <f t="shared" si="920"/>
        <v>0</v>
      </c>
      <c r="VY545" s="25">
        <f t="shared" si="1457"/>
        <v>0</v>
      </c>
      <c r="VZ545" s="25">
        <f t="shared" si="921"/>
        <v>0</v>
      </c>
      <c r="WA545" s="25">
        <f t="shared" si="922"/>
        <v>0</v>
      </c>
      <c r="WB545" s="30"/>
      <c r="WC545" s="30"/>
      <c r="WD545" s="30"/>
      <c r="WE545" s="25">
        <f t="shared" si="1458"/>
        <v>0</v>
      </c>
      <c r="WF545" s="25">
        <f t="shared" si="1459"/>
        <v>0</v>
      </c>
      <c r="WG545" s="25">
        <f t="shared" si="1460"/>
        <v>0</v>
      </c>
      <c r="WH545" s="25">
        <f t="shared" si="1461"/>
        <v>0</v>
      </c>
      <c r="WI545" s="25">
        <f t="shared" si="1462"/>
        <v>0</v>
      </c>
      <c r="WJ545" s="25">
        <f t="shared" si="1463"/>
        <v>0</v>
      </c>
      <c r="WK545" s="25">
        <f t="shared" si="1464"/>
        <v>74086.600000000006</v>
      </c>
      <c r="WL545" s="25">
        <f t="shared" si="1465"/>
        <v>77106.17</v>
      </c>
      <c r="WM545" s="25">
        <f t="shared" si="1466"/>
        <v>77106.17</v>
      </c>
      <c r="WN545" s="25">
        <f t="shared" si="1467"/>
        <v>15316.25</v>
      </c>
      <c r="WO545" s="25">
        <f t="shared" si="1468"/>
        <v>16102.97</v>
      </c>
      <c r="WP545" s="25">
        <f t="shared" si="1469"/>
        <v>16102.97</v>
      </c>
      <c r="WQ545" s="25">
        <f t="shared" si="1470"/>
        <v>0</v>
      </c>
      <c r="WR545" s="25">
        <f t="shared" si="923"/>
        <v>0</v>
      </c>
      <c r="WS545" s="25">
        <f t="shared" si="924"/>
        <v>0</v>
      </c>
      <c r="WT545" s="25">
        <f t="shared" si="1471"/>
        <v>0</v>
      </c>
      <c r="WU545" s="25">
        <f t="shared" si="925"/>
        <v>0</v>
      </c>
      <c r="WV545" s="25">
        <f t="shared" si="926"/>
        <v>0</v>
      </c>
      <c r="WW545" s="30"/>
      <c r="WX545" s="30"/>
      <c r="WY545" s="30"/>
      <c r="WZ545" s="25">
        <f t="shared" si="1472"/>
        <v>0</v>
      </c>
      <c r="XA545" s="25">
        <f t="shared" si="1473"/>
        <v>0</v>
      </c>
      <c r="XB545" s="25">
        <f t="shared" si="1474"/>
        <v>0</v>
      </c>
      <c r="XC545" s="25">
        <f t="shared" si="1475"/>
        <v>0</v>
      </c>
      <c r="XD545" s="25">
        <f t="shared" si="1476"/>
        <v>0</v>
      </c>
      <c r="XE545" s="25">
        <f t="shared" si="1477"/>
        <v>0</v>
      </c>
      <c r="XF545" s="25">
        <f t="shared" si="1478"/>
        <v>73482.83</v>
      </c>
      <c r="XG545" s="25">
        <f t="shared" si="1479"/>
        <v>71710.17</v>
      </c>
      <c r="XH545" s="25">
        <f t="shared" si="1480"/>
        <v>71710.17</v>
      </c>
      <c r="XI545" s="25">
        <f t="shared" si="1481"/>
        <v>15076.98</v>
      </c>
      <c r="XJ545" s="25">
        <f t="shared" si="1482"/>
        <v>15792.27</v>
      </c>
      <c r="XK545" s="25">
        <f t="shared" si="1483"/>
        <v>15792.27</v>
      </c>
      <c r="XL545" s="25">
        <f t="shared" si="1484"/>
        <v>0</v>
      </c>
      <c r="XM545" s="25">
        <f t="shared" si="927"/>
        <v>0</v>
      </c>
      <c r="XN545" s="25">
        <f t="shared" si="928"/>
        <v>0</v>
      </c>
      <c r="XO545" s="25">
        <f t="shared" si="1485"/>
        <v>0</v>
      </c>
      <c r="XP545" s="25">
        <f t="shared" si="929"/>
        <v>0</v>
      </c>
      <c r="XQ545" s="25">
        <f t="shared" si="930"/>
        <v>0</v>
      </c>
      <c r="XR545" s="30"/>
      <c r="XS545" s="30"/>
      <c r="XT545" s="30"/>
      <c r="XU545" s="25">
        <f t="shared" si="1486"/>
        <v>0</v>
      </c>
      <c r="XV545" s="25">
        <f t="shared" si="1487"/>
        <v>0</v>
      </c>
      <c r="XW545" s="25">
        <f t="shared" si="1488"/>
        <v>0</v>
      </c>
      <c r="XX545" s="25">
        <f t="shared" si="1489"/>
        <v>0</v>
      </c>
      <c r="XY545" s="25">
        <f t="shared" si="1490"/>
        <v>0</v>
      </c>
      <c r="XZ545" s="25">
        <f t="shared" si="1491"/>
        <v>0</v>
      </c>
      <c r="YA545" s="25">
        <f t="shared" si="1492"/>
        <v>73254.45</v>
      </c>
      <c r="YB545" s="25">
        <f t="shared" si="1493"/>
        <v>70673</v>
      </c>
      <c r="YC545" s="25">
        <f t="shared" si="1494"/>
        <v>70673</v>
      </c>
      <c r="YD545" s="25">
        <f t="shared" si="1495"/>
        <v>14377.55</v>
      </c>
      <c r="YE545" s="25">
        <f t="shared" si="1496"/>
        <v>15065.89</v>
      </c>
      <c r="YF545" s="25">
        <f t="shared" si="1497"/>
        <v>15065.89</v>
      </c>
      <c r="YG545" s="25">
        <f t="shared" si="1498"/>
        <v>0</v>
      </c>
      <c r="YH545" s="25">
        <f t="shared" si="931"/>
        <v>0</v>
      </c>
      <c r="YI545" s="25">
        <f t="shared" si="932"/>
        <v>0</v>
      </c>
      <c r="YJ545" s="25">
        <f t="shared" si="1499"/>
        <v>0</v>
      </c>
      <c r="YK545" s="25">
        <f t="shared" si="933"/>
        <v>0</v>
      </c>
      <c r="YL545" s="25">
        <f t="shared" si="934"/>
        <v>0</v>
      </c>
      <c r="YM545" s="30"/>
      <c r="YN545" s="30"/>
      <c r="YO545" s="30"/>
      <c r="YP545" s="25">
        <f t="shared" si="1500"/>
        <v>0</v>
      </c>
      <c r="YQ545" s="25">
        <f t="shared" si="1501"/>
        <v>0</v>
      </c>
      <c r="YR545" s="25">
        <f t="shared" si="1502"/>
        <v>0</v>
      </c>
      <c r="YS545" s="25">
        <f t="shared" si="1503"/>
        <v>0</v>
      </c>
      <c r="YT545" s="25">
        <f t="shared" si="1504"/>
        <v>0</v>
      </c>
      <c r="YU545" s="25">
        <f t="shared" si="1505"/>
        <v>0</v>
      </c>
      <c r="YV545" s="25">
        <f t="shared" si="1506"/>
        <v>73262.7</v>
      </c>
      <c r="YW545" s="25">
        <f t="shared" si="1507"/>
        <v>70826.490000000005</v>
      </c>
      <c r="YX545" s="25">
        <f t="shared" si="1508"/>
        <v>70826.490000000005</v>
      </c>
      <c r="YY545" s="25">
        <f t="shared" si="1509"/>
        <v>15899.13</v>
      </c>
      <c r="YZ545" s="25">
        <f t="shared" si="1510"/>
        <v>16679.189999999999</v>
      </c>
      <c r="ZA545" s="25">
        <f t="shared" si="1511"/>
        <v>16679.189999999999</v>
      </c>
      <c r="ZB545" s="25">
        <f t="shared" si="1512"/>
        <v>0</v>
      </c>
      <c r="ZC545" s="25">
        <f t="shared" si="935"/>
        <v>0</v>
      </c>
      <c r="ZD545" s="25">
        <f t="shared" si="936"/>
        <v>0</v>
      </c>
      <c r="ZE545" s="25">
        <f t="shared" si="1513"/>
        <v>0</v>
      </c>
      <c r="ZF545" s="25">
        <f t="shared" si="937"/>
        <v>0</v>
      </c>
      <c r="ZG545" s="25">
        <f t="shared" si="938"/>
        <v>0</v>
      </c>
      <c r="ZH545" s="30"/>
      <c r="ZI545" s="30"/>
      <c r="ZJ545" s="30"/>
      <c r="ZK545" s="25">
        <f t="shared" si="1514"/>
        <v>0</v>
      </c>
      <c r="ZL545" s="25">
        <f t="shared" si="1515"/>
        <v>0</v>
      </c>
      <c r="ZM545" s="25">
        <f t="shared" si="1516"/>
        <v>0</v>
      </c>
      <c r="ZN545" s="25">
        <f t="shared" si="1517"/>
        <v>0</v>
      </c>
      <c r="ZO545" s="25">
        <f t="shared" si="1518"/>
        <v>0</v>
      </c>
      <c r="ZP545" s="25">
        <f t="shared" si="1519"/>
        <v>0</v>
      </c>
      <c r="ZQ545" s="25">
        <f t="shared" si="1520"/>
        <v>73052.73</v>
      </c>
      <c r="ZR545" s="25">
        <f t="shared" si="1521"/>
        <v>56003.65</v>
      </c>
      <c r="ZS545" s="25">
        <f t="shared" si="1522"/>
        <v>56003.65</v>
      </c>
      <c r="ZT545" s="25">
        <f t="shared" si="1523"/>
        <v>15156.58</v>
      </c>
      <c r="ZU545" s="25">
        <f t="shared" si="1524"/>
        <v>15888.82</v>
      </c>
      <c r="ZV545" s="25">
        <f t="shared" si="1525"/>
        <v>15888.82</v>
      </c>
      <c r="ZW545" s="25">
        <f t="shared" si="1526"/>
        <v>0</v>
      </c>
      <c r="ZX545" s="25">
        <f t="shared" si="939"/>
        <v>0</v>
      </c>
      <c r="ZY545" s="25">
        <f t="shared" si="940"/>
        <v>0</v>
      </c>
      <c r="ZZ545" s="25">
        <f t="shared" si="1527"/>
        <v>0</v>
      </c>
      <c r="AAA545" s="25">
        <f t="shared" si="941"/>
        <v>0</v>
      </c>
      <c r="AAB545" s="25">
        <f t="shared" si="942"/>
        <v>0</v>
      </c>
      <c r="AAC545" s="30"/>
      <c r="AAD545" s="30"/>
      <c r="AAE545" s="30"/>
      <c r="AAF545" s="25">
        <f t="shared" si="1528"/>
        <v>0</v>
      </c>
      <c r="AAG545" s="25">
        <f t="shared" si="1529"/>
        <v>0</v>
      </c>
      <c r="AAH545" s="25">
        <f t="shared" si="1530"/>
        <v>0</v>
      </c>
      <c r="AAI545" s="25">
        <f t="shared" si="1531"/>
        <v>0</v>
      </c>
      <c r="AAJ545" s="25">
        <f t="shared" si="1532"/>
        <v>0</v>
      </c>
      <c r="AAK545" s="25">
        <f t="shared" si="1533"/>
        <v>0</v>
      </c>
      <c r="AAL545" s="25">
        <f t="shared" si="1534"/>
        <v>73929.960000000006</v>
      </c>
      <c r="AAM545" s="25">
        <f t="shared" si="1535"/>
        <v>76400.990000000005</v>
      </c>
      <c r="AAN545" s="25">
        <f t="shared" si="1536"/>
        <v>76400.990000000005</v>
      </c>
      <c r="AAO545" s="25">
        <f t="shared" si="1537"/>
        <v>19879.29</v>
      </c>
      <c r="AAP545" s="25">
        <f t="shared" si="1538"/>
        <v>20857.349999999999</v>
      </c>
      <c r="AAQ545" s="25">
        <f t="shared" si="1539"/>
        <v>20857.349999999999</v>
      </c>
      <c r="AAR545" s="25">
        <f t="shared" si="1540"/>
        <v>0</v>
      </c>
      <c r="AAS545" s="25">
        <f t="shared" si="943"/>
        <v>0</v>
      </c>
      <c r="AAT545" s="25">
        <f t="shared" si="944"/>
        <v>0</v>
      </c>
      <c r="AAU545" s="25">
        <f t="shared" si="1541"/>
        <v>0</v>
      </c>
      <c r="AAV545" s="25">
        <f t="shared" si="945"/>
        <v>0</v>
      </c>
      <c r="AAW545" s="25">
        <f t="shared" si="946"/>
        <v>0</v>
      </c>
      <c r="AAX545" s="30"/>
      <c r="AAY545" s="30"/>
      <c r="AAZ545" s="30"/>
      <c r="ABA545" s="25">
        <f t="shared" si="1542"/>
        <v>0</v>
      </c>
      <c r="ABB545" s="25">
        <f t="shared" si="1543"/>
        <v>0</v>
      </c>
      <c r="ABC545" s="25">
        <f t="shared" si="1544"/>
        <v>0</v>
      </c>
      <c r="ABD545" s="25">
        <f t="shared" si="1545"/>
        <v>0</v>
      </c>
      <c r="ABE545" s="25">
        <f t="shared" si="1546"/>
        <v>0</v>
      </c>
      <c r="ABF545" s="25">
        <f t="shared" si="1547"/>
        <v>0</v>
      </c>
      <c r="ABG545" s="25">
        <f t="shared" si="1548"/>
        <v>73339.23</v>
      </c>
      <c r="ABH545" s="25">
        <f t="shared" si="1549"/>
        <v>72148.73</v>
      </c>
      <c r="ABI545" s="25">
        <f t="shared" si="1550"/>
        <v>72148.73</v>
      </c>
      <c r="ABJ545" s="25">
        <f t="shared" si="1551"/>
        <v>12936.68</v>
      </c>
      <c r="ABK545" s="25">
        <f t="shared" si="1552"/>
        <v>13519.76</v>
      </c>
      <c r="ABL545" s="25">
        <f t="shared" si="1553"/>
        <v>13519.76</v>
      </c>
      <c r="ABM545" s="25">
        <f t="shared" si="1554"/>
        <v>0</v>
      </c>
      <c r="ABN545" s="25">
        <f t="shared" si="947"/>
        <v>0</v>
      </c>
      <c r="ABO545" s="25">
        <f t="shared" si="948"/>
        <v>0</v>
      </c>
      <c r="ABP545" s="25">
        <f t="shared" si="1555"/>
        <v>0</v>
      </c>
      <c r="ABQ545" s="25">
        <f t="shared" si="949"/>
        <v>0</v>
      </c>
      <c r="ABR545" s="25">
        <f t="shared" si="950"/>
        <v>0</v>
      </c>
      <c r="ABS545" s="30"/>
      <c r="ABT545" s="30"/>
      <c r="ABU545" s="30"/>
      <c r="ABV545" s="25">
        <f t="shared" si="1556"/>
        <v>0</v>
      </c>
      <c r="ABW545" s="25">
        <f t="shared" si="1557"/>
        <v>0</v>
      </c>
      <c r="ABX545" s="25">
        <f t="shared" si="1558"/>
        <v>0</v>
      </c>
      <c r="ABY545" s="25">
        <f t="shared" si="1559"/>
        <v>0</v>
      </c>
      <c r="ABZ545" s="25">
        <f t="shared" si="1560"/>
        <v>0</v>
      </c>
      <c r="ACA545" s="25">
        <f t="shared" si="1561"/>
        <v>0</v>
      </c>
      <c r="ACB545" s="25">
        <f t="shared" si="1562"/>
        <v>72539.37</v>
      </c>
      <c r="ACC545" s="25">
        <f t="shared" si="1563"/>
        <v>87855.18</v>
      </c>
      <c r="ACD545" s="25">
        <f t="shared" si="1564"/>
        <v>87855.18</v>
      </c>
      <c r="ACE545" s="25">
        <f t="shared" si="1565"/>
        <v>15427.86</v>
      </c>
      <c r="ACF545" s="25">
        <f t="shared" si="1566"/>
        <v>16171.67</v>
      </c>
      <c r="ACG545" s="25">
        <f t="shared" si="1567"/>
        <v>16171.67</v>
      </c>
      <c r="ACH545" s="25">
        <f t="shared" si="1568"/>
        <v>0</v>
      </c>
      <c r="ACI545" s="25">
        <f t="shared" si="951"/>
        <v>0</v>
      </c>
      <c r="ACJ545" s="25">
        <f t="shared" si="952"/>
        <v>0</v>
      </c>
      <c r="ACK545" s="25">
        <f t="shared" si="1569"/>
        <v>0</v>
      </c>
      <c r="ACL545" s="25">
        <f t="shared" si="953"/>
        <v>0</v>
      </c>
      <c r="ACM545" s="25">
        <f t="shared" si="954"/>
        <v>0</v>
      </c>
      <c r="ACN545" s="30"/>
      <c r="ACO545" s="30"/>
      <c r="ACP545" s="30"/>
      <c r="ACQ545" s="25">
        <f t="shared" si="1570"/>
        <v>0</v>
      </c>
      <c r="ACR545" s="25">
        <f t="shared" si="1571"/>
        <v>0</v>
      </c>
      <c r="ACS545" s="25">
        <f t="shared" si="1572"/>
        <v>0</v>
      </c>
      <c r="ACT545" s="25">
        <f t="shared" si="1573"/>
        <v>0</v>
      </c>
      <c r="ACU545" s="25">
        <f t="shared" si="1574"/>
        <v>0</v>
      </c>
      <c r="ACV545" s="25">
        <f t="shared" si="1575"/>
        <v>0</v>
      </c>
      <c r="ACW545" s="25">
        <f t="shared" si="1576"/>
        <v>73022.5</v>
      </c>
      <c r="ACX545" s="25">
        <f t="shared" si="1577"/>
        <v>59105.56</v>
      </c>
      <c r="ACY545" s="25">
        <f t="shared" si="1578"/>
        <v>59105.56</v>
      </c>
      <c r="ACZ545" s="25">
        <f t="shared" si="1579"/>
        <v>16578.080000000002</v>
      </c>
      <c r="ADA545" s="25">
        <f t="shared" si="1580"/>
        <v>17387.669999999998</v>
      </c>
      <c r="ADB545" s="25">
        <f t="shared" si="1581"/>
        <v>17387.669999999998</v>
      </c>
      <c r="ADC545" s="25">
        <f t="shared" si="1582"/>
        <v>0</v>
      </c>
      <c r="ADD545" s="25">
        <f t="shared" si="955"/>
        <v>0</v>
      </c>
      <c r="ADE545" s="25">
        <f t="shared" si="956"/>
        <v>0</v>
      </c>
      <c r="ADF545" s="25">
        <f t="shared" si="1583"/>
        <v>0</v>
      </c>
      <c r="ADG545" s="25">
        <f t="shared" si="957"/>
        <v>0</v>
      </c>
      <c r="ADH545" s="25">
        <f t="shared" si="958"/>
        <v>0</v>
      </c>
      <c r="ADI545" s="30"/>
      <c r="ADJ545" s="30"/>
      <c r="ADK545" s="30"/>
      <c r="ADL545" s="25">
        <f t="shared" si="1584"/>
        <v>0</v>
      </c>
      <c r="ADM545" s="25">
        <f t="shared" si="1585"/>
        <v>0</v>
      </c>
      <c r="ADN545" s="25">
        <f t="shared" si="1586"/>
        <v>0</v>
      </c>
      <c r="ADO545" s="25">
        <f t="shared" si="1587"/>
        <v>0</v>
      </c>
      <c r="ADP545" s="25">
        <f t="shared" si="1588"/>
        <v>0</v>
      </c>
      <c r="ADQ545" s="25">
        <f t="shared" si="1589"/>
        <v>0</v>
      </c>
      <c r="ADR545" s="25">
        <f t="shared" si="1590"/>
        <v>64272.26</v>
      </c>
      <c r="ADS545" s="25">
        <f t="shared" si="1591"/>
        <v>69929.570000000007</v>
      </c>
      <c r="ADT545" s="25">
        <f t="shared" si="1592"/>
        <v>69929.570000000007</v>
      </c>
      <c r="ADU545" s="25">
        <f t="shared" si="1593"/>
        <v>11372.19</v>
      </c>
      <c r="ADV545" s="25">
        <f t="shared" si="1594"/>
        <v>14457.63</v>
      </c>
      <c r="ADW545" s="25">
        <f t="shared" si="1595"/>
        <v>14457.63</v>
      </c>
      <c r="ADX545" s="25">
        <f t="shared" si="1596"/>
        <v>0</v>
      </c>
      <c r="ADY545" s="25">
        <f t="shared" si="959"/>
        <v>0</v>
      </c>
      <c r="ADZ545" s="25">
        <f t="shared" si="960"/>
        <v>0</v>
      </c>
      <c r="AEA545" s="25">
        <f t="shared" si="1597"/>
        <v>0</v>
      </c>
      <c r="AEB545" s="25">
        <f t="shared" si="961"/>
        <v>0</v>
      </c>
      <c r="AEC545" s="25">
        <f t="shared" si="962"/>
        <v>0</v>
      </c>
      <c r="AED545" s="30"/>
      <c r="AEE545" s="30"/>
      <c r="AEF545" s="30"/>
      <c r="AEG545" s="25">
        <f t="shared" si="1598"/>
        <v>0</v>
      </c>
      <c r="AEH545" s="25">
        <f t="shared" si="1599"/>
        <v>0</v>
      </c>
      <c r="AEI545" s="25">
        <f t="shared" si="1600"/>
        <v>0</v>
      </c>
      <c r="AEJ545" s="25">
        <f t="shared" si="1601"/>
        <v>0</v>
      </c>
      <c r="AEK545" s="25">
        <f t="shared" si="1602"/>
        <v>0</v>
      </c>
      <c r="AEL545" s="25">
        <f t="shared" si="1603"/>
        <v>0</v>
      </c>
      <c r="AEM545" s="25">
        <f t="shared" si="1604"/>
        <v>73202.95</v>
      </c>
      <c r="AEN545" s="25">
        <f t="shared" si="1605"/>
        <v>73675.59</v>
      </c>
      <c r="AEO545" s="25">
        <f t="shared" si="1606"/>
        <v>73675.59</v>
      </c>
      <c r="AEP545" s="25">
        <f t="shared" si="1607"/>
        <v>17639.16</v>
      </c>
      <c r="AEQ545" s="25">
        <f t="shared" si="1608"/>
        <v>18463.11</v>
      </c>
      <c r="AER545" s="25">
        <f t="shared" si="1609"/>
        <v>18463.11</v>
      </c>
      <c r="AES545" s="25">
        <f t="shared" si="1610"/>
        <v>0</v>
      </c>
      <c r="AET545" s="25">
        <f t="shared" si="963"/>
        <v>0</v>
      </c>
      <c r="AEU545" s="25">
        <f t="shared" si="964"/>
        <v>0</v>
      </c>
      <c r="AEV545" s="25">
        <f t="shared" si="1611"/>
        <v>0</v>
      </c>
      <c r="AEW545" s="25">
        <f t="shared" si="965"/>
        <v>0</v>
      </c>
      <c r="AEX545" s="25">
        <f t="shared" si="966"/>
        <v>0</v>
      </c>
      <c r="AEY545" s="30"/>
      <c r="AEZ545" s="30"/>
      <c r="AFA545" s="30"/>
      <c r="AFB545" s="25">
        <f t="shared" si="1612"/>
        <v>0</v>
      </c>
      <c r="AFC545" s="25">
        <f t="shared" si="1613"/>
        <v>0</v>
      </c>
      <c r="AFD545" s="25">
        <f t="shared" si="1614"/>
        <v>0</v>
      </c>
      <c r="AFE545" s="25">
        <f t="shared" si="1615"/>
        <v>0</v>
      </c>
      <c r="AFF545" s="25">
        <f t="shared" si="1616"/>
        <v>0</v>
      </c>
      <c r="AFG545" s="25">
        <f t="shared" si="1617"/>
        <v>0</v>
      </c>
      <c r="AFH545" s="25">
        <f t="shared" si="1618"/>
        <v>73735.759999999995</v>
      </c>
      <c r="AFI545" s="25">
        <f t="shared" si="1619"/>
        <v>73250.86</v>
      </c>
      <c r="AFJ545" s="25">
        <f t="shared" si="1620"/>
        <v>73250.86</v>
      </c>
      <c r="AFK545" s="25">
        <f t="shared" si="1621"/>
        <v>17313.59</v>
      </c>
      <c r="AFL545" s="25">
        <f t="shared" si="1622"/>
        <v>18226.810000000001</v>
      </c>
      <c r="AFM545" s="25">
        <f t="shared" si="1623"/>
        <v>18226.810000000001</v>
      </c>
      <c r="AFN545" s="25">
        <f t="shared" si="1624"/>
        <v>0</v>
      </c>
      <c r="AFO545" s="25">
        <f t="shared" si="967"/>
        <v>0</v>
      </c>
      <c r="AFP545" s="25">
        <f t="shared" si="968"/>
        <v>0</v>
      </c>
      <c r="AFQ545" s="25">
        <f t="shared" si="1625"/>
        <v>0</v>
      </c>
      <c r="AFR545" s="25">
        <f t="shared" si="969"/>
        <v>0</v>
      </c>
      <c r="AFS545" s="25">
        <f t="shared" si="970"/>
        <v>0</v>
      </c>
      <c r="AFT545" s="30"/>
      <c r="AFU545" s="30"/>
      <c r="AFV545" s="30"/>
      <c r="AFW545" s="25">
        <f t="shared" si="1626"/>
        <v>0</v>
      </c>
      <c r="AFX545" s="25">
        <f t="shared" si="1627"/>
        <v>0</v>
      </c>
      <c r="AFY545" s="25">
        <f t="shared" si="1628"/>
        <v>0</v>
      </c>
      <c r="AFZ545" s="25">
        <f t="shared" si="1629"/>
        <v>0</v>
      </c>
      <c r="AGA545" s="25">
        <f t="shared" si="1630"/>
        <v>0</v>
      </c>
      <c r="AGB545" s="25">
        <f t="shared" si="1631"/>
        <v>0</v>
      </c>
      <c r="AGC545" s="25">
        <f t="shared" si="1632"/>
        <v>73116.63</v>
      </c>
      <c r="AGD545" s="25">
        <f t="shared" si="1633"/>
        <v>74358.070000000007</v>
      </c>
      <c r="AGE545" s="25">
        <f t="shared" si="1634"/>
        <v>74358.070000000007</v>
      </c>
      <c r="AGF545" s="25">
        <f t="shared" si="1635"/>
        <v>18404.12</v>
      </c>
      <c r="AGG545" s="25">
        <f t="shared" si="1636"/>
        <v>19311.3</v>
      </c>
      <c r="AGH545" s="25">
        <f t="shared" si="1637"/>
        <v>19311.3</v>
      </c>
      <c r="AGI545" s="25">
        <f t="shared" si="1638"/>
        <v>0</v>
      </c>
      <c r="AGJ545" s="25">
        <f t="shared" si="971"/>
        <v>0</v>
      </c>
      <c r="AGK545" s="25">
        <f t="shared" si="972"/>
        <v>0</v>
      </c>
      <c r="AGL545" s="25">
        <f t="shared" si="1639"/>
        <v>0</v>
      </c>
      <c r="AGM545" s="25">
        <f t="shared" si="973"/>
        <v>0</v>
      </c>
      <c r="AGN545" s="25">
        <f t="shared" si="974"/>
        <v>0</v>
      </c>
      <c r="AGO545" s="30"/>
      <c r="AGP545" s="30"/>
      <c r="AGQ545" s="30"/>
      <c r="AGR545" s="25">
        <f t="shared" si="1640"/>
        <v>0</v>
      </c>
      <c r="AGS545" s="25">
        <f t="shared" si="1641"/>
        <v>0</v>
      </c>
      <c r="AGT545" s="25">
        <f t="shared" si="1642"/>
        <v>0</v>
      </c>
      <c r="AGU545" s="25">
        <f t="shared" si="1643"/>
        <v>0</v>
      </c>
      <c r="AGV545" s="25">
        <f t="shared" si="1644"/>
        <v>0</v>
      </c>
      <c r="AGW545" s="25">
        <f t="shared" si="1645"/>
        <v>0</v>
      </c>
      <c r="AGX545" s="25">
        <f t="shared" si="1646"/>
        <v>73231.710000000006</v>
      </c>
      <c r="AGY545" s="25">
        <f t="shared" si="1647"/>
        <v>64095.49</v>
      </c>
      <c r="AGZ545" s="25">
        <f t="shared" si="1648"/>
        <v>64095.49</v>
      </c>
      <c r="AHA545" s="25">
        <f t="shared" si="1649"/>
        <v>25582</v>
      </c>
      <c r="AHB545" s="25">
        <f t="shared" si="1650"/>
        <v>26899.24</v>
      </c>
      <c r="AHC545" s="25">
        <f t="shared" si="1651"/>
        <v>26899.24</v>
      </c>
      <c r="AHD545" s="25">
        <f t="shared" si="1652"/>
        <v>0</v>
      </c>
      <c r="AHE545" s="25">
        <f t="shared" si="975"/>
        <v>0</v>
      </c>
      <c r="AHF545" s="25">
        <f t="shared" si="976"/>
        <v>0</v>
      </c>
      <c r="AHG545" s="25">
        <f t="shared" si="1653"/>
        <v>0</v>
      </c>
      <c r="AHH545" s="25">
        <f t="shared" si="977"/>
        <v>0</v>
      </c>
      <c r="AHI545" s="25">
        <f t="shared" si="978"/>
        <v>0</v>
      </c>
      <c r="AHJ545" s="30"/>
      <c r="AHK545" s="30"/>
      <c r="AHL545" s="30"/>
      <c r="AHM545" s="25">
        <f t="shared" si="1654"/>
        <v>0</v>
      </c>
      <c r="AHN545" s="25">
        <f t="shared" si="1655"/>
        <v>0</v>
      </c>
      <c r="AHO545" s="25">
        <f t="shared" si="1656"/>
        <v>0</v>
      </c>
      <c r="AHP545" s="25">
        <f t="shared" si="1657"/>
        <v>0</v>
      </c>
      <c r="AHQ545" s="25">
        <f t="shared" si="1658"/>
        <v>0</v>
      </c>
      <c r="AHR545" s="25">
        <f t="shared" si="1659"/>
        <v>0</v>
      </c>
      <c r="AHS545" s="25">
        <f t="shared" si="1660"/>
        <v>73665.33</v>
      </c>
      <c r="AHT545" s="25">
        <f t="shared" si="1661"/>
        <v>73865.55</v>
      </c>
      <c r="AHU545" s="25">
        <f t="shared" si="1662"/>
        <v>73865.55</v>
      </c>
      <c r="AHV545" s="25">
        <f t="shared" si="1663"/>
        <v>16180.23</v>
      </c>
      <c r="AHW545" s="25">
        <f t="shared" si="1664"/>
        <v>16990.77</v>
      </c>
      <c r="AHX545" s="25">
        <f t="shared" si="1665"/>
        <v>16990.77</v>
      </c>
      <c r="AHY545" s="25">
        <f t="shared" si="1666"/>
        <v>0</v>
      </c>
      <c r="AHZ545" s="25">
        <f t="shared" si="979"/>
        <v>0</v>
      </c>
      <c r="AIA545" s="25">
        <f t="shared" si="980"/>
        <v>0</v>
      </c>
      <c r="AIB545" s="25">
        <f t="shared" si="1667"/>
        <v>0</v>
      </c>
      <c r="AIC545" s="25">
        <f t="shared" si="981"/>
        <v>0</v>
      </c>
      <c r="AID545" s="25">
        <f t="shared" si="982"/>
        <v>0</v>
      </c>
      <c r="AIE545" s="30"/>
      <c r="AIF545" s="30"/>
      <c r="AIG545" s="30"/>
      <c r="AIH545" s="25">
        <f t="shared" si="1669"/>
        <v>0</v>
      </c>
      <c r="AII545" s="25">
        <f t="shared" si="1670"/>
        <v>0</v>
      </c>
      <c r="AIJ545" s="25">
        <f t="shared" si="1671"/>
        <v>0</v>
      </c>
      <c r="AIK545" s="25">
        <f t="shared" si="1672"/>
        <v>0</v>
      </c>
      <c r="AIL545" s="25">
        <f t="shared" si="1673"/>
        <v>0</v>
      </c>
      <c r="AIM545" s="25">
        <f t="shared" si="1674"/>
        <v>0</v>
      </c>
      <c r="AIN545" s="25">
        <f t="shared" si="1675"/>
        <v>0</v>
      </c>
      <c r="AIO545" s="25">
        <f t="shared" si="1676"/>
        <v>0</v>
      </c>
      <c r="AIP545" s="25">
        <f t="shared" si="1677"/>
        <v>0</v>
      </c>
      <c r="AIQ545" s="25">
        <f t="shared" si="1678"/>
        <v>0</v>
      </c>
      <c r="AIR545" s="25">
        <f t="shared" si="1679"/>
        <v>0</v>
      </c>
      <c r="AIS545" s="25">
        <f t="shared" si="1680"/>
        <v>0</v>
      </c>
      <c r="AIT545" s="25">
        <f t="shared" si="1681"/>
        <v>0</v>
      </c>
      <c r="AIU545" s="25">
        <f t="shared" si="984"/>
        <v>0</v>
      </c>
      <c r="AIV545" s="25">
        <f t="shared" si="985"/>
        <v>0</v>
      </c>
      <c r="AIW545" s="25">
        <f t="shared" si="1682"/>
        <v>0</v>
      </c>
      <c r="AIX545" s="25">
        <f t="shared" si="986"/>
        <v>0</v>
      </c>
      <c r="AIY545" s="25">
        <f t="shared" si="987"/>
        <v>0</v>
      </c>
      <c r="AIZ545" s="30"/>
      <c r="AJA545" s="30"/>
      <c r="AJB545" s="30"/>
      <c r="AJC545" s="25">
        <f t="shared" si="1683"/>
        <v>0</v>
      </c>
      <c r="AJD545" s="25">
        <f t="shared" si="1684"/>
        <v>0</v>
      </c>
      <c r="AJE545" s="25">
        <f t="shared" si="1685"/>
        <v>0</v>
      </c>
      <c r="AJF545" s="25">
        <f t="shared" si="1686"/>
        <v>0</v>
      </c>
      <c r="AJG545" s="25">
        <f t="shared" si="1687"/>
        <v>0</v>
      </c>
      <c r="AJH545" s="25">
        <f t="shared" si="1688"/>
        <v>0</v>
      </c>
      <c r="AJI545" s="25">
        <f t="shared" si="1689"/>
        <v>73118.710000000006</v>
      </c>
      <c r="AJJ545" s="25">
        <f t="shared" si="1690"/>
        <v>71904.259999999995</v>
      </c>
      <c r="AJK545" s="25">
        <f t="shared" si="1691"/>
        <v>71904.259999999995</v>
      </c>
      <c r="AJL545" s="25">
        <f t="shared" si="1692"/>
        <v>17328.82</v>
      </c>
      <c r="AJM545" s="25">
        <f t="shared" si="1693"/>
        <v>18179.509999999998</v>
      </c>
      <c r="AJN545" s="25">
        <f t="shared" si="1694"/>
        <v>18179.509999999998</v>
      </c>
      <c r="AJO545" s="25">
        <f t="shared" si="1695"/>
        <v>0</v>
      </c>
      <c r="AJP545" s="25">
        <f t="shared" si="988"/>
        <v>0</v>
      </c>
      <c r="AJQ545" s="25">
        <f t="shared" si="989"/>
        <v>0</v>
      </c>
      <c r="AJR545" s="25">
        <f t="shared" si="1696"/>
        <v>0</v>
      </c>
      <c r="AJS545" s="25">
        <f t="shared" si="990"/>
        <v>0</v>
      </c>
      <c r="AJT545" s="25">
        <f t="shared" si="991"/>
        <v>0</v>
      </c>
      <c r="AJU545" s="30"/>
      <c r="AJV545" s="30"/>
      <c r="AJW545" s="30"/>
      <c r="AJX545" s="25">
        <f t="shared" si="1697"/>
        <v>0</v>
      </c>
      <c r="AJY545" s="25">
        <f t="shared" si="1698"/>
        <v>0</v>
      </c>
      <c r="AJZ545" s="25">
        <f t="shared" si="1699"/>
        <v>0</v>
      </c>
      <c r="AKA545" s="25">
        <f t="shared" si="1700"/>
        <v>0</v>
      </c>
      <c r="AKB545" s="25">
        <f t="shared" si="1701"/>
        <v>0</v>
      </c>
      <c r="AKC545" s="25">
        <f t="shared" si="1702"/>
        <v>0</v>
      </c>
      <c r="AKD545" s="25">
        <f t="shared" si="1703"/>
        <v>73509.34</v>
      </c>
      <c r="AKE545" s="25">
        <f t="shared" si="1704"/>
        <v>73251.27</v>
      </c>
      <c r="AKF545" s="25">
        <f t="shared" si="1705"/>
        <v>73251.27</v>
      </c>
      <c r="AKG545" s="25">
        <f t="shared" si="1706"/>
        <v>17021.16</v>
      </c>
      <c r="AKH545" s="25">
        <f t="shared" si="1707"/>
        <v>17875.39</v>
      </c>
      <c r="AKI545" s="25">
        <f t="shared" si="1708"/>
        <v>17875.39</v>
      </c>
      <c r="AKJ545" s="25">
        <f t="shared" si="1709"/>
        <v>0</v>
      </c>
      <c r="AKK545" s="25">
        <f t="shared" si="992"/>
        <v>0</v>
      </c>
      <c r="AKL545" s="25">
        <f t="shared" si="993"/>
        <v>0</v>
      </c>
      <c r="AKM545" s="25">
        <f t="shared" si="1710"/>
        <v>0</v>
      </c>
      <c r="AKN545" s="25">
        <f t="shared" si="994"/>
        <v>0</v>
      </c>
      <c r="AKO545" s="25">
        <f t="shared" si="995"/>
        <v>0</v>
      </c>
      <c r="AKP545" s="30"/>
      <c r="AKQ545" s="30"/>
      <c r="AKR545" s="30"/>
      <c r="AKS545" s="25">
        <f t="shared" si="1711"/>
        <v>0</v>
      </c>
      <c r="AKT545" s="25">
        <f t="shared" si="1712"/>
        <v>0</v>
      </c>
      <c r="AKU545" s="25">
        <f t="shared" si="1713"/>
        <v>0</v>
      </c>
      <c r="AKV545" s="25">
        <f t="shared" si="1714"/>
        <v>0</v>
      </c>
      <c r="AKW545" s="25">
        <f t="shared" si="1715"/>
        <v>0</v>
      </c>
      <c r="AKX545" s="25">
        <f t="shared" si="1716"/>
        <v>0</v>
      </c>
      <c r="AKY545" s="25">
        <f t="shared" si="1717"/>
        <v>73299.91</v>
      </c>
      <c r="AKZ545" s="25">
        <f t="shared" si="1718"/>
        <v>72703.460000000006</v>
      </c>
      <c r="ALA545" s="25">
        <f t="shared" si="1719"/>
        <v>72703.460000000006</v>
      </c>
      <c r="ALB545" s="25">
        <f t="shared" si="1720"/>
        <v>16874.12</v>
      </c>
      <c r="ALC545" s="25">
        <f t="shared" si="1721"/>
        <v>17708.310000000001</v>
      </c>
      <c r="ALD545" s="25">
        <f t="shared" si="1722"/>
        <v>17708.310000000001</v>
      </c>
      <c r="ALE545" s="25">
        <f t="shared" si="1723"/>
        <v>0</v>
      </c>
      <c r="ALF545" s="25">
        <f t="shared" si="996"/>
        <v>0</v>
      </c>
      <c r="ALG545" s="25">
        <f t="shared" si="997"/>
        <v>0</v>
      </c>
      <c r="ALH545" s="25">
        <f t="shared" si="1724"/>
        <v>0</v>
      </c>
      <c r="ALI545" s="25">
        <f t="shared" si="998"/>
        <v>0</v>
      </c>
      <c r="ALJ545" s="25">
        <f t="shared" si="999"/>
        <v>0</v>
      </c>
      <c r="ALK545" s="30"/>
      <c r="ALL545" s="30"/>
      <c r="ALM545" s="30"/>
      <c r="ALN545" s="25">
        <f t="shared" si="1725"/>
        <v>0</v>
      </c>
      <c r="ALO545" s="25">
        <f t="shared" si="1726"/>
        <v>0</v>
      </c>
      <c r="ALP545" s="25">
        <f t="shared" si="1727"/>
        <v>0</v>
      </c>
      <c r="ALQ545" s="25">
        <f t="shared" si="1728"/>
        <v>0</v>
      </c>
      <c r="ALR545" s="25">
        <f t="shared" si="1729"/>
        <v>0</v>
      </c>
      <c r="ALS545" s="25">
        <f t="shared" si="1730"/>
        <v>0</v>
      </c>
      <c r="ALT545" s="25">
        <f t="shared" si="1731"/>
        <v>73848.070000000007</v>
      </c>
      <c r="ALU545" s="25">
        <f t="shared" si="1732"/>
        <v>72884.990000000005</v>
      </c>
      <c r="ALV545" s="25">
        <f t="shared" si="1733"/>
        <v>72884.990000000005</v>
      </c>
      <c r="ALW545" s="25">
        <f t="shared" si="1734"/>
        <v>19806.330000000002</v>
      </c>
      <c r="ALX545" s="25">
        <f t="shared" si="1735"/>
        <v>20759.2</v>
      </c>
      <c r="ALY545" s="25">
        <f t="shared" si="1736"/>
        <v>20759.2</v>
      </c>
      <c r="ALZ545" s="25">
        <f t="shared" si="1737"/>
        <v>0</v>
      </c>
      <c r="AMA545" s="25">
        <f t="shared" si="1000"/>
        <v>0</v>
      </c>
      <c r="AMB545" s="25">
        <f t="shared" si="1001"/>
        <v>0</v>
      </c>
      <c r="AMC545" s="25">
        <f t="shared" si="1738"/>
        <v>0</v>
      </c>
      <c r="AMD545" s="25">
        <f t="shared" si="1002"/>
        <v>0</v>
      </c>
      <c r="AME545" s="25">
        <f t="shared" si="1003"/>
        <v>0</v>
      </c>
      <c r="AMF545" s="30"/>
      <c r="AMG545" s="30"/>
      <c r="AMH545" s="30"/>
      <c r="AMI545" s="25">
        <f t="shared" si="1739"/>
        <v>0</v>
      </c>
      <c r="AMJ545" s="25">
        <f t="shared" si="1740"/>
        <v>0</v>
      </c>
      <c r="AMK545" s="25">
        <f t="shared" si="1741"/>
        <v>0</v>
      </c>
      <c r="AML545" s="25">
        <f t="shared" si="1742"/>
        <v>0</v>
      </c>
      <c r="AMM545" s="25">
        <f t="shared" si="1743"/>
        <v>0</v>
      </c>
      <c r="AMN545" s="25">
        <f t="shared" si="1744"/>
        <v>0</v>
      </c>
      <c r="AMO545" s="25">
        <f t="shared" si="1745"/>
        <v>73747.740000000005</v>
      </c>
      <c r="AMP545" s="25">
        <f t="shared" si="1746"/>
        <v>73577.899999999994</v>
      </c>
      <c r="AMQ545" s="25">
        <f t="shared" si="1747"/>
        <v>73577.899999999994</v>
      </c>
      <c r="AMR545" s="25">
        <f t="shared" si="1748"/>
        <v>16703.419999999998</v>
      </c>
      <c r="AMS545" s="25">
        <f t="shared" si="1749"/>
        <v>17498.27</v>
      </c>
      <c r="AMT545" s="25">
        <f t="shared" si="1750"/>
        <v>17498.27</v>
      </c>
      <c r="AMU545" s="25">
        <f t="shared" si="1751"/>
        <v>0</v>
      </c>
      <c r="AMV545" s="25">
        <f t="shared" si="1004"/>
        <v>0</v>
      </c>
      <c r="AMW545" s="25">
        <f t="shared" si="1005"/>
        <v>0</v>
      </c>
      <c r="AMX545" s="25">
        <f t="shared" si="1752"/>
        <v>0</v>
      </c>
      <c r="AMY545" s="25">
        <f t="shared" si="1006"/>
        <v>0</v>
      </c>
      <c r="AMZ545" s="25">
        <f t="shared" si="1007"/>
        <v>0</v>
      </c>
      <c r="ANA545" s="30"/>
      <c r="ANB545" s="30"/>
      <c r="ANC545" s="30"/>
      <c r="AND545" s="25">
        <f t="shared" si="1753"/>
        <v>0</v>
      </c>
      <c r="ANE545" s="25">
        <f t="shared" si="1754"/>
        <v>0</v>
      </c>
      <c r="ANF545" s="25">
        <f t="shared" si="1755"/>
        <v>0</v>
      </c>
      <c r="ANG545" s="25">
        <f t="shared" si="1756"/>
        <v>0</v>
      </c>
      <c r="ANH545" s="25">
        <f t="shared" si="1757"/>
        <v>0</v>
      </c>
      <c r="ANI545" s="25">
        <f t="shared" si="1758"/>
        <v>0</v>
      </c>
      <c r="ANJ545" s="25">
        <f t="shared" si="1759"/>
        <v>0</v>
      </c>
      <c r="ANK545" s="25">
        <f t="shared" si="1760"/>
        <v>0</v>
      </c>
      <c r="ANL545" s="25">
        <f t="shared" si="1761"/>
        <v>0</v>
      </c>
      <c r="ANM545" s="25">
        <f t="shared" si="1762"/>
        <v>18131.060000000001</v>
      </c>
      <c r="ANN545" s="25">
        <f t="shared" si="1763"/>
        <v>0</v>
      </c>
      <c r="ANO545" s="25">
        <f t="shared" si="1764"/>
        <v>0</v>
      </c>
      <c r="ANP545" s="25">
        <f t="shared" si="1765"/>
        <v>0</v>
      </c>
      <c r="ANQ545" s="25">
        <f t="shared" si="1008"/>
        <v>0</v>
      </c>
      <c r="ANR545" s="25">
        <f t="shared" si="1009"/>
        <v>0</v>
      </c>
      <c r="ANS545" s="25">
        <f t="shared" si="1766"/>
        <v>0</v>
      </c>
      <c r="ANT545" s="25">
        <f t="shared" si="1010"/>
        <v>0</v>
      </c>
      <c r="ANU545" s="25">
        <f t="shared" si="1011"/>
        <v>0</v>
      </c>
      <c r="ANV545" s="30"/>
      <c r="ANW545" s="30"/>
      <c r="ANX545" s="30"/>
      <c r="ANY545" s="25">
        <f t="shared" si="1767"/>
        <v>0</v>
      </c>
      <c r="ANZ545" s="25">
        <f t="shared" si="1768"/>
        <v>0</v>
      </c>
      <c r="AOA545" s="25">
        <f t="shared" si="1769"/>
        <v>0</v>
      </c>
      <c r="AOB545" s="25">
        <f t="shared" si="1770"/>
        <v>0</v>
      </c>
      <c r="AOC545" s="25">
        <f t="shared" si="1771"/>
        <v>0</v>
      </c>
      <c r="AOD545" s="25">
        <f t="shared" si="1772"/>
        <v>0</v>
      </c>
      <c r="AOE545" s="25">
        <f t="shared" si="1773"/>
        <v>74125.72</v>
      </c>
      <c r="AOF545" s="25">
        <f t="shared" si="1774"/>
        <v>74996.5</v>
      </c>
      <c r="AOG545" s="25">
        <f t="shared" si="1775"/>
        <v>74996.5</v>
      </c>
      <c r="AOH545" s="25">
        <f t="shared" si="1776"/>
        <v>17298.62</v>
      </c>
      <c r="AOI545" s="25">
        <f t="shared" si="1777"/>
        <v>18124.580000000002</v>
      </c>
      <c r="AOJ545" s="25">
        <f t="shared" si="1778"/>
        <v>18124.580000000002</v>
      </c>
      <c r="AOK545" s="25">
        <f t="shared" si="1779"/>
        <v>0</v>
      </c>
      <c r="AOL545" s="25">
        <f t="shared" si="1012"/>
        <v>0</v>
      </c>
      <c r="AOM545" s="25">
        <f t="shared" si="1013"/>
        <v>0</v>
      </c>
      <c r="AON545" s="25">
        <f t="shared" si="1780"/>
        <v>0</v>
      </c>
      <c r="AOO545" s="25">
        <f t="shared" si="1014"/>
        <v>0</v>
      </c>
      <c r="AOP545" s="25">
        <f t="shared" si="1015"/>
        <v>0</v>
      </c>
      <c r="AOQ545" s="30"/>
      <c r="AOR545" s="30"/>
      <c r="AOS545" s="30"/>
      <c r="AOT545" s="25">
        <f t="shared" si="1781"/>
        <v>0</v>
      </c>
      <c r="AOU545" s="25">
        <f t="shared" si="1782"/>
        <v>0</v>
      </c>
      <c r="AOV545" s="25">
        <f t="shared" si="1783"/>
        <v>0</v>
      </c>
      <c r="AOW545" s="25">
        <f t="shared" si="1784"/>
        <v>0</v>
      </c>
      <c r="AOX545" s="25">
        <f t="shared" si="1785"/>
        <v>0</v>
      </c>
      <c r="AOY545" s="25">
        <f t="shared" si="1786"/>
        <v>0</v>
      </c>
      <c r="AOZ545" s="25">
        <f t="shared" si="1787"/>
        <v>73660.14</v>
      </c>
      <c r="APA545" s="25">
        <f t="shared" si="1788"/>
        <v>71318.22</v>
      </c>
      <c r="APB545" s="25">
        <f t="shared" si="1789"/>
        <v>71318.22</v>
      </c>
      <c r="APC545" s="25">
        <f t="shared" si="1790"/>
        <v>19711.7</v>
      </c>
      <c r="APD545" s="25">
        <f t="shared" si="1791"/>
        <v>20652.04</v>
      </c>
      <c r="APE545" s="25">
        <f t="shared" si="1792"/>
        <v>20652.04</v>
      </c>
      <c r="APF545" s="25">
        <f t="shared" si="1793"/>
        <v>0</v>
      </c>
      <c r="APG545" s="25">
        <f t="shared" si="1016"/>
        <v>0</v>
      </c>
      <c r="APH545" s="25">
        <f t="shared" si="1017"/>
        <v>0</v>
      </c>
      <c r="API545" s="25">
        <f t="shared" si="1794"/>
        <v>0</v>
      </c>
      <c r="APJ545" s="25">
        <f t="shared" si="1018"/>
        <v>0</v>
      </c>
      <c r="APK545" s="25">
        <f t="shared" si="1019"/>
        <v>0</v>
      </c>
      <c r="APL545" s="30"/>
      <c r="APM545" s="30"/>
      <c r="APN545" s="30"/>
      <c r="APO545" s="25">
        <f t="shared" si="1795"/>
        <v>0</v>
      </c>
      <c r="APP545" s="25">
        <f t="shared" si="1796"/>
        <v>0</v>
      </c>
      <c r="APQ545" s="25">
        <f t="shared" si="1797"/>
        <v>0</v>
      </c>
      <c r="APR545" s="25">
        <f t="shared" si="1798"/>
        <v>0</v>
      </c>
      <c r="APS545" s="25">
        <f t="shared" si="1799"/>
        <v>0</v>
      </c>
      <c r="APT545" s="25">
        <f t="shared" si="1800"/>
        <v>0</v>
      </c>
      <c r="APU545" s="25">
        <f t="shared" si="1801"/>
        <v>73278.73</v>
      </c>
      <c r="APV545" s="25">
        <f t="shared" si="1802"/>
        <v>72803.05</v>
      </c>
      <c r="APW545" s="25">
        <f t="shared" si="1803"/>
        <v>72803.05</v>
      </c>
      <c r="APX545" s="25">
        <f t="shared" si="1804"/>
        <v>16990.509999999998</v>
      </c>
      <c r="APY545" s="25">
        <f t="shared" si="1805"/>
        <v>17825.310000000001</v>
      </c>
      <c r="APZ545" s="25">
        <f t="shared" si="1806"/>
        <v>17825.310000000001</v>
      </c>
      <c r="AQA545" s="25">
        <f t="shared" si="1807"/>
        <v>0</v>
      </c>
      <c r="AQB545" s="25">
        <f t="shared" si="1020"/>
        <v>0</v>
      </c>
      <c r="AQC545" s="25">
        <f t="shared" si="1021"/>
        <v>0</v>
      </c>
      <c r="AQD545" s="25">
        <f t="shared" si="1808"/>
        <v>0</v>
      </c>
      <c r="AQE545" s="25">
        <f t="shared" si="1022"/>
        <v>0</v>
      </c>
      <c r="AQF545" s="25">
        <f t="shared" si="1023"/>
        <v>0</v>
      </c>
      <c r="AQG545" s="30"/>
      <c r="AQH545" s="30"/>
      <c r="AQI545" s="30"/>
      <c r="AQJ545" s="25">
        <f t="shared" si="1809"/>
        <v>0</v>
      </c>
      <c r="AQK545" s="25">
        <f t="shared" si="1810"/>
        <v>0</v>
      </c>
      <c r="AQL545" s="25">
        <f t="shared" si="1811"/>
        <v>0</v>
      </c>
      <c r="AQM545" s="25">
        <f t="shared" si="1812"/>
        <v>0</v>
      </c>
      <c r="AQN545" s="25">
        <f t="shared" si="1813"/>
        <v>0</v>
      </c>
      <c r="AQO545" s="25">
        <f t="shared" si="1814"/>
        <v>0</v>
      </c>
      <c r="AQP545" s="25">
        <f t="shared" si="1815"/>
        <v>74003.61</v>
      </c>
      <c r="AQQ545" s="25">
        <f t="shared" si="1816"/>
        <v>75428.84</v>
      </c>
      <c r="AQR545" s="25">
        <f t="shared" si="1817"/>
        <v>75428.84</v>
      </c>
      <c r="AQS545" s="25">
        <f t="shared" si="1818"/>
        <v>15614.12</v>
      </c>
      <c r="AQT545" s="25">
        <f t="shared" si="1819"/>
        <v>16402.349999999999</v>
      </c>
      <c r="AQU545" s="25">
        <f t="shared" si="1820"/>
        <v>16402.349999999999</v>
      </c>
      <c r="AQV545" s="25">
        <f t="shared" si="1821"/>
        <v>0</v>
      </c>
      <c r="AQW545" s="25">
        <f t="shared" si="1024"/>
        <v>0</v>
      </c>
      <c r="AQX545" s="25">
        <f t="shared" si="1025"/>
        <v>0</v>
      </c>
      <c r="AQY545" s="25">
        <f t="shared" si="1822"/>
        <v>0</v>
      </c>
      <c r="AQZ545" s="25">
        <f t="shared" si="1026"/>
        <v>0</v>
      </c>
      <c r="ARA545" s="25">
        <f t="shared" si="1027"/>
        <v>0</v>
      </c>
      <c r="ARB545" s="30"/>
      <c r="ARC545" s="30"/>
      <c r="ARD545" s="30"/>
      <c r="ARE545" s="25">
        <f t="shared" si="1823"/>
        <v>0</v>
      </c>
      <c r="ARF545" s="25">
        <f t="shared" si="1824"/>
        <v>0</v>
      </c>
      <c r="ARG545" s="25">
        <f t="shared" si="1825"/>
        <v>0</v>
      </c>
      <c r="ARH545" s="25">
        <f t="shared" si="1826"/>
        <v>0</v>
      </c>
      <c r="ARI545" s="25">
        <f t="shared" si="1827"/>
        <v>0</v>
      </c>
      <c r="ARJ545" s="25">
        <f t="shared" si="1828"/>
        <v>0</v>
      </c>
      <c r="ARK545" s="25">
        <f t="shared" si="1829"/>
        <v>73092.05</v>
      </c>
      <c r="ARL545" s="25">
        <f t="shared" si="1830"/>
        <v>72362.399999999994</v>
      </c>
      <c r="ARM545" s="25">
        <f t="shared" si="1831"/>
        <v>72362.399999999994</v>
      </c>
      <c r="ARN545" s="25">
        <f t="shared" si="1832"/>
        <v>15958.43</v>
      </c>
      <c r="ARO545" s="25">
        <f t="shared" si="1833"/>
        <v>16686.39</v>
      </c>
      <c r="ARP545" s="25">
        <f t="shared" si="1834"/>
        <v>16686.39</v>
      </c>
      <c r="ARQ545" s="25">
        <f t="shared" si="1835"/>
        <v>0</v>
      </c>
      <c r="ARR545" s="25">
        <f t="shared" si="1028"/>
        <v>0</v>
      </c>
      <c r="ARS545" s="25">
        <f t="shared" si="1029"/>
        <v>0</v>
      </c>
      <c r="ART545" s="25">
        <f t="shared" si="1836"/>
        <v>0</v>
      </c>
      <c r="ARU545" s="25">
        <f t="shared" si="1030"/>
        <v>0</v>
      </c>
      <c r="ARV545" s="25">
        <f t="shared" si="1031"/>
        <v>0</v>
      </c>
      <c r="ARW545" s="30"/>
      <c r="ARX545" s="30"/>
      <c r="ARY545" s="30"/>
      <c r="ARZ545" s="25">
        <f t="shared" si="1837"/>
        <v>0</v>
      </c>
      <c r="ASA545" s="25">
        <f t="shared" si="1838"/>
        <v>0</v>
      </c>
      <c r="ASB545" s="25">
        <f t="shared" si="1839"/>
        <v>0</v>
      </c>
      <c r="ASC545" s="25">
        <f t="shared" si="1840"/>
        <v>0</v>
      </c>
      <c r="ASD545" s="25">
        <f t="shared" si="1841"/>
        <v>0</v>
      </c>
      <c r="ASE545" s="25">
        <f t="shared" si="1842"/>
        <v>0</v>
      </c>
      <c r="ASF545" s="25">
        <f t="shared" si="1843"/>
        <v>73309.679999999993</v>
      </c>
      <c r="ASG545" s="25">
        <f t="shared" si="1844"/>
        <v>71317.460000000006</v>
      </c>
      <c r="ASH545" s="25">
        <f t="shared" si="1845"/>
        <v>71317.460000000006</v>
      </c>
      <c r="ASI545" s="25">
        <f t="shared" si="1846"/>
        <v>17070.04</v>
      </c>
      <c r="ASJ545" s="25">
        <f t="shared" si="1847"/>
        <v>15618.28</v>
      </c>
      <c r="ASK545" s="25">
        <f t="shared" si="1848"/>
        <v>15618.28</v>
      </c>
      <c r="ASL545" s="25">
        <f t="shared" si="1849"/>
        <v>0</v>
      </c>
      <c r="ASM545" s="25">
        <f t="shared" si="1032"/>
        <v>0</v>
      </c>
      <c r="ASN545" s="25">
        <f t="shared" si="1033"/>
        <v>0</v>
      </c>
      <c r="ASO545" s="25">
        <f t="shared" si="1850"/>
        <v>0</v>
      </c>
      <c r="ASP545" s="25">
        <f t="shared" si="1034"/>
        <v>0</v>
      </c>
      <c r="ASQ545" s="25">
        <f t="shared" si="1035"/>
        <v>0</v>
      </c>
      <c r="ASR545" s="30"/>
      <c r="ASS545" s="30"/>
      <c r="AST545" s="30"/>
      <c r="ASU545" s="25">
        <f t="shared" si="1851"/>
        <v>0</v>
      </c>
      <c r="ASV545" s="25">
        <f t="shared" si="1852"/>
        <v>0</v>
      </c>
      <c r="ASW545" s="25">
        <f t="shared" si="1853"/>
        <v>0</v>
      </c>
      <c r="ASX545" s="25">
        <f t="shared" si="1854"/>
        <v>0</v>
      </c>
      <c r="ASY545" s="25">
        <f t="shared" si="1855"/>
        <v>0</v>
      </c>
      <c r="ASZ545" s="25">
        <f t="shared" si="1856"/>
        <v>0</v>
      </c>
      <c r="ATA545" s="25">
        <f t="shared" si="1857"/>
        <v>73474.53</v>
      </c>
      <c r="ATB545" s="25">
        <f t="shared" si="1858"/>
        <v>71613.679999999993</v>
      </c>
      <c r="ATC545" s="25">
        <f t="shared" si="1859"/>
        <v>71613.679999999993</v>
      </c>
      <c r="ATD545" s="25">
        <f t="shared" si="1860"/>
        <v>15001.96</v>
      </c>
      <c r="ATE545" s="25">
        <f t="shared" si="1861"/>
        <v>15709.74</v>
      </c>
      <c r="ATF545" s="25">
        <f t="shared" si="1862"/>
        <v>15709.74</v>
      </c>
      <c r="ATG545" s="25">
        <f t="shared" si="1863"/>
        <v>0</v>
      </c>
      <c r="ATH545" s="25">
        <f t="shared" si="1036"/>
        <v>0</v>
      </c>
      <c r="ATI545" s="25">
        <f t="shared" si="1037"/>
        <v>0</v>
      </c>
      <c r="ATJ545" s="25">
        <f t="shared" si="1864"/>
        <v>0</v>
      </c>
      <c r="ATK545" s="25">
        <f t="shared" si="1038"/>
        <v>0</v>
      </c>
      <c r="ATL545" s="25">
        <f t="shared" si="1039"/>
        <v>0</v>
      </c>
      <c r="ATM545" s="30"/>
      <c r="ATN545" s="30"/>
      <c r="ATO545" s="30"/>
      <c r="ATP545" s="25">
        <f t="shared" si="1865"/>
        <v>0</v>
      </c>
      <c r="ATQ545" s="25">
        <f t="shared" si="1866"/>
        <v>0</v>
      </c>
      <c r="ATR545" s="25">
        <f t="shared" si="1867"/>
        <v>0</v>
      </c>
      <c r="ATS545" s="25">
        <f t="shared" si="1868"/>
        <v>0</v>
      </c>
      <c r="ATT545" s="25">
        <f t="shared" si="1869"/>
        <v>0</v>
      </c>
      <c r="ATU545" s="25">
        <f t="shared" si="1870"/>
        <v>0</v>
      </c>
      <c r="ATV545" s="25">
        <f t="shared" si="1871"/>
        <v>73421.460000000006</v>
      </c>
      <c r="ATW545" s="25">
        <f t="shared" si="1872"/>
        <v>73738.47</v>
      </c>
      <c r="ATX545" s="25">
        <f t="shared" si="1873"/>
        <v>73738.47</v>
      </c>
      <c r="ATY545" s="25">
        <f t="shared" si="1874"/>
        <v>16792.14</v>
      </c>
      <c r="ATZ545" s="25">
        <f t="shared" si="1875"/>
        <v>13429.73</v>
      </c>
      <c r="AUA545" s="25">
        <f t="shared" si="1876"/>
        <v>13429.73</v>
      </c>
      <c r="AUB545" s="25">
        <f t="shared" si="1877"/>
        <v>0</v>
      </c>
      <c r="AUC545" s="25">
        <f t="shared" si="1040"/>
        <v>0</v>
      </c>
      <c r="AUD545" s="25">
        <f t="shared" si="1041"/>
        <v>0</v>
      </c>
      <c r="AUE545" s="25">
        <f t="shared" si="1878"/>
        <v>0</v>
      </c>
      <c r="AUF545" s="25">
        <f t="shared" si="1042"/>
        <v>0</v>
      </c>
      <c r="AUG545" s="25">
        <f t="shared" si="1043"/>
        <v>0</v>
      </c>
      <c r="AUH545" s="30"/>
      <c r="AUI545" s="30"/>
      <c r="AUJ545" s="30"/>
      <c r="AUK545" s="25">
        <f t="shared" si="1879"/>
        <v>0</v>
      </c>
      <c r="AUL545" s="25">
        <f t="shared" si="1880"/>
        <v>0</v>
      </c>
      <c r="AUM545" s="25">
        <f t="shared" si="1881"/>
        <v>0</v>
      </c>
      <c r="AUN545" s="25">
        <f t="shared" si="1882"/>
        <v>0</v>
      </c>
      <c r="AUO545" s="25">
        <f t="shared" si="1883"/>
        <v>0</v>
      </c>
      <c r="AUP545" s="25">
        <f t="shared" si="1884"/>
        <v>0</v>
      </c>
      <c r="AUQ545" s="25">
        <f t="shared" si="1885"/>
        <v>72694.34</v>
      </c>
      <c r="AUR545" s="25">
        <f t="shared" si="1886"/>
        <v>72406.880000000005</v>
      </c>
      <c r="AUS545" s="25">
        <f t="shared" si="1887"/>
        <v>72406.880000000005</v>
      </c>
      <c r="AUT545" s="25">
        <f t="shared" si="1888"/>
        <v>17938.96</v>
      </c>
      <c r="AUU545" s="25">
        <f t="shared" si="1889"/>
        <v>14573.87</v>
      </c>
      <c r="AUV545" s="25">
        <f t="shared" si="1890"/>
        <v>14573.87</v>
      </c>
      <c r="AUW545" s="25">
        <f t="shared" si="1891"/>
        <v>0</v>
      </c>
      <c r="AUX545" s="25">
        <f t="shared" si="1044"/>
        <v>0</v>
      </c>
      <c r="AUY545" s="25">
        <f t="shared" si="1045"/>
        <v>0</v>
      </c>
      <c r="AUZ545" s="25">
        <f t="shared" si="1892"/>
        <v>0</v>
      </c>
      <c r="AVA545" s="25">
        <f t="shared" si="1046"/>
        <v>0</v>
      </c>
      <c r="AVB545" s="25">
        <f t="shared" si="1047"/>
        <v>0</v>
      </c>
      <c r="AVC545" s="59">
        <f t="shared" si="1893"/>
        <v>0</v>
      </c>
      <c r="AVD545" s="59">
        <f t="shared" si="1048"/>
        <v>0</v>
      </c>
      <c r="AVE545" s="59">
        <f t="shared" si="1048"/>
        <v>0</v>
      </c>
      <c r="AVF545" s="25">
        <f t="shared" si="1049"/>
        <v>0</v>
      </c>
      <c r="AVG545" s="25">
        <f t="shared" si="1050"/>
        <v>0</v>
      </c>
      <c r="AVH545" s="25">
        <f t="shared" si="1051"/>
        <v>0</v>
      </c>
      <c r="AVI545" s="25">
        <f t="shared" si="1052"/>
        <v>0</v>
      </c>
      <c r="AVJ545" s="25">
        <f t="shared" si="1053"/>
        <v>0</v>
      </c>
      <c r="AVK545" s="25">
        <f t="shared" si="1054"/>
        <v>0</v>
      </c>
      <c r="AVL545" s="25"/>
      <c r="AVM545" s="25"/>
      <c r="AVN545" s="25"/>
      <c r="AVO545" s="25"/>
      <c r="AVP545" s="25"/>
      <c r="AVQ545" s="25"/>
      <c r="AVR545" s="25">
        <f t="shared" si="1055"/>
        <v>0</v>
      </c>
      <c r="AVS545" s="25">
        <f t="shared" si="1056"/>
        <v>0</v>
      </c>
      <c r="AVT545" s="25">
        <f t="shared" si="1057"/>
        <v>0</v>
      </c>
      <c r="AVU545" s="25">
        <f t="shared" si="1058"/>
        <v>0</v>
      </c>
      <c r="AVV545" s="25">
        <f t="shared" si="1059"/>
        <v>0</v>
      </c>
      <c r="AVW545" s="25">
        <f t="shared" si="1060"/>
        <v>0</v>
      </c>
    </row>
    <row r="546" spans="1:1271" ht="24">
      <c r="A546" s="88" t="s">
        <v>73</v>
      </c>
      <c r="B546" s="88" t="s">
        <v>84</v>
      </c>
      <c r="C546" s="5"/>
      <c r="D546" s="99"/>
      <c r="E546" s="77"/>
      <c r="F546" s="38">
        <f t="shared" si="1061"/>
        <v>61788</v>
      </c>
      <c r="G546" s="38">
        <f t="shared" si="1061"/>
        <v>64299</v>
      </c>
      <c r="H546" s="38">
        <f t="shared" si="1061"/>
        <v>64299</v>
      </c>
      <c r="I546" s="25">
        <f t="shared" si="1062"/>
        <v>40096.730000000003</v>
      </c>
      <c r="J546" s="25">
        <f t="shared" si="1062"/>
        <v>40603.730000000003</v>
      </c>
      <c r="K546" s="25">
        <f t="shared" si="1062"/>
        <v>40603.730000000003</v>
      </c>
      <c r="L546" s="30"/>
      <c r="M546" s="30"/>
      <c r="N546" s="30"/>
      <c r="O546" s="25">
        <f t="shared" si="1063"/>
        <v>0</v>
      </c>
      <c r="P546" s="25">
        <f t="shared" si="1064"/>
        <v>0</v>
      </c>
      <c r="Q546" s="25">
        <f t="shared" si="1065"/>
        <v>0</v>
      </c>
      <c r="R546" s="25">
        <f t="shared" si="1066"/>
        <v>0</v>
      </c>
      <c r="S546" s="25">
        <f t="shared" si="1067"/>
        <v>0</v>
      </c>
      <c r="T546" s="25">
        <f t="shared" si="1068"/>
        <v>0</v>
      </c>
      <c r="U546" s="25">
        <f t="shared" si="1069"/>
        <v>68480.91</v>
      </c>
      <c r="V546" s="25">
        <f t="shared" si="1070"/>
        <v>0</v>
      </c>
      <c r="W546" s="25">
        <f t="shared" si="1071"/>
        <v>0</v>
      </c>
      <c r="X546" s="25">
        <f t="shared" si="1072"/>
        <v>32083.87</v>
      </c>
      <c r="Y546" s="25">
        <f t="shared" si="1073"/>
        <v>0</v>
      </c>
      <c r="Z546" s="25">
        <f t="shared" si="1074"/>
        <v>0</v>
      </c>
      <c r="AA546" s="25">
        <f t="shared" si="1075"/>
        <v>0</v>
      </c>
      <c r="AB546" s="25">
        <f t="shared" si="811"/>
        <v>0</v>
      </c>
      <c r="AC546" s="25">
        <f t="shared" si="811"/>
        <v>0</v>
      </c>
      <c r="AD546" s="25">
        <f t="shared" si="1076"/>
        <v>0</v>
      </c>
      <c r="AE546" s="25">
        <f t="shared" si="812"/>
        <v>0</v>
      </c>
      <c r="AF546" s="25">
        <f t="shared" si="812"/>
        <v>0</v>
      </c>
      <c r="AG546" s="30"/>
      <c r="AH546" s="30"/>
      <c r="AI546" s="30"/>
      <c r="AJ546" s="25">
        <f t="shared" si="1077"/>
        <v>0</v>
      </c>
      <c r="AK546" s="25">
        <f t="shared" si="1078"/>
        <v>0</v>
      </c>
      <c r="AL546" s="25">
        <f t="shared" si="1079"/>
        <v>0</v>
      </c>
      <c r="AM546" s="25">
        <f t="shared" si="1080"/>
        <v>0</v>
      </c>
      <c r="AN546" s="25">
        <f t="shared" si="1081"/>
        <v>0</v>
      </c>
      <c r="AO546" s="25">
        <f t="shared" si="1082"/>
        <v>0</v>
      </c>
      <c r="AP546" s="25">
        <f t="shared" si="1083"/>
        <v>64950.98</v>
      </c>
      <c r="AQ546" s="25">
        <f t="shared" si="1084"/>
        <v>57436.62</v>
      </c>
      <c r="AR546" s="25">
        <f t="shared" si="1085"/>
        <v>57436.62</v>
      </c>
      <c r="AS546" s="25">
        <f t="shared" si="1086"/>
        <v>19691.5</v>
      </c>
      <c r="AT546" s="25">
        <f t="shared" si="1087"/>
        <v>15379.01</v>
      </c>
      <c r="AU546" s="25">
        <f t="shared" si="1088"/>
        <v>15379.01</v>
      </c>
      <c r="AV546" s="25">
        <f t="shared" si="1089"/>
        <v>0</v>
      </c>
      <c r="AW546" s="25">
        <f t="shared" si="813"/>
        <v>0</v>
      </c>
      <c r="AX546" s="25">
        <f t="shared" si="814"/>
        <v>0</v>
      </c>
      <c r="AY546" s="25">
        <f t="shared" si="1090"/>
        <v>0</v>
      </c>
      <c r="AZ546" s="25">
        <f t="shared" si="815"/>
        <v>0</v>
      </c>
      <c r="BA546" s="25">
        <f t="shared" si="816"/>
        <v>0</v>
      </c>
      <c r="BB546" s="30"/>
      <c r="BC546" s="30"/>
      <c r="BD546" s="30"/>
      <c r="BE546" s="25">
        <f t="shared" si="1091"/>
        <v>0</v>
      </c>
      <c r="BF546" s="25">
        <f t="shared" si="1092"/>
        <v>0</v>
      </c>
      <c r="BG546" s="25">
        <f t="shared" si="1093"/>
        <v>0</v>
      </c>
      <c r="BH546" s="25">
        <f t="shared" si="1094"/>
        <v>0</v>
      </c>
      <c r="BI546" s="25">
        <f t="shared" si="1095"/>
        <v>0</v>
      </c>
      <c r="BJ546" s="25">
        <f t="shared" si="1096"/>
        <v>0</v>
      </c>
      <c r="BK546" s="25">
        <f t="shared" si="1097"/>
        <v>66155.960000000006</v>
      </c>
      <c r="BL546" s="25">
        <f t="shared" si="1098"/>
        <v>68848.960000000006</v>
      </c>
      <c r="BM546" s="25">
        <f t="shared" si="1099"/>
        <v>68848.960000000006</v>
      </c>
      <c r="BN546" s="25">
        <f t="shared" si="1100"/>
        <v>19581.03</v>
      </c>
      <c r="BO546" s="25">
        <f t="shared" si="1101"/>
        <v>20569.21</v>
      </c>
      <c r="BP546" s="25">
        <f t="shared" si="1102"/>
        <v>20569.21</v>
      </c>
      <c r="BQ546" s="25">
        <f t="shared" si="1103"/>
        <v>0</v>
      </c>
      <c r="BR546" s="25">
        <f t="shared" si="817"/>
        <v>0</v>
      </c>
      <c r="BS546" s="25">
        <f t="shared" si="818"/>
        <v>0</v>
      </c>
      <c r="BT546" s="25">
        <f t="shared" si="1104"/>
        <v>0</v>
      </c>
      <c r="BU546" s="25">
        <f t="shared" si="819"/>
        <v>0</v>
      </c>
      <c r="BV546" s="25">
        <f t="shared" si="820"/>
        <v>0</v>
      </c>
      <c r="BW546" s="30"/>
      <c r="BX546" s="30"/>
      <c r="BY546" s="30"/>
      <c r="BZ546" s="25">
        <f t="shared" si="1105"/>
        <v>0</v>
      </c>
      <c r="CA546" s="25">
        <f t="shared" si="1106"/>
        <v>0</v>
      </c>
      <c r="CB546" s="25">
        <f t="shared" si="1107"/>
        <v>0</v>
      </c>
      <c r="CC546" s="25">
        <f t="shared" si="1108"/>
        <v>0</v>
      </c>
      <c r="CD546" s="25">
        <f t="shared" si="1109"/>
        <v>0</v>
      </c>
      <c r="CE546" s="25">
        <f t="shared" si="1110"/>
        <v>0</v>
      </c>
      <c r="CF546" s="25">
        <f t="shared" si="1111"/>
        <v>0</v>
      </c>
      <c r="CG546" s="25">
        <f t="shared" si="1112"/>
        <v>0</v>
      </c>
      <c r="CH546" s="25">
        <f t="shared" si="1113"/>
        <v>0</v>
      </c>
      <c r="CI546" s="25">
        <f t="shared" si="1114"/>
        <v>0</v>
      </c>
      <c r="CJ546" s="25">
        <f t="shared" si="1115"/>
        <v>0</v>
      </c>
      <c r="CK546" s="25">
        <f t="shared" si="1116"/>
        <v>0</v>
      </c>
      <c r="CL546" s="25">
        <f t="shared" si="1117"/>
        <v>0</v>
      </c>
      <c r="CM546" s="25">
        <f t="shared" si="821"/>
        <v>0</v>
      </c>
      <c r="CN546" s="25">
        <f t="shared" si="822"/>
        <v>0</v>
      </c>
      <c r="CO546" s="25">
        <f t="shared" si="1118"/>
        <v>0</v>
      </c>
      <c r="CP546" s="25">
        <f t="shared" si="823"/>
        <v>0</v>
      </c>
      <c r="CQ546" s="25">
        <f t="shared" si="824"/>
        <v>0</v>
      </c>
      <c r="CR546" s="30"/>
      <c r="CS546" s="30"/>
      <c r="CT546" s="30"/>
      <c r="CU546" s="25">
        <f t="shared" si="1119"/>
        <v>0</v>
      </c>
      <c r="CV546" s="25">
        <f t="shared" si="1120"/>
        <v>0</v>
      </c>
      <c r="CW546" s="25">
        <f t="shared" si="1121"/>
        <v>0</v>
      </c>
      <c r="CX546" s="25">
        <f t="shared" si="1122"/>
        <v>0</v>
      </c>
      <c r="CY546" s="25">
        <f t="shared" si="1123"/>
        <v>0</v>
      </c>
      <c r="CZ546" s="25">
        <f t="shared" si="1124"/>
        <v>0</v>
      </c>
      <c r="DA546" s="25">
        <f t="shared" si="1125"/>
        <v>64417.82</v>
      </c>
      <c r="DB546" s="25">
        <f t="shared" si="1126"/>
        <v>64299.17</v>
      </c>
      <c r="DC546" s="25">
        <f t="shared" si="1127"/>
        <v>64299.17</v>
      </c>
      <c r="DD546" s="25">
        <f t="shared" si="1128"/>
        <v>21815.32</v>
      </c>
      <c r="DE546" s="25">
        <f t="shared" si="1129"/>
        <v>22944.12</v>
      </c>
      <c r="DF546" s="25">
        <f t="shared" si="1130"/>
        <v>22944.12</v>
      </c>
      <c r="DG546" s="25">
        <f t="shared" si="1131"/>
        <v>0</v>
      </c>
      <c r="DH546" s="25">
        <f t="shared" si="825"/>
        <v>0</v>
      </c>
      <c r="DI546" s="25">
        <f t="shared" si="826"/>
        <v>0</v>
      </c>
      <c r="DJ546" s="25">
        <f t="shared" si="1132"/>
        <v>0</v>
      </c>
      <c r="DK546" s="25">
        <f t="shared" si="827"/>
        <v>0</v>
      </c>
      <c r="DL546" s="25">
        <f t="shared" si="828"/>
        <v>0</v>
      </c>
      <c r="DM546" s="30"/>
      <c r="DN546" s="30"/>
      <c r="DO546" s="30"/>
      <c r="DP546" s="25">
        <f t="shared" si="1133"/>
        <v>0</v>
      </c>
      <c r="DQ546" s="25">
        <f t="shared" si="1134"/>
        <v>0</v>
      </c>
      <c r="DR546" s="25">
        <f t="shared" si="1135"/>
        <v>0</v>
      </c>
      <c r="DS546" s="25">
        <f t="shared" si="1136"/>
        <v>0</v>
      </c>
      <c r="DT546" s="25">
        <f t="shared" si="1137"/>
        <v>0</v>
      </c>
      <c r="DU546" s="25">
        <f t="shared" si="1138"/>
        <v>0</v>
      </c>
      <c r="DV546" s="25">
        <f t="shared" si="1139"/>
        <v>65053.72</v>
      </c>
      <c r="DW546" s="25">
        <f t="shared" si="1140"/>
        <v>65150.39</v>
      </c>
      <c r="DX546" s="25">
        <f t="shared" si="1141"/>
        <v>65150.39</v>
      </c>
      <c r="DY546" s="25">
        <f t="shared" si="1142"/>
        <v>22925.72</v>
      </c>
      <c r="DZ546" s="25">
        <f t="shared" si="1143"/>
        <v>24047.8</v>
      </c>
      <c r="EA546" s="25">
        <f t="shared" si="1144"/>
        <v>24047.8</v>
      </c>
      <c r="EB546" s="25">
        <f t="shared" si="1145"/>
        <v>0</v>
      </c>
      <c r="EC546" s="25">
        <f t="shared" si="829"/>
        <v>0</v>
      </c>
      <c r="ED546" s="25">
        <f t="shared" si="830"/>
        <v>0</v>
      </c>
      <c r="EE546" s="25">
        <f t="shared" si="1146"/>
        <v>0</v>
      </c>
      <c r="EF546" s="25">
        <f t="shared" si="831"/>
        <v>0</v>
      </c>
      <c r="EG546" s="25">
        <f t="shared" si="832"/>
        <v>0</v>
      </c>
      <c r="EH546" s="30"/>
      <c r="EI546" s="30"/>
      <c r="EJ546" s="30"/>
      <c r="EK546" s="25">
        <f t="shared" si="1147"/>
        <v>0</v>
      </c>
      <c r="EL546" s="25">
        <f t="shared" si="1148"/>
        <v>0</v>
      </c>
      <c r="EM546" s="25">
        <f t="shared" si="1149"/>
        <v>0</v>
      </c>
      <c r="EN546" s="25">
        <f t="shared" si="1150"/>
        <v>0</v>
      </c>
      <c r="EO546" s="25">
        <f t="shared" si="1151"/>
        <v>0</v>
      </c>
      <c r="EP546" s="25">
        <f t="shared" si="1152"/>
        <v>0</v>
      </c>
      <c r="EQ546" s="25">
        <f t="shared" si="1153"/>
        <v>66731.34</v>
      </c>
      <c r="ER546" s="25">
        <f t="shared" si="1154"/>
        <v>69442.86</v>
      </c>
      <c r="ES546" s="25">
        <f t="shared" si="1155"/>
        <v>69442.86</v>
      </c>
      <c r="ET546" s="25">
        <f t="shared" si="1156"/>
        <v>23475.65</v>
      </c>
      <c r="EU546" s="25">
        <f t="shared" si="1157"/>
        <v>24465.599999999999</v>
      </c>
      <c r="EV546" s="25">
        <f t="shared" si="1158"/>
        <v>24465.599999999999</v>
      </c>
      <c r="EW546" s="25">
        <f t="shared" si="1159"/>
        <v>0</v>
      </c>
      <c r="EX546" s="25">
        <f t="shared" si="833"/>
        <v>0</v>
      </c>
      <c r="EY546" s="25">
        <f t="shared" si="834"/>
        <v>0</v>
      </c>
      <c r="EZ546" s="25">
        <f t="shared" si="1160"/>
        <v>0</v>
      </c>
      <c r="FA546" s="25">
        <f t="shared" si="835"/>
        <v>0</v>
      </c>
      <c r="FB546" s="25">
        <f t="shared" si="836"/>
        <v>0</v>
      </c>
      <c r="FC546" s="30"/>
      <c r="FD546" s="30"/>
      <c r="FE546" s="30"/>
      <c r="FF546" s="25">
        <f t="shared" si="1161"/>
        <v>0</v>
      </c>
      <c r="FG546" s="25">
        <f t="shared" si="1162"/>
        <v>0</v>
      </c>
      <c r="FH546" s="25">
        <f t="shared" si="1163"/>
        <v>0</v>
      </c>
      <c r="FI546" s="25">
        <f t="shared" si="1164"/>
        <v>0</v>
      </c>
      <c r="FJ546" s="25">
        <f t="shared" si="1165"/>
        <v>0</v>
      </c>
      <c r="FK546" s="25">
        <f t="shared" si="1166"/>
        <v>0</v>
      </c>
      <c r="FL546" s="25">
        <f t="shared" si="1167"/>
        <v>64448.46</v>
      </c>
      <c r="FM546" s="25">
        <f t="shared" si="1168"/>
        <v>63545.34</v>
      </c>
      <c r="FN546" s="25">
        <f t="shared" si="1169"/>
        <v>63545.34</v>
      </c>
      <c r="FO546" s="25">
        <f t="shared" si="1170"/>
        <v>17181.84</v>
      </c>
      <c r="FP546" s="25">
        <f t="shared" si="1171"/>
        <v>17989.849999999999</v>
      </c>
      <c r="FQ546" s="25">
        <f t="shared" si="1172"/>
        <v>17989.849999999999</v>
      </c>
      <c r="FR546" s="25">
        <f t="shared" si="1173"/>
        <v>0</v>
      </c>
      <c r="FS546" s="25">
        <f t="shared" si="837"/>
        <v>0</v>
      </c>
      <c r="FT546" s="25">
        <f t="shared" si="838"/>
        <v>0</v>
      </c>
      <c r="FU546" s="25">
        <f t="shared" si="1174"/>
        <v>0</v>
      </c>
      <c r="FV546" s="25">
        <f t="shared" si="839"/>
        <v>0</v>
      </c>
      <c r="FW546" s="25">
        <f t="shared" si="840"/>
        <v>0</v>
      </c>
      <c r="FX546" s="30"/>
      <c r="FY546" s="30"/>
      <c r="FZ546" s="30"/>
      <c r="GA546" s="25">
        <f t="shared" si="1176"/>
        <v>0</v>
      </c>
      <c r="GB546" s="25">
        <f t="shared" si="1177"/>
        <v>0</v>
      </c>
      <c r="GC546" s="25">
        <f t="shared" si="1178"/>
        <v>0</v>
      </c>
      <c r="GD546" s="25">
        <f t="shared" si="1179"/>
        <v>0</v>
      </c>
      <c r="GE546" s="25">
        <f t="shared" si="1180"/>
        <v>0</v>
      </c>
      <c r="GF546" s="25">
        <f t="shared" si="1181"/>
        <v>0</v>
      </c>
      <c r="GG546" s="25">
        <f t="shared" si="1182"/>
        <v>0</v>
      </c>
      <c r="GH546" s="25">
        <f t="shared" si="1183"/>
        <v>0</v>
      </c>
      <c r="GI546" s="25">
        <f t="shared" si="1184"/>
        <v>0</v>
      </c>
      <c r="GJ546" s="25">
        <f t="shared" si="1185"/>
        <v>0</v>
      </c>
      <c r="GK546" s="25">
        <f t="shared" si="1186"/>
        <v>0</v>
      </c>
      <c r="GL546" s="25">
        <f t="shared" si="1187"/>
        <v>0</v>
      </c>
      <c r="GM546" s="25">
        <f t="shared" si="1188"/>
        <v>0</v>
      </c>
      <c r="GN546" s="25">
        <f t="shared" si="842"/>
        <v>0</v>
      </c>
      <c r="GO546" s="25">
        <f t="shared" si="843"/>
        <v>0</v>
      </c>
      <c r="GP546" s="25">
        <f t="shared" si="1189"/>
        <v>0</v>
      </c>
      <c r="GQ546" s="25">
        <f t="shared" si="844"/>
        <v>0</v>
      </c>
      <c r="GR546" s="25">
        <f t="shared" si="845"/>
        <v>0</v>
      </c>
      <c r="GS546" s="30"/>
      <c r="GT546" s="30"/>
      <c r="GU546" s="30"/>
      <c r="GV546" s="25">
        <f t="shared" si="1190"/>
        <v>0</v>
      </c>
      <c r="GW546" s="25">
        <f t="shared" si="1191"/>
        <v>0</v>
      </c>
      <c r="GX546" s="25">
        <f t="shared" si="1192"/>
        <v>0</v>
      </c>
      <c r="GY546" s="25">
        <f t="shared" si="1193"/>
        <v>0</v>
      </c>
      <c r="GZ546" s="25">
        <f t="shared" si="1194"/>
        <v>0</v>
      </c>
      <c r="HA546" s="25">
        <f t="shared" si="1195"/>
        <v>0</v>
      </c>
      <c r="HB546" s="25">
        <f t="shared" si="1196"/>
        <v>64375.51</v>
      </c>
      <c r="HC546" s="25">
        <f t="shared" si="1197"/>
        <v>58984.78</v>
      </c>
      <c r="HD546" s="25">
        <f t="shared" si="1198"/>
        <v>58984.78</v>
      </c>
      <c r="HE546" s="25">
        <f t="shared" si="1199"/>
        <v>31008.880000000001</v>
      </c>
      <c r="HF546" s="25">
        <f t="shared" si="1200"/>
        <v>32575.23</v>
      </c>
      <c r="HG546" s="25">
        <f t="shared" si="1201"/>
        <v>32575.23</v>
      </c>
      <c r="HH546" s="25">
        <f t="shared" si="1202"/>
        <v>0</v>
      </c>
      <c r="HI546" s="25">
        <f t="shared" si="846"/>
        <v>0</v>
      </c>
      <c r="HJ546" s="25">
        <f t="shared" si="847"/>
        <v>0</v>
      </c>
      <c r="HK546" s="25">
        <f t="shared" si="1203"/>
        <v>0</v>
      </c>
      <c r="HL546" s="25">
        <f t="shared" si="848"/>
        <v>0</v>
      </c>
      <c r="HM546" s="25">
        <f t="shared" si="849"/>
        <v>0</v>
      </c>
      <c r="HN546" s="30"/>
      <c r="HO546" s="30"/>
      <c r="HP546" s="30"/>
      <c r="HQ546" s="25">
        <f t="shared" si="1204"/>
        <v>0</v>
      </c>
      <c r="HR546" s="25">
        <f t="shared" si="1205"/>
        <v>0</v>
      </c>
      <c r="HS546" s="25">
        <f t="shared" si="1206"/>
        <v>0</v>
      </c>
      <c r="HT546" s="25">
        <f t="shared" si="1207"/>
        <v>0</v>
      </c>
      <c r="HU546" s="25">
        <f t="shared" si="1208"/>
        <v>0</v>
      </c>
      <c r="HV546" s="25">
        <f t="shared" si="1209"/>
        <v>0</v>
      </c>
      <c r="HW546" s="25">
        <f t="shared" si="1210"/>
        <v>50978.66</v>
      </c>
      <c r="HX546" s="25">
        <f t="shared" si="1211"/>
        <v>64667.4</v>
      </c>
      <c r="HY546" s="25">
        <f t="shared" si="1212"/>
        <v>64667.4</v>
      </c>
      <c r="HZ546" s="25">
        <f t="shared" si="1213"/>
        <v>17707.57</v>
      </c>
      <c r="IA546" s="25">
        <f t="shared" si="1214"/>
        <v>17591.25</v>
      </c>
      <c r="IB546" s="25">
        <f t="shared" si="1215"/>
        <v>17591.25</v>
      </c>
      <c r="IC546" s="25">
        <f t="shared" si="1216"/>
        <v>0</v>
      </c>
      <c r="ID546" s="25">
        <f t="shared" si="850"/>
        <v>0</v>
      </c>
      <c r="IE546" s="25">
        <f t="shared" si="851"/>
        <v>0</v>
      </c>
      <c r="IF546" s="25">
        <f t="shared" si="1217"/>
        <v>0</v>
      </c>
      <c r="IG546" s="25">
        <f t="shared" si="852"/>
        <v>0</v>
      </c>
      <c r="IH546" s="25">
        <f t="shared" si="853"/>
        <v>0</v>
      </c>
      <c r="II546" s="30"/>
      <c r="IJ546" s="30"/>
      <c r="IK546" s="30"/>
      <c r="IL546" s="25">
        <f t="shared" si="1218"/>
        <v>0</v>
      </c>
      <c r="IM546" s="25">
        <f t="shared" si="1219"/>
        <v>0</v>
      </c>
      <c r="IN546" s="25">
        <f t="shared" si="1220"/>
        <v>0</v>
      </c>
      <c r="IO546" s="25">
        <f t="shared" si="1221"/>
        <v>0</v>
      </c>
      <c r="IP546" s="25">
        <f t="shared" si="1222"/>
        <v>0</v>
      </c>
      <c r="IQ546" s="25">
        <f t="shared" si="1223"/>
        <v>0</v>
      </c>
      <c r="IR546" s="25">
        <f t="shared" si="1224"/>
        <v>64459.7</v>
      </c>
      <c r="IS546" s="25">
        <f t="shared" si="1225"/>
        <v>64677.21</v>
      </c>
      <c r="IT546" s="25">
        <f t="shared" si="1226"/>
        <v>64677.21</v>
      </c>
      <c r="IU546" s="25">
        <f t="shared" si="1227"/>
        <v>18550.79</v>
      </c>
      <c r="IV546" s="25">
        <f t="shared" si="1228"/>
        <v>19370.97</v>
      </c>
      <c r="IW546" s="25">
        <f t="shared" si="1229"/>
        <v>19370.97</v>
      </c>
      <c r="IX546" s="25">
        <f t="shared" si="1230"/>
        <v>0</v>
      </c>
      <c r="IY546" s="25">
        <f t="shared" si="854"/>
        <v>0</v>
      </c>
      <c r="IZ546" s="25">
        <f t="shared" si="855"/>
        <v>0</v>
      </c>
      <c r="JA546" s="25">
        <f t="shared" si="1231"/>
        <v>0</v>
      </c>
      <c r="JB546" s="25">
        <f t="shared" si="856"/>
        <v>0</v>
      </c>
      <c r="JC546" s="25">
        <f t="shared" si="857"/>
        <v>0</v>
      </c>
      <c r="JD546" s="30"/>
      <c r="JE546" s="30"/>
      <c r="JF546" s="30"/>
      <c r="JG546" s="25">
        <f t="shared" si="1232"/>
        <v>0</v>
      </c>
      <c r="JH546" s="25">
        <f t="shared" si="1233"/>
        <v>0</v>
      </c>
      <c r="JI546" s="25">
        <f t="shared" si="1234"/>
        <v>0</v>
      </c>
      <c r="JJ546" s="25">
        <f t="shared" si="1235"/>
        <v>0</v>
      </c>
      <c r="JK546" s="25">
        <f t="shared" si="1236"/>
        <v>0</v>
      </c>
      <c r="JL546" s="25">
        <f t="shared" si="1237"/>
        <v>0</v>
      </c>
      <c r="JM546" s="25">
        <f t="shared" si="1238"/>
        <v>64426.47</v>
      </c>
      <c r="JN546" s="25">
        <f t="shared" si="1239"/>
        <v>61872.73</v>
      </c>
      <c r="JO546" s="25">
        <f t="shared" si="1240"/>
        <v>61872.73</v>
      </c>
      <c r="JP546" s="25">
        <f t="shared" si="1241"/>
        <v>26701.040000000001</v>
      </c>
      <c r="JQ546" s="25">
        <f t="shared" si="1242"/>
        <v>27985.07</v>
      </c>
      <c r="JR546" s="25">
        <f t="shared" si="1243"/>
        <v>27985.07</v>
      </c>
      <c r="JS546" s="25">
        <f t="shared" si="1244"/>
        <v>0</v>
      </c>
      <c r="JT546" s="25">
        <f t="shared" si="858"/>
        <v>0</v>
      </c>
      <c r="JU546" s="25">
        <f t="shared" si="859"/>
        <v>0</v>
      </c>
      <c r="JV546" s="25">
        <f t="shared" si="1245"/>
        <v>0</v>
      </c>
      <c r="JW546" s="25">
        <f t="shared" si="860"/>
        <v>0</v>
      </c>
      <c r="JX546" s="25">
        <f t="shared" si="861"/>
        <v>0</v>
      </c>
      <c r="JY546" s="30"/>
      <c r="JZ546" s="30"/>
      <c r="KA546" s="30"/>
      <c r="KB546" s="25">
        <f t="shared" si="1246"/>
        <v>0</v>
      </c>
      <c r="KC546" s="25">
        <f t="shared" si="1247"/>
        <v>0</v>
      </c>
      <c r="KD546" s="25">
        <f t="shared" si="1248"/>
        <v>0</v>
      </c>
      <c r="KE546" s="25">
        <f t="shared" si="1249"/>
        <v>0</v>
      </c>
      <c r="KF546" s="25">
        <f t="shared" si="1250"/>
        <v>0</v>
      </c>
      <c r="KG546" s="25">
        <f t="shared" si="1251"/>
        <v>0</v>
      </c>
      <c r="KH546" s="25">
        <f t="shared" si="1252"/>
        <v>64931.83</v>
      </c>
      <c r="KI546" s="25">
        <f t="shared" si="1253"/>
        <v>67376.7</v>
      </c>
      <c r="KJ546" s="25">
        <f t="shared" si="1254"/>
        <v>67376.7</v>
      </c>
      <c r="KK546" s="25">
        <f t="shared" si="1255"/>
        <v>17284.189999999999</v>
      </c>
      <c r="KL546" s="25">
        <f t="shared" si="1256"/>
        <v>18086.84</v>
      </c>
      <c r="KM546" s="25">
        <f t="shared" si="1257"/>
        <v>18086.84</v>
      </c>
      <c r="KN546" s="25">
        <f t="shared" si="1258"/>
        <v>0</v>
      </c>
      <c r="KO546" s="25">
        <f t="shared" si="862"/>
        <v>0</v>
      </c>
      <c r="KP546" s="25">
        <f t="shared" si="863"/>
        <v>0</v>
      </c>
      <c r="KQ546" s="25">
        <f t="shared" si="1259"/>
        <v>0</v>
      </c>
      <c r="KR546" s="25">
        <f t="shared" si="864"/>
        <v>0</v>
      </c>
      <c r="KS546" s="25">
        <f t="shared" si="865"/>
        <v>0</v>
      </c>
      <c r="KT546" s="30"/>
      <c r="KU546" s="30"/>
      <c r="KV546" s="30"/>
      <c r="KW546" s="25">
        <f t="shared" si="1260"/>
        <v>0</v>
      </c>
      <c r="KX546" s="25">
        <f t="shared" si="1261"/>
        <v>0</v>
      </c>
      <c r="KY546" s="25">
        <f t="shared" si="1262"/>
        <v>0</v>
      </c>
      <c r="KZ546" s="25">
        <f t="shared" si="1263"/>
        <v>0</v>
      </c>
      <c r="LA546" s="25">
        <f t="shared" si="1264"/>
        <v>0</v>
      </c>
      <c r="LB546" s="25">
        <f t="shared" si="1265"/>
        <v>0</v>
      </c>
      <c r="LC546" s="25">
        <f t="shared" si="1266"/>
        <v>64615.05</v>
      </c>
      <c r="LD546" s="25">
        <f t="shared" si="1267"/>
        <v>66094.61</v>
      </c>
      <c r="LE546" s="25">
        <f t="shared" si="1268"/>
        <v>66094.61</v>
      </c>
      <c r="LF546" s="25">
        <f t="shared" si="1269"/>
        <v>15669.39</v>
      </c>
      <c r="LG546" s="25">
        <f t="shared" si="1270"/>
        <v>16412.740000000002</v>
      </c>
      <c r="LH546" s="25">
        <f t="shared" si="1271"/>
        <v>16412.740000000002</v>
      </c>
      <c r="LI546" s="25">
        <f t="shared" si="1272"/>
        <v>0</v>
      </c>
      <c r="LJ546" s="25">
        <f t="shared" si="866"/>
        <v>0</v>
      </c>
      <c r="LK546" s="25">
        <f t="shared" si="867"/>
        <v>0</v>
      </c>
      <c r="LL546" s="25">
        <f t="shared" si="1273"/>
        <v>0</v>
      </c>
      <c r="LM546" s="25">
        <f t="shared" si="868"/>
        <v>0</v>
      </c>
      <c r="LN546" s="25">
        <f t="shared" si="869"/>
        <v>0</v>
      </c>
      <c r="LO546" s="30"/>
      <c r="LP546" s="30"/>
      <c r="LQ546" s="30"/>
      <c r="LR546" s="25">
        <f t="shared" si="1274"/>
        <v>0</v>
      </c>
      <c r="LS546" s="25">
        <f t="shared" si="1275"/>
        <v>0</v>
      </c>
      <c r="LT546" s="25">
        <f t="shared" si="1276"/>
        <v>0</v>
      </c>
      <c r="LU546" s="25">
        <f t="shared" si="1277"/>
        <v>0</v>
      </c>
      <c r="LV546" s="25">
        <f t="shared" si="1278"/>
        <v>0</v>
      </c>
      <c r="LW546" s="25">
        <f t="shared" si="1279"/>
        <v>0</v>
      </c>
      <c r="LX546" s="25">
        <f t="shared" si="1280"/>
        <v>64616.639999999999</v>
      </c>
      <c r="LY546" s="25">
        <f t="shared" si="1281"/>
        <v>60048.37</v>
      </c>
      <c r="LZ546" s="25">
        <f t="shared" si="1282"/>
        <v>60048.37</v>
      </c>
      <c r="MA546" s="25">
        <f t="shared" si="1283"/>
        <v>22520.81</v>
      </c>
      <c r="MB546" s="25">
        <f t="shared" si="1284"/>
        <v>23571.66</v>
      </c>
      <c r="MC546" s="25">
        <f t="shared" si="1285"/>
        <v>23571.66</v>
      </c>
      <c r="MD546" s="25">
        <f t="shared" si="1286"/>
        <v>0</v>
      </c>
      <c r="ME546" s="25">
        <f t="shared" si="870"/>
        <v>0</v>
      </c>
      <c r="MF546" s="25">
        <f t="shared" si="871"/>
        <v>0</v>
      </c>
      <c r="MG546" s="25">
        <f t="shared" si="1287"/>
        <v>0</v>
      </c>
      <c r="MH546" s="25">
        <f t="shared" si="872"/>
        <v>0</v>
      </c>
      <c r="MI546" s="25">
        <f t="shared" si="873"/>
        <v>0</v>
      </c>
      <c r="MJ546" s="30"/>
      <c r="MK546" s="30"/>
      <c r="ML546" s="30"/>
      <c r="MM546" s="25">
        <f t="shared" si="1288"/>
        <v>0</v>
      </c>
      <c r="MN546" s="25">
        <f t="shared" si="1289"/>
        <v>0</v>
      </c>
      <c r="MO546" s="25">
        <f t="shared" si="1290"/>
        <v>0</v>
      </c>
      <c r="MP546" s="25">
        <f t="shared" si="1291"/>
        <v>0</v>
      </c>
      <c r="MQ546" s="25">
        <f t="shared" si="1292"/>
        <v>0</v>
      </c>
      <c r="MR546" s="25">
        <f t="shared" si="1293"/>
        <v>0</v>
      </c>
      <c r="MS546" s="25">
        <f t="shared" si="1294"/>
        <v>64829.36</v>
      </c>
      <c r="MT546" s="25">
        <f t="shared" si="1295"/>
        <v>60174.21</v>
      </c>
      <c r="MU546" s="25">
        <f t="shared" si="1296"/>
        <v>60174.21</v>
      </c>
      <c r="MV546" s="25">
        <f t="shared" si="1297"/>
        <v>23494.15</v>
      </c>
      <c r="MW546" s="25">
        <f t="shared" si="1298"/>
        <v>24600.22</v>
      </c>
      <c r="MX546" s="25">
        <f t="shared" si="1299"/>
        <v>24600.22</v>
      </c>
      <c r="MY546" s="25">
        <f t="shared" si="1300"/>
        <v>0</v>
      </c>
      <c r="MZ546" s="25">
        <f t="shared" si="874"/>
        <v>0</v>
      </c>
      <c r="NA546" s="25">
        <f t="shared" si="875"/>
        <v>0</v>
      </c>
      <c r="NB546" s="25">
        <f t="shared" si="1301"/>
        <v>0</v>
      </c>
      <c r="NC546" s="25">
        <f t="shared" si="876"/>
        <v>0</v>
      </c>
      <c r="ND546" s="25">
        <f t="shared" si="877"/>
        <v>0</v>
      </c>
      <c r="NE546" s="30"/>
      <c r="NF546" s="30"/>
      <c r="NG546" s="30"/>
      <c r="NH546" s="25">
        <f t="shared" si="1302"/>
        <v>0</v>
      </c>
      <c r="NI546" s="25">
        <f t="shared" si="1303"/>
        <v>0</v>
      </c>
      <c r="NJ546" s="25">
        <f t="shared" si="1304"/>
        <v>0</v>
      </c>
      <c r="NK546" s="25">
        <f t="shared" si="1305"/>
        <v>0</v>
      </c>
      <c r="NL546" s="25">
        <f t="shared" si="1306"/>
        <v>0</v>
      </c>
      <c r="NM546" s="25">
        <f t="shared" si="1307"/>
        <v>0</v>
      </c>
      <c r="NN546" s="25">
        <f t="shared" si="1308"/>
        <v>64323.51</v>
      </c>
      <c r="NO546" s="25">
        <f t="shared" si="1309"/>
        <v>57712.86</v>
      </c>
      <c r="NP546" s="25">
        <f t="shared" si="1310"/>
        <v>57712.86</v>
      </c>
      <c r="NQ546" s="25">
        <f t="shared" si="1311"/>
        <v>16761.689999999999</v>
      </c>
      <c r="NR546" s="25">
        <f t="shared" si="1312"/>
        <v>17518.29</v>
      </c>
      <c r="NS546" s="25">
        <f t="shared" si="1313"/>
        <v>17518.29</v>
      </c>
      <c r="NT546" s="25">
        <f t="shared" si="1314"/>
        <v>0</v>
      </c>
      <c r="NU546" s="25">
        <f t="shared" si="878"/>
        <v>0</v>
      </c>
      <c r="NV546" s="25">
        <f t="shared" si="879"/>
        <v>0</v>
      </c>
      <c r="NW546" s="25">
        <f t="shared" si="1315"/>
        <v>0</v>
      </c>
      <c r="NX546" s="25">
        <f t="shared" si="880"/>
        <v>0</v>
      </c>
      <c r="NY546" s="25">
        <f t="shared" si="881"/>
        <v>0</v>
      </c>
      <c r="NZ546" s="30"/>
      <c r="OA546" s="30"/>
      <c r="OB546" s="30"/>
      <c r="OC546" s="25">
        <f t="shared" si="1316"/>
        <v>0</v>
      </c>
      <c r="OD546" s="25">
        <f t="shared" si="1317"/>
        <v>0</v>
      </c>
      <c r="OE546" s="25">
        <f t="shared" si="1318"/>
        <v>0</v>
      </c>
      <c r="OF546" s="25">
        <f t="shared" si="1319"/>
        <v>0</v>
      </c>
      <c r="OG546" s="25">
        <f t="shared" si="1320"/>
        <v>0</v>
      </c>
      <c r="OH546" s="25">
        <f t="shared" si="1321"/>
        <v>0</v>
      </c>
      <c r="OI546" s="25">
        <f t="shared" si="1322"/>
        <v>64909.62</v>
      </c>
      <c r="OJ546" s="25">
        <f t="shared" si="1323"/>
        <v>63878.43</v>
      </c>
      <c r="OK546" s="25">
        <f t="shared" si="1324"/>
        <v>63878.43</v>
      </c>
      <c r="OL546" s="25">
        <f t="shared" si="1325"/>
        <v>24257.73</v>
      </c>
      <c r="OM546" s="25">
        <f t="shared" si="1326"/>
        <v>25387.73</v>
      </c>
      <c r="ON546" s="25">
        <f t="shared" si="1327"/>
        <v>25387.73</v>
      </c>
      <c r="OO546" s="25">
        <f t="shared" si="1328"/>
        <v>0</v>
      </c>
      <c r="OP546" s="25">
        <f t="shared" si="882"/>
        <v>0</v>
      </c>
      <c r="OQ546" s="25">
        <f t="shared" si="883"/>
        <v>0</v>
      </c>
      <c r="OR546" s="25">
        <f t="shared" si="1329"/>
        <v>0</v>
      </c>
      <c r="OS546" s="25">
        <f t="shared" si="884"/>
        <v>0</v>
      </c>
      <c r="OT546" s="25">
        <f t="shared" si="885"/>
        <v>0</v>
      </c>
      <c r="OU546" s="30"/>
      <c r="OV546" s="30"/>
      <c r="OW546" s="30"/>
      <c r="OX546" s="25">
        <f t="shared" si="1330"/>
        <v>0</v>
      </c>
      <c r="OY546" s="25">
        <f t="shared" si="1331"/>
        <v>0</v>
      </c>
      <c r="OZ546" s="25">
        <f t="shared" si="1332"/>
        <v>0</v>
      </c>
      <c r="PA546" s="25">
        <f t="shared" si="1333"/>
        <v>0</v>
      </c>
      <c r="PB546" s="25">
        <f t="shared" si="1334"/>
        <v>0</v>
      </c>
      <c r="PC546" s="25">
        <f t="shared" si="1335"/>
        <v>0</v>
      </c>
      <c r="PD546" s="25">
        <f t="shared" si="1336"/>
        <v>64629.84</v>
      </c>
      <c r="PE546" s="25">
        <f t="shared" si="1337"/>
        <v>60914.79</v>
      </c>
      <c r="PF546" s="25">
        <f t="shared" si="1338"/>
        <v>60914.79</v>
      </c>
      <c r="PG546" s="25">
        <f t="shared" si="1339"/>
        <v>19646.34</v>
      </c>
      <c r="PH546" s="25">
        <f t="shared" si="1340"/>
        <v>20539.54</v>
      </c>
      <c r="PI546" s="25">
        <f t="shared" si="1341"/>
        <v>20539.54</v>
      </c>
      <c r="PJ546" s="25">
        <f t="shared" si="1342"/>
        <v>0</v>
      </c>
      <c r="PK546" s="25">
        <f t="shared" si="886"/>
        <v>0</v>
      </c>
      <c r="PL546" s="25">
        <f t="shared" si="887"/>
        <v>0</v>
      </c>
      <c r="PM546" s="25">
        <f t="shared" si="1343"/>
        <v>0</v>
      </c>
      <c r="PN546" s="25">
        <f t="shared" si="888"/>
        <v>0</v>
      </c>
      <c r="PO546" s="25">
        <f t="shared" si="889"/>
        <v>0</v>
      </c>
      <c r="PP546" s="30"/>
      <c r="PQ546" s="30"/>
      <c r="PR546" s="30"/>
      <c r="PS546" s="25">
        <f t="shared" si="1344"/>
        <v>0</v>
      </c>
      <c r="PT546" s="25">
        <f t="shared" si="1345"/>
        <v>0</v>
      </c>
      <c r="PU546" s="25">
        <f t="shared" si="1346"/>
        <v>0</v>
      </c>
      <c r="PV546" s="25">
        <f t="shared" si="1347"/>
        <v>0</v>
      </c>
      <c r="PW546" s="25">
        <f t="shared" si="1348"/>
        <v>0</v>
      </c>
      <c r="PX546" s="25">
        <f t="shared" si="1349"/>
        <v>0</v>
      </c>
      <c r="PY546" s="25">
        <f t="shared" si="1350"/>
        <v>64946.98</v>
      </c>
      <c r="PZ546" s="25">
        <f t="shared" si="1351"/>
        <v>60178.61</v>
      </c>
      <c r="QA546" s="25">
        <f t="shared" si="1352"/>
        <v>60178.61</v>
      </c>
      <c r="QB546" s="25">
        <f t="shared" si="1353"/>
        <v>22306.400000000001</v>
      </c>
      <c r="QC546" s="25">
        <f t="shared" si="1354"/>
        <v>23345.71</v>
      </c>
      <c r="QD546" s="25">
        <f t="shared" si="1355"/>
        <v>23345.71</v>
      </c>
      <c r="QE546" s="25">
        <f t="shared" si="1356"/>
        <v>0</v>
      </c>
      <c r="QF546" s="25">
        <f t="shared" si="890"/>
        <v>0</v>
      </c>
      <c r="QG546" s="25">
        <f t="shared" si="891"/>
        <v>0</v>
      </c>
      <c r="QH546" s="25">
        <f t="shared" si="1357"/>
        <v>0</v>
      </c>
      <c r="QI546" s="25">
        <f t="shared" si="892"/>
        <v>0</v>
      </c>
      <c r="QJ546" s="25">
        <f t="shared" si="893"/>
        <v>0</v>
      </c>
      <c r="QK546" s="30"/>
      <c r="QL546" s="30"/>
      <c r="QM546" s="30"/>
      <c r="QN546" s="25">
        <f t="shared" si="1358"/>
        <v>0</v>
      </c>
      <c r="QO546" s="25">
        <f t="shared" si="1359"/>
        <v>0</v>
      </c>
      <c r="QP546" s="25">
        <f t="shared" si="1360"/>
        <v>0</v>
      </c>
      <c r="QQ546" s="25">
        <f t="shared" si="1361"/>
        <v>0</v>
      </c>
      <c r="QR546" s="25">
        <f t="shared" si="1362"/>
        <v>0</v>
      </c>
      <c r="QS546" s="25">
        <f t="shared" si="1363"/>
        <v>0</v>
      </c>
      <c r="QT546" s="25">
        <f t="shared" si="1364"/>
        <v>64524.43</v>
      </c>
      <c r="QU546" s="25">
        <f t="shared" si="1365"/>
        <v>64028.34</v>
      </c>
      <c r="QV546" s="25">
        <f t="shared" si="1366"/>
        <v>64028.34</v>
      </c>
      <c r="QW546" s="25">
        <f t="shared" si="1367"/>
        <v>20744.37</v>
      </c>
      <c r="QX546" s="25">
        <f t="shared" si="1368"/>
        <v>21672.34</v>
      </c>
      <c r="QY546" s="25">
        <f t="shared" si="1369"/>
        <v>21672.34</v>
      </c>
      <c r="QZ546" s="25">
        <f t="shared" si="1370"/>
        <v>0</v>
      </c>
      <c r="RA546" s="25">
        <f t="shared" si="894"/>
        <v>0</v>
      </c>
      <c r="RB546" s="25">
        <f t="shared" si="895"/>
        <v>0</v>
      </c>
      <c r="RC546" s="25">
        <f t="shared" si="1371"/>
        <v>0</v>
      </c>
      <c r="RD546" s="25">
        <f t="shared" si="896"/>
        <v>0</v>
      </c>
      <c r="RE546" s="25">
        <f t="shared" si="897"/>
        <v>0</v>
      </c>
      <c r="RF546" s="30"/>
      <c r="RG546" s="30"/>
      <c r="RH546" s="30"/>
      <c r="RI546" s="25">
        <f t="shared" si="1372"/>
        <v>0</v>
      </c>
      <c r="RJ546" s="25">
        <f t="shared" si="1373"/>
        <v>0</v>
      </c>
      <c r="RK546" s="25">
        <f t="shared" si="1374"/>
        <v>0</v>
      </c>
      <c r="RL546" s="25">
        <f t="shared" si="1375"/>
        <v>0</v>
      </c>
      <c r="RM546" s="25">
        <f t="shared" si="1376"/>
        <v>0</v>
      </c>
      <c r="RN546" s="25">
        <f t="shared" si="1377"/>
        <v>0</v>
      </c>
      <c r="RO546" s="25">
        <f t="shared" si="1378"/>
        <v>64720.45</v>
      </c>
      <c r="RP546" s="25">
        <f t="shared" si="1379"/>
        <v>63482.46</v>
      </c>
      <c r="RQ546" s="25">
        <f t="shared" si="1380"/>
        <v>63482.46</v>
      </c>
      <c r="RR546" s="25">
        <f t="shared" si="1381"/>
        <v>14880</v>
      </c>
      <c r="RS546" s="25">
        <f t="shared" si="1382"/>
        <v>15528.01</v>
      </c>
      <c r="RT546" s="25">
        <f t="shared" si="1383"/>
        <v>15528.01</v>
      </c>
      <c r="RU546" s="25">
        <f t="shared" si="1384"/>
        <v>0</v>
      </c>
      <c r="RV546" s="25">
        <f t="shared" si="898"/>
        <v>0</v>
      </c>
      <c r="RW546" s="25">
        <f t="shared" si="899"/>
        <v>0</v>
      </c>
      <c r="RX546" s="25">
        <f t="shared" si="1385"/>
        <v>0</v>
      </c>
      <c r="RY546" s="25">
        <f t="shared" si="900"/>
        <v>0</v>
      </c>
      <c r="RZ546" s="25">
        <f t="shared" si="901"/>
        <v>0</v>
      </c>
      <c r="SA546" s="30"/>
      <c r="SB546" s="30"/>
      <c r="SC546" s="30"/>
      <c r="SD546" s="25">
        <f t="shared" si="1386"/>
        <v>0</v>
      </c>
      <c r="SE546" s="25">
        <f t="shared" si="1387"/>
        <v>0</v>
      </c>
      <c r="SF546" s="25">
        <f t="shared" si="1388"/>
        <v>0</v>
      </c>
      <c r="SG546" s="25">
        <f t="shared" si="1389"/>
        <v>0</v>
      </c>
      <c r="SH546" s="25">
        <f t="shared" si="1390"/>
        <v>0</v>
      </c>
      <c r="SI546" s="25">
        <f t="shared" si="1391"/>
        <v>0</v>
      </c>
      <c r="SJ546" s="25">
        <f t="shared" si="1392"/>
        <v>63276.94</v>
      </c>
      <c r="SK546" s="25">
        <f t="shared" si="1393"/>
        <v>60634.59</v>
      </c>
      <c r="SL546" s="25">
        <f t="shared" si="1394"/>
        <v>60634.59</v>
      </c>
      <c r="SM546" s="25">
        <f t="shared" si="1395"/>
        <v>19756.310000000001</v>
      </c>
      <c r="SN546" s="25">
        <f t="shared" si="1396"/>
        <v>20616.27</v>
      </c>
      <c r="SO546" s="25">
        <f t="shared" si="1397"/>
        <v>20616.27</v>
      </c>
      <c r="SP546" s="25">
        <f t="shared" si="1398"/>
        <v>0</v>
      </c>
      <c r="SQ546" s="25">
        <f t="shared" si="902"/>
        <v>0</v>
      </c>
      <c r="SR546" s="25">
        <f t="shared" si="903"/>
        <v>0</v>
      </c>
      <c r="SS546" s="25">
        <f t="shared" si="1399"/>
        <v>0</v>
      </c>
      <c r="ST546" s="25">
        <f t="shared" si="904"/>
        <v>0</v>
      </c>
      <c r="SU546" s="25">
        <f t="shared" si="905"/>
        <v>0</v>
      </c>
      <c r="SV546" s="30"/>
      <c r="SW546" s="30"/>
      <c r="SX546" s="30"/>
      <c r="SY546" s="25">
        <f t="shared" si="1401"/>
        <v>0</v>
      </c>
      <c r="SZ546" s="25">
        <f t="shared" si="1402"/>
        <v>0</v>
      </c>
      <c r="TA546" s="25">
        <f t="shared" si="1403"/>
        <v>0</v>
      </c>
      <c r="TB546" s="25">
        <f t="shared" si="1404"/>
        <v>0</v>
      </c>
      <c r="TC546" s="25">
        <f t="shared" si="1405"/>
        <v>0</v>
      </c>
      <c r="TD546" s="25">
        <f t="shared" si="1406"/>
        <v>0</v>
      </c>
      <c r="TE546" s="25">
        <f t="shared" si="1407"/>
        <v>64941.29</v>
      </c>
      <c r="TF546" s="25">
        <f t="shared" si="1408"/>
        <v>64827.9</v>
      </c>
      <c r="TG546" s="25">
        <f t="shared" si="1409"/>
        <v>64827.9</v>
      </c>
      <c r="TH546" s="25">
        <f t="shared" si="1410"/>
        <v>19369.919999999998</v>
      </c>
      <c r="TI546" s="25">
        <f t="shared" si="1411"/>
        <v>20270.900000000001</v>
      </c>
      <c r="TJ546" s="25">
        <f t="shared" si="1412"/>
        <v>20270.900000000001</v>
      </c>
      <c r="TK546" s="25">
        <f t="shared" si="1413"/>
        <v>0</v>
      </c>
      <c r="TL546" s="25">
        <f t="shared" si="906"/>
        <v>0</v>
      </c>
      <c r="TM546" s="25">
        <f t="shared" si="907"/>
        <v>0</v>
      </c>
      <c r="TN546" s="25">
        <f t="shared" si="1414"/>
        <v>0</v>
      </c>
      <c r="TO546" s="25">
        <f t="shared" si="908"/>
        <v>0</v>
      </c>
      <c r="TP546" s="25">
        <f t="shared" si="909"/>
        <v>0</v>
      </c>
      <c r="TQ546" s="30"/>
      <c r="TR546" s="30"/>
      <c r="TS546" s="30"/>
      <c r="TT546" s="25">
        <f t="shared" si="1415"/>
        <v>0</v>
      </c>
      <c r="TU546" s="25">
        <f t="shared" si="1416"/>
        <v>0</v>
      </c>
      <c r="TV546" s="25">
        <f t="shared" si="1417"/>
        <v>0</v>
      </c>
      <c r="TW546" s="25">
        <f t="shared" si="1418"/>
        <v>0</v>
      </c>
      <c r="TX546" s="25">
        <f t="shared" si="1419"/>
        <v>0</v>
      </c>
      <c r="TY546" s="25">
        <f t="shared" si="1420"/>
        <v>0</v>
      </c>
      <c r="TZ546" s="25">
        <f t="shared" si="1421"/>
        <v>50122.89</v>
      </c>
      <c r="UA546" s="25">
        <f t="shared" si="1422"/>
        <v>64579.839999999997</v>
      </c>
      <c r="UB546" s="25">
        <f t="shared" si="1423"/>
        <v>64579.839999999997</v>
      </c>
      <c r="UC546" s="25">
        <f t="shared" si="1424"/>
        <v>16333.23</v>
      </c>
      <c r="UD546" s="25">
        <f t="shared" si="1425"/>
        <v>17558.400000000001</v>
      </c>
      <c r="UE546" s="25">
        <f t="shared" si="1426"/>
        <v>17558.400000000001</v>
      </c>
      <c r="UF546" s="25">
        <f t="shared" si="1427"/>
        <v>0</v>
      </c>
      <c r="UG546" s="25">
        <f t="shared" si="910"/>
        <v>0</v>
      </c>
      <c r="UH546" s="25">
        <f t="shared" si="911"/>
        <v>0</v>
      </c>
      <c r="UI546" s="25">
        <f t="shared" si="1428"/>
        <v>0</v>
      </c>
      <c r="UJ546" s="25">
        <f t="shared" si="912"/>
        <v>0</v>
      </c>
      <c r="UK546" s="25">
        <f t="shared" si="913"/>
        <v>0</v>
      </c>
      <c r="UL546" s="30">
        <v>26</v>
      </c>
      <c r="UM546" s="30">
        <v>26</v>
      </c>
      <c r="UN546" s="30">
        <v>26</v>
      </c>
      <c r="UO546" s="25">
        <f t="shared" si="1429"/>
        <v>1606488</v>
      </c>
      <c r="UP546" s="25">
        <f t="shared" si="1430"/>
        <v>1671774</v>
      </c>
      <c r="UQ546" s="25">
        <f t="shared" si="1431"/>
        <v>1671774</v>
      </c>
      <c r="UR546" s="25">
        <f t="shared" si="1432"/>
        <v>1042514.98</v>
      </c>
      <c r="US546" s="25">
        <f t="shared" si="1433"/>
        <v>1055696.98</v>
      </c>
      <c r="UT546" s="25">
        <f t="shared" si="1434"/>
        <v>1055696.98</v>
      </c>
      <c r="UU546" s="25">
        <f t="shared" si="1435"/>
        <v>64895.55</v>
      </c>
      <c r="UV546" s="25">
        <f t="shared" si="1436"/>
        <v>66571.37</v>
      </c>
      <c r="UW546" s="25">
        <f t="shared" si="1437"/>
        <v>66571.37</v>
      </c>
      <c r="UX546" s="25">
        <f t="shared" si="1438"/>
        <v>20781.900000000001</v>
      </c>
      <c r="UY546" s="25">
        <f t="shared" si="1439"/>
        <v>17023.330000000002</v>
      </c>
      <c r="UZ546" s="25">
        <f t="shared" si="1440"/>
        <v>17023.330000000002</v>
      </c>
      <c r="VA546" s="25">
        <f t="shared" si="1441"/>
        <v>1687284.3</v>
      </c>
      <c r="VB546" s="25">
        <f t="shared" si="914"/>
        <v>1730855.62</v>
      </c>
      <c r="VC546" s="25">
        <f t="shared" si="915"/>
        <v>1730855.62</v>
      </c>
      <c r="VD546" s="25">
        <f t="shared" si="1442"/>
        <v>540329.4</v>
      </c>
      <c r="VE546" s="25">
        <f t="shared" si="916"/>
        <v>442606.58</v>
      </c>
      <c r="VF546" s="25">
        <f t="shared" si="917"/>
        <v>442606.58</v>
      </c>
      <c r="VG546" s="30"/>
      <c r="VH546" s="30"/>
      <c r="VI546" s="30"/>
      <c r="VJ546" s="25">
        <f t="shared" si="1444"/>
        <v>0</v>
      </c>
      <c r="VK546" s="25">
        <f t="shared" si="1445"/>
        <v>0</v>
      </c>
      <c r="VL546" s="25">
        <f t="shared" si="1446"/>
        <v>0</v>
      </c>
      <c r="VM546" s="25">
        <f t="shared" si="1447"/>
        <v>0</v>
      </c>
      <c r="VN546" s="25">
        <f t="shared" si="1448"/>
        <v>0</v>
      </c>
      <c r="VO546" s="25">
        <f t="shared" si="1449"/>
        <v>0</v>
      </c>
      <c r="VP546" s="25">
        <f t="shared" si="1450"/>
        <v>0</v>
      </c>
      <c r="VQ546" s="25">
        <f t="shared" si="1451"/>
        <v>0</v>
      </c>
      <c r="VR546" s="25">
        <f t="shared" si="1452"/>
        <v>0</v>
      </c>
      <c r="VS546" s="25">
        <f t="shared" si="1453"/>
        <v>0</v>
      </c>
      <c r="VT546" s="25">
        <f t="shared" si="1454"/>
        <v>0</v>
      </c>
      <c r="VU546" s="25">
        <f t="shared" si="1455"/>
        <v>0</v>
      </c>
      <c r="VV546" s="25">
        <f t="shared" si="1456"/>
        <v>0</v>
      </c>
      <c r="VW546" s="25">
        <f t="shared" si="919"/>
        <v>0</v>
      </c>
      <c r="VX546" s="25">
        <f t="shared" si="920"/>
        <v>0</v>
      </c>
      <c r="VY546" s="25">
        <f t="shared" si="1457"/>
        <v>0</v>
      </c>
      <c r="VZ546" s="25">
        <f t="shared" si="921"/>
        <v>0</v>
      </c>
      <c r="WA546" s="25">
        <f t="shared" si="922"/>
        <v>0</v>
      </c>
      <c r="WB546" s="30"/>
      <c r="WC546" s="30"/>
      <c r="WD546" s="30"/>
      <c r="WE546" s="25">
        <f t="shared" si="1458"/>
        <v>0</v>
      </c>
      <c r="WF546" s="25">
        <f t="shared" si="1459"/>
        <v>0</v>
      </c>
      <c r="WG546" s="25">
        <f t="shared" si="1460"/>
        <v>0</v>
      </c>
      <c r="WH546" s="25">
        <f t="shared" si="1461"/>
        <v>0</v>
      </c>
      <c r="WI546" s="25">
        <f t="shared" si="1462"/>
        <v>0</v>
      </c>
      <c r="WJ546" s="25">
        <f t="shared" si="1463"/>
        <v>0</v>
      </c>
      <c r="WK546" s="25">
        <f t="shared" si="1464"/>
        <v>65038.400000000001</v>
      </c>
      <c r="WL546" s="25">
        <f t="shared" si="1465"/>
        <v>67683.03</v>
      </c>
      <c r="WM546" s="25">
        <f t="shared" si="1466"/>
        <v>67683.03</v>
      </c>
      <c r="WN546" s="25">
        <f t="shared" si="1467"/>
        <v>15763.13</v>
      </c>
      <c r="WO546" s="25">
        <f t="shared" si="1468"/>
        <v>16516.97</v>
      </c>
      <c r="WP546" s="25">
        <f t="shared" si="1469"/>
        <v>16516.97</v>
      </c>
      <c r="WQ546" s="25">
        <f t="shared" si="1470"/>
        <v>0</v>
      </c>
      <c r="WR546" s="25">
        <f t="shared" si="923"/>
        <v>0</v>
      </c>
      <c r="WS546" s="25">
        <f t="shared" si="924"/>
        <v>0</v>
      </c>
      <c r="WT546" s="25">
        <f t="shared" si="1471"/>
        <v>0</v>
      </c>
      <c r="WU546" s="25">
        <f t="shared" si="925"/>
        <v>0</v>
      </c>
      <c r="WV546" s="25">
        <f t="shared" si="926"/>
        <v>0</v>
      </c>
      <c r="WW546" s="30"/>
      <c r="WX546" s="30"/>
      <c r="WY546" s="30"/>
      <c r="WZ546" s="25">
        <f t="shared" si="1472"/>
        <v>0</v>
      </c>
      <c r="XA546" s="25">
        <f t="shared" si="1473"/>
        <v>0</v>
      </c>
      <c r="XB546" s="25">
        <f t="shared" si="1474"/>
        <v>0</v>
      </c>
      <c r="XC546" s="25">
        <f t="shared" si="1475"/>
        <v>0</v>
      </c>
      <c r="XD546" s="25">
        <f t="shared" si="1476"/>
        <v>0</v>
      </c>
      <c r="XE546" s="25">
        <f t="shared" si="1477"/>
        <v>0</v>
      </c>
      <c r="XF546" s="25">
        <f t="shared" si="1478"/>
        <v>64508.37</v>
      </c>
      <c r="XG546" s="25">
        <f t="shared" si="1479"/>
        <v>62946.47</v>
      </c>
      <c r="XH546" s="25">
        <f t="shared" si="1480"/>
        <v>62946.47</v>
      </c>
      <c r="XI546" s="25">
        <f t="shared" si="1481"/>
        <v>15516.88</v>
      </c>
      <c r="XJ546" s="25">
        <f t="shared" si="1482"/>
        <v>16198.28</v>
      </c>
      <c r="XK546" s="25">
        <f t="shared" si="1483"/>
        <v>16198.28</v>
      </c>
      <c r="XL546" s="25">
        <f t="shared" si="1484"/>
        <v>0</v>
      </c>
      <c r="XM546" s="25">
        <f t="shared" si="927"/>
        <v>0</v>
      </c>
      <c r="XN546" s="25">
        <f t="shared" si="928"/>
        <v>0</v>
      </c>
      <c r="XO546" s="25">
        <f t="shared" si="1485"/>
        <v>0</v>
      </c>
      <c r="XP546" s="25">
        <f t="shared" si="929"/>
        <v>0</v>
      </c>
      <c r="XQ546" s="25">
        <f t="shared" si="930"/>
        <v>0</v>
      </c>
      <c r="XR546" s="30"/>
      <c r="XS546" s="30"/>
      <c r="XT546" s="30"/>
      <c r="XU546" s="25">
        <f t="shared" si="1486"/>
        <v>0</v>
      </c>
      <c r="XV546" s="25">
        <f t="shared" si="1487"/>
        <v>0</v>
      </c>
      <c r="XW546" s="25">
        <f t="shared" si="1488"/>
        <v>0</v>
      </c>
      <c r="XX546" s="25">
        <f t="shared" si="1489"/>
        <v>0</v>
      </c>
      <c r="XY546" s="25">
        <f t="shared" si="1490"/>
        <v>0</v>
      </c>
      <c r="XZ546" s="25">
        <f t="shared" si="1491"/>
        <v>0</v>
      </c>
      <c r="YA546" s="25">
        <f t="shared" si="1492"/>
        <v>64307.89</v>
      </c>
      <c r="YB546" s="25">
        <f t="shared" si="1493"/>
        <v>62036.06</v>
      </c>
      <c r="YC546" s="25">
        <f t="shared" si="1494"/>
        <v>62036.06</v>
      </c>
      <c r="YD546" s="25">
        <f t="shared" si="1495"/>
        <v>14797.05</v>
      </c>
      <c r="YE546" s="25">
        <f t="shared" si="1496"/>
        <v>15453.22</v>
      </c>
      <c r="YF546" s="25">
        <f t="shared" si="1497"/>
        <v>15453.22</v>
      </c>
      <c r="YG546" s="25">
        <f t="shared" si="1498"/>
        <v>0</v>
      </c>
      <c r="YH546" s="25">
        <f t="shared" si="931"/>
        <v>0</v>
      </c>
      <c r="YI546" s="25">
        <f t="shared" si="932"/>
        <v>0</v>
      </c>
      <c r="YJ546" s="25">
        <f t="shared" si="1499"/>
        <v>0</v>
      </c>
      <c r="YK546" s="25">
        <f t="shared" si="933"/>
        <v>0</v>
      </c>
      <c r="YL546" s="25">
        <f t="shared" si="934"/>
        <v>0</v>
      </c>
      <c r="YM546" s="30"/>
      <c r="YN546" s="30"/>
      <c r="YO546" s="30"/>
      <c r="YP546" s="25">
        <f t="shared" si="1500"/>
        <v>0</v>
      </c>
      <c r="YQ546" s="25">
        <f t="shared" si="1501"/>
        <v>0</v>
      </c>
      <c r="YR546" s="25">
        <f t="shared" si="1502"/>
        <v>0</v>
      </c>
      <c r="YS546" s="25">
        <f t="shared" si="1503"/>
        <v>0</v>
      </c>
      <c r="YT546" s="25">
        <f t="shared" si="1504"/>
        <v>0</v>
      </c>
      <c r="YU546" s="25">
        <f t="shared" si="1505"/>
        <v>0</v>
      </c>
      <c r="YV546" s="25">
        <f t="shared" si="1506"/>
        <v>64315.13</v>
      </c>
      <c r="YW546" s="25">
        <f t="shared" si="1507"/>
        <v>62170.79</v>
      </c>
      <c r="YX546" s="25">
        <f t="shared" si="1508"/>
        <v>62170.79</v>
      </c>
      <c r="YY546" s="25">
        <f t="shared" si="1509"/>
        <v>16363.02</v>
      </c>
      <c r="YZ546" s="25">
        <f t="shared" si="1510"/>
        <v>17108</v>
      </c>
      <c r="ZA546" s="25">
        <f t="shared" si="1511"/>
        <v>17108</v>
      </c>
      <c r="ZB546" s="25">
        <f t="shared" si="1512"/>
        <v>0</v>
      </c>
      <c r="ZC546" s="25">
        <f t="shared" si="935"/>
        <v>0</v>
      </c>
      <c r="ZD546" s="25">
        <f t="shared" si="936"/>
        <v>0</v>
      </c>
      <c r="ZE546" s="25">
        <f t="shared" si="1513"/>
        <v>0</v>
      </c>
      <c r="ZF546" s="25">
        <f t="shared" si="937"/>
        <v>0</v>
      </c>
      <c r="ZG546" s="25">
        <f t="shared" si="938"/>
        <v>0</v>
      </c>
      <c r="ZH546" s="30"/>
      <c r="ZI546" s="30"/>
      <c r="ZJ546" s="30"/>
      <c r="ZK546" s="25">
        <f t="shared" si="1514"/>
        <v>0</v>
      </c>
      <c r="ZL546" s="25">
        <f t="shared" si="1515"/>
        <v>0</v>
      </c>
      <c r="ZM546" s="25">
        <f t="shared" si="1516"/>
        <v>0</v>
      </c>
      <c r="ZN546" s="25">
        <f t="shared" si="1517"/>
        <v>0</v>
      </c>
      <c r="ZO546" s="25">
        <f t="shared" si="1518"/>
        <v>0</v>
      </c>
      <c r="ZP546" s="25">
        <f t="shared" si="1519"/>
        <v>0</v>
      </c>
      <c r="ZQ546" s="25">
        <f t="shared" si="1520"/>
        <v>64130.8</v>
      </c>
      <c r="ZR546" s="25">
        <f t="shared" si="1521"/>
        <v>49159.44</v>
      </c>
      <c r="ZS546" s="25">
        <f t="shared" si="1522"/>
        <v>49159.44</v>
      </c>
      <c r="ZT546" s="25">
        <f t="shared" si="1523"/>
        <v>15598.8</v>
      </c>
      <c r="ZU546" s="25">
        <f t="shared" si="1524"/>
        <v>16297.31</v>
      </c>
      <c r="ZV546" s="25">
        <f t="shared" si="1525"/>
        <v>16297.31</v>
      </c>
      <c r="ZW546" s="25">
        <f t="shared" si="1526"/>
        <v>0</v>
      </c>
      <c r="ZX546" s="25">
        <f t="shared" si="939"/>
        <v>0</v>
      </c>
      <c r="ZY546" s="25">
        <f t="shared" si="940"/>
        <v>0</v>
      </c>
      <c r="ZZ546" s="25">
        <f t="shared" si="1527"/>
        <v>0</v>
      </c>
      <c r="AAA546" s="25">
        <f t="shared" si="941"/>
        <v>0</v>
      </c>
      <c r="AAB546" s="25">
        <f t="shared" si="942"/>
        <v>0</v>
      </c>
      <c r="AAC546" s="30"/>
      <c r="AAD546" s="30"/>
      <c r="AAE546" s="30"/>
      <c r="AAF546" s="25">
        <f t="shared" si="1528"/>
        <v>0</v>
      </c>
      <c r="AAG546" s="25">
        <f t="shared" si="1529"/>
        <v>0</v>
      </c>
      <c r="AAH546" s="25">
        <f t="shared" si="1530"/>
        <v>0</v>
      </c>
      <c r="AAI546" s="25">
        <f t="shared" si="1531"/>
        <v>0</v>
      </c>
      <c r="AAJ546" s="25">
        <f t="shared" si="1532"/>
        <v>0</v>
      </c>
      <c r="AAK546" s="25">
        <f t="shared" si="1533"/>
        <v>0</v>
      </c>
      <c r="AAL546" s="25">
        <f t="shared" si="1534"/>
        <v>64900.89</v>
      </c>
      <c r="AAM546" s="25">
        <f t="shared" si="1535"/>
        <v>67064.03</v>
      </c>
      <c r="AAN546" s="25">
        <f t="shared" si="1536"/>
        <v>67064.03</v>
      </c>
      <c r="AAO546" s="25">
        <f t="shared" si="1537"/>
        <v>20459.310000000001</v>
      </c>
      <c r="AAP546" s="25">
        <f t="shared" si="1538"/>
        <v>21393.58</v>
      </c>
      <c r="AAQ546" s="25">
        <f t="shared" si="1539"/>
        <v>21393.58</v>
      </c>
      <c r="AAR546" s="25">
        <f t="shared" si="1540"/>
        <v>0</v>
      </c>
      <c r="AAS546" s="25">
        <f t="shared" si="943"/>
        <v>0</v>
      </c>
      <c r="AAT546" s="25">
        <f t="shared" si="944"/>
        <v>0</v>
      </c>
      <c r="AAU546" s="25">
        <f t="shared" si="1541"/>
        <v>0</v>
      </c>
      <c r="AAV546" s="25">
        <f t="shared" si="945"/>
        <v>0</v>
      </c>
      <c r="AAW546" s="25">
        <f t="shared" si="946"/>
        <v>0</v>
      </c>
      <c r="AAX546" s="30"/>
      <c r="AAY546" s="30"/>
      <c r="AAZ546" s="30"/>
      <c r="ABA546" s="25">
        <f t="shared" si="1542"/>
        <v>0</v>
      </c>
      <c r="ABB546" s="25">
        <f t="shared" si="1543"/>
        <v>0</v>
      </c>
      <c r="ABC546" s="25">
        <f t="shared" si="1544"/>
        <v>0</v>
      </c>
      <c r="ABD546" s="25">
        <f t="shared" si="1545"/>
        <v>0</v>
      </c>
      <c r="ABE546" s="25">
        <f t="shared" si="1546"/>
        <v>0</v>
      </c>
      <c r="ABF546" s="25">
        <f t="shared" si="1547"/>
        <v>0</v>
      </c>
      <c r="ABG546" s="25">
        <f t="shared" si="1548"/>
        <v>64382.31</v>
      </c>
      <c r="ABH546" s="25">
        <f t="shared" si="1549"/>
        <v>63331.44</v>
      </c>
      <c r="ABI546" s="25">
        <f t="shared" si="1550"/>
        <v>63331.44</v>
      </c>
      <c r="ABJ546" s="25">
        <f t="shared" si="1551"/>
        <v>13314.13</v>
      </c>
      <c r="ABK546" s="25">
        <f t="shared" si="1552"/>
        <v>13867.34</v>
      </c>
      <c r="ABL546" s="25">
        <f t="shared" si="1553"/>
        <v>13867.34</v>
      </c>
      <c r="ABM546" s="25">
        <f t="shared" si="1554"/>
        <v>0</v>
      </c>
      <c r="ABN546" s="25">
        <f t="shared" si="947"/>
        <v>0</v>
      </c>
      <c r="ABO546" s="25">
        <f t="shared" si="948"/>
        <v>0</v>
      </c>
      <c r="ABP546" s="25">
        <f t="shared" si="1555"/>
        <v>0</v>
      </c>
      <c r="ABQ546" s="25">
        <f t="shared" si="949"/>
        <v>0</v>
      </c>
      <c r="ABR546" s="25">
        <f t="shared" si="950"/>
        <v>0</v>
      </c>
      <c r="ABS546" s="30"/>
      <c r="ABT546" s="30"/>
      <c r="ABU546" s="30"/>
      <c r="ABV546" s="25">
        <f t="shared" si="1556"/>
        <v>0</v>
      </c>
      <c r="ABW546" s="25">
        <f t="shared" si="1557"/>
        <v>0</v>
      </c>
      <c r="ABX546" s="25">
        <f t="shared" si="1558"/>
        <v>0</v>
      </c>
      <c r="ABY546" s="25">
        <f t="shared" si="1559"/>
        <v>0</v>
      </c>
      <c r="ABZ546" s="25">
        <f t="shared" si="1560"/>
        <v>0</v>
      </c>
      <c r="ACA546" s="25">
        <f t="shared" si="1561"/>
        <v>0</v>
      </c>
      <c r="ACB546" s="25">
        <f t="shared" si="1562"/>
        <v>63680.13</v>
      </c>
      <c r="ACC546" s="25">
        <f t="shared" si="1563"/>
        <v>77118.399999999994</v>
      </c>
      <c r="ACD546" s="25">
        <f t="shared" si="1564"/>
        <v>77118.399999999994</v>
      </c>
      <c r="ACE546" s="25">
        <f t="shared" si="1565"/>
        <v>15877.99</v>
      </c>
      <c r="ACF546" s="25">
        <f t="shared" si="1566"/>
        <v>16587.43</v>
      </c>
      <c r="ACG546" s="25">
        <f t="shared" si="1567"/>
        <v>16587.43</v>
      </c>
      <c r="ACH546" s="25">
        <f t="shared" si="1568"/>
        <v>0</v>
      </c>
      <c r="ACI546" s="25">
        <f t="shared" si="951"/>
        <v>0</v>
      </c>
      <c r="ACJ546" s="25">
        <f t="shared" si="952"/>
        <v>0</v>
      </c>
      <c r="ACK546" s="25">
        <f t="shared" si="1569"/>
        <v>0</v>
      </c>
      <c r="ACL546" s="25">
        <f t="shared" si="953"/>
        <v>0</v>
      </c>
      <c r="ACM546" s="25">
        <f t="shared" si="954"/>
        <v>0</v>
      </c>
      <c r="ACN546" s="30"/>
      <c r="ACO546" s="30"/>
      <c r="ACP546" s="30"/>
      <c r="ACQ546" s="25">
        <f t="shared" si="1570"/>
        <v>0</v>
      </c>
      <c r="ACR546" s="25">
        <f t="shared" si="1571"/>
        <v>0</v>
      </c>
      <c r="ACS546" s="25">
        <f t="shared" si="1572"/>
        <v>0</v>
      </c>
      <c r="ACT546" s="25">
        <f t="shared" si="1573"/>
        <v>0</v>
      </c>
      <c r="ACU546" s="25">
        <f t="shared" si="1574"/>
        <v>0</v>
      </c>
      <c r="ACV546" s="25">
        <f t="shared" si="1575"/>
        <v>0</v>
      </c>
      <c r="ACW546" s="25">
        <f t="shared" si="1576"/>
        <v>64104.26</v>
      </c>
      <c r="ACX546" s="25">
        <f t="shared" si="1577"/>
        <v>51882.27</v>
      </c>
      <c r="ACY546" s="25">
        <f t="shared" si="1578"/>
        <v>51882.27</v>
      </c>
      <c r="ACZ546" s="25">
        <f t="shared" si="1579"/>
        <v>17061.77</v>
      </c>
      <c r="ADA546" s="25">
        <f t="shared" si="1580"/>
        <v>17834.689999999999</v>
      </c>
      <c r="ADB546" s="25">
        <f t="shared" si="1581"/>
        <v>17834.689999999999</v>
      </c>
      <c r="ADC546" s="25">
        <f t="shared" si="1582"/>
        <v>0</v>
      </c>
      <c r="ADD546" s="25">
        <f t="shared" si="955"/>
        <v>0</v>
      </c>
      <c r="ADE546" s="25">
        <f t="shared" si="956"/>
        <v>0</v>
      </c>
      <c r="ADF546" s="25">
        <f t="shared" si="1583"/>
        <v>0</v>
      </c>
      <c r="ADG546" s="25">
        <f t="shared" si="957"/>
        <v>0</v>
      </c>
      <c r="ADH546" s="25">
        <f t="shared" si="958"/>
        <v>0</v>
      </c>
      <c r="ADI546" s="30"/>
      <c r="ADJ546" s="30"/>
      <c r="ADK546" s="30"/>
      <c r="ADL546" s="25">
        <f t="shared" si="1584"/>
        <v>0</v>
      </c>
      <c r="ADM546" s="25">
        <f t="shared" si="1585"/>
        <v>0</v>
      </c>
      <c r="ADN546" s="25">
        <f t="shared" si="1586"/>
        <v>0</v>
      </c>
      <c r="ADO546" s="25">
        <f t="shared" si="1587"/>
        <v>0</v>
      </c>
      <c r="ADP546" s="25">
        <f t="shared" si="1588"/>
        <v>0</v>
      </c>
      <c r="ADQ546" s="25">
        <f t="shared" si="1589"/>
        <v>0</v>
      </c>
      <c r="ADR546" s="25">
        <f t="shared" si="1590"/>
        <v>56422.69</v>
      </c>
      <c r="ADS546" s="25">
        <f t="shared" si="1591"/>
        <v>61383.48</v>
      </c>
      <c r="ADT546" s="25">
        <f t="shared" si="1592"/>
        <v>61383.48</v>
      </c>
      <c r="ADU546" s="25">
        <f t="shared" si="1593"/>
        <v>11704</v>
      </c>
      <c r="ADV546" s="25">
        <f t="shared" si="1594"/>
        <v>14829.32</v>
      </c>
      <c r="ADW546" s="25">
        <f t="shared" si="1595"/>
        <v>14829.32</v>
      </c>
      <c r="ADX546" s="25">
        <f t="shared" si="1596"/>
        <v>0</v>
      </c>
      <c r="ADY546" s="25">
        <f t="shared" si="959"/>
        <v>0</v>
      </c>
      <c r="ADZ546" s="25">
        <f t="shared" si="960"/>
        <v>0</v>
      </c>
      <c r="AEA546" s="25">
        <f t="shared" si="1597"/>
        <v>0</v>
      </c>
      <c r="AEB546" s="25">
        <f t="shared" si="961"/>
        <v>0</v>
      </c>
      <c r="AEC546" s="25">
        <f t="shared" si="962"/>
        <v>0</v>
      </c>
      <c r="AED546" s="30"/>
      <c r="AEE546" s="30"/>
      <c r="AEF546" s="30"/>
      <c r="AEG546" s="25">
        <f t="shared" si="1598"/>
        <v>0</v>
      </c>
      <c r="AEH546" s="25">
        <f t="shared" si="1599"/>
        <v>0</v>
      </c>
      <c r="AEI546" s="25">
        <f t="shared" si="1600"/>
        <v>0</v>
      </c>
      <c r="AEJ546" s="25">
        <f t="shared" si="1601"/>
        <v>0</v>
      </c>
      <c r="AEK546" s="25">
        <f t="shared" si="1602"/>
        <v>0</v>
      </c>
      <c r="AEL546" s="25">
        <f t="shared" si="1603"/>
        <v>0</v>
      </c>
      <c r="AEM546" s="25">
        <f t="shared" si="1604"/>
        <v>64262.67</v>
      </c>
      <c r="AEN546" s="25">
        <f t="shared" si="1605"/>
        <v>64671.7</v>
      </c>
      <c r="AEO546" s="25">
        <f t="shared" si="1606"/>
        <v>64671.7</v>
      </c>
      <c r="AEP546" s="25">
        <f t="shared" si="1607"/>
        <v>18153.82</v>
      </c>
      <c r="AEQ546" s="25">
        <f t="shared" si="1608"/>
        <v>18937.78</v>
      </c>
      <c r="AER546" s="25">
        <f t="shared" si="1609"/>
        <v>18937.78</v>
      </c>
      <c r="AES546" s="25">
        <f t="shared" si="1610"/>
        <v>0</v>
      </c>
      <c r="AET546" s="25">
        <f t="shared" si="963"/>
        <v>0</v>
      </c>
      <c r="AEU546" s="25">
        <f t="shared" si="964"/>
        <v>0</v>
      </c>
      <c r="AEV546" s="25">
        <f t="shared" si="1611"/>
        <v>0</v>
      </c>
      <c r="AEW546" s="25">
        <f t="shared" si="965"/>
        <v>0</v>
      </c>
      <c r="AEX546" s="25">
        <f t="shared" si="966"/>
        <v>0</v>
      </c>
      <c r="AEY546" s="30"/>
      <c r="AEZ546" s="30"/>
      <c r="AFA546" s="30"/>
      <c r="AFB546" s="25">
        <f t="shared" si="1612"/>
        <v>0</v>
      </c>
      <c r="AFC546" s="25">
        <f t="shared" si="1613"/>
        <v>0</v>
      </c>
      <c r="AFD546" s="25">
        <f t="shared" si="1614"/>
        <v>0</v>
      </c>
      <c r="AFE546" s="25">
        <f t="shared" si="1615"/>
        <v>0</v>
      </c>
      <c r="AFF546" s="25">
        <f t="shared" si="1616"/>
        <v>0</v>
      </c>
      <c r="AFG546" s="25">
        <f t="shared" si="1617"/>
        <v>0</v>
      </c>
      <c r="AFH546" s="25">
        <f t="shared" si="1618"/>
        <v>64730.41</v>
      </c>
      <c r="AFI546" s="25">
        <f t="shared" si="1619"/>
        <v>64298.879999999997</v>
      </c>
      <c r="AFJ546" s="25">
        <f t="shared" si="1620"/>
        <v>64298.879999999997</v>
      </c>
      <c r="AFK546" s="25">
        <f t="shared" si="1621"/>
        <v>17818.75</v>
      </c>
      <c r="AFL546" s="25">
        <f t="shared" si="1622"/>
        <v>18695.41</v>
      </c>
      <c r="AFM546" s="25">
        <f t="shared" si="1623"/>
        <v>18695.41</v>
      </c>
      <c r="AFN546" s="25">
        <f t="shared" si="1624"/>
        <v>0</v>
      </c>
      <c r="AFO546" s="25">
        <f t="shared" si="967"/>
        <v>0</v>
      </c>
      <c r="AFP546" s="25">
        <f t="shared" si="968"/>
        <v>0</v>
      </c>
      <c r="AFQ546" s="25">
        <f t="shared" si="1625"/>
        <v>0</v>
      </c>
      <c r="AFR546" s="25">
        <f t="shared" si="969"/>
        <v>0</v>
      </c>
      <c r="AFS546" s="25">
        <f t="shared" si="970"/>
        <v>0</v>
      </c>
      <c r="AFT546" s="30"/>
      <c r="AFU546" s="30"/>
      <c r="AFV546" s="30"/>
      <c r="AFW546" s="25">
        <f t="shared" si="1626"/>
        <v>0</v>
      </c>
      <c r="AFX546" s="25">
        <f t="shared" si="1627"/>
        <v>0</v>
      </c>
      <c r="AFY546" s="25">
        <f t="shared" si="1628"/>
        <v>0</v>
      </c>
      <c r="AFZ546" s="25">
        <f t="shared" si="1629"/>
        <v>0</v>
      </c>
      <c r="AGA546" s="25">
        <f t="shared" si="1630"/>
        <v>0</v>
      </c>
      <c r="AGB546" s="25">
        <f t="shared" si="1631"/>
        <v>0</v>
      </c>
      <c r="AGC546" s="25">
        <f t="shared" si="1632"/>
        <v>64186.89</v>
      </c>
      <c r="AGD546" s="25">
        <f t="shared" si="1633"/>
        <v>65270.77</v>
      </c>
      <c r="AGE546" s="25">
        <f t="shared" si="1634"/>
        <v>65270.77</v>
      </c>
      <c r="AGF546" s="25">
        <f t="shared" si="1635"/>
        <v>18941.099999999999</v>
      </c>
      <c r="AGG546" s="25">
        <f t="shared" si="1636"/>
        <v>19807.78</v>
      </c>
      <c r="AGH546" s="25">
        <f t="shared" si="1637"/>
        <v>19807.78</v>
      </c>
      <c r="AGI546" s="25">
        <f t="shared" si="1638"/>
        <v>0</v>
      </c>
      <c r="AGJ546" s="25">
        <f t="shared" si="971"/>
        <v>0</v>
      </c>
      <c r="AGK546" s="25">
        <f t="shared" si="972"/>
        <v>0</v>
      </c>
      <c r="AGL546" s="25">
        <f t="shared" si="1639"/>
        <v>0</v>
      </c>
      <c r="AGM546" s="25">
        <f t="shared" si="973"/>
        <v>0</v>
      </c>
      <c r="AGN546" s="25">
        <f t="shared" si="974"/>
        <v>0</v>
      </c>
      <c r="AGO546" s="30"/>
      <c r="AGP546" s="30"/>
      <c r="AGQ546" s="30"/>
      <c r="AGR546" s="25">
        <f t="shared" si="1640"/>
        <v>0</v>
      </c>
      <c r="AGS546" s="25">
        <f t="shared" si="1641"/>
        <v>0</v>
      </c>
      <c r="AGT546" s="25">
        <f t="shared" si="1642"/>
        <v>0</v>
      </c>
      <c r="AGU546" s="25">
        <f t="shared" si="1643"/>
        <v>0</v>
      </c>
      <c r="AGV546" s="25">
        <f t="shared" si="1644"/>
        <v>0</v>
      </c>
      <c r="AGW546" s="25">
        <f t="shared" si="1645"/>
        <v>0</v>
      </c>
      <c r="AGX546" s="25">
        <f t="shared" si="1646"/>
        <v>64287.92</v>
      </c>
      <c r="AGY546" s="25">
        <f t="shared" si="1647"/>
        <v>56262.38</v>
      </c>
      <c r="AGZ546" s="25">
        <f t="shared" si="1648"/>
        <v>56262.38</v>
      </c>
      <c r="AHA546" s="25">
        <f t="shared" si="1649"/>
        <v>26328.41</v>
      </c>
      <c r="AHB546" s="25">
        <f t="shared" si="1650"/>
        <v>27590.799999999999</v>
      </c>
      <c r="AHC546" s="25">
        <f t="shared" si="1651"/>
        <v>27590.799999999999</v>
      </c>
      <c r="AHD546" s="25">
        <f t="shared" si="1652"/>
        <v>0</v>
      </c>
      <c r="AHE546" s="25">
        <f t="shared" si="975"/>
        <v>0</v>
      </c>
      <c r="AHF546" s="25">
        <f t="shared" si="976"/>
        <v>0</v>
      </c>
      <c r="AHG546" s="25">
        <f t="shared" si="1653"/>
        <v>0</v>
      </c>
      <c r="AHH546" s="25">
        <f t="shared" si="977"/>
        <v>0</v>
      </c>
      <c r="AHI546" s="25">
        <f t="shared" si="978"/>
        <v>0</v>
      </c>
      <c r="AHJ546" s="30"/>
      <c r="AHK546" s="30"/>
      <c r="AHL546" s="30"/>
      <c r="AHM546" s="25">
        <f t="shared" si="1654"/>
        <v>0</v>
      </c>
      <c r="AHN546" s="25">
        <f t="shared" si="1655"/>
        <v>0</v>
      </c>
      <c r="AHO546" s="25">
        <f t="shared" si="1656"/>
        <v>0</v>
      </c>
      <c r="AHP546" s="25">
        <f t="shared" si="1657"/>
        <v>0</v>
      </c>
      <c r="AHQ546" s="25">
        <f t="shared" si="1658"/>
        <v>0</v>
      </c>
      <c r="AHR546" s="25">
        <f t="shared" si="1659"/>
        <v>0</v>
      </c>
      <c r="AHS546" s="25">
        <f t="shared" si="1660"/>
        <v>64668.58</v>
      </c>
      <c r="AHT546" s="25">
        <f t="shared" si="1661"/>
        <v>64838.45</v>
      </c>
      <c r="AHU546" s="25">
        <f t="shared" si="1662"/>
        <v>64838.45</v>
      </c>
      <c r="AHV546" s="25">
        <f t="shared" si="1663"/>
        <v>16652.32</v>
      </c>
      <c r="AHW546" s="25">
        <f t="shared" si="1664"/>
        <v>17427.59</v>
      </c>
      <c r="AHX546" s="25">
        <f t="shared" si="1665"/>
        <v>17427.59</v>
      </c>
      <c r="AHY546" s="25">
        <f t="shared" si="1666"/>
        <v>0</v>
      </c>
      <c r="AHZ546" s="25">
        <f t="shared" si="979"/>
        <v>0</v>
      </c>
      <c r="AIA546" s="25">
        <f t="shared" si="980"/>
        <v>0</v>
      </c>
      <c r="AIB546" s="25">
        <f t="shared" si="1667"/>
        <v>0</v>
      </c>
      <c r="AIC546" s="25">
        <f t="shared" si="981"/>
        <v>0</v>
      </c>
      <c r="AID546" s="25">
        <f t="shared" si="982"/>
        <v>0</v>
      </c>
      <c r="AIE546" s="30"/>
      <c r="AIF546" s="30"/>
      <c r="AIG546" s="30"/>
      <c r="AIH546" s="25">
        <f t="shared" si="1669"/>
        <v>0</v>
      </c>
      <c r="AII546" s="25">
        <f t="shared" si="1670"/>
        <v>0</v>
      </c>
      <c r="AIJ546" s="25">
        <f t="shared" si="1671"/>
        <v>0</v>
      </c>
      <c r="AIK546" s="25">
        <f t="shared" si="1672"/>
        <v>0</v>
      </c>
      <c r="AIL546" s="25">
        <f t="shared" si="1673"/>
        <v>0</v>
      </c>
      <c r="AIM546" s="25">
        <f t="shared" si="1674"/>
        <v>0</v>
      </c>
      <c r="AIN546" s="25">
        <f t="shared" si="1675"/>
        <v>0</v>
      </c>
      <c r="AIO546" s="25">
        <f t="shared" si="1676"/>
        <v>0</v>
      </c>
      <c r="AIP546" s="25">
        <f t="shared" si="1677"/>
        <v>0</v>
      </c>
      <c r="AIQ546" s="25">
        <f t="shared" si="1678"/>
        <v>0</v>
      </c>
      <c r="AIR546" s="25">
        <f t="shared" si="1679"/>
        <v>0</v>
      </c>
      <c r="AIS546" s="25">
        <f t="shared" si="1680"/>
        <v>0</v>
      </c>
      <c r="AIT546" s="25">
        <f t="shared" si="1681"/>
        <v>0</v>
      </c>
      <c r="AIU546" s="25">
        <f t="shared" si="984"/>
        <v>0</v>
      </c>
      <c r="AIV546" s="25">
        <f t="shared" si="985"/>
        <v>0</v>
      </c>
      <c r="AIW546" s="25">
        <f t="shared" si="1682"/>
        <v>0</v>
      </c>
      <c r="AIX546" s="25">
        <f t="shared" si="986"/>
        <v>0</v>
      </c>
      <c r="AIY546" s="25">
        <f t="shared" si="987"/>
        <v>0</v>
      </c>
      <c r="AIZ546" s="30"/>
      <c r="AJA546" s="30"/>
      <c r="AJB546" s="30"/>
      <c r="AJC546" s="25">
        <f t="shared" si="1683"/>
        <v>0</v>
      </c>
      <c r="AJD546" s="25">
        <f t="shared" si="1684"/>
        <v>0</v>
      </c>
      <c r="AJE546" s="25">
        <f t="shared" si="1685"/>
        <v>0</v>
      </c>
      <c r="AJF546" s="25">
        <f t="shared" si="1686"/>
        <v>0</v>
      </c>
      <c r="AJG546" s="25">
        <f t="shared" si="1687"/>
        <v>0</v>
      </c>
      <c r="AJH546" s="25">
        <f t="shared" si="1688"/>
        <v>0</v>
      </c>
      <c r="AJI546" s="25">
        <f t="shared" si="1689"/>
        <v>64188.72</v>
      </c>
      <c r="AJJ546" s="25">
        <f t="shared" si="1690"/>
        <v>63116.84</v>
      </c>
      <c r="AJK546" s="25">
        <f t="shared" si="1691"/>
        <v>63116.84</v>
      </c>
      <c r="AJL546" s="25">
        <f t="shared" si="1692"/>
        <v>17834.419999999998</v>
      </c>
      <c r="AJM546" s="25">
        <f t="shared" si="1693"/>
        <v>18646.89</v>
      </c>
      <c r="AJN546" s="25">
        <f t="shared" si="1694"/>
        <v>18646.89</v>
      </c>
      <c r="AJO546" s="25">
        <f t="shared" si="1695"/>
        <v>0</v>
      </c>
      <c r="AJP546" s="25">
        <f t="shared" si="988"/>
        <v>0</v>
      </c>
      <c r="AJQ546" s="25">
        <f t="shared" si="989"/>
        <v>0</v>
      </c>
      <c r="AJR546" s="25">
        <f t="shared" si="1696"/>
        <v>0</v>
      </c>
      <c r="AJS546" s="25">
        <f t="shared" si="990"/>
        <v>0</v>
      </c>
      <c r="AJT546" s="25">
        <f t="shared" si="991"/>
        <v>0</v>
      </c>
      <c r="AJU546" s="30"/>
      <c r="AJV546" s="30"/>
      <c r="AJW546" s="30"/>
      <c r="AJX546" s="25">
        <f t="shared" si="1697"/>
        <v>0</v>
      </c>
      <c r="AJY546" s="25">
        <f t="shared" si="1698"/>
        <v>0</v>
      </c>
      <c r="AJZ546" s="25">
        <f t="shared" si="1699"/>
        <v>0</v>
      </c>
      <c r="AKA546" s="25">
        <f t="shared" si="1700"/>
        <v>0</v>
      </c>
      <c r="AKB546" s="25">
        <f t="shared" si="1701"/>
        <v>0</v>
      </c>
      <c r="AKC546" s="25">
        <f t="shared" si="1702"/>
        <v>0</v>
      </c>
      <c r="AKD546" s="25">
        <f t="shared" si="1703"/>
        <v>64531.64</v>
      </c>
      <c r="AKE546" s="25">
        <f t="shared" si="1704"/>
        <v>64299.24</v>
      </c>
      <c r="AKF546" s="25">
        <f t="shared" si="1705"/>
        <v>64299.24</v>
      </c>
      <c r="AKG546" s="25">
        <f t="shared" si="1706"/>
        <v>17517.78</v>
      </c>
      <c r="AKH546" s="25">
        <f t="shared" si="1707"/>
        <v>18334.95</v>
      </c>
      <c r="AKI546" s="25">
        <f t="shared" si="1708"/>
        <v>18334.95</v>
      </c>
      <c r="AKJ546" s="25">
        <f t="shared" si="1709"/>
        <v>0</v>
      </c>
      <c r="AKK546" s="25">
        <f t="shared" si="992"/>
        <v>0</v>
      </c>
      <c r="AKL546" s="25">
        <f t="shared" si="993"/>
        <v>0</v>
      </c>
      <c r="AKM546" s="25">
        <f t="shared" si="1710"/>
        <v>0</v>
      </c>
      <c r="AKN546" s="25">
        <f t="shared" si="994"/>
        <v>0</v>
      </c>
      <c r="AKO546" s="25">
        <f t="shared" si="995"/>
        <v>0</v>
      </c>
      <c r="AKP546" s="30"/>
      <c r="AKQ546" s="30"/>
      <c r="AKR546" s="30"/>
      <c r="AKS546" s="25">
        <f t="shared" si="1711"/>
        <v>0</v>
      </c>
      <c r="AKT546" s="25">
        <f t="shared" si="1712"/>
        <v>0</v>
      </c>
      <c r="AKU546" s="25">
        <f t="shared" si="1713"/>
        <v>0</v>
      </c>
      <c r="AKV546" s="25">
        <f t="shared" si="1714"/>
        <v>0</v>
      </c>
      <c r="AKW546" s="25">
        <f t="shared" si="1715"/>
        <v>0</v>
      </c>
      <c r="AKX546" s="25">
        <f t="shared" si="1716"/>
        <v>0</v>
      </c>
      <c r="AKY546" s="25">
        <f t="shared" si="1717"/>
        <v>64347.79</v>
      </c>
      <c r="AKZ546" s="25">
        <f t="shared" si="1718"/>
        <v>63818.38</v>
      </c>
      <c r="ALA546" s="25">
        <f t="shared" si="1719"/>
        <v>63818.38</v>
      </c>
      <c r="ALB546" s="25">
        <f t="shared" si="1720"/>
        <v>17366.45</v>
      </c>
      <c r="ALC546" s="25">
        <f t="shared" si="1721"/>
        <v>18163.580000000002</v>
      </c>
      <c r="ALD546" s="25">
        <f t="shared" si="1722"/>
        <v>18163.580000000002</v>
      </c>
      <c r="ALE546" s="25">
        <f t="shared" si="1723"/>
        <v>0</v>
      </c>
      <c r="ALF546" s="25">
        <f t="shared" si="996"/>
        <v>0</v>
      </c>
      <c r="ALG546" s="25">
        <f t="shared" si="997"/>
        <v>0</v>
      </c>
      <c r="ALH546" s="25">
        <f t="shared" si="1724"/>
        <v>0</v>
      </c>
      <c r="ALI546" s="25">
        <f t="shared" si="998"/>
        <v>0</v>
      </c>
      <c r="ALJ546" s="25">
        <f t="shared" si="999"/>
        <v>0</v>
      </c>
      <c r="ALK546" s="30"/>
      <c r="ALL546" s="30"/>
      <c r="ALM546" s="30"/>
      <c r="ALN546" s="25">
        <f t="shared" si="1725"/>
        <v>0</v>
      </c>
      <c r="ALO546" s="25">
        <f t="shared" si="1726"/>
        <v>0</v>
      </c>
      <c r="ALP546" s="25">
        <f t="shared" si="1727"/>
        <v>0</v>
      </c>
      <c r="ALQ546" s="25">
        <f t="shared" si="1728"/>
        <v>0</v>
      </c>
      <c r="ALR546" s="25">
        <f t="shared" si="1729"/>
        <v>0</v>
      </c>
      <c r="ALS546" s="25">
        <f t="shared" si="1730"/>
        <v>0</v>
      </c>
      <c r="ALT546" s="25">
        <f t="shared" si="1731"/>
        <v>64829</v>
      </c>
      <c r="ALU546" s="25">
        <f t="shared" si="1732"/>
        <v>63977.72</v>
      </c>
      <c r="ALV546" s="25">
        <f t="shared" si="1733"/>
        <v>63977.72</v>
      </c>
      <c r="ALW546" s="25">
        <f t="shared" si="1734"/>
        <v>20384.21</v>
      </c>
      <c r="ALX546" s="25">
        <f t="shared" si="1735"/>
        <v>21292.91</v>
      </c>
      <c r="ALY546" s="25">
        <f t="shared" si="1736"/>
        <v>21292.91</v>
      </c>
      <c r="ALZ546" s="25">
        <f t="shared" si="1737"/>
        <v>0</v>
      </c>
      <c r="AMA546" s="25">
        <f t="shared" si="1000"/>
        <v>0</v>
      </c>
      <c r="AMB546" s="25">
        <f t="shared" si="1001"/>
        <v>0</v>
      </c>
      <c r="AMC546" s="25">
        <f t="shared" si="1738"/>
        <v>0</v>
      </c>
      <c r="AMD546" s="25">
        <f t="shared" si="1002"/>
        <v>0</v>
      </c>
      <c r="AME546" s="25">
        <f t="shared" si="1003"/>
        <v>0</v>
      </c>
      <c r="AMF546" s="30"/>
      <c r="AMG546" s="30"/>
      <c r="AMH546" s="30"/>
      <c r="AMI546" s="25">
        <f t="shared" si="1739"/>
        <v>0</v>
      </c>
      <c r="AMJ546" s="25">
        <f t="shared" si="1740"/>
        <v>0</v>
      </c>
      <c r="AMK546" s="25">
        <f t="shared" si="1741"/>
        <v>0</v>
      </c>
      <c r="AML546" s="25">
        <f t="shared" si="1742"/>
        <v>0</v>
      </c>
      <c r="AMM546" s="25">
        <f t="shared" si="1743"/>
        <v>0</v>
      </c>
      <c r="AMN546" s="25">
        <f t="shared" si="1744"/>
        <v>0</v>
      </c>
      <c r="AMO546" s="25">
        <f t="shared" si="1745"/>
        <v>64740.93</v>
      </c>
      <c r="AMP546" s="25">
        <f t="shared" si="1746"/>
        <v>64585.95</v>
      </c>
      <c r="AMQ546" s="25">
        <f t="shared" si="1747"/>
        <v>64585.95</v>
      </c>
      <c r="AMR546" s="25">
        <f t="shared" si="1748"/>
        <v>17190.77</v>
      </c>
      <c r="AMS546" s="25">
        <f t="shared" si="1749"/>
        <v>17948.14</v>
      </c>
      <c r="AMT546" s="25">
        <f t="shared" si="1750"/>
        <v>17948.14</v>
      </c>
      <c r="AMU546" s="25">
        <f t="shared" si="1751"/>
        <v>0</v>
      </c>
      <c r="AMV546" s="25">
        <f t="shared" si="1004"/>
        <v>0</v>
      </c>
      <c r="AMW546" s="25">
        <f t="shared" si="1005"/>
        <v>0</v>
      </c>
      <c r="AMX546" s="25">
        <f t="shared" si="1752"/>
        <v>0</v>
      </c>
      <c r="AMY546" s="25">
        <f t="shared" si="1006"/>
        <v>0</v>
      </c>
      <c r="AMZ546" s="25">
        <f t="shared" si="1007"/>
        <v>0</v>
      </c>
      <c r="ANA546" s="30"/>
      <c r="ANB546" s="30"/>
      <c r="ANC546" s="30"/>
      <c r="AND546" s="25">
        <f t="shared" si="1753"/>
        <v>0</v>
      </c>
      <c r="ANE546" s="25">
        <f t="shared" si="1754"/>
        <v>0</v>
      </c>
      <c r="ANF546" s="25">
        <f t="shared" si="1755"/>
        <v>0</v>
      </c>
      <c r="ANG546" s="25">
        <f t="shared" si="1756"/>
        <v>0</v>
      </c>
      <c r="ANH546" s="25">
        <f t="shared" si="1757"/>
        <v>0</v>
      </c>
      <c r="ANI546" s="25">
        <f t="shared" si="1758"/>
        <v>0</v>
      </c>
      <c r="ANJ546" s="25">
        <f t="shared" si="1759"/>
        <v>0</v>
      </c>
      <c r="ANK546" s="25">
        <f t="shared" si="1760"/>
        <v>0</v>
      </c>
      <c r="ANL546" s="25">
        <f t="shared" si="1761"/>
        <v>0</v>
      </c>
      <c r="ANM546" s="25">
        <f t="shared" si="1762"/>
        <v>18660.060000000001</v>
      </c>
      <c r="ANN546" s="25">
        <f t="shared" si="1763"/>
        <v>0</v>
      </c>
      <c r="ANO546" s="25">
        <f t="shared" si="1764"/>
        <v>0</v>
      </c>
      <c r="ANP546" s="25">
        <f t="shared" si="1765"/>
        <v>0</v>
      </c>
      <c r="ANQ546" s="25">
        <f t="shared" si="1008"/>
        <v>0</v>
      </c>
      <c r="ANR546" s="25">
        <f t="shared" si="1009"/>
        <v>0</v>
      </c>
      <c r="ANS546" s="25">
        <f t="shared" si="1766"/>
        <v>0</v>
      </c>
      <c r="ANT546" s="25">
        <f t="shared" si="1010"/>
        <v>0</v>
      </c>
      <c r="ANU546" s="25">
        <f t="shared" si="1011"/>
        <v>0</v>
      </c>
      <c r="ANV546" s="30"/>
      <c r="ANW546" s="30"/>
      <c r="ANX546" s="30"/>
      <c r="ANY546" s="25">
        <f t="shared" si="1767"/>
        <v>0</v>
      </c>
      <c r="ANZ546" s="25">
        <f t="shared" si="1768"/>
        <v>0</v>
      </c>
      <c r="AOA546" s="25">
        <f t="shared" si="1769"/>
        <v>0</v>
      </c>
      <c r="AOB546" s="25">
        <f t="shared" si="1770"/>
        <v>0</v>
      </c>
      <c r="AOC546" s="25">
        <f t="shared" si="1771"/>
        <v>0</v>
      </c>
      <c r="AOD546" s="25">
        <f t="shared" si="1772"/>
        <v>0</v>
      </c>
      <c r="AOE546" s="25">
        <f t="shared" si="1773"/>
        <v>65072.74</v>
      </c>
      <c r="AOF546" s="25">
        <f t="shared" si="1774"/>
        <v>65831.19</v>
      </c>
      <c r="AOG546" s="25">
        <f t="shared" si="1775"/>
        <v>65831.19</v>
      </c>
      <c r="AOH546" s="25">
        <f t="shared" si="1776"/>
        <v>17803.34</v>
      </c>
      <c r="AOI546" s="25">
        <f t="shared" si="1777"/>
        <v>18590.55</v>
      </c>
      <c r="AOJ546" s="25">
        <f t="shared" si="1778"/>
        <v>18590.55</v>
      </c>
      <c r="AOK546" s="25">
        <f t="shared" si="1779"/>
        <v>0</v>
      </c>
      <c r="AOL546" s="25">
        <f t="shared" si="1012"/>
        <v>0</v>
      </c>
      <c r="AOM546" s="25">
        <f t="shared" si="1013"/>
        <v>0</v>
      </c>
      <c r="AON546" s="25">
        <f t="shared" si="1780"/>
        <v>0</v>
      </c>
      <c r="AOO546" s="25">
        <f t="shared" si="1014"/>
        <v>0</v>
      </c>
      <c r="AOP546" s="25">
        <f t="shared" si="1015"/>
        <v>0</v>
      </c>
      <c r="AOQ546" s="30"/>
      <c r="AOR546" s="30"/>
      <c r="AOS546" s="30"/>
      <c r="AOT546" s="25">
        <f t="shared" si="1781"/>
        <v>0</v>
      </c>
      <c r="AOU546" s="25">
        <f t="shared" si="1782"/>
        <v>0</v>
      </c>
      <c r="AOV546" s="25">
        <f t="shared" si="1783"/>
        <v>0</v>
      </c>
      <c r="AOW546" s="25">
        <f t="shared" si="1784"/>
        <v>0</v>
      </c>
      <c r="AOX546" s="25">
        <f t="shared" si="1785"/>
        <v>0</v>
      </c>
      <c r="AOY546" s="25">
        <f t="shared" si="1786"/>
        <v>0</v>
      </c>
      <c r="AOZ546" s="25">
        <f t="shared" si="1787"/>
        <v>64664.02</v>
      </c>
      <c r="APA546" s="25">
        <f t="shared" si="1788"/>
        <v>62602.42</v>
      </c>
      <c r="APB546" s="25">
        <f t="shared" si="1789"/>
        <v>62602.42</v>
      </c>
      <c r="APC546" s="25">
        <f t="shared" si="1790"/>
        <v>20286.82</v>
      </c>
      <c r="APD546" s="25">
        <f t="shared" si="1791"/>
        <v>21182.99</v>
      </c>
      <c r="APE546" s="25">
        <f t="shared" si="1792"/>
        <v>21182.99</v>
      </c>
      <c r="APF546" s="25">
        <f t="shared" si="1793"/>
        <v>0</v>
      </c>
      <c r="APG546" s="25">
        <f t="shared" si="1016"/>
        <v>0</v>
      </c>
      <c r="APH546" s="25">
        <f t="shared" si="1017"/>
        <v>0</v>
      </c>
      <c r="API546" s="25">
        <f t="shared" si="1794"/>
        <v>0</v>
      </c>
      <c r="APJ546" s="25">
        <f t="shared" si="1018"/>
        <v>0</v>
      </c>
      <c r="APK546" s="25">
        <f t="shared" si="1019"/>
        <v>0</v>
      </c>
      <c r="APL546" s="30"/>
      <c r="APM546" s="30"/>
      <c r="APN546" s="30"/>
      <c r="APO546" s="25">
        <f t="shared" si="1795"/>
        <v>0</v>
      </c>
      <c r="APP546" s="25">
        <f t="shared" si="1796"/>
        <v>0</v>
      </c>
      <c r="APQ546" s="25">
        <f t="shared" si="1797"/>
        <v>0</v>
      </c>
      <c r="APR546" s="25">
        <f t="shared" si="1798"/>
        <v>0</v>
      </c>
      <c r="APS546" s="25">
        <f t="shared" si="1799"/>
        <v>0</v>
      </c>
      <c r="APT546" s="25">
        <f t="shared" si="1800"/>
        <v>0</v>
      </c>
      <c r="APU546" s="25">
        <f t="shared" si="1801"/>
        <v>64329.2</v>
      </c>
      <c r="APV546" s="25">
        <f t="shared" si="1802"/>
        <v>63905.79</v>
      </c>
      <c r="APW546" s="25">
        <f t="shared" si="1803"/>
        <v>63905.79</v>
      </c>
      <c r="APX546" s="25">
        <f t="shared" si="1804"/>
        <v>17486.23</v>
      </c>
      <c r="APY546" s="25">
        <f t="shared" si="1805"/>
        <v>18283.580000000002</v>
      </c>
      <c r="APZ546" s="25">
        <f t="shared" si="1806"/>
        <v>18283.580000000002</v>
      </c>
      <c r="AQA546" s="25">
        <f t="shared" si="1807"/>
        <v>0</v>
      </c>
      <c r="AQB546" s="25">
        <f t="shared" si="1020"/>
        <v>0</v>
      </c>
      <c r="AQC546" s="25">
        <f t="shared" si="1021"/>
        <v>0</v>
      </c>
      <c r="AQD546" s="25">
        <f t="shared" si="1808"/>
        <v>0</v>
      </c>
      <c r="AQE546" s="25">
        <f t="shared" si="1022"/>
        <v>0</v>
      </c>
      <c r="AQF546" s="25">
        <f t="shared" si="1023"/>
        <v>0</v>
      </c>
      <c r="AQG546" s="30"/>
      <c r="AQH546" s="30"/>
      <c r="AQI546" s="30"/>
      <c r="AQJ546" s="25">
        <f t="shared" si="1809"/>
        <v>0</v>
      </c>
      <c r="AQK546" s="25">
        <f t="shared" si="1810"/>
        <v>0</v>
      </c>
      <c r="AQL546" s="25">
        <f t="shared" si="1811"/>
        <v>0</v>
      </c>
      <c r="AQM546" s="25">
        <f t="shared" si="1812"/>
        <v>0</v>
      </c>
      <c r="AQN546" s="25">
        <f t="shared" si="1813"/>
        <v>0</v>
      </c>
      <c r="AQO546" s="25">
        <f t="shared" si="1814"/>
        <v>0</v>
      </c>
      <c r="AQP546" s="25">
        <f t="shared" si="1815"/>
        <v>64965.55</v>
      </c>
      <c r="AQQ546" s="25">
        <f t="shared" si="1816"/>
        <v>66210.679999999993</v>
      </c>
      <c r="AQR546" s="25">
        <f t="shared" si="1817"/>
        <v>66210.679999999993</v>
      </c>
      <c r="AQS546" s="25">
        <f t="shared" si="1818"/>
        <v>16069.69</v>
      </c>
      <c r="AQT546" s="25">
        <f t="shared" si="1819"/>
        <v>16824.04</v>
      </c>
      <c r="AQU546" s="25">
        <f t="shared" si="1820"/>
        <v>16824.04</v>
      </c>
      <c r="AQV546" s="25">
        <f t="shared" si="1821"/>
        <v>0</v>
      </c>
      <c r="AQW546" s="25">
        <f t="shared" si="1024"/>
        <v>0</v>
      </c>
      <c r="AQX546" s="25">
        <f t="shared" si="1025"/>
        <v>0</v>
      </c>
      <c r="AQY546" s="25">
        <f t="shared" si="1822"/>
        <v>0</v>
      </c>
      <c r="AQZ546" s="25">
        <f t="shared" si="1026"/>
        <v>0</v>
      </c>
      <c r="ARA546" s="25">
        <f t="shared" si="1027"/>
        <v>0</v>
      </c>
      <c r="ARB546" s="30"/>
      <c r="ARC546" s="30"/>
      <c r="ARD546" s="30"/>
      <c r="ARE546" s="25">
        <f t="shared" si="1823"/>
        <v>0</v>
      </c>
      <c r="ARF546" s="25">
        <f t="shared" si="1824"/>
        <v>0</v>
      </c>
      <c r="ARG546" s="25">
        <f t="shared" si="1825"/>
        <v>0</v>
      </c>
      <c r="ARH546" s="25">
        <f t="shared" si="1826"/>
        <v>0</v>
      </c>
      <c r="ARI546" s="25">
        <f t="shared" si="1827"/>
        <v>0</v>
      </c>
      <c r="ARJ546" s="25">
        <f t="shared" si="1828"/>
        <v>0</v>
      </c>
      <c r="ARK546" s="25">
        <f t="shared" si="1829"/>
        <v>64165.31</v>
      </c>
      <c r="ARL546" s="25">
        <f t="shared" si="1830"/>
        <v>63518.99</v>
      </c>
      <c r="ARM546" s="25">
        <f t="shared" si="1831"/>
        <v>63518.99</v>
      </c>
      <c r="ARN546" s="25">
        <f t="shared" si="1832"/>
        <v>16424.05</v>
      </c>
      <c r="ARO546" s="25">
        <f t="shared" si="1833"/>
        <v>17115.39</v>
      </c>
      <c r="ARP546" s="25">
        <f t="shared" si="1834"/>
        <v>17115.39</v>
      </c>
      <c r="ARQ546" s="25">
        <f t="shared" si="1835"/>
        <v>0</v>
      </c>
      <c r="ARR546" s="25">
        <f t="shared" si="1028"/>
        <v>0</v>
      </c>
      <c r="ARS546" s="25">
        <f t="shared" si="1029"/>
        <v>0</v>
      </c>
      <c r="ART546" s="25">
        <f t="shared" si="1836"/>
        <v>0</v>
      </c>
      <c r="ARU546" s="25">
        <f t="shared" si="1030"/>
        <v>0</v>
      </c>
      <c r="ARV546" s="25">
        <f t="shared" si="1031"/>
        <v>0</v>
      </c>
      <c r="ARW546" s="30"/>
      <c r="ARX546" s="30"/>
      <c r="ARY546" s="30"/>
      <c r="ARZ546" s="25">
        <f t="shared" si="1837"/>
        <v>0</v>
      </c>
      <c r="ASA546" s="25">
        <f t="shared" si="1838"/>
        <v>0</v>
      </c>
      <c r="ASB546" s="25">
        <f t="shared" si="1839"/>
        <v>0</v>
      </c>
      <c r="ASC546" s="25">
        <f t="shared" si="1840"/>
        <v>0</v>
      </c>
      <c r="ASD546" s="25">
        <f t="shared" si="1841"/>
        <v>0</v>
      </c>
      <c r="ASE546" s="25">
        <f t="shared" si="1842"/>
        <v>0</v>
      </c>
      <c r="ASF546" s="25">
        <f t="shared" si="1843"/>
        <v>64356.36</v>
      </c>
      <c r="ASG546" s="25">
        <f t="shared" si="1844"/>
        <v>62601.760000000002</v>
      </c>
      <c r="ASH546" s="25">
        <f t="shared" si="1845"/>
        <v>62601.760000000002</v>
      </c>
      <c r="ASI546" s="25">
        <f t="shared" si="1846"/>
        <v>17568.09</v>
      </c>
      <c r="ASJ546" s="25">
        <f t="shared" si="1847"/>
        <v>16019.81</v>
      </c>
      <c r="ASK546" s="25">
        <f t="shared" si="1848"/>
        <v>16019.81</v>
      </c>
      <c r="ASL546" s="25">
        <f t="shared" si="1849"/>
        <v>0</v>
      </c>
      <c r="ASM546" s="25">
        <f t="shared" si="1032"/>
        <v>0</v>
      </c>
      <c r="ASN546" s="25">
        <f t="shared" si="1033"/>
        <v>0</v>
      </c>
      <c r="ASO546" s="25">
        <f t="shared" si="1850"/>
        <v>0</v>
      </c>
      <c r="ASP546" s="25">
        <f t="shared" si="1034"/>
        <v>0</v>
      </c>
      <c r="ASQ546" s="25">
        <f t="shared" si="1035"/>
        <v>0</v>
      </c>
      <c r="ASR546" s="30"/>
      <c r="ASS546" s="30"/>
      <c r="AST546" s="30"/>
      <c r="ASU546" s="25">
        <f t="shared" si="1851"/>
        <v>0</v>
      </c>
      <c r="ASV546" s="25">
        <f t="shared" si="1852"/>
        <v>0</v>
      </c>
      <c r="ASW546" s="25">
        <f t="shared" si="1853"/>
        <v>0</v>
      </c>
      <c r="ASX546" s="25">
        <f t="shared" si="1854"/>
        <v>0</v>
      </c>
      <c r="ASY546" s="25">
        <f t="shared" si="1855"/>
        <v>0</v>
      </c>
      <c r="ASZ546" s="25">
        <f t="shared" si="1856"/>
        <v>0</v>
      </c>
      <c r="ATA546" s="25">
        <f t="shared" si="1857"/>
        <v>64501.08</v>
      </c>
      <c r="ATB546" s="25">
        <f t="shared" si="1858"/>
        <v>62861.77</v>
      </c>
      <c r="ATC546" s="25">
        <f t="shared" si="1859"/>
        <v>62861.77</v>
      </c>
      <c r="ATD546" s="25">
        <f t="shared" si="1860"/>
        <v>15439.67</v>
      </c>
      <c r="ATE546" s="25">
        <f t="shared" si="1861"/>
        <v>16113.63</v>
      </c>
      <c r="ATF546" s="25">
        <f t="shared" si="1862"/>
        <v>16113.63</v>
      </c>
      <c r="ATG546" s="25">
        <f t="shared" si="1863"/>
        <v>0</v>
      </c>
      <c r="ATH546" s="25">
        <f t="shared" si="1036"/>
        <v>0</v>
      </c>
      <c r="ATI546" s="25">
        <f t="shared" si="1037"/>
        <v>0</v>
      </c>
      <c r="ATJ546" s="25">
        <f t="shared" si="1864"/>
        <v>0</v>
      </c>
      <c r="ATK546" s="25">
        <f t="shared" si="1038"/>
        <v>0</v>
      </c>
      <c r="ATL546" s="25">
        <f t="shared" si="1039"/>
        <v>0</v>
      </c>
      <c r="ATM546" s="30"/>
      <c r="ATN546" s="30"/>
      <c r="ATO546" s="30"/>
      <c r="ATP546" s="25">
        <f t="shared" si="1865"/>
        <v>0</v>
      </c>
      <c r="ATQ546" s="25">
        <f t="shared" si="1866"/>
        <v>0</v>
      </c>
      <c r="ATR546" s="25">
        <f t="shared" si="1867"/>
        <v>0</v>
      </c>
      <c r="ATS546" s="25">
        <f t="shared" si="1868"/>
        <v>0</v>
      </c>
      <c r="ATT546" s="25">
        <f t="shared" si="1869"/>
        <v>0</v>
      </c>
      <c r="ATU546" s="25">
        <f t="shared" si="1870"/>
        <v>0</v>
      </c>
      <c r="ATV546" s="25">
        <f t="shared" si="1871"/>
        <v>64454.49</v>
      </c>
      <c r="ATW546" s="25">
        <f t="shared" si="1872"/>
        <v>64726.89</v>
      </c>
      <c r="ATX546" s="25">
        <f t="shared" si="1873"/>
        <v>64726.89</v>
      </c>
      <c r="ATY546" s="25">
        <f t="shared" si="1874"/>
        <v>17282.09</v>
      </c>
      <c r="ATZ546" s="25">
        <f t="shared" si="1875"/>
        <v>13775</v>
      </c>
      <c r="AUA546" s="25">
        <f t="shared" si="1876"/>
        <v>13775</v>
      </c>
      <c r="AUB546" s="25">
        <f t="shared" si="1877"/>
        <v>0</v>
      </c>
      <c r="AUC546" s="25">
        <f t="shared" si="1040"/>
        <v>0</v>
      </c>
      <c r="AUD546" s="25">
        <f t="shared" si="1041"/>
        <v>0</v>
      </c>
      <c r="AUE546" s="25">
        <f t="shared" si="1878"/>
        <v>0</v>
      </c>
      <c r="AUF546" s="25">
        <f t="shared" si="1042"/>
        <v>0</v>
      </c>
      <c r="AUG546" s="25">
        <f t="shared" si="1043"/>
        <v>0</v>
      </c>
      <c r="AUH546" s="30"/>
      <c r="AUI546" s="30"/>
      <c r="AUJ546" s="30"/>
      <c r="AUK546" s="25">
        <f t="shared" si="1879"/>
        <v>0</v>
      </c>
      <c r="AUL546" s="25">
        <f t="shared" si="1880"/>
        <v>0</v>
      </c>
      <c r="AUM546" s="25">
        <f t="shared" si="1881"/>
        <v>0</v>
      </c>
      <c r="AUN546" s="25">
        <f t="shared" si="1882"/>
        <v>0</v>
      </c>
      <c r="AUO546" s="25">
        <f t="shared" si="1883"/>
        <v>0</v>
      </c>
      <c r="AUP546" s="25">
        <f t="shared" si="1884"/>
        <v>0</v>
      </c>
      <c r="AUQ546" s="25">
        <f t="shared" si="1885"/>
        <v>63816.18</v>
      </c>
      <c r="AUR546" s="25">
        <f t="shared" si="1886"/>
        <v>63558.04</v>
      </c>
      <c r="AUS546" s="25">
        <f t="shared" si="1887"/>
        <v>63558.04</v>
      </c>
      <c r="AUT546" s="25">
        <f t="shared" si="1888"/>
        <v>18462.36</v>
      </c>
      <c r="AUU546" s="25">
        <f t="shared" si="1889"/>
        <v>14948.56</v>
      </c>
      <c r="AUV546" s="25">
        <f t="shared" si="1890"/>
        <v>14948.56</v>
      </c>
      <c r="AUW546" s="25">
        <f t="shared" si="1891"/>
        <v>0</v>
      </c>
      <c r="AUX546" s="25">
        <f t="shared" si="1044"/>
        <v>0</v>
      </c>
      <c r="AUY546" s="25">
        <f t="shared" si="1045"/>
        <v>0</v>
      </c>
      <c r="AUZ546" s="25">
        <f t="shared" si="1892"/>
        <v>0</v>
      </c>
      <c r="AVA546" s="25">
        <f t="shared" si="1046"/>
        <v>0</v>
      </c>
      <c r="AVB546" s="25">
        <f t="shared" si="1047"/>
        <v>0</v>
      </c>
      <c r="AVC546" s="59">
        <f t="shared" si="1893"/>
        <v>26</v>
      </c>
      <c r="AVD546" s="59">
        <f t="shared" si="1048"/>
        <v>26</v>
      </c>
      <c r="AVE546" s="59">
        <f t="shared" si="1048"/>
        <v>26</v>
      </c>
      <c r="AVF546" s="25">
        <f t="shared" si="1049"/>
        <v>1606488</v>
      </c>
      <c r="AVG546" s="25">
        <f t="shared" si="1050"/>
        <v>1671774</v>
      </c>
      <c r="AVH546" s="25">
        <f t="shared" si="1051"/>
        <v>1671774</v>
      </c>
      <c r="AVI546" s="25">
        <f t="shared" si="1052"/>
        <v>1042514.98</v>
      </c>
      <c r="AVJ546" s="25">
        <f t="shared" si="1053"/>
        <v>1055696.98</v>
      </c>
      <c r="AVK546" s="25">
        <f t="shared" si="1054"/>
        <v>1055696.98</v>
      </c>
      <c r="AVL546" s="25"/>
      <c r="AVM546" s="25"/>
      <c r="AVN546" s="25"/>
      <c r="AVO546" s="25"/>
      <c r="AVP546" s="25"/>
      <c r="AVQ546" s="25"/>
      <c r="AVR546" s="25">
        <f t="shared" si="1055"/>
        <v>1687284.3</v>
      </c>
      <c r="AVS546" s="25">
        <f t="shared" si="1056"/>
        <v>1730855.62</v>
      </c>
      <c r="AVT546" s="25">
        <f t="shared" si="1057"/>
        <v>1730855.62</v>
      </c>
      <c r="AVU546" s="25">
        <f t="shared" si="1058"/>
        <v>540329.4</v>
      </c>
      <c r="AVV546" s="25">
        <f t="shared" si="1059"/>
        <v>442606.58</v>
      </c>
      <c r="AVW546" s="25">
        <f t="shared" si="1060"/>
        <v>442606.58</v>
      </c>
    </row>
    <row r="547" spans="1:1271" ht="24" hidden="1">
      <c r="A547" s="19" t="s">
        <v>78</v>
      </c>
      <c r="B547" s="88" t="s">
        <v>81</v>
      </c>
      <c r="C547" s="5"/>
      <c r="D547" s="99"/>
      <c r="E547" s="77"/>
      <c r="F547" s="38">
        <f t="shared" si="1061"/>
        <v>60529</v>
      </c>
      <c r="G547" s="38">
        <f t="shared" si="1061"/>
        <v>62990</v>
      </c>
      <c r="H547" s="38">
        <f t="shared" si="1061"/>
        <v>62990</v>
      </c>
      <c r="I547" s="25">
        <f t="shared" si="1062"/>
        <v>58544</v>
      </c>
      <c r="J547" s="25">
        <f t="shared" si="1062"/>
        <v>59532</v>
      </c>
      <c r="K547" s="25">
        <f t="shared" si="1062"/>
        <v>59532</v>
      </c>
      <c r="L547" s="30"/>
      <c r="M547" s="30"/>
      <c r="N547" s="30"/>
      <c r="O547" s="25">
        <f t="shared" si="1063"/>
        <v>0</v>
      </c>
      <c r="P547" s="25">
        <f t="shared" si="1064"/>
        <v>0</v>
      </c>
      <c r="Q547" s="25">
        <f t="shared" si="1065"/>
        <v>0</v>
      </c>
      <c r="R547" s="25">
        <f t="shared" si="1066"/>
        <v>0</v>
      </c>
      <c r="S547" s="25">
        <f t="shared" si="1067"/>
        <v>0</v>
      </c>
      <c r="T547" s="25">
        <f t="shared" si="1068"/>
        <v>0</v>
      </c>
      <c r="U547" s="25">
        <f t="shared" si="1069"/>
        <v>67085.539999999994</v>
      </c>
      <c r="V547" s="25">
        <f t="shared" si="1070"/>
        <v>0</v>
      </c>
      <c r="W547" s="25">
        <f t="shared" si="1071"/>
        <v>0</v>
      </c>
      <c r="X547" s="25">
        <f t="shared" si="1072"/>
        <v>46844.68</v>
      </c>
      <c r="Y547" s="25">
        <f t="shared" si="1073"/>
        <v>0</v>
      </c>
      <c r="Z547" s="25">
        <f t="shared" si="1074"/>
        <v>0</v>
      </c>
      <c r="AA547" s="25">
        <f t="shared" si="1075"/>
        <v>0</v>
      </c>
      <c r="AB547" s="25">
        <f t="shared" si="811"/>
        <v>0</v>
      </c>
      <c r="AC547" s="25">
        <f t="shared" si="811"/>
        <v>0</v>
      </c>
      <c r="AD547" s="25">
        <f t="shared" si="1076"/>
        <v>0</v>
      </c>
      <c r="AE547" s="25">
        <f t="shared" si="812"/>
        <v>0</v>
      </c>
      <c r="AF547" s="25">
        <f t="shared" si="812"/>
        <v>0</v>
      </c>
      <c r="AG547" s="30"/>
      <c r="AH547" s="30"/>
      <c r="AI547" s="30"/>
      <c r="AJ547" s="25">
        <f t="shared" si="1077"/>
        <v>0</v>
      </c>
      <c r="AK547" s="25">
        <f t="shared" si="1078"/>
        <v>0</v>
      </c>
      <c r="AL547" s="25">
        <f t="shared" si="1079"/>
        <v>0</v>
      </c>
      <c r="AM547" s="25">
        <f t="shared" si="1080"/>
        <v>0</v>
      </c>
      <c r="AN547" s="25">
        <f t="shared" si="1081"/>
        <v>0</v>
      </c>
      <c r="AO547" s="25">
        <f t="shared" si="1082"/>
        <v>0</v>
      </c>
      <c r="AP547" s="25">
        <f t="shared" si="1083"/>
        <v>63627.53</v>
      </c>
      <c r="AQ547" s="25">
        <f t="shared" si="1084"/>
        <v>56267.33</v>
      </c>
      <c r="AR547" s="25">
        <f t="shared" si="1085"/>
        <v>56267.33</v>
      </c>
      <c r="AS547" s="25">
        <f t="shared" si="1086"/>
        <v>28750.959999999999</v>
      </c>
      <c r="AT547" s="25">
        <f t="shared" si="1087"/>
        <v>22548.26</v>
      </c>
      <c r="AU547" s="25">
        <f t="shared" si="1088"/>
        <v>22548.26</v>
      </c>
      <c r="AV547" s="25">
        <f t="shared" si="1089"/>
        <v>0</v>
      </c>
      <c r="AW547" s="25">
        <f t="shared" si="813"/>
        <v>0</v>
      </c>
      <c r="AX547" s="25">
        <f t="shared" si="814"/>
        <v>0</v>
      </c>
      <c r="AY547" s="25">
        <f t="shared" si="1090"/>
        <v>0</v>
      </c>
      <c r="AZ547" s="25">
        <f t="shared" si="815"/>
        <v>0</v>
      </c>
      <c r="BA547" s="25">
        <f t="shared" si="816"/>
        <v>0</v>
      </c>
      <c r="BB547" s="30"/>
      <c r="BC547" s="30"/>
      <c r="BD547" s="30"/>
      <c r="BE547" s="25">
        <f t="shared" si="1091"/>
        <v>0</v>
      </c>
      <c r="BF547" s="25">
        <f t="shared" si="1092"/>
        <v>0</v>
      </c>
      <c r="BG547" s="25">
        <f t="shared" si="1093"/>
        <v>0</v>
      </c>
      <c r="BH547" s="25">
        <f t="shared" si="1094"/>
        <v>0</v>
      </c>
      <c r="BI547" s="25">
        <f t="shared" si="1095"/>
        <v>0</v>
      </c>
      <c r="BJ547" s="25">
        <f t="shared" si="1096"/>
        <v>0</v>
      </c>
      <c r="BK547" s="25">
        <f t="shared" si="1097"/>
        <v>64807.96</v>
      </c>
      <c r="BL547" s="25">
        <f t="shared" si="1098"/>
        <v>67447.33</v>
      </c>
      <c r="BM547" s="25">
        <f t="shared" si="1099"/>
        <v>67447.33</v>
      </c>
      <c r="BN547" s="25">
        <f t="shared" si="1100"/>
        <v>28589.66</v>
      </c>
      <c r="BO547" s="25">
        <f t="shared" si="1101"/>
        <v>30157.98</v>
      </c>
      <c r="BP547" s="25">
        <f t="shared" si="1102"/>
        <v>30157.98</v>
      </c>
      <c r="BQ547" s="25">
        <f t="shared" si="1103"/>
        <v>0</v>
      </c>
      <c r="BR547" s="25">
        <f t="shared" si="817"/>
        <v>0</v>
      </c>
      <c r="BS547" s="25">
        <f t="shared" si="818"/>
        <v>0</v>
      </c>
      <c r="BT547" s="25">
        <f t="shared" si="1104"/>
        <v>0</v>
      </c>
      <c r="BU547" s="25">
        <f t="shared" si="819"/>
        <v>0</v>
      </c>
      <c r="BV547" s="25">
        <f t="shared" si="820"/>
        <v>0</v>
      </c>
      <c r="BW547" s="30"/>
      <c r="BX547" s="30"/>
      <c r="BY547" s="30"/>
      <c r="BZ547" s="25">
        <f t="shared" si="1105"/>
        <v>0</v>
      </c>
      <c r="CA547" s="25">
        <f t="shared" si="1106"/>
        <v>0</v>
      </c>
      <c r="CB547" s="25">
        <f t="shared" si="1107"/>
        <v>0</v>
      </c>
      <c r="CC547" s="25">
        <f t="shared" si="1108"/>
        <v>0</v>
      </c>
      <c r="CD547" s="25">
        <f t="shared" si="1109"/>
        <v>0</v>
      </c>
      <c r="CE547" s="25">
        <f t="shared" si="1110"/>
        <v>0</v>
      </c>
      <c r="CF547" s="25">
        <f t="shared" si="1111"/>
        <v>0</v>
      </c>
      <c r="CG547" s="25">
        <f t="shared" si="1112"/>
        <v>0</v>
      </c>
      <c r="CH547" s="25">
        <f t="shared" si="1113"/>
        <v>0</v>
      </c>
      <c r="CI547" s="25">
        <f t="shared" si="1114"/>
        <v>0</v>
      </c>
      <c r="CJ547" s="25">
        <f t="shared" si="1115"/>
        <v>0</v>
      </c>
      <c r="CK547" s="25">
        <f t="shared" si="1116"/>
        <v>0</v>
      </c>
      <c r="CL547" s="25">
        <f t="shared" si="1117"/>
        <v>0</v>
      </c>
      <c r="CM547" s="25">
        <f t="shared" si="821"/>
        <v>0</v>
      </c>
      <c r="CN547" s="25">
        <f t="shared" si="822"/>
        <v>0</v>
      </c>
      <c r="CO547" s="25">
        <f t="shared" si="1118"/>
        <v>0</v>
      </c>
      <c r="CP547" s="25">
        <f t="shared" si="823"/>
        <v>0</v>
      </c>
      <c r="CQ547" s="25">
        <f t="shared" si="824"/>
        <v>0</v>
      </c>
      <c r="CR547" s="30"/>
      <c r="CS547" s="30"/>
      <c r="CT547" s="30"/>
      <c r="CU547" s="25">
        <f t="shared" si="1119"/>
        <v>0</v>
      </c>
      <c r="CV547" s="25">
        <f t="shared" si="1120"/>
        <v>0</v>
      </c>
      <c r="CW547" s="25">
        <f t="shared" si="1121"/>
        <v>0</v>
      </c>
      <c r="CX547" s="25">
        <f t="shared" si="1122"/>
        <v>0</v>
      </c>
      <c r="CY547" s="25">
        <f t="shared" si="1123"/>
        <v>0</v>
      </c>
      <c r="CZ547" s="25">
        <f t="shared" si="1124"/>
        <v>0</v>
      </c>
      <c r="DA547" s="25">
        <f t="shared" si="1125"/>
        <v>63105.24</v>
      </c>
      <c r="DB547" s="25">
        <f t="shared" si="1126"/>
        <v>62990.17</v>
      </c>
      <c r="DC547" s="25">
        <f t="shared" si="1127"/>
        <v>62990.17</v>
      </c>
      <c r="DD547" s="25">
        <f t="shared" si="1128"/>
        <v>31851.88</v>
      </c>
      <c r="DE547" s="25">
        <f t="shared" si="1129"/>
        <v>33640</v>
      </c>
      <c r="DF547" s="25">
        <f t="shared" si="1130"/>
        <v>33640</v>
      </c>
      <c r="DG547" s="25">
        <f t="shared" si="1131"/>
        <v>0</v>
      </c>
      <c r="DH547" s="25">
        <f t="shared" si="825"/>
        <v>0</v>
      </c>
      <c r="DI547" s="25">
        <f t="shared" si="826"/>
        <v>0</v>
      </c>
      <c r="DJ547" s="25">
        <f t="shared" si="1132"/>
        <v>0</v>
      </c>
      <c r="DK547" s="25">
        <f t="shared" si="827"/>
        <v>0</v>
      </c>
      <c r="DL547" s="25">
        <f t="shared" si="828"/>
        <v>0</v>
      </c>
      <c r="DM547" s="30"/>
      <c r="DN547" s="30"/>
      <c r="DO547" s="30"/>
      <c r="DP547" s="25">
        <f t="shared" si="1133"/>
        <v>0</v>
      </c>
      <c r="DQ547" s="25">
        <f t="shared" si="1134"/>
        <v>0</v>
      </c>
      <c r="DR547" s="25">
        <f t="shared" si="1135"/>
        <v>0</v>
      </c>
      <c r="DS547" s="25">
        <f t="shared" si="1136"/>
        <v>0</v>
      </c>
      <c r="DT547" s="25">
        <f t="shared" si="1137"/>
        <v>0</v>
      </c>
      <c r="DU547" s="25">
        <f t="shared" si="1138"/>
        <v>0</v>
      </c>
      <c r="DV547" s="25">
        <f t="shared" si="1139"/>
        <v>63728.17</v>
      </c>
      <c r="DW547" s="25">
        <f t="shared" si="1140"/>
        <v>63824.05</v>
      </c>
      <c r="DX547" s="25">
        <f t="shared" si="1141"/>
        <v>63824.05</v>
      </c>
      <c r="DY547" s="25">
        <f t="shared" si="1142"/>
        <v>33473.14</v>
      </c>
      <c r="DZ547" s="25">
        <f t="shared" si="1143"/>
        <v>35258.18</v>
      </c>
      <c r="EA547" s="25">
        <f t="shared" si="1144"/>
        <v>35258.18</v>
      </c>
      <c r="EB547" s="25">
        <f t="shared" si="1145"/>
        <v>0</v>
      </c>
      <c r="EC547" s="25">
        <f t="shared" si="829"/>
        <v>0</v>
      </c>
      <c r="ED547" s="25">
        <f t="shared" si="830"/>
        <v>0</v>
      </c>
      <c r="EE547" s="25">
        <f t="shared" si="1146"/>
        <v>0</v>
      </c>
      <c r="EF547" s="25">
        <f t="shared" si="831"/>
        <v>0</v>
      </c>
      <c r="EG547" s="25">
        <f t="shared" si="832"/>
        <v>0</v>
      </c>
      <c r="EH547" s="30"/>
      <c r="EI547" s="30"/>
      <c r="EJ547" s="30"/>
      <c r="EK547" s="25">
        <f t="shared" si="1147"/>
        <v>0</v>
      </c>
      <c r="EL547" s="25">
        <f t="shared" si="1148"/>
        <v>0</v>
      </c>
      <c r="EM547" s="25">
        <f t="shared" si="1149"/>
        <v>0</v>
      </c>
      <c r="EN547" s="25">
        <f t="shared" si="1150"/>
        <v>0</v>
      </c>
      <c r="EO547" s="25">
        <f t="shared" si="1151"/>
        <v>0</v>
      </c>
      <c r="EP547" s="25">
        <f t="shared" si="1152"/>
        <v>0</v>
      </c>
      <c r="EQ547" s="25">
        <f t="shared" si="1153"/>
        <v>65371.61</v>
      </c>
      <c r="ER547" s="25">
        <f t="shared" si="1154"/>
        <v>68029.14</v>
      </c>
      <c r="ES547" s="25">
        <f t="shared" si="1155"/>
        <v>68029.14</v>
      </c>
      <c r="ET547" s="25">
        <f t="shared" si="1156"/>
        <v>34276.080000000002</v>
      </c>
      <c r="EU547" s="25">
        <f t="shared" si="1157"/>
        <v>35870.75</v>
      </c>
      <c r="EV547" s="25">
        <f t="shared" si="1158"/>
        <v>35870.75</v>
      </c>
      <c r="EW547" s="25">
        <f t="shared" si="1159"/>
        <v>0</v>
      </c>
      <c r="EX547" s="25">
        <f t="shared" si="833"/>
        <v>0</v>
      </c>
      <c r="EY547" s="25">
        <f t="shared" si="834"/>
        <v>0</v>
      </c>
      <c r="EZ547" s="25">
        <f t="shared" si="1160"/>
        <v>0</v>
      </c>
      <c r="FA547" s="25">
        <f t="shared" si="835"/>
        <v>0</v>
      </c>
      <c r="FB547" s="25">
        <f t="shared" si="836"/>
        <v>0</v>
      </c>
      <c r="FC547" s="30"/>
      <c r="FD547" s="30"/>
      <c r="FE547" s="30"/>
      <c r="FF547" s="25">
        <f t="shared" si="1161"/>
        <v>0</v>
      </c>
      <c r="FG547" s="25">
        <f t="shared" si="1162"/>
        <v>0</v>
      </c>
      <c r="FH547" s="25">
        <f t="shared" si="1163"/>
        <v>0</v>
      </c>
      <c r="FI547" s="25">
        <f t="shared" si="1164"/>
        <v>0</v>
      </c>
      <c r="FJ547" s="25">
        <f t="shared" si="1165"/>
        <v>0</v>
      </c>
      <c r="FK547" s="25">
        <f t="shared" si="1166"/>
        <v>0</v>
      </c>
      <c r="FL547" s="25">
        <f t="shared" si="1167"/>
        <v>63135.25</v>
      </c>
      <c r="FM547" s="25">
        <f t="shared" si="1168"/>
        <v>62251.68</v>
      </c>
      <c r="FN547" s="25">
        <f t="shared" si="1169"/>
        <v>62251.68</v>
      </c>
      <c r="FO547" s="25">
        <f t="shared" si="1170"/>
        <v>25086.67</v>
      </c>
      <c r="FP547" s="25">
        <f t="shared" si="1171"/>
        <v>26376.19</v>
      </c>
      <c r="FQ547" s="25">
        <f t="shared" si="1172"/>
        <v>26376.19</v>
      </c>
      <c r="FR547" s="25">
        <f t="shared" si="1173"/>
        <v>0</v>
      </c>
      <c r="FS547" s="25">
        <f t="shared" si="837"/>
        <v>0</v>
      </c>
      <c r="FT547" s="25">
        <f t="shared" si="838"/>
        <v>0</v>
      </c>
      <c r="FU547" s="25">
        <f t="shared" si="1174"/>
        <v>0</v>
      </c>
      <c r="FV547" s="25">
        <f t="shared" si="839"/>
        <v>0</v>
      </c>
      <c r="FW547" s="25">
        <f t="shared" si="840"/>
        <v>0</v>
      </c>
      <c r="FX547" s="30"/>
      <c r="FY547" s="30"/>
      <c r="FZ547" s="30"/>
      <c r="GA547" s="25">
        <f t="shared" si="1176"/>
        <v>0</v>
      </c>
      <c r="GB547" s="25">
        <f t="shared" si="1177"/>
        <v>0</v>
      </c>
      <c r="GC547" s="25">
        <f t="shared" si="1178"/>
        <v>0</v>
      </c>
      <c r="GD547" s="25">
        <f t="shared" si="1179"/>
        <v>0</v>
      </c>
      <c r="GE547" s="25">
        <f t="shared" si="1180"/>
        <v>0</v>
      </c>
      <c r="GF547" s="25">
        <f t="shared" si="1181"/>
        <v>0</v>
      </c>
      <c r="GG547" s="25">
        <f t="shared" si="1182"/>
        <v>0</v>
      </c>
      <c r="GH547" s="25">
        <f t="shared" si="1183"/>
        <v>0</v>
      </c>
      <c r="GI547" s="25">
        <f t="shared" si="1184"/>
        <v>0</v>
      </c>
      <c r="GJ547" s="25">
        <f t="shared" si="1185"/>
        <v>0</v>
      </c>
      <c r="GK547" s="25">
        <f t="shared" si="1186"/>
        <v>0</v>
      </c>
      <c r="GL547" s="25">
        <f t="shared" si="1187"/>
        <v>0</v>
      </c>
      <c r="GM547" s="25">
        <f t="shared" si="1188"/>
        <v>0</v>
      </c>
      <c r="GN547" s="25">
        <f t="shared" si="842"/>
        <v>0</v>
      </c>
      <c r="GO547" s="25">
        <f t="shared" si="843"/>
        <v>0</v>
      </c>
      <c r="GP547" s="25">
        <f t="shared" si="1189"/>
        <v>0</v>
      </c>
      <c r="GQ547" s="25">
        <f t="shared" si="844"/>
        <v>0</v>
      </c>
      <c r="GR547" s="25">
        <f t="shared" si="845"/>
        <v>0</v>
      </c>
      <c r="GS547" s="30"/>
      <c r="GT547" s="30"/>
      <c r="GU547" s="30"/>
      <c r="GV547" s="25">
        <f t="shared" si="1190"/>
        <v>0</v>
      </c>
      <c r="GW547" s="25">
        <f t="shared" si="1191"/>
        <v>0</v>
      </c>
      <c r="GX547" s="25">
        <f t="shared" si="1192"/>
        <v>0</v>
      </c>
      <c r="GY547" s="25">
        <f t="shared" si="1193"/>
        <v>0</v>
      </c>
      <c r="GZ547" s="25">
        <f t="shared" si="1194"/>
        <v>0</v>
      </c>
      <c r="HA547" s="25">
        <f t="shared" si="1195"/>
        <v>0</v>
      </c>
      <c r="HB547" s="25">
        <f t="shared" si="1196"/>
        <v>63063.79</v>
      </c>
      <c r="HC547" s="25">
        <f t="shared" si="1197"/>
        <v>57783.97</v>
      </c>
      <c r="HD547" s="25">
        <f t="shared" si="1198"/>
        <v>57783.97</v>
      </c>
      <c r="HE547" s="25">
        <f t="shared" si="1199"/>
        <v>45275.11</v>
      </c>
      <c r="HF547" s="25">
        <f t="shared" si="1200"/>
        <v>47760.85</v>
      </c>
      <c r="HG547" s="25">
        <f t="shared" si="1201"/>
        <v>47760.85</v>
      </c>
      <c r="HH547" s="25">
        <f t="shared" si="1202"/>
        <v>0</v>
      </c>
      <c r="HI547" s="25">
        <f t="shared" si="846"/>
        <v>0</v>
      </c>
      <c r="HJ547" s="25">
        <f t="shared" si="847"/>
        <v>0</v>
      </c>
      <c r="HK547" s="25">
        <f t="shared" si="1203"/>
        <v>0</v>
      </c>
      <c r="HL547" s="25">
        <f t="shared" si="848"/>
        <v>0</v>
      </c>
      <c r="HM547" s="25">
        <f t="shared" si="849"/>
        <v>0</v>
      </c>
      <c r="HN547" s="30"/>
      <c r="HO547" s="30"/>
      <c r="HP547" s="30"/>
      <c r="HQ547" s="25">
        <f t="shared" si="1204"/>
        <v>0</v>
      </c>
      <c r="HR547" s="25">
        <f t="shared" si="1205"/>
        <v>0</v>
      </c>
      <c r="HS547" s="25">
        <f t="shared" si="1206"/>
        <v>0</v>
      </c>
      <c r="HT547" s="25">
        <f t="shared" si="1207"/>
        <v>0</v>
      </c>
      <c r="HU547" s="25">
        <f t="shared" si="1208"/>
        <v>0</v>
      </c>
      <c r="HV547" s="25">
        <f t="shared" si="1209"/>
        <v>0</v>
      </c>
      <c r="HW547" s="25">
        <f t="shared" si="1210"/>
        <v>49939.91</v>
      </c>
      <c r="HX547" s="25">
        <f t="shared" si="1211"/>
        <v>63350.9</v>
      </c>
      <c r="HY547" s="25">
        <f t="shared" si="1212"/>
        <v>63350.9</v>
      </c>
      <c r="HZ547" s="25">
        <f t="shared" si="1213"/>
        <v>25854.28</v>
      </c>
      <c r="IA547" s="25">
        <f t="shared" si="1214"/>
        <v>25791.77</v>
      </c>
      <c r="IB547" s="25">
        <f t="shared" si="1215"/>
        <v>25791.77</v>
      </c>
      <c r="IC547" s="25">
        <f t="shared" si="1216"/>
        <v>0</v>
      </c>
      <c r="ID547" s="25">
        <f t="shared" si="850"/>
        <v>0</v>
      </c>
      <c r="IE547" s="25">
        <f t="shared" si="851"/>
        <v>0</v>
      </c>
      <c r="IF547" s="25">
        <f t="shared" si="1217"/>
        <v>0</v>
      </c>
      <c r="IG547" s="25">
        <f t="shared" si="852"/>
        <v>0</v>
      </c>
      <c r="IH547" s="25">
        <f t="shared" si="853"/>
        <v>0</v>
      </c>
      <c r="II547" s="30"/>
      <c r="IJ547" s="30"/>
      <c r="IK547" s="30"/>
      <c r="IL547" s="25">
        <f t="shared" si="1218"/>
        <v>0</v>
      </c>
      <c r="IM547" s="25">
        <f t="shared" si="1219"/>
        <v>0</v>
      </c>
      <c r="IN547" s="25">
        <f t="shared" si="1220"/>
        <v>0</v>
      </c>
      <c r="IO547" s="25">
        <f t="shared" si="1221"/>
        <v>0</v>
      </c>
      <c r="IP547" s="25">
        <f t="shared" si="1222"/>
        <v>0</v>
      </c>
      <c r="IQ547" s="25">
        <f t="shared" si="1223"/>
        <v>0</v>
      </c>
      <c r="IR547" s="25">
        <f t="shared" si="1224"/>
        <v>63146.26</v>
      </c>
      <c r="IS547" s="25">
        <f t="shared" si="1225"/>
        <v>63360.51</v>
      </c>
      <c r="IT547" s="25">
        <f t="shared" si="1226"/>
        <v>63360.51</v>
      </c>
      <c r="IU547" s="25">
        <f t="shared" si="1227"/>
        <v>27085.439999999999</v>
      </c>
      <c r="IV547" s="25">
        <f t="shared" si="1228"/>
        <v>28401.15</v>
      </c>
      <c r="IW547" s="25">
        <f t="shared" si="1229"/>
        <v>28401.15</v>
      </c>
      <c r="IX547" s="25">
        <f t="shared" si="1230"/>
        <v>0</v>
      </c>
      <c r="IY547" s="25">
        <f t="shared" si="854"/>
        <v>0</v>
      </c>
      <c r="IZ547" s="25">
        <f t="shared" si="855"/>
        <v>0</v>
      </c>
      <c r="JA547" s="25">
        <f t="shared" si="1231"/>
        <v>0</v>
      </c>
      <c r="JB547" s="25">
        <f t="shared" si="856"/>
        <v>0</v>
      </c>
      <c r="JC547" s="25">
        <f t="shared" si="857"/>
        <v>0</v>
      </c>
      <c r="JD547" s="30"/>
      <c r="JE547" s="30"/>
      <c r="JF547" s="30"/>
      <c r="JG547" s="25">
        <f t="shared" si="1232"/>
        <v>0</v>
      </c>
      <c r="JH547" s="25">
        <f t="shared" si="1233"/>
        <v>0</v>
      </c>
      <c r="JI547" s="25">
        <f t="shared" si="1234"/>
        <v>0</v>
      </c>
      <c r="JJ547" s="25">
        <f t="shared" si="1235"/>
        <v>0</v>
      </c>
      <c r="JK547" s="25">
        <f t="shared" si="1236"/>
        <v>0</v>
      </c>
      <c r="JL547" s="25">
        <f t="shared" si="1237"/>
        <v>0</v>
      </c>
      <c r="JM547" s="25">
        <f t="shared" si="1238"/>
        <v>63113.71</v>
      </c>
      <c r="JN547" s="25">
        <f t="shared" si="1239"/>
        <v>60613.13</v>
      </c>
      <c r="JO547" s="25">
        <f t="shared" si="1240"/>
        <v>60613.13</v>
      </c>
      <c r="JP547" s="25">
        <f t="shared" si="1241"/>
        <v>38985.370000000003</v>
      </c>
      <c r="JQ547" s="25">
        <f t="shared" si="1242"/>
        <v>41030.89</v>
      </c>
      <c r="JR547" s="25">
        <f t="shared" si="1243"/>
        <v>41030.89</v>
      </c>
      <c r="JS547" s="25">
        <f t="shared" si="1244"/>
        <v>0</v>
      </c>
      <c r="JT547" s="25">
        <f t="shared" si="858"/>
        <v>0</v>
      </c>
      <c r="JU547" s="25">
        <f t="shared" si="859"/>
        <v>0</v>
      </c>
      <c r="JV547" s="25">
        <f t="shared" si="1245"/>
        <v>0</v>
      </c>
      <c r="JW547" s="25">
        <f t="shared" si="860"/>
        <v>0</v>
      </c>
      <c r="JX547" s="25">
        <f t="shared" si="861"/>
        <v>0</v>
      </c>
      <c r="JY547" s="30"/>
      <c r="JZ547" s="30"/>
      <c r="KA547" s="30"/>
      <c r="KB547" s="25">
        <f t="shared" si="1246"/>
        <v>0</v>
      </c>
      <c r="KC547" s="25">
        <f t="shared" si="1247"/>
        <v>0</v>
      </c>
      <c r="KD547" s="25">
        <f t="shared" si="1248"/>
        <v>0</v>
      </c>
      <c r="KE547" s="25">
        <f t="shared" si="1249"/>
        <v>0</v>
      </c>
      <c r="KF547" s="25">
        <f t="shared" si="1250"/>
        <v>0</v>
      </c>
      <c r="KG547" s="25">
        <f t="shared" si="1251"/>
        <v>0</v>
      </c>
      <c r="KH547" s="25">
        <f t="shared" si="1252"/>
        <v>63608.77</v>
      </c>
      <c r="KI547" s="25">
        <f t="shared" si="1253"/>
        <v>66005.05</v>
      </c>
      <c r="KJ547" s="25">
        <f t="shared" si="1254"/>
        <v>66005.05</v>
      </c>
      <c r="KK547" s="25">
        <f t="shared" si="1255"/>
        <v>25236.12</v>
      </c>
      <c r="KL547" s="25">
        <f t="shared" si="1256"/>
        <v>26518.39</v>
      </c>
      <c r="KM547" s="25">
        <f t="shared" si="1257"/>
        <v>26518.39</v>
      </c>
      <c r="KN547" s="25">
        <f t="shared" si="1258"/>
        <v>0</v>
      </c>
      <c r="KO547" s="25">
        <f t="shared" si="862"/>
        <v>0</v>
      </c>
      <c r="KP547" s="25">
        <f t="shared" si="863"/>
        <v>0</v>
      </c>
      <c r="KQ547" s="25">
        <f t="shared" si="1259"/>
        <v>0</v>
      </c>
      <c r="KR547" s="25">
        <f t="shared" si="864"/>
        <v>0</v>
      </c>
      <c r="KS547" s="25">
        <f t="shared" si="865"/>
        <v>0</v>
      </c>
      <c r="KT547" s="30"/>
      <c r="KU547" s="30"/>
      <c r="KV547" s="30"/>
      <c r="KW547" s="25">
        <f t="shared" si="1260"/>
        <v>0</v>
      </c>
      <c r="KX547" s="25">
        <f t="shared" si="1261"/>
        <v>0</v>
      </c>
      <c r="KY547" s="25">
        <f t="shared" si="1262"/>
        <v>0</v>
      </c>
      <c r="KZ547" s="25">
        <f t="shared" si="1263"/>
        <v>0</v>
      </c>
      <c r="LA547" s="25">
        <f t="shared" si="1264"/>
        <v>0</v>
      </c>
      <c r="LB547" s="25">
        <f t="shared" si="1265"/>
        <v>0</v>
      </c>
      <c r="LC547" s="25">
        <f t="shared" si="1266"/>
        <v>63298.44</v>
      </c>
      <c r="LD547" s="25">
        <f t="shared" si="1267"/>
        <v>64749.06</v>
      </c>
      <c r="LE547" s="25">
        <f t="shared" si="1268"/>
        <v>64749.06</v>
      </c>
      <c r="LF547" s="25">
        <f t="shared" si="1269"/>
        <v>22878.400000000001</v>
      </c>
      <c r="LG547" s="25">
        <f t="shared" si="1270"/>
        <v>24063.88</v>
      </c>
      <c r="LH547" s="25">
        <f t="shared" si="1271"/>
        <v>24063.88</v>
      </c>
      <c r="LI547" s="25">
        <f t="shared" si="1272"/>
        <v>0</v>
      </c>
      <c r="LJ547" s="25">
        <f t="shared" si="866"/>
        <v>0</v>
      </c>
      <c r="LK547" s="25">
        <f t="shared" si="867"/>
        <v>0</v>
      </c>
      <c r="LL547" s="25">
        <f t="shared" si="1273"/>
        <v>0</v>
      </c>
      <c r="LM547" s="25">
        <f t="shared" si="868"/>
        <v>0</v>
      </c>
      <c r="LN547" s="25">
        <f t="shared" si="869"/>
        <v>0</v>
      </c>
      <c r="LO547" s="30"/>
      <c r="LP547" s="30"/>
      <c r="LQ547" s="30"/>
      <c r="LR547" s="25">
        <f t="shared" si="1274"/>
        <v>0</v>
      </c>
      <c r="LS547" s="25">
        <f t="shared" si="1275"/>
        <v>0</v>
      </c>
      <c r="LT547" s="25">
        <f t="shared" si="1276"/>
        <v>0</v>
      </c>
      <c r="LU547" s="25">
        <f t="shared" si="1277"/>
        <v>0</v>
      </c>
      <c r="LV547" s="25">
        <f t="shared" si="1278"/>
        <v>0</v>
      </c>
      <c r="LW547" s="25">
        <f t="shared" si="1279"/>
        <v>0</v>
      </c>
      <c r="LX547" s="25">
        <f t="shared" si="1280"/>
        <v>63300.01</v>
      </c>
      <c r="LY547" s="25">
        <f t="shared" si="1281"/>
        <v>58825.91</v>
      </c>
      <c r="LZ547" s="25">
        <f t="shared" si="1282"/>
        <v>58825.91</v>
      </c>
      <c r="MA547" s="25">
        <f t="shared" si="1283"/>
        <v>32881.93</v>
      </c>
      <c r="MB547" s="25">
        <f t="shared" si="1284"/>
        <v>34560.07</v>
      </c>
      <c r="MC547" s="25">
        <f t="shared" si="1285"/>
        <v>34560.07</v>
      </c>
      <c r="MD547" s="25">
        <f t="shared" si="1286"/>
        <v>0</v>
      </c>
      <c r="ME547" s="25">
        <f t="shared" si="870"/>
        <v>0</v>
      </c>
      <c r="MF547" s="25">
        <f t="shared" si="871"/>
        <v>0</v>
      </c>
      <c r="MG547" s="25">
        <f t="shared" si="1287"/>
        <v>0</v>
      </c>
      <c r="MH547" s="25">
        <f t="shared" si="872"/>
        <v>0</v>
      </c>
      <c r="MI547" s="25">
        <f t="shared" si="873"/>
        <v>0</v>
      </c>
      <c r="MJ547" s="30"/>
      <c r="MK547" s="30"/>
      <c r="ML547" s="30"/>
      <c r="MM547" s="25">
        <f t="shared" si="1288"/>
        <v>0</v>
      </c>
      <c r="MN547" s="25">
        <f t="shared" si="1289"/>
        <v>0</v>
      </c>
      <c r="MO547" s="25">
        <f t="shared" si="1290"/>
        <v>0</v>
      </c>
      <c r="MP547" s="25">
        <f t="shared" si="1291"/>
        <v>0</v>
      </c>
      <c r="MQ547" s="25">
        <f t="shared" si="1292"/>
        <v>0</v>
      </c>
      <c r="MR547" s="25">
        <f t="shared" si="1293"/>
        <v>0</v>
      </c>
      <c r="MS547" s="25">
        <f t="shared" si="1294"/>
        <v>63508.39</v>
      </c>
      <c r="MT547" s="25">
        <f t="shared" si="1295"/>
        <v>58949.18</v>
      </c>
      <c r="MU547" s="25">
        <f t="shared" si="1296"/>
        <v>58949.18</v>
      </c>
      <c r="MV547" s="25">
        <f t="shared" si="1297"/>
        <v>34303.08</v>
      </c>
      <c r="MW547" s="25">
        <f t="shared" si="1298"/>
        <v>36068.129999999997</v>
      </c>
      <c r="MX547" s="25">
        <f t="shared" si="1299"/>
        <v>36068.129999999997</v>
      </c>
      <c r="MY547" s="25">
        <f t="shared" si="1300"/>
        <v>0</v>
      </c>
      <c r="MZ547" s="25">
        <f t="shared" si="874"/>
        <v>0</v>
      </c>
      <c r="NA547" s="25">
        <f t="shared" si="875"/>
        <v>0</v>
      </c>
      <c r="NB547" s="25">
        <f t="shared" si="1301"/>
        <v>0</v>
      </c>
      <c r="NC547" s="25">
        <f t="shared" si="876"/>
        <v>0</v>
      </c>
      <c r="ND547" s="25">
        <f t="shared" si="877"/>
        <v>0</v>
      </c>
      <c r="NE547" s="30"/>
      <c r="NF547" s="30"/>
      <c r="NG547" s="30"/>
      <c r="NH547" s="25">
        <f t="shared" si="1302"/>
        <v>0</v>
      </c>
      <c r="NI547" s="25">
        <f t="shared" si="1303"/>
        <v>0</v>
      </c>
      <c r="NJ547" s="25">
        <f t="shared" si="1304"/>
        <v>0</v>
      </c>
      <c r="NK547" s="25">
        <f t="shared" si="1305"/>
        <v>0</v>
      </c>
      <c r="NL547" s="25">
        <f t="shared" si="1306"/>
        <v>0</v>
      </c>
      <c r="NM547" s="25">
        <f t="shared" si="1307"/>
        <v>0</v>
      </c>
      <c r="NN547" s="25">
        <f t="shared" si="1308"/>
        <v>63012.84</v>
      </c>
      <c r="NO547" s="25">
        <f t="shared" si="1309"/>
        <v>56537.94</v>
      </c>
      <c r="NP547" s="25">
        <f t="shared" si="1310"/>
        <v>56537.94</v>
      </c>
      <c r="NQ547" s="25">
        <f t="shared" si="1311"/>
        <v>24473.23</v>
      </c>
      <c r="NR547" s="25">
        <f t="shared" si="1312"/>
        <v>25684.799999999999</v>
      </c>
      <c r="NS547" s="25">
        <f t="shared" si="1313"/>
        <v>25684.799999999999</v>
      </c>
      <c r="NT547" s="25">
        <f t="shared" si="1314"/>
        <v>0</v>
      </c>
      <c r="NU547" s="25">
        <f t="shared" si="878"/>
        <v>0</v>
      </c>
      <c r="NV547" s="25">
        <f t="shared" si="879"/>
        <v>0</v>
      </c>
      <c r="NW547" s="25">
        <f t="shared" si="1315"/>
        <v>0</v>
      </c>
      <c r="NX547" s="25">
        <f t="shared" si="880"/>
        <v>0</v>
      </c>
      <c r="NY547" s="25">
        <f t="shared" si="881"/>
        <v>0</v>
      </c>
      <c r="NZ547" s="30"/>
      <c r="OA547" s="30"/>
      <c r="OB547" s="30"/>
      <c r="OC547" s="25">
        <f t="shared" si="1316"/>
        <v>0</v>
      </c>
      <c r="OD547" s="25">
        <f t="shared" si="1317"/>
        <v>0</v>
      </c>
      <c r="OE547" s="25">
        <f t="shared" si="1318"/>
        <v>0</v>
      </c>
      <c r="OF547" s="25">
        <f t="shared" si="1319"/>
        <v>0</v>
      </c>
      <c r="OG547" s="25">
        <f t="shared" si="1320"/>
        <v>0</v>
      </c>
      <c r="OH547" s="25">
        <f t="shared" si="1321"/>
        <v>0</v>
      </c>
      <c r="OI547" s="25">
        <f t="shared" si="1322"/>
        <v>63587.01</v>
      </c>
      <c r="OJ547" s="25">
        <f t="shared" si="1323"/>
        <v>62577.99</v>
      </c>
      <c r="OK547" s="25">
        <f t="shared" si="1324"/>
        <v>62577.99</v>
      </c>
      <c r="OL547" s="25">
        <f t="shared" si="1325"/>
        <v>35417.96</v>
      </c>
      <c r="OM547" s="25">
        <f t="shared" si="1326"/>
        <v>37222.75</v>
      </c>
      <c r="ON547" s="25">
        <f t="shared" si="1327"/>
        <v>37222.75</v>
      </c>
      <c r="OO547" s="25">
        <f t="shared" si="1328"/>
        <v>0</v>
      </c>
      <c r="OP547" s="25">
        <f t="shared" si="882"/>
        <v>0</v>
      </c>
      <c r="OQ547" s="25">
        <f t="shared" si="883"/>
        <v>0</v>
      </c>
      <c r="OR547" s="25">
        <f t="shared" si="1329"/>
        <v>0</v>
      </c>
      <c r="OS547" s="25">
        <f t="shared" si="884"/>
        <v>0</v>
      </c>
      <c r="OT547" s="25">
        <f t="shared" si="885"/>
        <v>0</v>
      </c>
      <c r="OU547" s="30"/>
      <c r="OV547" s="30"/>
      <c r="OW547" s="30"/>
      <c r="OX547" s="25">
        <f t="shared" si="1330"/>
        <v>0</v>
      </c>
      <c r="OY547" s="25">
        <f t="shared" si="1331"/>
        <v>0</v>
      </c>
      <c r="OZ547" s="25">
        <f t="shared" si="1332"/>
        <v>0</v>
      </c>
      <c r="PA547" s="25">
        <f t="shared" si="1333"/>
        <v>0</v>
      </c>
      <c r="PB547" s="25">
        <f t="shared" si="1334"/>
        <v>0</v>
      </c>
      <c r="PC547" s="25">
        <f t="shared" si="1335"/>
        <v>0</v>
      </c>
      <c r="PD547" s="25">
        <f t="shared" si="1336"/>
        <v>63312.94</v>
      </c>
      <c r="PE547" s="25">
        <f t="shared" si="1337"/>
        <v>59674.68</v>
      </c>
      <c r="PF547" s="25">
        <f t="shared" si="1338"/>
        <v>59674.68</v>
      </c>
      <c r="PG547" s="25">
        <f t="shared" si="1339"/>
        <v>28685.01</v>
      </c>
      <c r="PH547" s="25">
        <f t="shared" si="1340"/>
        <v>30114.47</v>
      </c>
      <c r="PI547" s="25">
        <f t="shared" si="1341"/>
        <v>30114.47</v>
      </c>
      <c r="PJ547" s="25">
        <f t="shared" si="1342"/>
        <v>0</v>
      </c>
      <c r="PK547" s="25">
        <f t="shared" si="886"/>
        <v>0</v>
      </c>
      <c r="PL547" s="25">
        <f t="shared" si="887"/>
        <v>0</v>
      </c>
      <c r="PM547" s="25">
        <f t="shared" si="1343"/>
        <v>0</v>
      </c>
      <c r="PN547" s="25">
        <f t="shared" si="888"/>
        <v>0</v>
      </c>
      <c r="PO547" s="25">
        <f t="shared" si="889"/>
        <v>0</v>
      </c>
      <c r="PP547" s="30"/>
      <c r="PQ547" s="30"/>
      <c r="PR547" s="30"/>
      <c r="PS547" s="25">
        <f t="shared" si="1344"/>
        <v>0</v>
      </c>
      <c r="PT547" s="25">
        <f t="shared" si="1345"/>
        <v>0</v>
      </c>
      <c r="PU547" s="25">
        <f t="shared" si="1346"/>
        <v>0</v>
      </c>
      <c r="PV547" s="25">
        <f t="shared" si="1347"/>
        <v>0</v>
      </c>
      <c r="PW547" s="25">
        <f t="shared" si="1348"/>
        <v>0</v>
      </c>
      <c r="PX547" s="25">
        <f t="shared" si="1349"/>
        <v>0</v>
      </c>
      <c r="PY547" s="25">
        <f t="shared" si="1350"/>
        <v>63623.61</v>
      </c>
      <c r="PZ547" s="25">
        <f t="shared" si="1351"/>
        <v>58953.5</v>
      </c>
      <c r="QA547" s="25">
        <f t="shared" si="1352"/>
        <v>58953.5</v>
      </c>
      <c r="QB547" s="25">
        <f t="shared" si="1353"/>
        <v>32568.89</v>
      </c>
      <c r="QC547" s="25">
        <f t="shared" si="1354"/>
        <v>34228.800000000003</v>
      </c>
      <c r="QD547" s="25">
        <f t="shared" si="1355"/>
        <v>34228.800000000003</v>
      </c>
      <c r="QE547" s="25">
        <f t="shared" si="1356"/>
        <v>0</v>
      </c>
      <c r="QF547" s="25">
        <f t="shared" si="890"/>
        <v>0</v>
      </c>
      <c r="QG547" s="25">
        <f t="shared" si="891"/>
        <v>0</v>
      </c>
      <c r="QH547" s="25">
        <f t="shared" si="1357"/>
        <v>0</v>
      </c>
      <c r="QI547" s="25">
        <f t="shared" si="892"/>
        <v>0</v>
      </c>
      <c r="QJ547" s="25">
        <f t="shared" si="893"/>
        <v>0</v>
      </c>
      <c r="QK547" s="30"/>
      <c r="QL547" s="30"/>
      <c r="QM547" s="30"/>
      <c r="QN547" s="25">
        <f t="shared" si="1358"/>
        <v>0</v>
      </c>
      <c r="QO547" s="25">
        <f t="shared" si="1359"/>
        <v>0</v>
      </c>
      <c r="QP547" s="25">
        <f t="shared" si="1360"/>
        <v>0</v>
      </c>
      <c r="QQ547" s="25">
        <f t="shared" si="1361"/>
        <v>0</v>
      </c>
      <c r="QR547" s="25">
        <f t="shared" si="1362"/>
        <v>0</v>
      </c>
      <c r="QS547" s="25">
        <f t="shared" si="1363"/>
        <v>0</v>
      </c>
      <c r="QT547" s="25">
        <f t="shared" si="1364"/>
        <v>63209.67</v>
      </c>
      <c r="QU547" s="25">
        <f t="shared" si="1365"/>
        <v>62724.85</v>
      </c>
      <c r="QV547" s="25">
        <f t="shared" si="1366"/>
        <v>62724.85</v>
      </c>
      <c r="QW547" s="25">
        <f t="shared" si="1367"/>
        <v>30288.22</v>
      </c>
      <c r="QX547" s="25">
        <f t="shared" si="1368"/>
        <v>31775.360000000001</v>
      </c>
      <c r="QY547" s="25">
        <f t="shared" si="1369"/>
        <v>31775.360000000001</v>
      </c>
      <c r="QZ547" s="25">
        <f t="shared" si="1370"/>
        <v>0</v>
      </c>
      <c r="RA547" s="25">
        <f t="shared" si="894"/>
        <v>0</v>
      </c>
      <c r="RB547" s="25">
        <f t="shared" si="895"/>
        <v>0</v>
      </c>
      <c r="RC547" s="25">
        <f t="shared" si="1371"/>
        <v>0</v>
      </c>
      <c r="RD547" s="25">
        <f t="shared" si="896"/>
        <v>0</v>
      </c>
      <c r="RE547" s="25">
        <f t="shared" si="897"/>
        <v>0</v>
      </c>
      <c r="RF547" s="30"/>
      <c r="RG547" s="30"/>
      <c r="RH547" s="30"/>
      <c r="RI547" s="25">
        <f t="shared" si="1372"/>
        <v>0</v>
      </c>
      <c r="RJ547" s="25">
        <f t="shared" si="1373"/>
        <v>0</v>
      </c>
      <c r="RK547" s="25">
        <f t="shared" si="1374"/>
        <v>0</v>
      </c>
      <c r="RL547" s="25">
        <f t="shared" si="1375"/>
        <v>0</v>
      </c>
      <c r="RM547" s="25">
        <f t="shared" si="1376"/>
        <v>0</v>
      </c>
      <c r="RN547" s="25">
        <f t="shared" si="1377"/>
        <v>0</v>
      </c>
      <c r="RO547" s="25">
        <f t="shared" si="1378"/>
        <v>63401.7</v>
      </c>
      <c r="RP547" s="25">
        <f t="shared" si="1379"/>
        <v>62190.09</v>
      </c>
      <c r="RQ547" s="25">
        <f t="shared" si="1380"/>
        <v>62190.09</v>
      </c>
      <c r="RR547" s="25">
        <f t="shared" si="1381"/>
        <v>21725.83</v>
      </c>
      <c r="RS547" s="25">
        <f t="shared" si="1382"/>
        <v>22766.71</v>
      </c>
      <c r="RT547" s="25">
        <f t="shared" si="1383"/>
        <v>22766.71</v>
      </c>
      <c r="RU547" s="25">
        <f t="shared" si="1384"/>
        <v>0</v>
      </c>
      <c r="RV547" s="25">
        <f t="shared" si="898"/>
        <v>0</v>
      </c>
      <c r="RW547" s="25">
        <f t="shared" si="899"/>
        <v>0</v>
      </c>
      <c r="RX547" s="25">
        <f t="shared" si="1385"/>
        <v>0</v>
      </c>
      <c r="RY547" s="25">
        <f t="shared" si="900"/>
        <v>0</v>
      </c>
      <c r="RZ547" s="25">
        <f t="shared" si="901"/>
        <v>0</v>
      </c>
      <c r="SA547" s="30"/>
      <c r="SB547" s="30"/>
      <c r="SC547" s="30"/>
      <c r="SD547" s="25">
        <f t="shared" si="1386"/>
        <v>0</v>
      </c>
      <c r="SE547" s="25">
        <f t="shared" si="1387"/>
        <v>0</v>
      </c>
      <c r="SF547" s="25">
        <f t="shared" si="1388"/>
        <v>0</v>
      </c>
      <c r="SG547" s="25">
        <f t="shared" si="1389"/>
        <v>0</v>
      </c>
      <c r="SH547" s="25">
        <f t="shared" si="1390"/>
        <v>0</v>
      </c>
      <c r="SI547" s="25">
        <f t="shared" si="1391"/>
        <v>0</v>
      </c>
      <c r="SJ547" s="25">
        <f t="shared" si="1392"/>
        <v>61987.6</v>
      </c>
      <c r="SK547" s="25">
        <f t="shared" si="1393"/>
        <v>59400.19</v>
      </c>
      <c r="SL547" s="25">
        <f t="shared" si="1394"/>
        <v>59400.19</v>
      </c>
      <c r="SM547" s="25">
        <f t="shared" si="1395"/>
        <v>28845.59</v>
      </c>
      <c r="SN547" s="25">
        <f t="shared" si="1396"/>
        <v>30226.97</v>
      </c>
      <c r="SO547" s="25">
        <f t="shared" si="1397"/>
        <v>30226.97</v>
      </c>
      <c r="SP547" s="25">
        <f t="shared" si="1398"/>
        <v>0</v>
      </c>
      <c r="SQ547" s="25">
        <f t="shared" si="902"/>
        <v>0</v>
      </c>
      <c r="SR547" s="25">
        <f t="shared" si="903"/>
        <v>0</v>
      </c>
      <c r="SS547" s="25">
        <f t="shared" si="1399"/>
        <v>0</v>
      </c>
      <c r="ST547" s="25">
        <f t="shared" si="904"/>
        <v>0</v>
      </c>
      <c r="SU547" s="25">
        <f t="shared" si="905"/>
        <v>0</v>
      </c>
      <c r="SV547" s="30"/>
      <c r="SW547" s="30"/>
      <c r="SX547" s="30"/>
      <c r="SY547" s="25">
        <f t="shared" si="1401"/>
        <v>0</v>
      </c>
      <c r="SZ547" s="25">
        <f t="shared" si="1402"/>
        <v>0</v>
      </c>
      <c r="TA547" s="25">
        <f t="shared" si="1403"/>
        <v>0</v>
      </c>
      <c r="TB547" s="25">
        <f t="shared" si="1404"/>
        <v>0</v>
      </c>
      <c r="TC547" s="25">
        <f t="shared" si="1405"/>
        <v>0</v>
      </c>
      <c r="TD547" s="25">
        <f t="shared" si="1406"/>
        <v>0</v>
      </c>
      <c r="TE547" s="25">
        <f t="shared" si="1407"/>
        <v>63618.04</v>
      </c>
      <c r="TF547" s="25">
        <f t="shared" si="1408"/>
        <v>63508.13</v>
      </c>
      <c r="TG547" s="25">
        <f t="shared" si="1409"/>
        <v>63508.13</v>
      </c>
      <c r="TH547" s="25">
        <f t="shared" si="1410"/>
        <v>28281.42</v>
      </c>
      <c r="TI547" s="25">
        <f t="shared" si="1411"/>
        <v>29720.6</v>
      </c>
      <c r="TJ547" s="25">
        <f t="shared" si="1412"/>
        <v>29720.6</v>
      </c>
      <c r="TK547" s="25">
        <f t="shared" si="1413"/>
        <v>0</v>
      </c>
      <c r="TL547" s="25">
        <f t="shared" si="906"/>
        <v>0</v>
      </c>
      <c r="TM547" s="25">
        <f t="shared" si="907"/>
        <v>0</v>
      </c>
      <c r="TN547" s="25">
        <f t="shared" si="1414"/>
        <v>0</v>
      </c>
      <c r="TO547" s="25">
        <f t="shared" si="908"/>
        <v>0</v>
      </c>
      <c r="TP547" s="25">
        <f t="shared" si="909"/>
        <v>0</v>
      </c>
      <c r="TQ547" s="30"/>
      <c r="TR547" s="30"/>
      <c r="TS547" s="30"/>
      <c r="TT547" s="25">
        <f t="shared" si="1415"/>
        <v>0</v>
      </c>
      <c r="TU547" s="25">
        <f t="shared" si="1416"/>
        <v>0</v>
      </c>
      <c r="TV547" s="25">
        <f t="shared" si="1417"/>
        <v>0</v>
      </c>
      <c r="TW547" s="25">
        <f t="shared" si="1418"/>
        <v>0</v>
      </c>
      <c r="TX547" s="25">
        <f t="shared" si="1419"/>
        <v>0</v>
      </c>
      <c r="TY547" s="25">
        <f t="shared" si="1420"/>
        <v>0</v>
      </c>
      <c r="TZ547" s="25">
        <f t="shared" si="1421"/>
        <v>49101.58</v>
      </c>
      <c r="UA547" s="25">
        <f t="shared" si="1422"/>
        <v>63265.120000000003</v>
      </c>
      <c r="UB547" s="25">
        <f t="shared" si="1423"/>
        <v>63265.120000000003</v>
      </c>
      <c r="UC547" s="25">
        <f t="shared" si="1424"/>
        <v>23847.64</v>
      </c>
      <c r="UD547" s="25">
        <f t="shared" si="1425"/>
        <v>25743.61</v>
      </c>
      <c r="UE547" s="25">
        <f t="shared" si="1426"/>
        <v>25743.61</v>
      </c>
      <c r="UF547" s="25">
        <f t="shared" si="1427"/>
        <v>0</v>
      </c>
      <c r="UG547" s="25">
        <f t="shared" si="910"/>
        <v>0</v>
      </c>
      <c r="UH547" s="25">
        <f t="shared" si="911"/>
        <v>0</v>
      </c>
      <c r="UI547" s="25">
        <f t="shared" si="1428"/>
        <v>0</v>
      </c>
      <c r="UJ547" s="25">
        <f t="shared" si="912"/>
        <v>0</v>
      </c>
      <c r="UK547" s="25">
        <f t="shared" si="913"/>
        <v>0</v>
      </c>
      <c r="UL547" s="30"/>
      <c r="UM547" s="30"/>
      <c r="UN547" s="30"/>
      <c r="UO547" s="25">
        <f t="shared" si="1429"/>
        <v>0</v>
      </c>
      <c r="UP547" s="25">
        <f t="shared" si="1430"/>
        <v>0</v>
      </c>
      <c r="UQ547" s="25">
        <f t="shared" si="1431"/>
        <v>0</v>
      </c>
      <c r="UR547" s="25">
        <f t="shared" si="1432"/>
        <v>0</v>
      </c>
      <c r="US547" s="25">
        <f t="shared" si="1433"/>
        <v>0</v>
      </c>
      <c r="UT547" s="25">
        <f t="shared" si="1434"/>
        <v>0</v>
      </c>
      <c r="UU547" s="25">
        <f t="shared" si="1435"/>
        <v>63573.23</v>
      </c>
      <c r="UV547" s="25">
        <f t="shared" si="1436"/>
        <v>65216.11</v>
      </c>
      <c r="UW547" s="25">
        <f t="shared" si="1437"/>
        <v>65216.11</v>
      </c>
      <c r="UX547" s="25">
        <f t="shared" si="1438"/>
        <v>30343.01</v>
      </c>
      <c r="UY547" s="25">
        <f t="shared" si="1439"/>
        <v>24959.1</v>
      </c>
      <c r="UZ547" s="25">
        <f t="shared" si="1440"/>
        <v>24959.1</v>
      </c>
      <c r="VA547" s="25">
        <f t="shared" si="1441"/>
        <v>0</v>
      </c>
      <c r="VB547" s="25">
        <f t="shared" si="914"/>
        <v>0</v>
      </c>
      <c r="VC547" s="25">
        <f t="shared" si="915"/>
        <v>0</v>
      </c>
      <c r="VD547" s="25">
        <f t="shared" si="1442"/>
        <v>0</v>
      </c>
      <c r="VE547" s="25">
        <f t="shared" si="916"/>
        <v>0</v>
      </c>
      <c r="VF547" s="25">
        <f t="shared" si="917"/>
        <v>0</v>
      </c>
      <c r="VG547" s="30"/>
      <c r="VH547" s="30"/>
      <c r="VI547" s="30"/>
      <c r="VJ547" s="25">
        <f t="shared" si="1444"/>
        <v>0</v>
      </c>
      <c r="VK547" s="25">
        <f t="shared" si="1445"/>
        <v>0</v>
      </c>
      <c r="VL547" s="25">
        <f t="shared" si="1446"/>
        <v>0</v>
      </c>
      <c r="VM547" s="25">
        <f t="shared" si="1447"/>
        <v>0</v>
      </c>
      <c r="VN547" s="25">
        <f t="shared" si="1448"/>
        <v>0</v>
      </c>
      <c r="VO547" s="25">
        <f t="shared" si="1449"/>
        <v>0</v>
      </c>
      <c r="VP547" s="25">
        <f t="shared" si="1450"/>
        <v>0</v>
      </c>
      <c r="VQ547" s="25">
        <f t="shared" si="1451"/>
        <v>0</v>
      </c>
      <c r="VR547" s="25">
        <f t="shared" si="1452"/>
        <v>0</v>
      </c>
      <c r="VS547" s="25">
        <f t="shared" si="1453"/>
        <v>0</v>
      </c>
      <c r="VT547" s="25">
        <f t="shared" si="1454"/>
        <v>0</v>
      </c>
      <c r="VU547" s="25">
        <f t="shared" si="1455"/>
        <v>0</v>
      </c>
      <c r="VV547" s="25">
        <f t="shared" si="1456"/>
        <v>0</v>
      </c>
      <c r="VW547" s="25">
        <f t="shared" si="919"/>
        <v>0</v>
      </c>
      <c r="VX547" s="25">
        <f t="shared" si="920"/>
        <v>0</v>
      </c>
      <c r="VY547" s="25">
        <f t="shared" si="1457"/>
        <v>0</v>
      </c>
      <c r="VZ547" s="25">
        <f t="shared" si="921"/>
        <v>0</v>
      </c>
      <c r="WA547" s="25">
        <f t="shared" si="922"/>
        <v>0</v>
      </c>
      <c r="WB547" s="30"/>
      <c r="WC547" s="30"/>
      <c r="WD547" s="30"/>
      <c r="WE547" s="25">
        <f t="shared" si="1458"/>
        <v>0</v>
      </c>
      <c r="WF547" s="25">
        <f t="shared" si="1459"/>
        <v>0</v>
      </c>
      <c r="WG547" s="25">
        <f t="shared" si="1460"/>
        <v>0</v>
      </c>
      <c r="WH547" s="25">
        <f t="shared" si="1461"/>
        <v>0</v>
      </c>
      <c r="WI547" s="25">
        <f t="shared" si="1462"/>
        <v>0</v>
      </c>
      <c r="WJ547" s="25">
        <f t="shared" si="1463"/>
        <v>0</v>
      </c>
      <c r="WK547" s="25">
        <f t="shared" si="1464"/>
        <v>63713.17</v>
      </c>
      <c r="WL547" s="25">
        <f t="shared" si="1465"/>
        <v>66305.13</v>
      </c>
      <c r="WM547" s="25">
        <f t="shared" si="1466"/>
        <v>66305.13</v>
      </c>
      <c r="WN547" s="25">
        <f t="shared" si="1467"/>
        <v>23015.26</v>
      </c>
      <c r="WO547" s="25">
        <f t="shared" si="1468"/>
        <v>24216.69</v>
      </c>
      <c r="WP547" s="25">
        <f t="shared" si="1469"/>
        <v>24216.69</v>
      </c>
      <c r="WQ547" s="25">
        <f t="shared" si="1470"/>
        <v>0</v>
      </c>
      <c r="WR547" s="25">
        <f t="shared" si="923"/>
        <v>0</v>
      </c>
      <c r="WS547" s="25">
        <f t="shared" si="924"/>
        <v>0</v>
      </c>
      <c r="WT547" s="25">
        <f t="shared" si="1471"/>
        <v>0</v>
      </c>
      <c r="WU547" s="25">
        <f t="shared" si="925"/>
        <v>0</v>
      </c>
      <c r="WV547" s="25">
        <f t="shared" si="926"/>
        <v>0</v>
      </c>
      <c r="WW547" s="30"/>
      <c r="WX547" s="30"/>
      <c r="WY547" s="30"/>
      <c r="WZ547" s="25">
        <f t="shared" si="1472"/>
        <v>0</v>
      </c>
      <c r="XA547" s="25">
        <f t="shared" si="1473"/>
        <v>0</v>
      </c>
      <c r="XB547" s="25">
        <f t="shared" si="1474"/>
        <v>0</v>
      </c>
      <c r="XC547" s="25">
        <f t="shared" si="1475"/>
        <v>0</v>
      </c>
      <c r="XD547" s="25">
        <f t="shared" si="1476"/>
        <v>0</v>
      </c>
      <c r="XE547" s="25">
        <f t="shared" si="1477"/>
        <v>0</v>
      </c>
      <c r="XF547" s="25">
        <f t="shared" si="1478"/>
        <v>63193.94</v>
      </c>
      <c r="XG547" s="25">
        <f t="shared" si="1479"/>
        <v>61665.01</v>
      </c>
      <c r="XH547" s="25">
        <f t="shared" si="1480"/>
        <v>61665.01</v>
      </c>
      <c r="XI547" s="25">
        <f t="shared" si="1481"/>
        <v>22655.72</v>
      </c>
      <c r="XJ547" s="25">
        <f t="shared" si="1482"/>
        <v>23749.45</v>
      </c>
      <c r="XK547" s="25">
        <f t="shared" si="1483"/>
        <v>23749.45</v>
      </c>
      <c r="XL547" s="25">
        <f t="shared" si="1484"/>
        <v>0</v>
      </c>
      <c r="XM547" s="25">
        <f t="shared" si="927"/>
        <v>0</v>
      </c>
      <c r="XN547" s="25">
        <f t="shared" si="928"/>
        <v>0</v>
      </c>
      <c r="XO547" s="25">
        <f t="shared" si="1485"/>
        <v>0</v>
      </c>
      <c r="XP547" s="25">
        <f t="shared" si="929"/>
        <v>0</v>
      </c>
      <c r="XQ547" s="25">
        <f t="shared" si="930"/>
        <v>0</v>
      </c>
      <c r="XR547" s="30"/>
      <c r="XS547" s="30"/>
      <c r="XT547" s="30"/>
      <c r="XU547" s="25">
        <f t="shared" si="1486"/>
        <v>0</v>
      </c>
      <c r="XV547" s="25">
        <f t="shared" si="1487"/>
        <v>0</v>
      </c>
      <c r="XW547" s="25">
        <f t="shared" si="1488"/>
        <v>0</v>
      </c>
      <c r="XX547" s="25">
        <f t="shared" si="1489"/>
        <v>0</v>
      </c>
      <c r="XY547" s="25">
        <f t="shared" si="1490"/>
        <v>0</v>
      </c>
      <c r="XZ547" s="25">
        <f t="shared" si="1491"/>
        <v>0</v>
      </c>
      <c r="YA547" s="25">
        <f t="shared" si="1492"/>
        <v>62997.54</v>
      </c>
      <c r="YB547" s="25">
        <f t="shared" si="1493"/>
        <v>60773.13</v>
      </c>
      <c r="YC547" s="25">
        <f t="shared" si="1494"/>
        <v>60773.13</v>
      </c>
      <c r="YD547" s="25">
        <f t="shared" si="1495"/>
        <v>21604.71</v>
      </c>
      <c r="YE547" s="25">
        <f t="shared" si="1496"/>
        <v>22657.06</v>
      </c>
      <c r="YF547" s="25">
        <f t="shared" si="1497"/>
        <v>22657.06</v>
      </c>
      <c r="YG547" s="25">
        <f t="shared" si="1498"/>
        <v>0</v>
      </c>
      <c r="YH547" s="25">
        <f t="shared" si="931"/>
        <v>0</v>
      </c>
      <c r="YI547" s="25">
        <f t="shared" si="932"/>
        <v>0</v>
      </c>
      <c r="YJ547" s="25">
        <f t="shared" si="1499"/>
        <v>0</v>
      </c>
      <c r="YK547" s="25">
        <f t="shared" si="933"/>
        <v>0</v>
      </c>
      <c r="YL547" s="25">
        <f t="shared" si="934"/>
        <v>0</v>
      </c>
      <c r="YM547" s="30"/>
      <c r="YN547" s="30"/>
      <c r="YO547" s="30"/>
      <c r="YP547" s="25">
        <f t="shared" si="1500"/>
        <v>0</v>
      </c>
      <c r="YQ547" s="25">
        <f t="shared" si="1501"/>
        <v>0</v>
      </c>
      <c r="YR547" s="25">
        <f t="shared" si="1502"/>
        <v>0</v>
      </c>
      <c r="YS547" s="25">
        <f t="shared" si="1503"/>
        <v>0</v>
      </c>
      <c r="YT547" s="25">
        <f t="shared" si="1504"/>
        <v>0</v>
      </c>
      <c r="YU547" s="25">
        <f t="shared" si="1505"/>
        <v>0</v>
      </c>
      <c r="YV547" s="25">
        <f t="shared" si="1506"/>
        <v>63004.63</v>
      </c>
      <c r="YW547" s="25">
        <f t="shared" si="1507"/>
        <v>60905.11</v>
      </c>
      <c r="YX547" s="25">
        <f t="shared" si="1508"/>
        <v>60905.11</v>
      </c>
      <c r="YY547" s="25">
        <f t="shared" si="1509"/>
        <v>23891.14</v>
      </c>
      <c r="YZ547" s="25">
        <f t="shared" si="1510"/>
        <v>25083.24</v>
      </c>
      <c r="ZA547" s="25">
        <f t="shared" si="1511"/>
        <v>25083.24</v>
      </c>
      <c r="ZB547" s="25">
        <f t="shared" si="1512"/>
        <v>0</v>
      </c>
      <c r="ZC547" s="25">
        <f t="shared" si="935"/>
        <v>0</v>
      </c>
      <c r="ZD547" s="25">
        <f t="shared" si="936"/>
        <v>0</v>
      </c>
      <c r="ZE547" s="25">
        <f t="shared" si="1513"/>
        <v>0</v>
      </c>
      <c r="ZF547" s="25">
        <f t="shared" si="937"/>
        <v>0</v>
      </c>
      <c r="ZG547" s="25">
        <f t="shared" si="938"/>
        <v>0</v>
      </c>
      <c r="ZH547" s="30"/>
      <c r="ZI547" s="30"/>
      <c r="ZJ547" s="30"/>
      <c r="ZK547" s="25">
        <f t="shared" si="1514"/>
        <v>0</v>
      </c>
      <c r="ZL547" s="25">
        <f t="shared" si="1515"/>
        <v>0</v>
      </c>
      <c r="ZM547" s="25">
        <f t="shared" si="1516"/>
        <v>0</v>
      </c>
      <c r="ZN547" s="25">
        <f t="shared" si="1517"/>
        <v>0</v>
      </c>
      <c r="ZO547" s="25">
        <f t="shared" si="1518"/>
        <v>0</v>
      </c>
      <c r="ZP547" s="25">
        <f t="shared" si="1519"/>
        <v>0</v>
      </c>
      <c r="ZQ547" s="25">
        <f t="shared" si="1520"/>
        <v>62824.06</v>
      </c>
      <c r="ZR547" s="25">
        <f t="shared" si="1521"/>
        <v>48158.66</v>
      </c>
      <c r="ZS547" s="25">
        <f t="shared" si="1522"/>
        <v>48158.66</v>
      </c>
      <c r="ZT547" s="25">
        <f t="shared" si="1523"/>
        <v>22775.33</v>
      </c>
      <c r="ZU547" s="25">
        <f t="shared" si="1524"/>
        <v>23894.63</v>
      </c>
      <c r="ZV547" s="25">
        <f t="shared" si="1525"/>
        <v>23894.63</v>
      </c>
      <c r="ZW547" s="25">
        <f t="shared" si="1526"/>
        <v>0</v>
      </c>
      <c r="ZX547" s="25">
        <f t="shared" si="939"/>
        <v>0</v>
      </c>
      <c r="ZY547" s="25">
        <f t="shared" si="940"/>
        <v>0</v>
      </c>
      <c r="ZZ547" s="25">
        <f t="shared" si="1527"/>
        <v>0</v>
      </c>
      <c r="AAA547" s="25">
        <f t="shared" si="941"/>
        <v>0</v>
      </c>
      <c r="AAB547" s="25">
        <f t="shared" si="942"/>
        <v>0</v>
      </c>
      <c r="AAC547" s="30"/>
      <c r="AAD547" s="30"/>
      <c r="AAE547" s="30"/>
      <c r="AAF547" s="25">
        <f t="shared" si="1528"/>
        <v>0</v>
      </c>
      <c r="AAG547" s="25">
        <f t="shared" si="1529"/>
        <v>0</v>
      </c>
      <c r="AAH547" s="25">
        <f t="shared" si="1530"/>
        <v>0</v>
      </c>
      <c r="AAI547" s="25">
        <f t="shared" si="1531"/>
        <v>0</v>
      </c>
      <c r="AAJ547" s="25">
        <f t="shared" si="1532"/>
        <v>0</v>
      </c>
      <c r="AAK547" s="25">
        <f t="shared" si="1533"/>
        <v>0</v>
      </c>
      <c r="AAL547" s="25">
        <f t="shared" si="1534"/>
        <v>63578.47</v>
      </c>
      <c r="AAM547" s="25">
        <f t="shared" si="1535"/>
        <v>65698.740000000005</v>
      </c>
      <c r="AAN547" s="25">
        <f t="shared" si="1536"/>
        <v>65698.740000000005</v>
      </c>
      <c r="AAO547" s="25">
        <f t="shared" si="1537"/>
        <v>29872</v>
      </c>
      <c r="AAP547" s="25">
        <f t="shared" si="1538"/>
        <v>31366.639999999999</v>
      </c>
      <c r="AAQ547" s="25">
        <f t="shared" si="1539"/>
        <v>31366.639999999999</v>
      </c>
      <c r="AAR547" s="25">
        <f t="shared" si="1540"/>
        <v>0</v>
      </c>
      <c r="AAS547" s="25">
        <f t="shared" si="943"/>
        <v>0</v>
      </c>
      <c r="AAT547" s="25">
        <f t="shared" si="944"/>
        <v>0</v>
      </c>
      <c r="AAU547" s="25">
        <f t="shared" si="1541"/>
        <v>0</v>
      </c>
      <c r="AAV547" s="25">
        <f t="shared" si="945"/>
        <v>0</v>
      </c>
      <c r="AAW547" s="25">
        <f t="shared" si="946"/>
        <v>0</v>
      </c>
      <c r="AAX547" s="30"/>
      <c r="AAY547" s="30"/>
      <c r="AAZ547" s="30"/>
      <c r="ABA547" s="25">
        <f t="shared" si="1542"/>
        <v>0</v>
      </c>
      <c r="ABB547" s="25">
        <f t="shared" si="1543"/>
        <v>0</v>
      </c>
      <c r="ABC547" s="25">
        <f t="shared" si="1544"/>
        <v>0</v>
      </c>
      <c r="ABD547" s="25">
        <f t="shared" si="1545"/>
        <v>0</v>
      </c>
      <c r="ABE547" s="25">
        <f t="shared" si="1546"/>
        <v>0</v>
      </c>
      <c r="ABF547" s="25">
        <f t="shared" si="1547"/>
        <v>0</v>
      </c>
      <c r="ABG547" s="25">
        <f t="shared" si="1548"/>
        <v>63070.45</v>
      </c>
      <c r="ABH547" s="25">
        <f t="shared" si="1549"/>
        <v>62042.14</v>
      </c>
      <c r="ABI547" s="25">
        <f t="shared" si="1550"/>
        <v>62042.14</v>
      </c>
      <c r="ABJ547" s="25">
        <f t="shared" si="1551"/>
        <v>19439.55</v>
      </c>
      <c r="ABK547" s="25">
        <f t="shared" si="1552"/>
        <v>20331.89</v>
      </c>
      <c r="ABL547" s="25">
        <f t="shared" si="1553"/>
        <v>20331.89</v>
      </c>
      <c r="ABM547" s="25">
        <f t="shared" si="1554"/>
        <v>0</v>
      </c>
      <c r="ABN547" s="25">
        <f t="shared" si="947"/>
        <v>0</v>
      </c>
      <c r="ABO547" s="25">
        <f t="shared" si="948"/>
        <v>0</v>
      </c>
      <c r="ABP547" s="25">
        <f t="shared" si="1555"/>
        <v>0</v>
      </c>
      <c r="ABQ547" s="25">
        <f t="shared" si="949"/>
        <v>0</v>
      </c>
      <c r="ABR547" s="25">
        <f t="shared" si="950"/>
        <v>0</v>
      </c>
      <c r="ABS547" s="30"/>
      <c r="ABT547" s="30"/>
      <c r="ABU547" s="30"/>
      <c r="ABV547" s="25">
        <f t="shared" si="1556"/>
        <v>0</v>
      </c>
      <c r="ABW547" s="25">
        <f t="shared" si="1557"/>
        <v>0</v>
      </c>
      <c r="ABX547" s="25">
        <f t="shared" si="1558"/>
        <v>0</v>
      </c>
      <c r="ABY547" s="25">
        <f t="shared" si="1559"/>
        <v>0</v>
      </c>
      <c r="ABZ547" s="25">
        <f t="shared" si="1560"/>
        <v>0</v>
      </c>
      <c r="ACA547" s="25">
        <f t="shared" si="1561"/>
        <v>0</v>
      </c>
      <c r="ACB547" s="25">
        <f t="shared" si="1562"/>
        <v>62382.58</v>
      </c>
      <c r="ACC547" s="25">
        <f t="shared" si="1563"/>
        <v>75548.429999999993</v>
      </c>
      <c r="ACD547" s="25">
        <f t="shared" si="1564"/>
        <v>75548.429999999993</v>
      </c>
      <c r="ACE547" s="25">
        <f t="shared" si="1565"/>
        <v>23182.97</v>
      </c>
      <c r="ACF547" s="25">
        <f t="shared" si="1566"/>
        <v>24320</v>
      </c>
      <c r="ACG547" s="25">
        <f t="shared" si="1567"/>
        <v>24320</v>
      </c>
      <c r="ACH547" s="25">
        <f t="shared" si="1568"/>
        <v>0</v>
      </c>
      <c r="ACI547" s="25">
        <f t="shared" si="951"/>
        <v>0</v>
      </c>
      <c r="ACJ547" s="25">
        <f t="shared" si="952"/>
        <v>0</v>
      </c>
      <c r="ACK547" s="25">
        <f t="shared" si="1569"/>
        <v>0</v>
      </c>
      <c r="ACL547" s="25">
        <f t="shared" si="953"/>
        <v>0</v>
      </c>
      <c r="ACM547" s="25">
        <f t="shared" si="954"/>
        <v>0</v>
      </c>
      <c r="ACN547" s="30"/>
      <c r="ACO547" s="30"/>
      <c r="ACP547" s="30"/>
      <c r="ACQ547" s="25">
        <f t="shared" si="1570"/>
        <v>0</v>
      </c>
      <c r="ACR547" s="25">
        <f t="shared" si="1571"/>
        <v>0</v>
      </c>
      <c r="ACS547" s="25">
        <f t="shared" si="1572"/>
        <v>0</v>
      </c>
      <c r="ACT547" s="25">
        <f t="shared" si="1573"/>
        <v>0</v>
      </c>
      <c r="ACU547" s="25">
        <f t="shared" si="1574"/>
        <v>0</v>
      </c>
      <c r="ACV547" s="25">
        <f t="shared" si="1575"/>
        <v>0</v>
      </c>
      <c r="ACW547" s="25">
        <f t="shared" si="1576"/>
        <v>62798.06</v>
      </c>
      <c r="ACX547" s="25">
        <f t="shared" si="1577"/>
        <v>50826.05</v>
      </c>
      <c r="ACY547" s="25">
        <f t="shared" si="1578"/>
        <v>50826.05</v>
      </c>
      <c r="ACZ547" s="25">
        <f t="shared" si="1579"/>
        <v>24911.37</v>
      </c>
      <c r="ADA547" s="25">
        <f t="shared" si="1580"/>
        <v>26148.7</v>
      </c>
      <c r="ADB547" s="25">
        <f t="shared" si="1581"/>
        <v>26148.7</v>
      </c>
      <c r="ADC547" s="25">
        <f t="shared" si="1582"/>
        <v>0</v>
      </c>
      <c r="ADD547" s="25">
        <f t="shared" si="955"/>
        <v>0</v>
      </c>
      <c r="ADE547" s="25">
        <f t="shared" si="956"/>
        <v>0</v>
      </c>
      <c r="ADF547" s="25">
        <f t="shared" si="1583"/>
        <v>0</v>
      </c>
      <c r="ADG547" s="25">
        <f t="shared" si="957"/>
        <v>0</v>
      </c>
      <c r="ADH547" s="25">
        <f t="shared" si="958"/>
        <v>0</v>
      </c>
      <c r="ADI547" s="30"/>
      <c r="ADJ547" s="30"/>
      <c r="ADK547" s="30"/>
      <c r="ADL547" s="25">
        <f t="shared" si="1584"/>
        <v>0</v>
      </c>
      <c r="ADM547" s="25">
        <f t="shared" si="1585"/>
        <v>0</v>
      </c>
      <c r="ADN547" s="25">
        <f t="shared" si="1586"/>
        <v>0</v>
      </c>
      <c r="ADO547" s="25">
        <f t="shared" si="1587"/>
        <v>0</v>
      </c>
      <c r="ADP547" s="25">
        <f t="shared" si="1588"/>
        <v>0</v>
      </c>
      <c r="ADQ547" s="25">
        <f t="shared" si="1589"/>
        <v>0</v>
      </c>
      <c r="ADR547" s="25">
        <f t="shared" si="1590"/>
        <v>55273.01</v>
      </c>
      <c r="ADS547" s="25">
        <f t="shared" si="1591"/>
        <v>60133.84</v>
      </c>
      <c r="ADT547" s="25">
        <f t="shared" si="1592"/>
        <v>60133.84</v>
      </c>
      <c r="ADU547" s="25">
        <f t="shared" si="1593"/>
        <v>17088.650000000001</v>
      </c>
      <c r="ADV547" s="25">
        <f t="shared" si="1594"/>
        <v>21742.32</v>
      </c>
      <c r="ADW547" s="25">
        <f t="shared" si="1595"/>
        <v>21742.32</v>
      </c>
      <c r="ADX547" s="25">
        <f t="shared" si="1596"/>
        <v>0</v>
      </c>
      <c r="ADY547" s="25">
        <f t="shared" si="959"/>
        <v>0</v>
      </c>
      <c r="ADZ547" s="25">
        <f t="shared" si="960"/>
        <v>0</v>
      </c>
      <c r="AEA547" s="25">
        <f t="shared" si="1597"/>
        <v>0</v>
      </c>
      <c r="AEB547" s="25">
        <f t="shared" si="961"/>
        <v>0</v>
      </c>
      <c r="AEC547" s="25">
        <f t="shared" si="962"/>
        <v>0</v>
      </c>
      <c r="AED547" s="30"/>
      <c r="AEE547" s="30"/>
      <c r="AEF547" s="30"/>
      <c r="AEG547" s="25">
        <f t="shared" si="1598"/>
        <v>0</v>
      </c>
      <c r="AEH547" s="25">
        <f t="shared" si="1599"/>
        <v>0</v>
      </c>
      <c r="AEI547" s="25">
        <f t="shared" si="1600"/>
        <v>0</v>
      </c>
      <c r="AEJ547" s="25">
        <f t="shared" si="1601"/>
        <v>0</v>
      </c>
      <c r="AEK547" s="25">
        <f t="shared" si="1602"/>
        <v>0</v>
      </c>
      <c r="AEL547" s="25">
        <f t="shared" si="1603"/>
        <v>0</v>
      </c>
      <c r="AEM547" s="25">
        <f t="shared" si="1604"/>
        <v>62953.25</v>
      </c>
      <c r="AEN547" s="25">
        <f t="shared" si="1605"/>
        <v>63355.12</v>
      </c>
      <c r="AEO547" s="25">
        <f t="shared" si="1606"/>
        <v>63355.12</v>
      </c>
      <c r="AEP547" s="25">
        <f t="shared" si="1607"/>
        <v>26505.83</v>
      </c>
      <c r="AEQ547" s="25">
        <f t="shared" si="1608"/>
        <v>27766.02</v>
      </c>
      <c r="AER547" s="25">
        <f t="shared" si="1609"/>
        <v>27766.02</v>
      </c>
      <c r="AES547" s="25">
        <f t="shared" si="1610"/>
        <v>0</v>
      </c>
      <c r="AET547" s="25">
        <f t="shared" si="963"/>
        <v>0</v>
      </c>
      <c r="AEU547" s="25">
        <f t="shared" si="964"/>
        <v>0</v>
      </c>
      <c r="AEV547" s="25">
        <f t="shared" si="1611"/>
        <v>0</v>
      </c>
      <c r="AEW547" s="25">
        <f t="shared" si="965"/>
        <v>0</v>
      </c>
      <c r="AEX547" s="25">
        <f t="shared" si="966"/>
        <v>0</v>
      </c>
      <c r="AEY547" s="30"/>
      <c r="AEZ547" s="30"/>
      <c r="AFA547" s="30"/>
      <c r="AFB547" s="25">
        <f t="shared" si="1612"/>
        <v>0</v>
      </c>
      <c r="AFC547" s="25">
        <f t="shared" si="1613"/>
        <v>0</v>
      </c>
      <c r="AFD547" s="25">
        <f t="shared" si="1614"/>
        <v>0</v>
      </c>
      <c r="AFE547" s="25">
        <f t="shared" si="1615"/>
        <v>0</v>
      </c>
      <c r="AFF547" s="25">
        <f t="shared" si="1616"/>
        <v>0</v>
      </c>
      <c r="AFG547" s="25">
        <f t="shared" si="1617"/>
        <v>0</v>
      </c>
      <c r="AFH547" s="25">
        <f t="shared" si="1618"/>
        <v>63411.45</v>
      </c>
      <c r="AFI547" s="25">
        <f t="shared" si="1619"/>
        <v>62989.88</v>
      </c>
      <c r="AFJ547" s="25">
        <f t="shared" si="1620"/>
        <v>62989.88</v>
      </c>
      <c r="AFK547" s="25">
        <f t="shared" si="1621"/>
        <v>26016.61</v>
      </c>
      <c r="AFL547" s="25">
        <f t="shared" si="1622"/>
        <v>27410.66</v>
      </c>
      <c r="AFM547" s="25">
        <f t="shared" si="1623"/>
        <v>27410.66</v>
      </c>
      <c r="AFN547" s="25">
        <f t="shared" si="1624"/>
        <v>0</v>
      </c>
      <c r="AFO547" s="25">
        <f t="shared" si="967"/>
        <v>0</v>
      </c>
      <c r="AFP547" s="25">
        <f t="shared" si="968"/>
        <v>0</v>
      </c>
      <c r="AFQ547" s="25">
        <f t="shared" si="1625"/>
        <v>0</v>
      </c>
      <c r="AFR547" s="25">
        <f t="shared" si="969"/>
        <v>0</v>
      </c>
      <c r="AFS547" s="25">
        <f t="shared" si="970"/>
        <v>0</v>
      </c>
      <c r="AFT547" s="30"/>
      <c r="AFU547" s="30"/>
      <c r="AFV547" s="30"/>
      <c r="AFW547" s="25">
        <f t="shared" si="1626"/>
        <v>0</v>
      </c>
      <c r="AFX547" s="25">
        <f t="shared" si="1627"/>
        <v>0</v>
      </c>
      <c r="AFY547" s="25">
        <f t="shared" si="1628"/>
        <v>0</v>
      </c>
      <c r="AFZ547" s="25">
        <f t="shared" si="1629"/>
        <v>0</v>
      </c>
      <c r="AGA547" s="25">
        <f t="shared" si="1630"/>
        <v>0</v>
      </c>
      <c r="AGB547" s="25">
        <f t="shared" si="1631"/>
        <v>0</v>
      </c>
      <c r="AGC547" s="25">
        <f t="shared" si="1632"/>
        <v>62879.01</v>
      </c>
      <c r="AGD547" s="25">
        <f t="shared" si="1633"/>
        <v>63941.99</v>
      </c>
      <c r="AGE547" s="25">
        <f t="shared" si="1634"/>
        <v>63941.99</v>
      </c>
      <c r="AGF547" s="25">
        <f t="shared" si="1635"/>
        <v>27655.31</v>
      </c>
      <c r="AGG547" s="25">
        <f t="shared" si="1636"/>
        <v>29041.58</v>
      </c>
      <c r="AGH547" s="25">
        <f t="shared" si="1637"/>
        <v>29041.58</v>
      </c>
      <c r="AGI547" s="25">
        <f t="shared" si="1638"/>
        <v>0</v>
      </c>
      <c r="AGJ547" s="25">
        <f t="shared" si="971"/>
        <v>0</v>
      </c>
      <c r="AGK547" s="25">
        <f t="shared" si="972"/>
        <v>0</v>
      </c>
      <c r="AGL547" s="25">
        <f t="shared" si="1639"/>
        <v>0</v>
      </c>
      <c r="AGM547" s="25">
        <f t="shared" si="973"/>
        <v>0</v>
      </c>
      <c r="AGN547" s="25">
        <f t="shared" si="974"/>
        <v>0</v>
      </c>
      <c r="AGO547" s="30"/>
      <c r="AGP547" s="30"/>
      <c r="AGQ547" s="30"/>
      <c r="AGR547" s="25">
        <f t="shared" si="1640"/>
        <v>0</v>
      </c>
      <c r="AGS547" s="25">
        <f t="shared" si="1641"/>
        <v>0</v>
      </c>
      <c r="AGT547" s="25">
        <f t="shared" si="1642"/>
        <v>0</v>
      </c>
      <c r="AGU547" s="25">
        <f t="shared" si="1643"/>
        <v>0</v>
      </c>
      <c r="AGV547" s="25">
        <f t="shared" si="1644"/>
        <v>0</v>
      </c>
      <c r="AGW547" s="25">
        <f t="shared" si="1645"/>
        <v>0</v>
      </c>
      <c r="AGX547" s="25">
        <f t="shared" si="1646"/>
        <v>62977.98</v>
      </c>
      <c r="AGY547" s="25">
        <f t="shared" si="1647"/>
        <v>55116.99</v>
      </c>
      <c r="AGZ547" s="25">
        <f t="shared" si="1648"/>
        <v>55116.99</v>
      </c>
      <c r="AHA547" s="25">
        <f t="shared" si="1649"/>
        <v>38441.29</v>
      </c>
      <c r="AHB547" s="25">
        <f t="shared" si="1650"/>
        <v>40452.83</v>
      </c>
      <c r="AHC547" s="25">
        <f t="shared" si="1651"/>
        <v>40452.83</v>
      </c>
      <c r="AHD547" s="25">
        <f t="shared" si="1652"/>
        <v>0</v>
      </c>
      <c r="AHE547" s="25">
        <f t="shared" si="975"/>
        <v>0</v>
      </c>
      <c r="AHF547" s="25">
        <f t="shared" si="976"/>
        <v>0</v>
      </c>
      <c r="AHG547" s="25">
        <f t="shared" si="1653"/>
        <v>0</v>
      </c>
      <c r="AHH547" s="25">
        <f t="shared" si="977"/>
        <v>0</v>
      </c>
      <c r="AHI547" s="25">
        <f t="shared" si="978"/>
        <v>0</v>
      </c>
      <c r="AHJ547" s="30"/>
      <c r="AHK547" s="30"/>
      <c r="AHL547" s="30"/>
      <c r="AHM547" s="25">
        <f t="shared" si="1654"/>
        <v>0</v>
      </c>
      <c r="AHN547" s="25">
        <f t="shared" si="1655"/>
        <v>0</v>
      </c>
      <c r="AHO547" s="25">
        <f t="shared" si="1656"/>
        <v>0</v>
      </c>
      <c r="AHP547" s="25">
        <f t="shared" si="1657"/>
        <v>0</v>
      </c>
      <c r="AHQ547" s="25">
        <f t="shared" si="1658"/>
        <v>0</v>
      </c>
      <c r="AHR547" s="25">
        <f t="shared" si="1659"/>
        <v>0</v>
      </c>
      <c r="AHS547" s="25">
        <f t="shared" si="1660"/>
        <v>63350.879999999997</v>
      </c>
      <c r="AHT547" s="25">
        <f t="shared" si="1661"/>
        <v>63518.47</v>
      </c>
      <c r="AHU547" s="25">
        <f t="shared" si="1662"/>
        <v>63518.47</v>
      </c>
      <c r="AHV547" s="25">
        <f t="shared" si="1663"/>
        <v>24313.54</v>
      </c>
      <c r="AHW547" s="25">
        <f t="shared" si="1664"/>
        <v>25551.82</v>
      </c>
      <c r="AHX547" s="25">
        <f t="shared" si="1665"/>
        <v>25551.82</v>
      </c>
      <c r="AHY547" s="25">
        <f t="shared" si="1666"/>
        <v>0</v>
      </c>
      <c r="AHZ547" s="25">
        <f t="shared" si="979"/>
        <v>0</v>
      </c>
      <c r="AIA547" s="25">
        <f t="shared" si="980"/>
        <v>0</v>
      </c>
      <c r="AIB547" s="25">
        <f t="shared" si="1667"/>
        <v>0</v>
      </c>
      <c r="AIC547" s="25">
        <f t="shared" si="981"/>
        <v>0</v>
      </c>
      <c r="AID547" s="25">
        <f t="shared" si="982"/>
        <v>0</v>
      </c>
      <c r="AIE547" s="30"/>
      <c r="AIF547" s="30"/>
      <c r="AIG547" s="30"/>
      <c r="AIH547" s="25">
        <f t="shared" si="1669"/>
        <v>0</v>
      </c>
      <c r="AII547" s="25">
        <f t="shared" si="1670"/>
        <v>0</v>
      </c>
      <c r="AIJ547" s="25">
        <f t="shared" si="1671"/>
        <v>0</v>
      </c>
      <c r="AIK547" s="25">
        <f t="shared" si="1672"/>
        <v>0</v>
      </c>
      <c r="AIL547" s="25">
        <f t="shared" si="1673"/>
        <v>0</v>
      </c>
      <c r="AIM547" s="25">
        <f t="shared" si="1674"/>
        <v>0</v>
      </c>
      <c r="AIN547" s="25">
        <f t="shared" si="1675"/>
        <v>0</v>
      </c>
      <c r="AIO547" s="25">
        <f t="shared" si="1676"/>
        <v>0</v>
      </c>
      <c r="AIP547" s="25">
        <f t="shared" si="1677"/>
        <v>0</v>
      </c>
      <c r="AIQ547" s="25">
        <f t="shared" si="1678"/>
        <v>0</v>
      </c>
      <c r="AIR547" s="25">
        <f t="shared" si="1679"/>
        <v>0</v>
      </c>
      <c r="AIS547" s="25">
        <f t="shared" si="1680"/>
        <v>0</v>
      </c>
      <c r="AIT547" s="25">
        <f t="shared" si="1681"/>
        <v>0</v>
      </c>
      <c r="AIU547" s="25">
        <f t="shared" si="984"/>
        <v>0</v>
      </c>
      <c r="AIV547" s="25">
        <f t="shared" si="985"/>
        <v>0</v>
      </c>
      <c r="AIW547" s="25">
        <f t="shared" si="1682"/>
        <v>0</v>
      </c>
      <c r="AIX547" s="25">
        <f t="shared" si="986"/>
        <v>0</v>
      </c>
      <c r="AIY547" s="25">
        <f t="shared" si="987"/>
        <v>0</v>
      </c>
      <c r="AIZ547" s="30"/>
      <c r="AJA547" s="30"/>
      <c r="AJB547" s="30"/>
      <c r="AJC547" s="25">
        <f t="shared" si="1683"/>
        <v>0</v>
      </c>
      <c r="AJD547" s="25">
        <f t="shared" si="1684"/>
        <v>0</v>
      </c>
      <c r="AJE547" s="25">
        <f t="shared" si="1685"/>
        <v>0</v>
      </c>
      <c r="AJF547" s="25">
        <f t="shared" si="1686"/>
        <v>0</v>
      </c>
      <c r="AJG547" s="25">
        <f t="shared" si="1687"/>
        <v>0</v>
      </c>
      <c r="AJH547" s="25">
        <f t="shared" si="1688"/>
        <v>0</v>
      </c>
      <c r="AJI547" s="25">
        <f t="shared" si="1689"/>
        <v>62880.800000000003</v>
      </c>
      <c r="AJJ547" s="25">
        <f t="shared" si="1690"/>
        <v>61831.91</v>
      </c>
      <c r="AJK547" s="25">
        <f t="shared" si="1691"/>
        <v>61831.91</v>
      </c>
      <c r="AJL547" s="25">
        <f t="shared" si="1692"/>
        <v>26039.48</v>
      </c>
      <c r="AJM547" s="25">
        <f t="shared" si="1693"/>
        <v>27339.52</v>
      </c>
      <c r="AJN547" s="25">
        <f t="shared" si="1694"/>
        <v>27339.52</v>
      </c>
      <c r="AJO547" s="25">
        <f t="shared" si="1695"/>
        <v>0</v>
      </c>
      <c r="AJP547" s="25">
        <f t="shared" si="988"/>
        <v>0</v>
      </c>
      <c r="AJQ547" s="25">
        <f t="shared" si="989"/>
        <v>0</v>
      </c>
      <c r="AJR547" s="25">
        <f t="shared" si="1696"/>
        <v>0</v>
      </c>
      <c r="AJS547" s="25">
        <f t="shared" si="990"/>
        <v>0</v>
      </c>
      <c r="AJT547" s="25">
        <f t="shared" si="991"/>
        <v>0</v>
      </c>
      <c r="AJU547" s="30"/>
      <c r="AJV547" s="30"/>
      <c r="AJW547" s="30"/>
      <c r="AJX547" s="25">
        <f t="shared" si="1697"/>
        <v>0</v>
      </c>
      <c r="AJY547" s="25">
        <f t="shared" si="1698"/>
        <v>0</v>
      </c>
      <c r="AJZ547" s="25">
        <f t="shared" si="1699"/>
        <v>0</v>
      </c>
      <c r="AKA547" s="25">
        <f t="shared" si="1700"/>
        <v>0</v>
      </c>
      <c r="AKB547" s="25">
        <f t="shared" si="1701"/>
        <v>0</v>
      </c>
      <c r="AKC547" s="25">
        <f t="shared" si="1702"/>
        <v>0</v>
      </c>
      <c r="AKD547" s="25">
        <f t="shared" si="1703"/>
        <v>63216.74</v>
      </c>
      <c r="AKE547" s="25">
        <f t="shared" si="1704"/>
        <v>62990.23</v>
      </c>
      <c r="AKF547" s="25">
        <f t="shared" si="1705"/>
        <v>62990.23</v>
      </c>
      <c r="AKG547" s="25">
        <f t="shared" si="1706"/>
        <v>25577.17</v>
      </c>
      <c r="AKH547" s="25">
        <f t="shared" si="1707"/>
        <v>26882.17</v>
      </c>
      <c r="AKI547" s="25">
        <f t="shared" si="1708"/>
        <v>26882.17</v>
      </c>
      <c r="AKJ547" s="25">
        <f t="shared" si="1709"/>
        <v>0</v>
      </c>
      <c r="AKK547" s="25">
        <f t="shared" si="992"/>
        <v>0</v>
      </c>
      <c r="AKL547" s="25">
        <f t="shared" si="993"/>
        <v>0</v>
      </c>
      <c r="AKM547" s="25">
        <f t="shared" si="1710"/>
        <v>0</v>
      </c>
      <c r="AKN547" s="25">
        <f t="shared" si="994"/>
        <v>0</v>
      </c>
      <c r="AKO547" s="25">
        <f t="shared" si="995"/>
        <v>0</v>
      </c>
      <c r="AKP547" s="30"/>
      <c r="AKQ547" s="30"/>
      <c r="AKR547" s="30"/>
      <c r="AKS547" s="25">
        <f t="shared" si="1711"/>
        <v>0</v>
      </c>
      <c r="AKT547" s="25">
        <f t="shared" si="1712"/>
        <v>0</v>
      </c>
      <c r="AKU547" s="25">
        <f t="shared" si="1713"/>
        <v>0</v>
      </c>
      <c r="AKV547" s="25">
        <f t="shared" si="1714"/>
        <v>0</v>
      </c>
      <c r="AKW547" s="25">
        <f t="shared" si="1715"/>
        <v>0</v>
      </c>
      <c r="AKX547" s="25">
        <f t="shared" si="1716"/>
        <v>0</v>
      </c>
      <c r="AKY547" s="25">
        <f t="shared" si="1717"/>
        <v>63036.639999999999</v>
      </c>
      <c r="AKZ547" s="25">
        <f t="shared" si="1718"/>
        <v>62519.16</v>
      </c>
      <c r="ALA547" s="25">
        <f t="shared" si="1719"/>
        <v>62519.16</v>
      </c>
      <c r="ALB547" s="25">
        <f t="shared" si="1720"/>
        <v>25356.22</v>
      </c>
      <c r="ALC547" s="25">
        <f t="shared" si="1721"/>
        <v>26630.91</v>
      </c>
      <c r="ALD547" s="25">
        <f t="shared" si="1722"/>
        <v>26630.91</v>
      </c>
      <c r="ALE547" s="25">
        <f t="shared" si="1723"/>
        <v>0</v>
      </c>
      <c r="ALF547" s="25">
        <f t="shared" si="996"/>
        <v>0</v>
      </c>
      <c r="ALG547" s="25">
        <f t="shared" si="997"/>
        <v>0</v>
      </c>
      <c r="ALH547" s="25">
        <f t="shared" si="1724"/>
        <v>0</v>
      </c>
      <c r="ALI547" s="25">
        <f t="shared" si="998"/>
        <v>0</v>
      </c>
      <c r="ALJ547" s="25">
        <f t="shared" si="999"/>
        <v>0</v>
      </c>
      <c r="ALK547" s="30"/>
      <c r="ALL547" s="30"/>
      <c r="ALM547" s="30"/>
      <c r="ALN547" s="25">
        <f t="shared" si="1725"/>
        <v>0</v>
      </c>
      <c r="ALO547" s="25">
        <f t="shared" si="1726"/>
        <v>0</v>
      </c>
      <c r="ALP547" s="25">
        <f t="shared" si="1727"/>
        <v>0</v>
      </c>
      <c r="ALQ547" s="25">
        <f t="shared" si="1728"/>
        <v>0</v>
      </c>
      <c r="ALR547" s="25">
        <f t="shared" si="1729"/>
        <v>0</v>
      </c>
      <c r="ALS547" s="25">
        <f t="shared" si="1730"/>
        <v>0</v>
      </c>
      <c r="ALT547" s="25">
        <f t="shared" si="1731"/>
        <v>63508.04</v>
      </c>
      <c r="ALU547" s="25">
        <f t="shared" si="1732"/>
        <v>62675.26</v>
      </c>
      <c r="ALV547" s="25">
        <f t="shared" si="1733"/>
        <v>62675.26</v>
      </c>
      <c r="ALW547" s="25">
        <f t="shared" si="1734"/>
        <v>29762.36</v>
      </c>
      <c r="ALX547" s="25">
        <f t="shared" si="1735"/>
        <v>31219.040000000001</v>
      </c>
      <c r="ALY547" s="25">
        <f t="shared" si="1736"/>
        <v>31219.040000000001</v>
      </c>
      <c r="ALZ547" s="25">
        <f t="shared" si="1737"/>
        <v>0</v>
      </c>
      <c r="AMA547" s="25">
        <f t="shared" si="1000"/>
        <v>0</v>
      </c>
      <c r="AMB547" s="25">
        <f t="shared" si="1001"/>
        <v>0</v>
      </c>
      <c r="AMC547" s="25">
        <f t="shared" si="1738"/>
        <v>0</v>
      </c>
      <c r="AMD547" s="25">
        <f t="shared" si="1002"/>
        <v>0</v>
      </c>
      <c r="AME547" s="25">
        <f t="shared" si="1003"/>
        <v>0</v>
      </c>
      <c r="AMF547" s="30"/>
      <c r="AMG547" s="30"/>
      <c r="AMH547" s="30"/>
      <c r="AMI547" s="25">
        <f t="shared" si="1739"/>
        <v>0</v>
      </c>
      <c r="AMJ547" s="25">
        <f t="shared" si="1740"/>
        <v>0</v>
      </c>
      <c r="AMK547" s="25">
        <f t="shared" si="1741"/>
        <v>0</v>
      </c>
      <c r="AML547" s="25">
        <f t="shared" si="1742"/>
        <v>0</v>
      </c>
      <c r="AMM547" s="25">
        <f t="shared" si="1743"/>
        <v>0</v>
      </c>
      <c r="AMN547" s="25">
        <f t="shared" si="1744"/>
        <v>0</v>
      </c>
      <c r="AMO547" s="25">
        <f t="shared" si="1745"/>
        <v>63421.760000000002</v>
      </c>
      <c r="AMP547" s="25">
        <f t="shared" si="1746"/>
        <v>63271.11</v>
      </c>
      <c r="AMQ547" s="25">
        <f t="shared" si="1747"/>
        <v>63271.11</v>
      </c>
      <c r="AMR547" s="25">
        <f t="shared" si="1748"/>
        <v>25099.71</v>
      </c>
      <c r="AMS547" s="25">
        <f t="shared" si="1749"/>
        <v>26315.03</v>
      </c>
      <c r="AMT547" s="25">
        <f t="shared" si="1750"/>
        <v>26315.03</v>
      </c>
      <c r="AMU547" s="25">
        <f t="shared" si="1751"/>
        <v>0</v>
      </c>
      <c r="AMV547" s="25">
        <f t="shared" si="1004"/>
        <v>0</v>
      </c>
      <c r="AMW547" s="25">
        <f t="shared" si="1005"/>
        <v>0</v>
      </c>
      <c r="AMX547" s="25">
        <f t="shared" si="1752"/>
        <v>0</v>
      </c>
      <c r="AMY547" s="25">
        <f t="shared" si="1006"/>
        <v>0</v>
      </c>
      <c r="AMZ547" s="25">
        <f t="shared" si="1007"/>
        <v>0</v>
      </c>
      <c r="ANA547" s="30"/>
      <c r="ANB547" s="30"/>
      <c r="ANC547" s="30"/>
      <c r="AND547" s="25">
        <f t="shared" si="1753"/>
        <v>0</v>
      </c>
      <c r="ANE547" s="25">
        <f t="shared" si="1754"/>
        <v>0</v>
      </c>
      <c r="ANF547" s="25">
        <f t="shared" si="1755"/>
        <v>0</v>
      </c>
      <c r="ANG547" s="25">
        <f t="shared" si="1756"/>
        <v>0</v>
      </c>
      <c r="ANH547" s="25">
        <f t="shared" si="1757"/>
        <v>0</v>
      </c>
      <c r="ANI547" s="25">
        <f t="shared" si="1758"/>
        <v>0</v>
      </c>
      <c r="ANJ547" s="25">
        <f t="shared" si="1759"/>
        <v>0</v>
      </c>
      <c r="ANK547" s="25">
        <f t="shared" si="1760"/>
        <v>0</v>
      </c>
      <c r="ANL547" s="25">
        <f t="shared" si="1761"/>
        <v>0</v>
      </c>
      <c r="ANM547" s="25">
        <f t="shared" si="1762"/>
        <v>27244.98</v>
      </c>
      <c r="ANN547" s="25">
        <f t="shared" si="1763"/>
        <v>0</v>
      </c>
      <c r="ANO547" s="25">
        <f t="shared" si="1764"/>
        <v>0</v>
      </c>
      <c r="ANP547" s="25">
        <f t="shared" si="1765"/>
        <v>0</v>
      </c>
      <c r="ANQ547" s="25">
        <f t="shared" si="1008"/>
        <v>0</v>
      </c>
      <c r="ANR547" s="25">
        <f t="shared" si="1009"/>
        <v>0</v>
      </c>
      <c r="ANS547" s="25">
        <f t="shared" si="1766"/>
        <v>0</v>
      </c>
      <c r="ANT547" s="25">
        <f t="shared" si="1010"/>
        <v>0</v>
      </c>
      <c r="ANU547" s="25">
        <f t="shared" si="1011"/>
        <v>0</v>
      </c>
      <c r="ANV547" s="30"/>
      <c r="ANW547" s="30"/>
      <c r="ANX547" s="30"/>
      <c r="ANY547" s="25">
        <f t="shared" si="1767"/>
        <v>0</v>
      </c>
      <c r="ANZ547" s="25">
        <f t="shared" si="1768"/>
        <v>0</v>
      </c>
      <c r="AOA547" s="25">
        <f t="shared" si="1769"/>
        <v>0</v>
      </c>
      <c r="AOB547" s="25">
        <f t="shared" si="1770"/>
        <v>0</v>
      </c>
      <c r="AOC547" s="25">
        <f t="shared" si="1771"/>
        <v>0</v>
      </c>
      <c r="AOD547" s="25">
        <f t="shared" si="1772"/>
        <v>0</v>
      </c>
      <c r="AOE547" s="25">
        <f t="shared" si="1773"/>
        <v>63746.81</v>
      </c>
      <c r="AOF547" s="25">
        <f t="shared" si="1774"/>
        <v>64490.99</v>
      </c>
      <c r="AOG547" s="25">
        <f t="shared" si="1775"/>
        <v>64490.99</v>
      </c>
      <c r="AOH547" s="25">
        <f t="shared" si="1776"/>
        <v>25994.1</v>
      </c>
      <c r="AOI547" s="25">
        <f t="shared" si="1777"/>
        <v>27256.93</v>
      </c>
      <c r="AOJ547" s="25">
        <f t="shared" si="1778"/>
        <v>27256.93</v>
      </c>
      <c r="AOK547" s="25">
        <f t="shared" si="1779"/>
        <v>0</v>
      </c>
      <c r="AOL547" s="25">
        <f t="shared" si="1012"/>
        <v>0</v>
      </c>
      <c r="AOM547" s="25">
        <f t="shared" si="1013"/>
        <v>0</v>
      </c>
      <c r="AON547" s="25">
        <f t="shared" si="1780"/>
        <v>0</v>
      </c>
      <c r="AOO547" s="25">
        <f t="shared" si="1014"/>
        <v>0</v>
      </c>
      <c r="AOP547" s="25">
        <f t="shared" si="1015"/>
        <v>0</v>
      </c>
      <c r="AOQ547" s="30"/>
      <c r="AOR547" s="30"/>
      <c r="AOS547" s="30"/>
      <c r="AOT547" s="25">
        <f t="shared" si="1781"/>
        <v>0</v>
      </c>
      <c r="AOU547" s="25">
        <f t="shared" si="1782"/>
        <v>0</v>
      </c>
      <c r="AOV547" s="25">
        <f t="shared" si="1783"/>
        <v>0</v>
      </c>
      <c r="AOW547" s="25">
        <f t="shared" si="1784"/>
        <v>0</v>
      </c>
      <c r="AOX547" s="25">
        <f t="shared" si="1785"/>
        <v>0</v>
      </c>
      <c r="AOY547" s="25">
        <f t="shared" si="1786"/>
        <v>0</v>
      </c>
      <c r="AOZ547" s="25">
        <f t="shared" si="1787"/>
        <v>63346.42</v>
      </c>
      <c r="APA547" s="25">
        <f t="shared" si="1788"/>
        <v>61327.96</v>
      </c>
      <c r="APB547" s="25">
        <f t="shared" si="1789"/>
        <v>61327.96</v>
      </c>
      <c r="APC547" s="25">
        <f t="shared" si="1790"/>
        <v>29620.16</v>
      </c>
      <c r="APD547" s="25">
        <f t="shared" si="1791"/>
        <v>31057.88</v>
      </c>
      <c r="APE547" s="25">
        <f t="shared" si="1792"/>
        <v>31057.88</v>
      </c>
      <c r="APF547" s="25">
        <f t="shared" si="1793"/>
        <v>0</v>
      </c>
      <c r="APG547" s="25">
        <f t="shared" si="1016"/>
        <v>0</v>
      </c>
      <c r="APH547" s="25">
        <f t="shared" si="1017"/>
        <v>0</v>
      </c>
      <c r="API547" s="25">
        <f t="shared" si="1794"/>
        <v>0</v>
      </c>
      <c r="APJ547" s="25">
        <f t="shared" si="1018"/>
        <v>0</v>
      </c>
      <c r="APK547" s="25">
        <f t="shared" si="1019"/>
        <v>0</v>
      </c>
      <c r="APL547" s="30"/>
      <c r="APM547" s="30"/>
      <c r="APN547" s="30"/>
      <c r="APO547" s="25">
        <f t="shared" si="1795"/>
        <v>0</v>
      </c>
      <c r="APP547" s="25">
        <f t="shared" si="1796"/>
        <v>0</v>
      </c>
      <c r="APQ547" s="25">
        <f t="shared" si="1797"/>
        <v>0</v>
      </c>
      <c r="APR547" s="25">
        <f t="shared" si="1798"/>
        <v>0</v>
      </c>
      <c r="APS547" s="25">
        <f t="shared" si="1799"/>
        <v>0</v>
      </c>
      <c r="APT547" s="25">
        <f t="shared" si="1800"/>
        <v>0</v>
      </c>
      <c r="APU547" s="25">
        <f t="shared" si="1801"/>
        <v>63018.42</v>
      </c>
      <c r="APV547" s="25">
        <f t="shared" si="1802"/>
        <v>62604.79</v>
      </c>
      <c r="APW547" s="25">
        <f t="shared" si="1803"/>
        <v>62604.79</v>
      </c>
      <c r="APX547" s="25">
        <f t="shared" si="1804"/>
        <v>25531.11</v>
      </c>
      <c r="APY547" s="25">
        <f t="shared" si="1805"/>
        <v>26806.86</v>
      </c>
      <c r="APZ547" s="25">
        <f t="shared" si="1806"/>
        <v>26806.86</v>
      </c>
      <c r="AQA547" s="25">
        <f t="shared" si="1807"/>
        <v>0</v>
      </c>
      <c r="AQB547" s="25">
        <f t="shared" si="1020"/>
        <v>0</v>
      </c>
      <c r="AQC547" s="25">
        <f t="shared" si="1021"/>
        <v>0</v>
      </c>
      <c r="AQD547" s="25">
        <f t="shared" si="1808"/>
        <v>0</v>
      </c>
      <c r="AQE547" s="25">
        <f t="shared" si="1022"/>
        <v>0</v>
      </c>
      <c r="AQF547" s="25">
        <f t="shared" si="1023"/>
        <v>0</v>
      </c>
      <c r="AQG547" s="30"/>
      <c r="AQH547" s="30"/>
      <c r="AQI547" s="30"/>
      <c r="AQJ547" s="25">
        <f t="shared" si="1809"/>
        <v>0</v>
      </c>
      <c r="AQK547" s="25">
        <f t="shared" si="1810"/>
        <v>0</v>
      </c>
      <c r="AQL547" s="25">
        <f t="shared" si="1811"/>
        <v>0</v>
      </c>
      <c r="AQM547" s="25">
        <f t="shared" si="1812"/>
        <v>0</v>
      </c>
      <c r="AQN547" s="25">
        <f t="shared" si="1813"/>
        <v>0</v>
      </c>
      <c r="AQO547" s="25">
        <f t="shared" si="1814"/>
        <v>0</v>
      </c>
      <c r="AQP547" s="25">
        <f t="shared" si="1815"/>
        <v>63641.8</v>
      </c>
      <c r="AQQ547" s="25">
        <f t="shared" si="1816"/>
        <v>64862.76</v>
      </c>
      <c r="AQR547" s="25">
        <f t="shared" si="1817"/>
        <v>64862.76</v>
      </c>
      <c r="AQS547" s="25">
        <f t="shared" si="1818"/>
        <v>23462.86</v>
      </c>
      <c r="AQT547" s="25">
        <f t="shared" si="1819"/>
        <v>24666.92</v>
      </c>
      <c r="AQU547" s="25">
        <f t="shared" si="1820"/>
        <v>24666.92</v>
      </c>
      <c r="AQV547" s="25">
        <f t="shared" si="1821"/>
        <v>0</v>
      </c>
      <c r="AQW547" s="25">
        <f t="shared" si="1024"/>
        <v>0</v>
      </c>
      <c r="AQX547" s="25">
        <f t="shared" si="1025"/>
        <v>0</v>
      </c>
      <c r="AQY547" s="25">
        <f t="shared" si="1822"/>
        <v>0</v>
      </c>
      <c r="AQZ547" s="25">
        <f t="shared" si="1026"/>
        <v>0</v>
      </c>
      <c r="ARA547" s="25">
        <f t="shared" si="1027"/>
        <v>0</v>
      </c>
      <c r="ARB547" s="30"/>
      <c r="ARC547" s="30"/>
      <c r="ARD547" s="30"/>
      <c r="ARE547" s="25">
        <f t="shared" si="1823"/>
        <v>0</v>
      </c>
      <c r="ARF547" s="25">
        <f t="shared" si="1824"/>
        <v>0</v>
      </c>
      <c r="ARG547" s="25">
        <f t="shared" si="1825"/>
        <v>0</v>
      </c>
      <c r="ARH547" s="25">
        <f t="shared" si="1826"/>
        <v>0</v>
      </c>
      <c r="ARI547" s="25">
        <f t="shared" si="1827"/>
        <v>0</v>
      </c>
      <c r="ARJ547" s="25">
        <f t="shared" si="1828"/>
        <v>0</v>
      </c>
      <c r="ARK547" s="25">
        <f t="shared" si="1829"/>
        <v>62857.87</v>
      </c>
      <c r="ARL547" s="25">
        <f t="shared" si="1830"/>
        <v>62225.87</v>
      </c>
      <c r="ARM547" s="25">
        <f t="shared" si="1831"/>
        <v>62225.87</v>
      </c>
      <c r="ARN547" s="25">
        <f t="shared" si="1832"/>
        <v>23980.25</v>
      </c>
      <c r="ARO547" s="25">
        <f t="shared" si="1833"/>
        <v>25094.080000000002</v>
      </c>
      <c r="ARP547" s="25">
        <f t="shared" si="1834"/>
        <v>25094.080000000002</v>
      </c>
      <c r="ARQ547" s="25">
        <f t="shared" si="1835"/>
        <v>0</v>
      </c>
      <c r="ARR547" s="25">
        <f t="shared" si="1028"/>
        <v>0</v>
      </c>
      <c r="ARS547" s="25">
        <f t="shared" si="1029"/>
        <v>0</v>
      </c>
      <c r="ART547" s="25">
        <f t="shared" si="1836"/>
        <v>0</v>
      </c>
      <c r="ARU547" s="25">
        <f t="shared" si="1030"/>
        <v>0</v>
      </c>
      <c r="ARV547" s="25">
        <f t="shared" si="1031"/>
        <v>0</v>
      </c>
      <c r="ARW547" s="30"/>
      <c r="ARX547" s="30"/>
      <c r="ARY547" s="30"/>
      <c r="ARZ547" s="25">
        <f t="shared" si="1837"/>
        <v>0</v>
      </c>
      <c r="ASA547" s="25">
        <f t="shared" si="1838"/>
        <v>0</v>
      </c>
      <c r="ASB547" s="25">
        <f t="shared" si="1839"/>
        <v>0</v>
      </c>
      <c r="ASC547" s="25">
        <f t="shared" si="1840"/>
        <v>0</v>
      </c>
      <c r="ASD547" s="25">
        <f t="shared" si="1841"/>
        <v>0</v>
      </c>
      <c r="ASE547" s="25">
        <f t="shared" si="1842"/>
        <v>0</v>
      </c>
      <c r="ASF547" s="25">
        <f t="shared" si="1843"/>
        <v>63045.03</v>
      </c>
      <c r="ASG547" s="25">
        <f t="shared" si="1844"/>
        <v>61327.31</v>
      </c>
      <c r="ASH547" s="25">
        <f t="shared" si="1845"/>
        <v>61327.31</v>
      </c>
      <c r="ASI547" s="25">
        <f t="shared" si="1846"/>
        <v>25650.63</v>
      </c>
      <c r="ASJ547" s="25">
        <f t="shared" si="1847"/>
        <v>23487.78</v>
      </c>
      <c r="ASK547" s="25">
        <f t="shared" si="1848"/>
        <v>23487.78</v>
      </c>
      <c r="ASL547" s="25">
        <f t="shared" si="1849"/>
        <v>0</v>
      </c>
      <c r="ASM547" s="25">
        <f t="shared" si="1032"/>
        <v>0</v>
      </c>
      <c r="ASN547" s="25">
        <f t="shared" si="1033"/>
        <v>0</v>
      </c>
      <c r="ASO547" s="25">
        <f t="shared" si="1850"/>
        <v>0</v>
      </c>
      <c r="ASP547" s="25">
        <f t="shared" si="1034"/>
        <v>0</v>
      </c>
      <c r="ASQ547" s="25">
        <f t="shared" si="1035"/>
        <v>0</v>
      </c>
      <c r="ASR547" s="30"/>
      <c r="ASS547" s="30"/>
      <c r="AST547" s="30"/>
      <c r="ASU547" s="25">
        <f t="shared" si="1851"/>
        <v>0</v>
      </c>
      <c r="ASV547" s="25">
        <f t="shared" si="1852"/>
        <v>0</v>
      </c>
      <c r="ASW547" s="25">
        <f t="shared" si="1853"/>
        <v>0</v>
      </c>
      <c r="ASX547" s="25">
        <f t="shared" si="1854"/>
        <v>0</v>
      </c>
      <c r="ASY547" s="25">
        <f t="shared" si="1855"/>
        <v>0</v>
      </c>
      <c r="ASZ547" s="25">
        <f t="shared" si="1856"/>
        <v>0</v>
      </c>
      <c r="ATA547" s="25">
        <f t="shared" si="1857"/>
        <v>63186.8</v>
      </c>
      <c r="ATB547" s="25">
        <f t="shared" si="1858"/>
        <v>61582.03</v>
      </c>
      <c r="ATC547" s="25">
        <f t="shared" si="1859"/>
        <v>61582.03</v>
      </c>
      <c r="ATD547" s="25">
        <f t="shared" si="1860"/>
        <v>22542.98</v>
      </c>
      <c r="ATE547" s="25">
        <f t="shared" si="1861"/>
        <v>23625.33</v>
      </c>
      <c r="ATF547" s="25">
        <f t="shared" si="1862"/>
        <v>23625.33</v>
      </c>
      <c r="ATG547" s="25">
        <f t="shared" si="1863"/>
        <v>0</v>
      </c>
      <c r="ATH547" s="25">
        <f t="shared" si="1036"/>
        <v>0</v>
      </c>
      <c r="ATI547" s="25">
        <f t="shared" si="1037"/>
        <v>0</v>
      </c>
      <c r="ATJ547" s="25">
        <f t="shared" si="1864"/>
        <v>0</v>
      </c>
      <c r="ATK547" s="25">
        <f t="shared" si="1038"/>
        <v>0</v>
      </c>
      <c r="ATL547" s="25">
        <f t="shared" si="1039"/>
        <v>0</v>
      </c>
      <c r="ATM547" s="30"/>
      <c r="ATN547" s="30"/>
      <c r="ATO547" s="30"/>
      <c r="ATP547" s="25">
        <f t="shared" si="1865"/>
        <v>0</v>
      </c>
      <c r="ATQ547" s="25">
        <f t="shared" si="1866"/>
        <v>0</v>
      </c>
      <c r="ATR547" s="25">
        <f t="shared" si="1867"/>
        <v>0</v>
      </c>
      <c r="ATS547" s="25">
        <f t="shared" si="1868"/>
        <v>0</v>
      </c>
      <c r="ATT547" s="25">
        <f t="shared" si="1869"/>
        <v>0</v>
      </c>
      <c r="ATU547" s="25">
        <f t="shared" si="1870"/>
        <v>0</v>
      </c>
      <c r="ATV547" s="25">
        <f t="shared" si="1871"/>
        <v>63141.16</v>
      </c>
      <c r="ATW547" s="25">
        <f t="shared" si="1872"/>
        <v>63409.18</v>
      </c>
      <c r="ATX547" s="25">
        <f t="shared" si="1873"/>
        <v>63409.18</v>
      </c>
      <c r="ATY547" s="25">
        <f t="shared" si="1874"/>
        <v>25233.040000000001</v>
      </c>
      <c r="ATZ547" s="25">
        <f t="shared" si="1875"/>
        <v>20196.5</v>
      </c>
      <c r="AUA547" s="25">
        <f t="shared" si="1876"/>
        <v>20196.5</v>
      </c>
      <c r="AUB547" s="25">
        <f t="shared" si="1877"/>
        <v>0</v>
      </c>
      <c r="AUC547" s="25">
        <f t="shared" si="1040"/>
        <v>0</v>
      </c>
      <c r="AUD547" s="25">
        <f t="shared" si="1041"/>
        <v>0</v>
      </c>
      <c r="AUE547" s="25">
        <f t="shared" si="1878"/>
        <v>0</v>
      </c>
      <c r="AUF547" s="25">
        <f t="shared" si="1042"/>
        <v>0</v>
      </c>
      <c r="AUG547" s="25">
        <f t="shared" si="1043"/>
        <v>0</v>
      </c>
      <c r="AUH547" s="30"/>
      <c r="AUI547" s="30"/>
      <c r="AUJ547" s="30"/>
      <c r="AUK547" s="25">
        <f t="shared" si="1879"/>
        <v>0</v>
      </c>
      <c r="AUL547" s="25">
        <f t="shared" si="1880"/>
        <v>0</v>
      </c>
      <c r="AUM547" s="25">
        <f t="shared" si="1881"/>
        <v>0</v>
      </c>
      <c r="AUN547" s="25">
        <f t="shared" si="1882"/>
        <v>0</v>
      </c>
      <c r="AUO547" s="25">
        <f t="shared" si="1883"/>
        <v>0</v>
      </c>
      <c r="AUP547" s="25">
        <f t="shared" si="1884"/>
        <v>0</v>
      </c>
      <c r="AUQ547" s="25">
        <f t="shared" si="1885"/>
        <v>62515.85</v>
      </c>
      <c r="AUR547" s="25">
        <f t="shared" si="1886"/>
        <v>62264.13</v>
      </c>
      <c r="AUS547" s="25">
        <f t="shared" si="1887"/>
        <v>62264.13</v>
      </c>
      <c r="AUT547" s="25">
        <f t="shared" si="1888"/>
        <v>26956.33</v>
      </c>
      <c r="AUU547" s="25">
        <f t="shared" si="1889"/>
        <v>21917.14</v>
      </c>
      <c r="AUV547" s="25">
        <f t="shared" si="1890"/>
        <v>21917.14</v>
      </c>
      <c r="AUW547" s="25">
        <f t="shared" si="1891"/>
        <v>0</v>
      </c>
      <c r="AUX547" s="25">
        <f t="shared" si="1044"/>
        <v>0</v>
      </c>
      <c r="AUY547" s="25">
        <f t="shared" si="1045"/>
        <v>0</v>
      </c>
      <c r="AUZ547" s="25">
        <f t="shared" si="1892"/>
        <v>0</v>
      </c>
      <c r="AVA547" s="25">
        <f t="shared" si="1046"/>
        <v>0</v>
      </c>
      <c r="AVB547" s="25">
        <f t="shared" si="1047"/>
        <v>0</v>
      </c>
      <c r="AVC547" s="59">
        <f t="shared" si="1893"/>
        <v>0</v>
      </c>
      <c r="AVD547" s="59">
        <f t="shared" si="1048"/>
        <v>0</v>
      </c>
      <c r="AVE547" s="59">
        <f t="shared" si="1048"/>
        <v>0</v>
      </c>
      <c r="AVF547" s="25">
        <f t="shared" si="1049"/>
        <v>0</v>
      </c>
      <c r="AVG547" s="25">
        <f t="shared" si="1050"/>
        <v>0</v>
      </c>
      <c r="AVH547" s="25">
        <f t="shared" si="1051"/>
        <v>0</v>
      </c>
      <c r="AVI547" s="25">
        <f t="shared" si="1052"/>
        <v>0</v>
      </c>
      <c r="AVJ547" s="25">
        <f t="shared" si="1053"/>
        <v>0</v>
      </c>
      <c r="AVK547" s="25">
        <f t="shared" si="1054"/>
        <v>0</v>
      </c>
      <c r="AVL547" s="25"/>
      <c r="AVM547" s="25"/>
      <c r="AVN547" s="25"/>
      <c r="AVO547" s="25"/>
      <c r="AVP547" s="25"/>
      <c r="AVQ547" s="25"/>
      <c r="AVR547" s="25">
        <f t="shared" si="1055"/>
        <v>0</v>
      </c>
      <c r="AVS547" s="25">
        <f t="shared" si="1056"/>
        <v>0</v>
      </c>
      <c r="AVT547" s="25">
        <f t="shared" si="1057"/>
        <v>0</v>
      </c>
      <c r="AVU547" s="25">
        <f t="shared" si="1058"/>
        <v>0</v>
      </c>
      <c r="AVV547" s="25">
        <f t="shared" si="1059"/>
        <v>0</v>
      </c>
      <c r="AVW547" s="25">
        <f t="shared" si="1060"/>
        <v>0</v>
      </c>
    </row>
    <row r="548" spans="1:1271" ht="24">
      <c r="A548" s="88" t="s">
        <v>74</v>
      </c>
      <c r="B548" s="88" t="s">
        <v>84</v>
      </c>
      <c r="C548" s="5"/>
      <c r="D548" s="99"/>
      <c r="E548" s="77"/>
      <c r="F548" s="38">
        <f t="shared" si="1061"/>
        <v>53263</v>
      </c>
      <c r="G548" s="38">
        <f t="shared" si="1061"/>
        <v>55421</v>
      </c>
      <c r="H548" s="38">
        <f t="shared" si="1061"/>
        <v>55421</v>
      </c>
      <c r="I548" s="25">
        <f t="shared" si="1062"/>
        <v>53731.94</v>
      </c>
      <c r="J548" s="25">
        <f t="shared" si="1062"/>
        <v>54490.94</v>
      </c>
      <c r="K548" s="25">
        <f t="shared" si="1062"/>
        <v>54490.94</v>
      </c>
      <c r="L548" s="30"/>
      <c r="M548" s="30"/>
      <c r="N548" s="30"/>
      <c r="O548" s="25">
        <f t="shared" si="1063"/>
        <v>0</v>
      </c>
      <c r="P548" s="25">
        <f t="shared" si="1064"/>
        <v>0</v>
      </c>
      <c r="Q548" s="25">
        <f t="shared" si="1065"/>
        <v>0</v>
      </c>
      <c r="R548" s="25">
        <f t="shared" si="1066"/>
        <v>0</v>
      </c>
      <c r="S548" s="25">
        <f t="shared" si="1067"/>
        <v>0</v>
      </c>
      <c r="T548" s="25">
        <f t="shared" si="1068"/>
        <v>0</v>
      </c>
      <c r="U548" s="25">
        <f t="shared" si="1069"/>
        <v>59032.480000000003</v>
      </c>
      <c r="V548" s="25">
        <f t="shared" si="1070"/>
        <v>0</v>
      </c>
      <c r="W548" s="25">
        <f t="shared" si="1071"/>
        <v>0</v>
      </c>
      <c r="X548" s="25">
        <f t="shared" si="1072"/>
        <v>42994.25</v>
      </c>
      <c r="Y548" s="25">
        <f t="shared" si="1073"/>
        <v>0</v>
      </c>
      <c r="Z548" s="25">
        <f t="shared" si="1074"/>
        <v>0</v>
      </c>
      <c r="AA548" s="25">
        <f t="shared" si="1075"/>
        <v>0</v>
      </c>
      <c r="AB548" s="25">
        <f t="shared" si="811"/>
        <v>0</v>
      </c>
      <c r="AC548" s="25">
        <f t="shared" si="811"/>
        <v>0</v>
      </c>
      <c r="AD548" s="25">
        <f t="shared" si="1076"/>
        <v>0</v>
      </c>
      <c r="AE548" s="25">
        <f t="shared" si="812"/>
        <v>0</v>
      </c>
      <c r="AF548" s="25">
        <f t="shared" si="812"/>
        <v>0</v>
      </c>
      <c r="AG548" s="30"/>
      <c r="AH548" s="30"/>
      <c r="AI548" s="30"/>
      <c r="AJ548" s="25">
        <f t="shared" si="1077"/>
        <v>0</v>
      </c>
      <c r="AK548" s="25">
        <f t="shared" si="1078"/>
        <v>0</v>
      </c>
      <c r="AL548" s="25">
        <f t="shared" si="1079"/>
        <v>0</v>
      </c>
      <c r="AM548" s="25">
        <f t="shared" si="1080"/>
        <v>0</v>
      </c>
      <c r="AN548" s="25">
        <f t="shared" si="1081"/>
        <v>0</v>
      </c>
      <c r="AO548" s="25">
        <f t="shared" si="1082"/>
        <v>0</v>
      </c>
      <c r="AP548" s="25">
        <f t="shared" si="1083"/>
        <v>55989.57</v>
      </c>
      <c r="AQ548" s="25">
        <f t="shared" si="1084"/>
        <v>49506.14</v>
      </c>
      <c r="AR548" s="25">
        <f t="shared" si="1085"/>
        <v>49506.14</v>
      </c>
      <c r="AS548" s="25">
        <f t="shared" si="1086"/>
        <v>26387.75</v>
      </c>
      <c r="AT548" s="25">
        <f t="shared" si="1087"/>
        <v>20638.91</v>
      </c>
      <c r="AU548" s="25">
        <f t="shared" si="1088"/>
        <v>20638.91</v>
      </c>
      <c r="AV548" s="25">
        <f t="shared" si="1089"/>
        <v>0</v>
      </c>
      <c r="AW548" s="25">
        <f t="shared" si="813"/>
        <v>0</v>
      </c>
      <c r="AX548" s="25">
        <f t="shared" si="814"/>
        <v>0</v>
      </c>
      <c r="AY548" s="25">
        <f t="shared" si="1090"/>
        <v>0</v>
      </c>
      <c r="AZ548" s="25">
        <f t="shared" si="815"/>
        <v>0</v>
      </c>
      <c r="BA548" s="25">
        <f t="shared" si="816"/>
        <v>0</v>
      </c>
      <c r="BB548" s="30"/>
      <c r="BC548" s="30"/>
      <c r="BD548" s="30"/>
      <c r="BE548" s="25">
        <f t="shared" si="1091"/>
        <v>0</v>
      </c>
      <c r="BF548" s="25">
        <f t="shared" si="1092"/>
        <v>0</v>
      </c>
      <c r="BG548" s="25">
        <f t="shared" si="1093"/>
        <v>0</v>
      </c>
      <c r="BH548" s="25">
        <f t="shared" si="1094"/>
        <v>0</v>
      </c>
      <c r="BI548" s="25">
        <f t="shared" si="1095"/>
        <v>0</v>
      </c>
      <c r="BJ548" s="25">
        <f t="shared" si="1096"/>
        <v>0</v>
      </c>
      <c r="BK548" s="25">
        <f t="shared" si="1097"/>
        <v>57028.3</v>
      </c>
      <c r="BL548" s="25">
        <f t="shared" si="1098"/>
        <v>59342.73</v>
      </c>
      <c r="BM548" s="25">
        <f t="shared" si="1099"/>
        <v>59342.73</v>
      </c>
      <c r="BN548" s="25">
        <f t="shared" si="1100"/>
        <v>26239.72</v>
      </c>
      <c r="BO548" s="25">
        <f t="shared" si="1101"/>
        <v>27604.26</v>
      </c>
      <c r="BP548" s="25">
        <f t="shared" si="1102"/>
        <v>27604.26</v>
      </c>
      <c r="BQ548" s="25">
        <f t="shared" si="1103"/>
        <v>0</v>
      </c>
      <c r="BR548" s="25">
        <f t="shared" si="817"/>
        <v>0</v>
      </c>
      <c r="BS548" s="25">
        <f t="shared" si="818"/>
        <v>0</v>
      </c>
      <c r="BT548" s="25">
        <f t="shared" si="1104"/>
        <v>0</v>
      </c>
      <c r="BU548" s="25">
        <f t="shared" si="819"/>
        <v>0</v>
      </c>
      <c r="BV548" s="25">
        <f t="shared" si="820"/>
        <v>0</v>
      </c>
      <c r="BW548" s="30"/>
      <c r="BX548" s="30"/>
      <c r="BY548" s="30"/>
      <c r="BZ548" s="25">
        <f t="shared" si="1105"/>
        <v>0</v>
      </c>
      <c r="CA548" s="25">
        <f t="shared" si="1106"/>
        <v>0</v>
      </c>
      <c r="CB548" s="25">
        <f t="shared" si="1107"/>
        <v>0</v>
      </c>
      <c r="CC548" s="25">
        <f t="shared" si="1108"/>
        <v>0</v>
      </c>
      <c r="CD548" s="25">
        <f t="shared" si="1109"/>
        <v>0</v>
      </c>
      <c r="CE548" s="25">
        <f t="shared" si="1110"/>
        <v>0</v>
      </c>
      <c r="CF548" s="25">
        <f t="shared" si="1111"/>
        <v>0</v>
      </c>
      <c r="CG548" s="25">
        <f t="shared" si="1112"/>
        <v>0</v>
      </c>
      <c r="CH548" s="25">
        <f t="shared" si="1113"/>
        <v>0</v>
      </c>
      <c r="CI548" s="25">
        <f t="shared" si="1114"/>
        <v>0</v>
      </c>
      <c r="CJ548" s="25">
        <f t="shared" si="1115"/>
        <v>0</v>
      </c>
      <c r="CK548" s="25">
        <f t="shared" si="1116"/>
        <v>0</v>
      </c>
      <c r="CL548" s="25">
        <f t="shared" si="1117"/>
        <v>0</v>
      </c>
      <c r="CM548" s="25">
        <f t="shared" si="821"/>
        <v>0</v>
      </c>
      <c r="CN548" s="25">
        <f t="shared" si="822"/>
        <v>0</v>
      </c>
      <c r="CO548" s="25">
        <f t="shared" si="1118"/>
        <v>0</v>
      </c>
      <c r="CP548" s="25">
        <f t="shared" si="823"/>
        <v>0</v>
      </c>
      <c r="CQ548" s="25">
        <f t="shared" si="824"/>
        <v>0</v>
      </c>
      <c r="CR548" s="30"/>
      <c r="CS548" s="30"/>
      <c r="CT548" s="30"/>
      <c r="CU548" s="25">
        <f t="shared" si="1119"/>
        <v>0</v>
      </c>
      <c r="CV548" s="25">
        <f t="shared" si="1120"/>
        <v>0</v>
      </c>
      <c r="CW548" s="25">
        <f t="shared" si="1121"/>
        <v>0</v>
      </c>
      <c r="CX548" s="25">
        <f t="shared" si="1122"/>
        <v>0</v>
      </c>
      <c r="CY548" s="25">
        <f t="shared" si="1123"/>
        <v>0</v>
      </c>
      <c r="CZ548" s="25">
        <f t="shared" si="1124"/>
        <v>0</v>
      </c>
      <c r="DA548" s="25">
        <f t="shared" si="1125"/>
        <v>55529.98</v>
      </c>
      <c r="DB548" s="25">
        <f t="shared" si="1126"/>
        <v>55421.15</v>
      </c>
      <c r="DC548" s="25">
        <f t="shared" si="1127"/>
        <v>55421.15</v>
      </c>
      <c r="DD548" s="25">
        <f t="shared" si="1128"/>
        <v>29233.79</v>
      </c>
      <c r="DE548" s="25">
        <f t="shared" si="1129"/>
        <v>30791.43</v>
      </c>
      <c r="DF548" s="25">
        <f t="shared" si="1130"/>
        <v>30791.43</v>
      </c>
      <c r="DG548" s="25">
        <f t="shared" si="1131"/>
        <v>0</v>
      </c>
      <c r="DH548" s="25">
        <f t="shared" si="825"/>
        <v>0</v>
      </c>
      <c r="DI548" s="25">
        <f t="shared" si="826"/>
        <v>0</v>
      </c>
      <c r="DJ548" s="25">
        <f t="shared" si="1132"/>
        <v>0</v>
      </c>
      <c r="DK548" s="25">
        <f t="shared" si="827"/>
        <v>0</v>
      </c>
      <c r="DL548" s="25">
        <f t="shared" si="828"/>
        <v>0</v>
      </c>
      <c r="DM548" s="30"/>
      <c r="DN548" s="30"/>
      <c r="DO548" s="30"/>
      <c r="DP548" s="25">
        <f t="shared" si="1133"/>
        <v>0</v>
      </c>
      <c r="DQ548" s="25">
        <f t="shared" si="1134"/>
        <v>0</v>
      </c>
      <c r="DR548" s="25">
        <f t="shared" si="1135"/>
        <v>0</v>
      </c>
      <c r="DS548" s="25">
        <f t="shared" si="1136"/>
        <v>0</v>
      </c>
      <c r="DT548" s="25">
        <f t="shared" si="1137"/>
        <v>0</v>
      </c>
      <c r="DU548" s="25">
        <f t="shared" si="1138"/>
        <v>0</v>
      </c>
      <c r="DV548" s="25">
        <f t="shared" si="1139"/>
        <v>56078.14</v>
      </c>
      <c r="DW548" s="25">
        <f t="shared" si="1140"/>
        <v>56154.83</v>
      </c>
      <c r="DX548" s="25">
        <f t="shared" si="1141"/>
        <v>56154.83</v>
      </c>
      <c r="DY548" s="25">
        <f t="shared" si="1142"/>
        <v>30721.8</v>
      </c>
      <c r="DZ548" s="25">
        <f t="shared" si="1143"/>
        <v>32272.58</v>
      </c>
      <c r="EA548" s="25">
        <f t="shared" si="1144"/>
        <v>32272.58</v>
      </c>
      <c r="EB548" s="25">
        <f t="shared" si="1145"/>
        <v>0</v>
      </c>
      <c r="EC548" s="25">
        <f t="shared" si="829"/>
        <v>0</v>
      </c>
      <c r="ED548" s="25">
        <f t="shared" si="830"/>
        <v>0</v>
      </c>
      <c r="EE548" s="25">
        <f t="shared" si="1146"/>
        <v>0</v>
      </c>
      <c r="EF548" s="25">
        <f t="shared" si="831"/>
        <v>0</v>
      </c>
      <c r="EG548" s="25">
        <f t="shared" si="832"/>
        <v>0</v>
      </c>
      <c r="EH548" s="30"/>
      <c r="EI548" s="30"/>
      <c r="EJ548" s="30"/>
      <c r="EK548" s="25">
        <f t="shared" si="1147"/>
        <v>0</v>
      </c>
      <c r="EL548" s="25">
        <f t="shared" si="1148"/>
        <v>0</v>
      </c>
      <c r="EM548" s="25">
        <f t="shared" si="1149"/>
        <v>0</v>
      </c>
      <c r="EN548" s="25">
        <f t="shared" si="1150"/>
        <v>0</v>
      </c>
      <c r="EO548" s="25">
        <f t="shared" si="1151"/>
        <v>0</v>
      </c>
      <c r="EP548" s="25">
        <f t="shared" si="1152"/>
        <v>0</v>
      </c>
      <c r="EQ548" s="25">
        <f t="shared" si="1153"/>
        <v>57524.3</v>
      </c>
      <c r="ER548" s="25">
        <f t="shared" si="1154"/>
        <v>59854.63</v>
      </c>
      <c r="ES548" s="25">
        <f t="shared" si="1155"/>
        <v>59854.63</v>
      </c>
      <c r="ET548" s="25">
        <f t="shared" si="1156"/>
        <v>31458.73</v>
      </c>
      <c r="EU548" s="25">
        <f t="shared" si="1157"/>
        <v>32833.279999999999</v>
      </c>
      <c r="EV548" s="25">
        <f t="shared" si="1158"/>
        <v>32833.279999999999</v>
      </c>
      <c r="EW548" s="25">
        <f t="shared" si="1159"/>
        <v>0</v>
      </c>
      <c r="EX548" s="25">
        <f t="shared" si="833"/>
        <v>0</v>
      </c>
      <c r="EY548" s="25">
        <f t="shared" si="834"/>
        <v>0</v>
      </c>
      <c r="EZ548" s="25">
        <f t="shared" si="1160"/>
        <v>0</v>
      </c>
      <c r="FA548" s="25">
        <f t="shared" si="835"/>
        <v>0</v>
      </c>
      <c r="FB548" s="25">
        <f t="shared" si="836"/>
        <v>0</v>
      </c>
      <c r="FC548" s="30"/>
      <c r="FD548" s="30"/>
      <c r="FE548" s="30"/>
      <c r="FF548" s="25">
        <f t="shared" si="1161"/>
        <v>0</v>
      </c>
      <c r="FG548" s="25">
        <f t="shared" si="1162"/>
        <v>0</v>
      </c>
      <c r="FH548" s="25">
        <f t="shared" si="1163"/>
        <v>0</v>
      </c>
      <c r="FI548" s="25">
        <f t="shared" si="1164"/>
        <v>0</v>
      </c>
      <c r="FJ548" s="25">
        <f t="shared" si="1165"/>
        <v>0</v>
      </c>
      <c r="FK548" s="25">
        <f t="shared" si="1166"/>
        <v>0</v>
      </c>
      <c r="FL548" s="25">
        <f t="shared" si="1167"/>
        <v>55556.39</v>
      </c>
      <c r="FM548" s="25">
        <f t="shared" si="1168"/>
        <v>54771.4</v>
      </c>
      <c r="FN548" s="25">
        <f t="shared" si="1169"/>
        <v>54771.4</v>
      </c>
      <c r="FO548" s="25">
        <f t="shared" si="1170"/>
        <v>23024.66</v>
      </c>
      <c r="FP548" s="25">
        <f t="shared" si="1171"/>
        <v>24142.7</v>
      </c>
      <c r="FQ548" s="25">
        <f t="shared" si="1172"/>
        <v>24142.7</v>
      </c>
      <c r="FR548" s="25">
        <f t="shared" si="1173"/>
        <v>0</v>
      </c>
      <c r="FS548" s="25">
        <f t="shared" si="837"/>
        <v>0</v>
      </c>
      <c r="FT548" s="25">
        <f t="shared" si="838"/>
        <v>0</v>
      </c>
      <c r="FU548" s="25">
        <f t="shared" si="1174"/>
        <v>0</v>
      </c>
      <c r="FV548" s="25">
        <f t="shared" si="839"/>
        <v>0</v>
      </c>
      <c r="FW548" s="25">
        <f t="shared" si="840"/>
        <v>0</v>
      </c>
      <c r="FX548" s="30"/>
      <c r="FY548" s="30"/>
      <c r="FZ548" s="30"/>
      <c r="GA548" s="25">
        <f t="shared" si="1176"/>
        <v>0</v>
      </c>
      <c r="GB548" s="25">
        <f t="shared" si="1177"/>
        <v>0</v>
      </c>
      <c r="GC548" s="25">
        <f t="shared" si="1178"/>
        <v>0</v>
      </c>
      <c r="GD548" s="25">
        <f t="shared" si="1179"/>
        <v>0</v>
      </c>
      <c r="GE548" s="25">
        <f t="shared" si="1180"/>
        <v>0</v>
      </c>
      <c r="GF548" s="25">
        <f t="shared" si="1181"/>
        <v>0</v>
      </c>
      <c r="GG548" s="25">
        <f t="shared" si="1182"/>
        <v>0</v>
      </c>
      <c r="GH548" s="25">
        <f t="shared" si="1183"/>
        <v>0</v>
      </c>
      <c r="GI548" s="25">
        <f t="shared" si="1184"/>
        <v>0</v>
      </c>
      <c r="GJ548" s="25">
        <f t="shared" si="1185"/>
        <v>0</v>
      </c>
      <c r="GK548" s="25">
        <f t="shared" si="1186"/>
        <v>0</v>
      </c>
      <c r="GL548" s="25">
        <f t="shared" si="1187"/>
        <v>0</v>
      </c>
      <c r="GM548" s="25">
        <f t="shared" si="1188"/>
        <v>0</v>
      </c>
      <c r="GN548" s="25">
        <f t="shared" si="842"/>
        <v>0</v>
      </c>
      <c r="GO548" s="25">
        <f t="shared" si="843"/>
        <v>0</v>
      </c>
      <c r="GP548" s="25">
        <f t="shared" si="1189"/>
        <v>0</v>
      </c>
      <c r="GQ548" s="25">
        <f t="shared" si="844"/>
        <v>0</v>
      </c>
      <c r="GR548" s="25">
        <f t="shared" si="845"/>
        <v>0</v>
      </c>
      <c r="GS548" s="30"/>
      <c r="GT548" s="30"/>
      <c r="GU548" s="30"/>
      <c r="GV548" s="25">
        <f t="shared" si="1190"/>
        <v>0</v>
      </c>
      <c r="GW548" s="25">
        <f t="shared" si="1191"/>
        <v>0</v>
      </c>
      <c r="GX548" s="25">
        <f t="shared" si="1192"/>
        <v>0</v>
      </c>
      <c r="GY548" s="25">
        <f t="shared" si="1193"/>
        <v>0</v>
      </c>
      <c r="GZ548" s="25">
        <f t="shared" si="1194"/>
        <v>0</v>
      </c>
      <c r="HA548" s="25">
        <f t="shared" si="1195"/>
        <v>0</v>
      </c>
      <c r="HB548" s="25">
        <f t="shared" si="1196"/>
        <v>55493.51</v>
      </c>
      <c r="HC548" s="25">
        <f t="shared" si="1197"/>
        <v>50840.53</v>
      </c>
      <c r="HD548" s="25">
        <f t="shared" si="1198"/>
        <v>50840.53</v>
      </c>
      <c r="HE548" s="25">
        <f t="shared" si="1199"/>
        <v>41553.69</v>
      </c>
      <c r="HF548" s="25">
        <f t="shared" si="1200"/>
        <v>43716.55</v>
      </c>
      <c r="HG548" s="25">
        <f t="shared" si="1201"/>
        <v>43716.55</v>
      </c>
      <c r="HH548" s="25">
        <f t="shared" si="1202"/>
        <v>0</v>
      </c>
      <c r="HI548" s="25">
        <f t="shared" si="846"/>
        <v>0</v>
      </c>
      <c r="HJ548" s="25">
        <f t="shared" si="847"/>
        <v>0</v>
      </c>
      <c r="HK548" s="25">
        <f t="shared" si="1203"/>
        <v>0</v>
      </c>
      <c r="HL548" s="25">
        <f t="shared" si="848"/>
        <v>0</v>
      </c>
      <c r="HM548" s="25">
        <f t="shared" si="849"/>
        <v>0</v>
      </c>
      <c r="HN548" s="30"/>
      <c r="HO548" s="30"/>
      <c r="HP548" s="30"/>
      <c r="HQ548" s="25">
        <f t="shared" si="1204"/>
        <v>0</v>
      </c>
      <c r="HR548" s="25">
        <f t="shared" si="1205"/>
        <v>0</v>
      </c>
      <c r="HS548" s="25">
        <f t="shared" si="1206"/>
        <v>0</v>
      </c>
      <c r="HT548" s="25">
        <f t="shared" si="1207"/>
        <v>0</v>
      </c>
      <c r="HU548" s="25">
        <f t="shared" si="1208"/>
        <v>0</v>
      </c>
      <c r="HV548" s="25">
        <f t="shared" si="1209"/>
        <v>0</v>
      </c>
      <c r="HW548" s="25">
        <f t="shared" si="1210"/>
        <v>43945.05</v>
      </c>
      <c r="HX548" s="25">
        <f t="shared" si="1211"/>
        <v>55738.53</v>
      </c>
      <c r="HY548" s="25">
        <f t="shared" si="1212"/>
        <v>55738.53</v>
      </c>
      <c r="HZ548" s="25">
        <f t="shared" si="1213"/>
        <v>23729.17</v>
      </c>
      <c r="IA548" s="25">
        <f t="shared" si="1214"/>
        <v>23607.77</v>
      </c>
      <c r="IB548" s="25">
        <f t="shared" si="1215"/>
        <v>23607.77</v>
      </c>
      <c r="IC548" s="25">
        <f t="shared" si="1216"/>
        <v>0</v>
      </c>
      <c r="ID548" s="25">
        <f t="shared" si="850"/>
        <v>0</v>
      </c>
      <c r="IE548" s="25">
        <f t="shared" si="851"/>
        <v>0</v>
      </c>
      <c r="IF548" s="25">
        <f t="shared" si="1217"/>
        <v>0</v>
      </c>
      <c r="IG548" s="25">
        <f t="shared" si="852"/>
        <v>0</v>
      </c>
      <c r="IH548" s="25">
        <f t="shared" si="853"/>
        <v>0</v>
      </c>
      <c r="II548" s="30"/>
      <c r="IJ548" s="30"/>
      <c r="IK548" s="30"/>
      <c r="IL548" s="25">
        <f t="shared" si="1218"/>
        <v>0</v>
      </c>
      <c r="IM548" s="25">
        <f t="shared" si="1219"/>
        <v>0</v>
      </c>
      <c r="IN548" s="25">
        <f t="shared" si="1220"/>
        <v>0</v>
      </c>
      <c r="IO548" s="25">
        <f t="shared" si="1221"/>
        <v>0</v>
      </c>
      <c r="IP548" s="25">
        <f t="shared" si="1222"/>
        <v>0</v>
      </c>
      <c r="IQ548" s="25">
        <f t="shared" si="1223"/>
        <v>0</v>
      </c>
      <c r="IR548" s="25">
        <f t="shared" si="1224"/>
        <v>55566.080000000002</v>
      </c>
      <c r="IS548" s="25">
        <f t="shared" si="1225"/>
        <v>55746.99</v>
      </c>
      <c r="IT548" s="25">
        <f t="shared" si="1226"/>
        <v>55746.99</v>
      </c>
      <c r="IU548" s="25">
        <f t="shared" si="1227"/>
        <v>24859.13</v>
      </c>
      <c r="IV548" s="25">
        <f t="shared" si="1228"/>
        <v>25996.2</v>
      </c>
      <c r="IW548" s="25">
        <f t="shared" si="1229"/>
        <v>25996.2</v>
      </c>
      <c r="IX548" s="25">
        <f t="shared" si="1230"/>
        <v>0</v>
      </c>
      <c r="IY548" s="25">
        <f t="shared" si="854"/>
        <v>0</v>
      </c>
      <c r="IZ548" s="25">
        <f t="shared" si="855"/>
        <v>0</v>
      </c>
      <c r="JA548" s="25">
        <f t="shared" si="1231"/>
        <v>0</v>
      </c>
      <c r="JB548" s="25">
        <f t="shared" si="856"/>
        <v>0</v>
      </c>
      <c r="JC548" s="25">
        <f t="shared" si="857"/>
        <v>0</v>
      </c>
      <c r="JD548" s="30"/>
      <c r="JE548" s="30"/>
      <c r="JF548" s="30"/>
      <c r="JG548" s="25">
        <f t="shared" si="1232"/>
        <v>0</v>
      </c>
      <c r="JH548" s="25">
        <f t="shared" si="1233"/>
        <v>0</v>
      </c>
      <c r="JI548" s="25">
        <f t="shared" si="1234"/>
        <v>0</v>
      </c>
      <c r="JJ548" s="25">
        <f t="shared" si="1235"/>
        <v>0</v>
      </c>
      <c r="JK548" s="25">
        <f t="shared" si="1236"/>
        <v>0</v>
      </c>
      <c r="JL548" s="25">
        <f t="shared" si="1237"/>
        <v>0</v>
      </c>
      <c r="JM548" s="25">
        <f t="shared" si="1238"/>
        <v>55537.43</v>
      </c>
      <c r="JN548" s="25">
        <f t="shared" si="1239"/>
        <v>53329.74</v>
      </c>
      <c r="JO548" s="25">
        <f t="shared" si="1240"/>
        <v>53329.74</v>
      </c>
      <c r="JP548" s="25">
        <f t="shared" si="1241"/>
        <v>35780.94</v>
      </c>
      <c r="JQ548" s="25">
        <f t="shared" si="1242"/>
        <v>37556.47</v>
      </c>
      <c r="JR548" s="25">
        <f t="shared" si="1243"/>
        <v>37556.47</v>
      </c>
      <c r="JS548" s="25">
        <f t="shared" si="1244"/>
        <v>0</v>
      </c>
      <c r="JT548" s="25">
        <f t="shared" si="858"/>
        <v>0</v>
      </c>
      <c r="JU548" s="25">
        <f t="shared" si="859"/>
        <v>0</v>
      </c>
      <c r="JV548" s="25">
        <f t="shared" si="1245"/>
        <v>0</v>
      </c>
      <c r="JW548" s="25">
        <f t="shared" si="860"/>
        <v>0</v>
      </c>
      <c r="JX548" s="25">
        <f t="shared" si="861"/>
        <v>0</v>
      </c>
      <c r="JY548" s="30"/>
      <c r="JZ548" s="30"/>
      <c r="KA548" s="30"/>
      <c r="KB548" s="25">
        <f t="shared" si="1246"/>
        <v>0</v>
      </c>
      <c r="KC548" s="25">
        <f t="shared" si="1247"/>
        <v>0</v>
      </c>
      <c r="KD548" s="25">
        <f t="shared" si="1248"/>
        <v>0</v>
      </c>
      <c r="KE548" s="25">
        <f t="shared" si="1249"/>
        <v>0</v>
      </c>
      <c r="KF548" s="25">
        <f t="shared" si="1250"/>
        <v>0</v>
      </c>
      <c r="KG548" s="25">
        <f t="shared" si="1251"/>
        <v>0</v>
      </c>
      <c r="KH548" s="25">
        <f t="shared" si="1252"/>
        <v>55973.07</v>
      </c>
      <c r="KI548" s="25">
        <f t="shared" si="1253"/>
        <v>58073.75</v>
      </c>
      <c r="KJ548" s="25">
        <f t="shared" si="1254"/>
        <v>58073.75</v>
      </c>
      <c r="KK548" s="25">
        <f t="shared" si="1255"/>
        <v>23161.82</v>
      </c>
      <c r="KL548" s="25">
        <f t="shared" si="1256"/>
        <v>24272.86</v>
      </c>
      <c r="KM548" s="25">
        <f t="shared" si="1257"/>
        <v>24272.86</v>
      </c>
      <c r="KN548" s="25">
        <f t="shared" si="1258"/>
        <v>0</v>
      </c>
      <c r="KO548" s="25">
        <f t="shared" si="862"/>
        <v>0</v>
      </c>
      <c r="KP548" s="25">
        <f t="shared" si="863"/>
        <v>0</v>
      </c>
      <c r="KQ548" s="25">
        <f t="shared" si="1259"/>
        <v>0</v>
      </c>
      <c r="KR548" s="25">
        <f t="shared" si="864"/>
        <v>0</v>
      </c>
      <c r="KS548" s="25">
        <f t="shared" si="865"/>
        <v>0</v>
      </c>
      <c r="KT548" s="30"/>
      <c r="KU548" s="30"/>
      <c r="KV548" s="30"/>
      <c r="KW548" s="25">
        <f t="shared" si="1260"/>
        <v>0</v>
      </c>
      <c r="KX548" s="25">
        <f t="shared" si="1261"/>
        <v>0</v>
      </c>
      <c r="KY548" s="25">
        <f t="shared" si="1262"/>
        <v>0</v>
      </c>
      <c r="KZ548" s="25">
        <f t="shared" si="1263"/>
        <v>0</v>
      </c>
      <c r="LA548" s="25">
        <f t="shared" si="1264"/>
        <v>0</v>
      </c>
      <c r="LB548" s="25">
        <f t="shared" si="1265"/>
        <v>0</v>
      </c>
      <c r="LC548" s="25">
        <f t="shared" si="1266"/>
        <v>55700</v>
      </c>
      <c r="LD548" s="25">
        <f t="shared" si="1267"/>
        <v>56968.68</v>
      </c>
      <c r="LE548" s="25">
        <f t="shared" si="1268"/>
        <v>56968.68</v>
      </c>
      <c r="LF548" s="25">
        <f t="shared" si="1269"/>
        <v>20997.9</v>
      </c>
      <c r="LG548" s="25">
        <f t="shared" si="1270"/>
        <v>22026.2</v>
      </c>
      <c r="LH548" s="25">
        <f t="shared" si="1271"/>
        <v>22026.2</v>
      </c>
      <c r="LI548" s="25">
        <f t="shared" si="1272"/>
        <v>0</v>
      </c>
      <c r="LJ548" s="25">
        <f t="shared" si="866"/>
        <v>0</v>
      </c>
      <c r="LK548" s="25">
        <f t="shared" si="867"/>
        <v>0</v>
      </c>
      <c r="LL548" s="25">
        <f t="shared" si="1273"/>
        <v>0</v>
      </c>
      <c r="LM548" s="25">
        <f t="shared" si="868"/>
        <v>0</v>
      </c>
      <c r="LN548" s="25">
        <f t="shared" si="869"/>
        <v>0</v>
      </c>
      <c r="LO548" s="30"/>
      <c r="LP548" s="30"/>
      <c r="LQ548" s="30"/>
      <c r="LR548" s="25">
        <f t="shared" si="1274"/>
        <v>0</v>
      </c>
      <c r="LS548" s="25">
        <f t="shared" si="1275"/>
        <v>0</v>
      </c>
      <c r="LT548" s="25">
        <f t="shared" si="1276"/>
        <v>0</v>
      </c>
      <c r="LU548" s="25">
        <f t="shared" si="1277"/>
        <v>0</v>
      </c>
      <c r="LV548" s="25">
        <f t="shared" si="1278"/>
        <v>0</v>
      </c>
      <c r="LW548" s="25">
        <f t="shared" si="1279"/>
        <v>0</v>
      </c>
      <c r="LX548" s="25">
        <f t="shared" si="1280"/>
        <v>55701.37</v>
      </c>
      <c r="LY548" s="25">
        <f t="shared" si="1281"/>
        <v>51757.27</v>
      </c>
      <c r="LZ548" s="25">
        <f t="shared" si="1282"/>
        <v>51757.27</v>
      </c>
      <c r="MA548" s="25">
        <f t="shared" si="1283"/>
        <v>30179.18</v>
      </c>
      <c r="MB548" s="25">
        <f t="shared" si="1284"/>
        <v>31633.59</v>
      </c>
      <c r="MC548" s="25">
        <f t="shared" si="1285"/>
        <v>31633.59</v>
      </c>
      <c r="MD548" s="25">
        <f t="shared" si="1286"/>
        <v>0</v>
      </c>
      <c r="ME548" s="25">
        <f t="shared" si="870"/>
        <v>0</v>
      </c>
      <c r="MF548" s="25">
        <f t="shared" si="871"/>
        <v>0</v>
      </c>
      <c r="MG548" s="25">
        <f t="shared" si="1287"/>
        <v>0</v>
      </c>
      <c r="MH548" s="25">
        <f t="shared" si="872"/>
        <v>0</v>
      </c>
      <c r="MI548" s="25">
        <f t="shared" si="873"/>
        <v>0</v>
      </c>
      <c r="MJ548" s="30"/>
      <c r="MK548" s="30"/>
      <c r="ML548" s="30"/>
      <c r="MM548" s="25">
        <f t="shared" si="1288"/>
        <v>0</v>
      </c>
      <c r="MN548" s="25">
        <f t="shared" si="1289"/>
        <v>0</v>
      </c>
      <c r="MO548" s="25">
        <f t="shared" si="1290"/>
        <v>0</v>
      </c>
      <c r="MP548" s="25">
        <f t="shared" si="1291"/>
        <v>0</v>
      </c>
      <c r="MQ548" s="25">
        <f t="shared" si="1292"/>
        <v>0</v>
      </c>
      <c r="MR548" s="25">
        <f t="shared" si="1293"/>
        <v>0</v>
      </c>
      <c r="MS548" s="25">
        <f t="shared" si="1294"/>
        <v>55884.74</v>
      </c>
      <c r="MT548" s="25">
        <f t="shared" si="1295"/>
        <v>51865.74</v>
      </c>
      <c r="MU548" s="25">
        <f t="shared" si="1296"/>
        <v>51865.74</v>
      </c>
      <c r="MV548" s="25">
        <f t="shared" si="1297"/>
        <v>31483.52</v>
      </c>
      <c r="MW548" s="25">
        <f t="shared" si="1298"/>
        <v>33013.949999999997</v>
      </c>
      <c r="MX548" s="25">
        <f t="shared" si="1299"/>
        <v>33013.949999999997</v>
      </c>
      <c r="MY548" s="25">
        <f t="shared" si="1300"/>
        <v>0</v>
      </c>
      <c r="MZ548" s="25">
        <f t="shared" si="874"/>
        <v>0</v>
      </c>
      <c r="NA548" s="25">
        <f t="shared" si="875"/>
        <v>0</v>
      </c>
      <c r="NB548" s="25">
        <f t="shared" si="1301"/>
        <v>0</v>
      </c>
      <c r="NC548" s="25">
        <f t="shared" si="876"/>
        <v>0</v>
      </c>
      <c r="ND548" s="25">
        <f t="shared" si="877"/>
        <v>0</v>
      </c>
      <c r="NE548" s="30"/>
      <c r="NF548" s="30"/>
      <c r="NG548" s="30"/>
      <c r="NH548" s="25">
        <f t="shared" si="1302"/>
        <v>0</v>
      </c>
      <c r="NI548" s="25">
        <f t="shared" si="1303"/>
        <v>0</v>
      </c>
      <c r="NJ548" s="25">
        <f t="shared" si="1304"/>
        <v>0</v>
      </c>
      <c r="NK548" s="25">
        <f t="shared" si="1305"/>
        <v>0</v>
      </c>
      <c r="NL548" s="25">
        <f t="shared" si="1306"/>
        <v>0</v>
      </c>
      <c r="NM548" s="25">
        <f t="shared" si="1307"/>
        <v>0</v>
      </c>
      <c r="NN548" s="25">
        <f t="shared" si="1308"/>
        <v>55448.68</v>
      </c>
      <c r="NO548" s="25">
        <f t="shared" si="1309"/>
        <v>49744.23</v>
      </c>
      <c r="NP548" s="25">
        <f t="shared" si="1310"/>
        <v>49744.23</v>
      </c>
      <c r="NQ548" s="25">
        <f t="shared" si="1311"/>
        <v>22461.63</v>
      </c>
      <c r="NR548" s="25">
        <f t="shared" si="1312"/>
        <v>23509.86</v>
      </c>
      <c r="NS548" s="25">
        <f t="shared" si="1313"/>
        <v>23509.86</v>
      </c>
      <c r="NT548" s="25">
        <f t="shared" si="1314"/>
        <v>0</v>
      </c>
      <c r="NU548" s="25">
        <f t="shared" si="878"/>
        <v>0</v>
      </c>
      <c r="NV548" s="25">
        <f t="shared" si="879"/>
        <v>0</v>
      </c>
      <c r="NW548" s="25">
        <f t="shared" si="1315"/>
        <v>0</v>
      </c>
      <c r="NX548" s="25">
        <f t="shared" si="880"/>
        <v>0</v>
      </c>
      <c r="NY548" s="25">
        <f t="shared" si="881"/>
        <v>0</v>
      </c>
      <c r="NZ548" s="30"/>
      <c r="OA548" s="30"/>
      <c r="OB548" s="30"/>
      <c r="OC548" s="25">
        <f t="shared" si="1316"/>
        <v>0</v>
      </c>
      <c r="OD548" s="25">
        <f t="shared" si="1317"/>
        <v>0</v>
      </c>
      <c r="OE548" s="25">
        <f t="shared" si="1318"/>
        <v>0</v>
      </c>
      <c r="OF548" s="25">
        <f t="shared" si="1319"/>
        <v>0</v>
      </c>
      <c r="OG548" s="25">
        <f t="shared" si="1320"/>
        <v>0</v>
      </c>
      <c r="OH548" s="25">
        <f t="shared" si="1321"/>
        <v>0</v>
      </c>
      <c r="OI548" s="25">
        <f t="shared" si="1322"/>
        <v>55953.93</v>
      </c>
      <c r="OJ548" s="25">
        <f t="shared" si="1323"/>
        <v>55058.5</v>
      </c>
      <c r="OK548" s="25">
        <f t="shared" si="1324"/>
        <v>55058.5</v>
      </c>
      <c r="OL548" s="25">
        <f t="shared" si="1325"/>
        <v>32506.76</v>
      </c>
      <c r="OM548" s="25">
        <f t="shared" si="1326"/>
        <v>34070.800000000003</v>
      </c>
      <c r="ON548" s="25">
        <f t="shared" si="1327"/>
        <v>34070.800000000003</v>
      </c>
      <c r="OO548" s="25">
        <f t="shared" si="1328"/>
        <v>0</v>
      </c>
      <c r="OP548" s="25">
        <f t="shared" si="882"/>
        <v>0</v>
      </c>
      <c r="OQ548" s="25">
        <f t="shared" si="883"/>
        <v>0</v>
      </c>
      <c r="OR548" s="25">
        <f t="shared" si="1329"/>
        <v>0</v>
      </c>
      <c r="OS548" s="25">
        <f t="shared" si="884"/>
        <v>0</v>
      </c>
      <c r="OT548" s="25">
        <f t="shared" si="885"/>
        <v>0</v>
      </c>
      <c r="OU548" s="30"/>
      <c r="OV548" s="30"/>
      <c r="OW548" s="30"/>
      <c r="OX548" s="25">
        <f t="shared" si="1330"/>
        <v>0</v>
      </c>
      <c r="OY548" s="25">
        <f t="shared" si="1331"/>
        <v>0</v>
      </c>
      <c r="OZ548" s="25">
        <f t="shared" si="1332"/>
        <v>0</v>
      </c>
      <c r="PA548" s="25">
        <f t="shared" si="1333"/>
        <v>0</v>
      </c>
      <c r="PB548" s="25">
        <f t="shared" si="1334"/>
        <v>0</v>
      </c>
      <c r="PC548" s="25">
        <f t="shared" si="1335"/>
        <v>0</v>
      </c>
      <c r="PD548" s="25">
        <f t="shared" si="1336"/>
        <v>55712.75</v>
      </c>
      <c r="PE548" s="25">
        <f t="shared" si="1337"/>
        <v>52504.06</v>
      </c>
      <c r="PF548" s="25">
        <f t="shared" si="1338"/>
        <v>52504.06</v>
      </c>
      <c r="PG548" s="25">
        <f t="shared" si="1339"/>
        <v>26327.23</v>
      </c>
      <c r="PH548" s="25">
        <f t="shared" si="1340"/>
        <v>27564.44</v>
      </c>
      <c r="PI548" s="25">
        <f t="shared" si="1341"/>
        <v>27564.44</v>
      </c>
      <c r="PJ548" s="25">
        <f t="shared" si="1342"/>
        <v>0</v>
      </c>
      <c r="PK548" s="25">
        <f t="shared" si="886"/>
        <v>0</v>
      </c>
      <c r="PL548" s="25">
        <f t="shared" si="887"/>
        <v>0</v>
      </c>
      <c r="PM548" s="25">
        <f t="shared" si="1343"/>
        <v>0</v>
      </c>
      <c r="PN548" s="25">
        <f t="shared" si="888"/>
        <v>0</v>
      </c>
      <c r="PO548" s="25">
        <f t="shared" si="889"/>
        <v>0</v>
      </c>
      <c r="PP548" s="30"/>
      <c r="PQ548" s="30"/>
      <c r="PR548" s="30"/>
      <c r="PS548" s="25">
        <f t="shared" si="1344"/>
        <v>0</v>
      </c>
      <c r="PT548" s="25">
        <f t="shared" si="1345"/>
        <v>0</v>
      </c>
      <c r="PU548" s="25">
        <f t="shared" si="1346"/>
        <v>0</v>
      </c>
      <c r="PV548" s="25">
        <f t="shared" si="1347"/>
        <v>0</v>
      </c>
      <c r="PW548" s="25">
        <f t="shared" si="1348"/>
        <v>0</v>
      </c>
      <c r="PX548" s="25">
        <f t="shared" si="1349"/>
        <v>0</v>
      </c>
      <c r="PY548" s="25">
        <f t="shared" si="1350"/>
        <v>55986.13</v>
      </c>
      <c r="PZ548" s="25">
        <f t="shared" si="1351"/>
        <v>51869.53</v>
      </c>
      <c r="QA548" s="25">
        <f t="shared" si="1352"/>
        <v>51869.53</v>
      </c>
      <c r="QB548" s="25">
        <f t="shared" si="1353"/>
        <v>29891.87</v>
      </c>
      <c r="QC548" s="25">
        <f t="shared" si="1354"/>
        <v>31330.37</v>
      </c>
      <c r="QD548" s="25">
        <f t="shared" si="1355"/>
        <v>31330.37</v>
      </c>
      <c r="QE548" s="25">
        <f t="shared" si="1356"/>
        <v>0</v>
      </c>
      <c r="QF548" s="25">
        <f t="shared" si="890"/>
        <v>0</v>
      </c>
      <c r="QG548" s="25">
        <f t="shared" si="891"/>
        <v>0</v>
      </c>
      <c r="QH548" s="25">
        <f t="shared" si="1357"/>
        <v>0</v>
      </c>
      <c r="QI548" s="25">
        <f t="shared" si="892"/>
        <v>0</v>
      </c>
      <c r="QJ548" s="25">
        <f t="shared" si="893"/>
        <v>0</v>
      </c>
      <c r="QK548" s="30"/>
      <c r="QL548" s="30"/>
      <c r="QM548" s="30"/>
      <c r="QN548" s="25">
        <f t="shared" si="1358"/>
        <v>0</v>
      </c>
      <c r="QO548" s="25">
        <f t="shared" si="1359"/>
        <v>0</v>
      </c>
      <c r="QP548" s="25">
        <f t="shared" si="1360"/>
        <v>0</v>
      </c>
      <c r="QQ548" s="25">
        <f t="shared" si="1361"/>
        <v>0</v>
      </c>
      <c r="QR548" s="25">
        <f t="shared" si="1362"/>
        <v>0</v>
      </c>
      <c r="QS548" s="25">
        <f t="shared" si="1363"/>
        <v>0</v>
      </c>
      <c r="QT548" s="25">
        <f t="shared" si="1364"/>
        <v>55621.88</v>
      </c>
      <c r="QU548" s="25">
        <f t="shared" si="1365"/>
        <v>55187.71</v>
      </c>
      <c r="QV548" s="25">
        <f t="shared" si="1366"/>
        <v>55187.71</v>
      </c>
      <c r="QW548" s="25">
        <f t="shared" si="1367"/>
        <v>27798.66</v>
      </c>
      <c r="QX548" s="25">
        <f t="shared" si="1368"/>
        <v>29084.68</v>
      </c>
      <c r="QY548" s="25">
        <f t="shared" si="1369"/>
        <v>29084.68</v>
      </c>
      <c r="QZ548" s="25">
        <f t="shared" si="1370"/>
        <v>0</v>
      </c>
      <c r="RA548" s="25">
        <f t="shared" si="894"/>
        <v>0</v>
      </c>
      <c r="RB548" s="25">
        <f t="shared" si="895"/>
        <v>0</v>
      </c>
      <c r="RC548" s="25">
        <f t="shared" si="1371"/>
        <v>0</v>
      </c>
      <c r="RD548" s="25">
        <f t="shared" si="896"/>
        <v>0</v>
      </c>
      <c r="RE548" s="25">
        <f t="shared" si="897"/>
        <v>0</v>
      </c>
      <c r="RF548" s="30"/>
      <c r="RG548" s="30"/>
      <c r="RH548" s="30"/>
      <c r="RI548" s="25">
        <f t="shared" si="1372"/>
        <v>0</v>
      </c>
      <c r="RJ548" s="25">
        <f t="shared" si="1373"/>
        <v>0</v>
      </c>
      <c r="RK548" s="25">
        <f t="shared" si="1374"/>
        <v>0</v>
      </c>
      <c r="RL548" s="25">
        <f t="shared" si="1375"/>
        <v>0</v>
      </c>
      <c r="RM548" s="25">
        <f t="shared" si="1376"/>
        <v>0</v>
      </c>
      <c r="RN548" s="25">
        <f t="shared" si="1377"/>
        <v>0</v>
      </c>
      <c r="RO548" s="25">
        <f t="shared" si="1378"/>
        <v>55790.86</v>
      </c>
      <c r="RP548" s="25">
        <f t="shared" si="1379"/>
        <v>54717.21</v>
      </c>
      <c r="RQ548" s="25">
        <f t="shared" si="1380"/>
        <v>54717.21</v>
      </c>
      <c r="RR548" s="25">
        <f t="shared" si="1381"/>
        <v>19940.07</v>
      </c>
      <c r="RS548" s="25">
        <f t="shared" si="1382"/>
        <v>20838.87</v>
      </c>
      <c r="RT548" s="25">
        <f t="shared" si="1383"/>
        <v>20838.87</v>
      </c>
      <c r="RU548" s="25">
        <f t="shared" si="1384"/>
        <v>0</v>
      </c>
      <c r="RV548" s="25">
        <f t="shared" si="898"/>
        <v>0</v>
      </c>
      <c r="RW548" s="25">
        <f t="shared" si="899"/>
        <v>0</v>
      </c>
      <c r="RX548" s="25">
        <f t="shared" si="1385"/>
        <v>0</v>
      </c>
      <c r="RY548" s="25">
        <f t="shared" si="900"/>
        <v>0</v>
      </c>
      <c r="RZ548" s="25">
        <f t="shared" si="901"/>
        <v>0</v>
      </c>
      <c r="SA548" s="30"/>
      <c r="SB548" s="30"/>
      <c r="SC548" s="30"/>
      <c r="SD548" s="25">
        <f t="shared" si="1386"/>
        <v>0</v>
      </c>
      <c r="SE548" s="25">
        <f t="shared" si="1387"/>
        <v>0</v>
      </c>
      <c r="SF548" s="25">
        <f t="shared" si="1388"/>
        <v>0</v>
      </c>
      <c r="SG548" s="25">
        <f t="shared" si="1389"/>
        <v>0</v>
      </c>
      <c r="SH548" s="25">
        <f t="shared" si="1390"/>
        <v>0</v>
      </c>
      <c r="SI548" s="25">
        <f t="shared" si="1391"/>
        <v>0</v>
      </c>
      <c r="SJ548" s="25">
        <f t="shared" si="1392"/>
        <v>54546.51</v>
      </c>
      <c r="SK548" s="25">
        <f t="shared" si="1393"/>
        <v>52262.55</v>
      </c>
      <c r="SL548" s="25">
        <f t="shared" si="1394"/>
        <v>52262.55</v>
      </c>
      <c r="SM548" s="25">
        <f t="shared" si="1395"/>
        <v>26474.61</v>
      </c>
      <c r="SN548" s="25">
        <f t="shared" si="1396"/>
        <v>27667.4</v>
      </c>
      <c r="SO548" s="25">
        <f t="shared" si="1397"/>
        <v>27667.4</v>
      </c>
      <c r="SP548" s="25">
        <f t="shared" si="1398"/>
        <v>0</v>
      </c>
      <c r="SQ548" s="25">
        <f t="shared" si="902"/>
        <v>0</v>
      </c>
      <c r="SR548" s="25">
        <f t="shared" si="903"/>
        <v>0</v>
      </c>
      <c r="SS548" s="25">
        <f t="shared" si="1399"/>
        <v>0</v>
      </c>
      <c r="ST548" s="25">
        <f t="shared" si="904"/>
        <v>0</v>
      </c>
      <c r="SU548" s="25">
        <f t="shared" si="905"/>
        <v>0</v>
      </c>
      <c r="SV548" s="30"/>
      <c r="SW548" s="30"/>
      <c r="SX548" s="30"/>
      <c r="SY548" s="25">
        <f t="shared" si="1401"/>
        <v>0</v>
      </c>
      <c r="SZ548" s="25">
        <f t="shared" si="1402"/>
        <v>0</v>
      </c>
      <c r="TA548" s="25">
        <f t="shared" si="1403"/>
        <v>0</v>
      </c>
      <c r="TB548" s="25">
        <f t="shared" si="1404"/>
        <v>0</v>
      </c>
      <c r="TC548" s="25">
        <f t="shared" si="1405"/>
        <v>0</v>
      </c>
      <c r="TD548" s="25">
        <f t="shared" si="1406"/>
        <v>0</v>
      </c>
      <c r="TE548" s="25">
        <f t="shared" si="1407"/>
        <v>55981.23</v>
      </c>
      <c r="TF548" s="25">
        <f t="shared" si="1408"/>
        <v>55876.87</v>
      </c>
      <c r="TG548" s="25">
        <f t="shared" si="1409"/>
        <v>55876.87</v>
      </c>
      <c r="TH548" s="25">
        <f t="shared" si="1410"/>
        <v>25956.81</v>
      </c>
      <c r="TI548" s="25">
        <f t="shared" si="1411"/>
        <v>27203.919999999998</v>
      </c>
      <c r="TJ548" s="25">
        <f t="shared" si="1412"/>
        <v>27203.919999999998</v>
      </c>
      <c r="TK548" s="25">
        <f t="shared" si="1413"/>
        <v>0</v>
      </c>
      <c r="TL548" s="25">
        <f t="shared" si="906"/>
        <v>0</v>
      </c>
      <c r="TM548" s="25">
        <f t="shared" si="907"/>
        <v>0</v>
      </c>
      <c r="TN548" s="25">
        <f t="shared" si="1414"/>
        <v>0</v>
      </c>
      <c r="TO548" s="25">
        <f t="shared" si="908"/>
        <v>0</v>
      </c>
      <c r="TP548" s="25">
        <f t="shared" si="909"/>
        <v>0</v>
      </c>
      <c r="TQ548" s="30"/>
      <c r="TR548" s="30"/>
      <c r="TS548" s="30"/>
      <c r="TT548" s="25">
        <f t="shared" si="1415"/>
        <v>0</v>
      </c>
      <c r="TU548" s="25">
        <f t="shared" si="1416"/>
        <v>0</v>
      </c>
      <c r="TV548" s="25">
        <f t="shared" si="1417"/>
        <v>0</v>
      </c>
      <c r="TW548" s="25">
        <f t="shared" si="1418"/>
        <v>0</v>
      </c>
      <c r="TX548" s="25">
        <f t="shared" si="1419"/>
        <v>0</v>
      </c>
      <c r="TY548" s="25">
        <f t="shared" si="1420"/>
        <v>0</v>
      </c>
      <c r="TZ548" s="25">
        <f t="shared" si="1421"/>
        <v>43207.34</v>
      </c>
      <c r="UA548" s="25">
        <f t="shared" si="1422"/>
        <v>55663.06</v>
      </c>
      <c r="UB548" s="25">
        <f t="shared" si="1423"/>
        <v>55663.06</v>
      </c>
      <c r="UC548" s="25">
        <f t="shared" si="1424"/>
        <v>21887.47</v>
      </c>
      <c r="UD548" s="25">
        <f t="shared" si="1425"/>
        <v>23563.69</v>
      </c>
      <c r="UE548" s="25">
        <f t="shared" si="1426"/>
        <v>23563.69</v>
      </c>
      <c r="UF548" s="25">
        <f t="shared" si="1427"/>
        <v>0</v>
      </c>
      <c r="UG548" s="25">
        <f t="shared" si="910"/>
        <v>0</v>
      </c>
      <c r="UH548" s="25">
        <f t="shared" si="911"/>
        <v>0</v>
      </c>
      <c r="UI548" s="25">
        <f t="shared" si="1428"/>
        <v>0</v>
      </c>
      <c r="UJ548" s="25">
        <f t="shared" si="912"/>
        <v>0</v>
      </c>
      <c r="UK548" s="25">
        <f t="shared" si="913"/>
        <v>0</v>
      </c>
      <c r="UL548" s="30"/>
      <c r="UM548" s="30"/>
      <c r="UN548" s="30"/>
      <c r="UO548" s="25">
        <f t="shared" si="1429"/>
        <v>0</v>
      </c>
      <c r="UP548" s="25">
        <f t="shared" si="1430"/>
        <v>0</v>
      </c>
      <c r="UQ548" s="25">
        <f t="shared" si="1431"/>
        <v>0</v>
      </c>
      <c r="UR548" s="25">
        <f t="shared" si="1432"/>
        <v>0</v>
      </c>
      <c r="US548" s="25">
        <f t="shared" si="1433"/>
        <v>0</v>
      </c>
      <c r="UT548" s="25">
        <f t="shared" si="1434"/>
        <v>0</v>
      </c>
      <c r="UU548" s="25">
        <f t="shared" si="1435"/>
        <v>55941.79</v>
      </c>
      <c r="UV548" s="25">
        <f t="shared" si="1436"/>
        <v>57379.62</v>
      </c>
      <c r="UW548" s="25">
        <f t="shared" si="1437"/>
        <v>57379.62</v>
      </c>
      <c r="UX548" s="25">
        <f t="shared" si="1438"/>
        <v>27848.95</v>
      </c>
      <c r="UY548" s="25">
        <f t="shared" si="1439"/>
        <v>22845.61</v>
      </c>
      <c r="UZ548" s="25">
        <f t="shared" si="1440"/>
        <v>22845.61</v>
      </c>
      <c r="VA548" s="25">
        <f t="shared" si="1441"/>
        <v>0</v>
      </c>
      <c r="VB548" s="25">
        <f t="shared" si="914"/>
        <v>0</v>
      </c>
      <c r="VC548" s="25">
        <f t="shared" si="915"/>
        <v>0</v>
      </c>
      <c r="VD548" s="25">
        <f t="shared" si="1442"/>
        <v>0</v>
      </c>
      <c r="VE548" s="25">
        <f t="shared" si="916"/>
        <v>0</v>
      </c>
      <c r="VF548" s="25">
        <f t="shared" si="917"/>
        <v>0</v>
      </c>
      <c r="VG548" s="30"/>
      <c r="VH548" s="30"/>
      <c r="VI548" s="30"/>
      <c r="VJ548" s="25">
        <f t="shared" si="1444"/>
        <v>0</v>
      </c>
      <c r="VK548" s="25">
        <f t="shared" si="1445"/>
        <v>0</v>
      </c>
      <c r="VL548" s="25">
        <f t="shared" si="1446"/>
        <v>0</v>
      </c>
      <c r="VM548" s="25">
        <f t="shared" si="1447"/>
        <v>0</v>
      </c>
      <c r="VN548" s="25">
        <f t="shared" si="1448"/>
        <v>0</v>
      </c>
      <c r="VO548" s="25">
        <f t="shared" si="1449"/>
        <v>0</v>
      </c>
      <c r="VP548" s="25">
        <f t="shared" si="1450"/>
        <v>0</v>
      </c>
      <c r="VQ548" s="25">
        <f t="shared" si="1451"/>
        <v>0</v>
      </c>
      <c r="VR548" s="25">
        <f t="shared" si="1452"/>
        <v>0</v>
      </c>
      <c r="VS548" s="25">
        <f t="shared" si="1453"/>
        <v>0</v>
      </c>
      <c r="VT548" s="25">
        <f t="shared" si="1454"/>
        <v>0</v>
      </c>
      <c r="VU548" s="25">
        <f t="shared" si="1455"/>
        <v>0</v>
      </c>
      <c r="VV548" s="25">
        <f t="shared" si="1456"/>
        <v>0</v>
      </c>
      <c r="VW548" s="25">
        <f t="shared" si="919"/>
        <v>0</v>
      </c>
      <c r="VX548" s="25">
        <f t="shared" si="920"/>
        <v>0</v>
      </c>
      <c r="VY548" s="25">
        <f t="shared" si="1457"/>
        <v>0</v>
      </c>
      <c r="VZ548" s="25">
        <f t="shared" si="921"/>
        <v>0</v>
      </c>
      <c r="WA548" s="25">
        <f t="shared" si="922"/>
        <v>0</v>
      </c>
      <c r="WB548" s="30"/>
      <c r="WC548" s="30"/>
      <c r="WD548" s="30"/>
      <c r="WE548" s="25">
        <f t="shared" si="1458"/>
        <v>0</v>
      </c>
      <c r="WF548" s="25">
        <f t="shared" si="1459"/>
        <v>0</v>
      </c>
      <c r="WG548" s="25">
        <f t="shared" si="1460"/>
        <v>0</v>
      </c>
      <c r="WH548" s="25">
        <f t="shared" si="1461"/>
        <v>0</v>
      </c>
      <c r="WI548" s="25">
        <f t="shared" si="1462"/>
        <v>0</v>
      </c>
      <c r="WJ548" s="25">
        <f t="shared" si="1463"/>
        <v>0</v>
      </c>
      <c r="WK548" s="25">
        <f t="shared" si="1464"/>
        <v>56064.94</v>
      </c>
      <c r="WL548" s="25">
        <f t="shared" si="1465"/>
        <v>58337.78</v>
      </c>
      <c r="WM548" s="25">
        <f t="shared" si="1466"/>
        <v>58337.78</v>
      </c>
      <c r="WN548" s="25">
        <f t="shared" si="1467"/>
        <v>21123.51</v>
      </c>
      <c r="WO548" s="25">
        <f t="shared" si="1468"/>
        <v>22166.07</v>
      </c>
      <c r="WP548" s="25">
        <f t="shared" si="1469"/>
        <v>22166.07</v>
      </c>
      <c r="WQ548" s="25">
        <f t="shared" si="1470"/>
        <v>0</v>
      </c>
      <c r="WR548" s="25">
        <f t="shared" si="923"/>
        <v>0</v>
      </c>
      <c r="WS548" s="25">
        <f t="shared" si="924"/>
        <v>0</v>
      </c>
      <c r="WT548" s="25">
        <f t="shared" si="1471"/>
        <v>0</v>
      </c>
      <c r="WU548" s="25">
        <f t="shared" si="925"/>
        <v>0</v>
      </c>
      <c r="WV548" s="25">
        <f t="shared" si="926"/>
        <v>0</v>
      </c>
      <c r="WW548" s="30"/>
      <c r="WX548" s="30"/>
      <c r="WY548" s="30"/>
      <c r="WZ548" s="25">
        <f t="shared" si="1472"/>
        <v>0</v>
      </c>
      <c r="XA548" s="25">
        <f t="shared" si="1473"/>
        <v>0</v>
      </c>
      <c r="XB548" s="25">
        <f t="shared" si="1474"/>
        <v>0</v>
      </c>
      <c r="XC548" s="25">
        <f t="shared" si="1475"/>
        <v>0</v>
      </c>
      <c r="XD548" s="25">
        <f t="shared" si="1476"/>
        <v>0</v>
      </c>
      <c r="XE548" s="25">
        <f t="shared" si="1477"/>
        <v>0</v>
      </c>
      <c r="XF548" s="25">
        <f t="shared" si="1478"/>
        <v>55608.04</v>
      </c>
      <c r="XG548" s="25">
        <f t="shared" si="1479"/>
        <v>54255.22</v>
      </c>
      <c r="XH548" s="25">
        <f t="shared" si="1480"/>
        <v>54255.22</v>
      </c>
      <c r="XI548" s="25">
        <f t="shared" si="1481"/>
        <v>20793.52</v>
      </c>
      <c r="XJ548" s="25">
        <f t="shared" si="1482"/>
        <v>21738.39</v>
      </c>
      <c r="XK548" s="25">
        <f t="shared" si="1483"/>
        <v>21738.39</v>
      </c>
      <c r="XL548" s="25">
        <f t="shared" si="1484"/>
        <v>0</v>
      </c>
      <c r="XM548" s="25">
        <f t="shared" si="927"/>
        <v>0</v>
      </c>
      <c r="XN548" s="25">
        <f t="shared" si="928"/>
        <v>0</v>
      </c>
      <c r="XO548" s="25">
        <f t="shared" si="1485"/>
        <v>0</v>
      </c>
      <c r="XP548" s="25">
        <f t="shared" si="929"/>
        <v>0</v>
      </c>
      <c r="XQ548" s="25">
        <f t="shared" si="930"/>
        <v>0</v>
      </c>
      <c r="XR548" s="30"/>
      <c r="XS548" s="30"/>
      <c r="XT548" s="30"/>
      <c r="XU548" s="25">
        <f t="shared" si="1486"/>
        <v>0</v>
      </c>
      <c r="XV548" s="25">
        <f t="shared" si="1487"/>
        <v>0</v>
      </c>
      <c r="XW548" s="25">
        <f t="shared" si="1488"/>
        <v>0</v>
      </c>
      <c r="XX548" s="25">
        <f t="shared" si="1489"/>
        <v>0</v>
      </c>
      <c r="XY548" s="25">
        <f t="shared" si="1490"/>
        <v>0</v>
      </c>
      <c r="XZ548" s="25">
        <f t="shared" si="1491"/>
        <v>0</v>
      </c>
      <c r="YA548" s="25">
        <f t="shared" si="1492"/>
        <v>55435.21</v>
      </c>
      <c r="YB548" s="25">
        <f t="shared" si="1493"/>
        <v>53470.51</v>
      </c>
      <c r="YC548" s="25">
        <f t="shared" si="1494"/>
        <v>53470.51</v>
      </c>
      <c r="YD548" s="25">
        <f t="shared" si="1495"/>
        <v>19828.900000000001</v>
      </c>
      <c r="YE548" s="25">
        <f t="shared" si="1496"/>
        <v>20738.5</v>
      </c>
      <c r="YF548" s="25">
        <f t="shared" si="1497"/>
        <v>20738.5</v>
      </c>
      <c r="YG548" s="25">
        <f t="shared" si="1498"/>
        <v>0</v>
      </c>
      <c r="YH548" s="25">
        <f t="shared" si="931"/>
        <v>0</v>
      </c>
      <c r="YI548" s="25">
        <f t="shared" si="932"/>
        <v>0</v>
      </c>
      <c r="YJ548" s="25">
        <f t="shared" si="1499"/>
        <v>0</v>
      </c>
      <c r="YK548" s="25">
        <f t="shared" si="933"/>
        <v>0</v>
      </c>
      <c r="YL548" s="25">
        <f t="shared" si="934"/>
        <v>0</v>
      </c>
      <c r="YM548" s="30"/>
      <c r="YN548" s="30"/>
      <c r="YO548" s="30"/>
      <c r="YP548" s="25">
        <f t="shared" si="1500"/>
        <v>0</v>
      </c>
      <c r="YQ548" s="25">
        <f t="shared" si="1501"/>
        <v>0</v>
      </c>
      <c r="YR548" s="25">
        <f t="shared" si="1502"/>
        <v>0</v>
      </c>
      <c r="YS548" s="25">
        <f t="shared" si="1503"/>
        <v>0</v>
      </c>
      <c r="YT548" s="25">
        <f t="shared" si="1504"/>
        <v>0</v>
      </c>
      <c r="YU548" s="25">
        <f t="shared" si="1505"/>
        <v>0</v>
      </c>
      <c r="YV548" s="25">
        <f t="shared" si="1506"/>
        <v>55441.45</v>
      </c>
      <c r="YW548" s="25">
        <f t="shared" si="1507"/>
        <v>53586.64</v>
      </c>
      <c r="YX548" s="25">
        <f t="shared" si="1508"/>
        <v>53586.64</v>
      </c>
      <c r="YY548" s="25">
        <f t="shared" si="1509"/>
        <v>21927.39</v>
      </c>
      <c r="YZ548" s="25">
        <f t="shared" si="1510"/>
        <v>22959.24</v>
      </c>
      <c r="ZA548" s="25">
        <f t="shared" si="1511"/>
        <v>22959.24</v>
      </c>
      <c r="ZB548" s="25">
        <f t="shared" si="1512"/>
        <v>0</v>
      </c>
      <c r="ZC548" s="25">
        <f t="shared" si="935"/>
        <v>0</v>
      </c>
      <c r="ZD548" s="25">
        <f t="shared" si="936"/>
        <v>0</v>
      </c>
      <c r="ZE548" s="25">
        <f t="shared" si="1513"/>
        <v>0</v>
      </c>
      <c r="ZF548" s="25">
        <f t="shared" si="937"/>
        <v>0</v>
      </c>
      <c r="ZG548" s="25">
        <f t="shared" si="938"/>
        <v>0</v>
      </c>
      <c r="ZH548" s="30"/>
      <c r="ZI548" s="30"/>
      <c r="ZJ548" s="30"/>
      <c r="ZK548" s="25">
        <f t="shared" si="1514"/>
        <v>0</v>
      </c>
      <c r="ZL548" s="25">
        <f t="shared" si="1515"/>
        <v>0</v>
      </c>
      <c r="ZM548" s="25">
        <f t="shared" si="1516"/>
        <v>0</v>
      </c>
      <c r="ZN548" s="25">
        <f t="shared" si="1517"/>
        <v>0</v>
      </c>
      <c r="ZO548" s="25">
        <f t="shared" si="1518"/>
        <v>0</v>
      </c>
      <c r="ZP548" s="25">
        <f t="shared" si="1519"/>
        <v>0</v>
      </c>
      <c r="ZQ548" s="25">
        <f t="shared" si="1520"/>
        <v>55282.559999999998</v>
      </c>
      <c r="ZR548" s="25">
        <f t="shared" si="1521"/>
        <v>42371.82</v>
      </c>
      <c r="ZS548" s="25">
        <f t="shared" si="1522"/>
        <v>42371.82</v>
      </c>
      <c r="ZT548" s="25">
        <f t="shared" si="1523"/>
        <v>20903.29</v>
      </c>
      <c r="ZU548" s="25">
        <f t="shared" si="1524"/>
        <v>21871.279999999999</v>
      </c>
      <c r="ZV548" s="25">
        <f t="shared" si="1525"/>
        <v>21871.279999999999</v>
      </c>
      <c r="ZW548" s="25">
        <f t="shared" si="1526"/>
        <v>0</v>
      </c>
      <c r="ZX548" s="25">
        <f t="shared" si="939"/>
        <v>0</v>
      </c>
      <c r="ZY548" s="25">
        <f t="shared" si="940"/>
        <v>0</v>
      </c>
      <c r="ZZ548" s="25">
        <f t="shared" si="1527"/>
        <v>0</v>
      </c>
      <c r="AAA548" s="25">
        <f t="shared" si="941"/>
        <v>0</v>
      </c>
      <c r="AAB548" s="25">
        <f t="shared" si="942"/>
        <v>0</v>
      </c>
      <c r="AAC548" s="30"/>
      <c r="AAD548" s="30"/>
      <c r="AAE548" s="30"/>
      <c r="AAF548" s="25">
        <f t="shared" si="1528"/>
        <v>0</v>
      </c>
      <c r="AAG548" s="25">
        <f t="shared" si="1529"/>
        <v>0</v>
      </c>
      <c r="AAH548" s="25">
        <f t="shared" si="1530"/>
        <v>0</v>
      </c>
      <c r="AAI548" s="25">
        <f t="shared" si="1531"/>
        <v>0</v>
      </c>
      <c r="AAJ548" s="25">
        <f t="shared" si="1532"/>
        <v>0</v>
      </c>
      <c r="AAK548" s="25">
        <f t="shared" si="1533"/>
        <v>0</v>
      </c>
      <c r="AAL548" s="25">
        <f t="shared" si="1534"/>
        <v>55946.400000000001</v>
      </c>
      <c r="AAM548" s="25">
        <f t="shared" si="1535"/>
        <v>57804.25</v>
      </c>
      <c r="AAN548" s="25">
        <f t="shared" si="1536"/>
        <v>57804.25</v>
      </c>
      <c r="AAO548" s="25">
        <f t="shared" si="1537"/>
        <v>27416.66</v>
      </c>
      <c r="AAP548" s="25">
        <f t="shared" si="1538"/>
        <v>28710.57</v>
      </c>
      <c r="AAQ548" s="25">
        <f t="shared" si="1539"/>
        <v>28710.57</v>
      </c>
      <c r="AAR548" s="25">
        <f t="shared" si="1540"/>
        <v>0</v>
      </c>
      <c r="AAS548" s="25">
        <f t="shared" si="943"/>
        <v>0</v>
      </c>
      <c r="AAT548" s="25">
        <f t="shared" si="944"/>
        <v>0</v>
      </c>
      <c r="AAU548" s="25">
        <f t="shared" si="1541"/>
        <v>0</v>
      </c>
      <c r="AAV548" s="25">
        <f t="shared" si="945"/>
        <v>0</v>
      </c>
      <c r="AAW548" s="25">
        <f t="shared" si="946"/>
        <v>0</v>
      </c>
      <c r="AAX548" s="30">
        <v>66</v>
      </c>
      <c r="AAY548" s="30">
        <v>66</v>
      </c>
      <c r="AAZ548" s="30">
        <v>66</v>
      </c>
      <c r="ABA548" s="25">
        <f t="shared" si="1542"/>
        <v>3515358</v>
      </c>
      <c r="ABB548" s="25">
        <f t="shared" si="1543"/>
        <v>3657786</v>
      </c>
      <c r="ABC548" s="25">
        <f t="shared" si="1544"/>
        <v>3657786</v>
      </c>
      <c r="ABD548" s="25">
        <f t="shared" si="1545"/>
        <v>3546308.04</v>
      </c>
      <c r="ABE548" s="25">
        <f t="shared" si="1546"/>
        <v>3596402.04</v>
      </c>
      <c r="ABF548" s="25">
        <f t="shared" si="1547"/>
        <v>3596402.04</v>
      </c>
      <c r="ABG548" s="25">
        <f t="shared" si="1548"/>
        <v>55499.37</v>
      </c>
      <c r="ABH548" s="25">
        <f t="shared" si="1549"/>
        <v>54587.03</v>
      </c>
      <c r="ABI548" s="25">
        <f t="shared" si="1550"/>
        <v>54587.03</v>
      </c>
      <c r="ABJ548" s="25">
        <f t="shared" si="1551"/>
        <v>17841.7</v>
      </c>
      <c r="ABK548" s="25">
        <f t="shared" si="1552"/>
        <v>18610.23</v>
      </c>
      <c r="ABL548" s="25">
        <f t="shared" si="1553"/>
        <v>18610.23</v>
      </c>
      <c r="ABM548" s="25">
        <f t="shared" si="1554"/>
        <v>3662958.42</v>
      </c>
      <c r="ABN548" s="25">
        <f t="shared" si="947"/>
        <v>3602743.98</v>
      </c>
      <c r="ABO548" s="25">
        <f t="shared" si="948"/>
        <v>3602743.98</v>
      </c>
      <c r="ABP548" s="25">
        <f t="shared" si="1555"/>
        <v>1177552.2</v>
      </c>
      <c r="ABQ548" s="25">
        <f t="shared" si="949"/>
        <v>1228275.18</v>
      </c>
      <c r="ABR548" s="25">
        <f t="shared" si="950"/>
        <v>1228275.18</v>
      </c>
      <c r="ABS548" s="30"/>
      <c r="ABT548" s="30"/>
      <c r="ABU548" s="30"/>
      <c r="ABV548" s="25">
        <f t="shared" si="1556"/>
        <v>0</v>
      </c>
      <c r="ABW548" s="25">
        <f t="shared" si="1557"/>
        <v>0</v>
      </c>
      <c r="ABX548" s="25">
        <f t="shared" si="1558"/>
        <v>0</v>
      </c>
      <c r="ABY548" s="25">
        <f t="shared" si="1559"/>
        <v>0</v>
      </c>
      <c r="ABZ548" s="25">
        <f t="shared" si="1560"/>
        <v>0</v>
      </c>
      <c r="ACA548" s="25">
        <f t="shared" si="1561"/>
        <v>0</v>
      </c>
      <c r="ACB548" s="25">
        <f t="shared" si="1562"/>
        <v>54894.07</v>
      </c>
      <c r="ACC548" s="25">
        <f t="shared" si="1563"/>
        <v>66470.38</v>
      </c>
      <c r="ACD548" s="25">
        <f t="shared" si="1564"/>
        <v>66470.38</v>
      </c>
      <c r="ACE548" s="25">
        <f t="shared" si="1565"/>
        <v>21277.43</v>
      </c>
      <c r="ACF548" s="25">
        <f t="shared" si="1566"/>
        <v>22260.63</v>
      </c>
      <c r="ACG548" s="25">
        <f t="shared" si="1567"/>
        <v>22260.63</v>
      </c>
      <c r="ACH548" s="25">
        <f t="shared" si="1568"/>
        <v>0</v>
      </c>
      <c r="ACI548" s="25">
        <f t="shared" si="951"/>
        <v>0</v>
      </c>
      <c r="ACJ548" s="25">
        <f t="shared" si="952"/>
        <v>0</v>
      </c>
      <c r="ACK548" s="25">
        <f t="shared" si="1569"/>
        <v>0</v>
      </c>
      <c r="ACL548" s="25">
        <f t="shared" si="953"/>
        <v>0</v>
      </c>
      <c r="ACM548" s="25">
        <f t="shared" si="954"/>
        <v>0</v>
      </c>
      <c r="ACN548" s="30"/>
      <c r="ACO548" s="30"/>
      <c r="ACP548" s="30"/>
      <c r="ACQ548" s="25">
        <f t="shared" si="1570"/>
        <v>0</v>
      </c>
      <c r="ACR548" s="25">
        <f t="shared" si="1571"/>
        <v>0</v>
      </c>
      <c r="ACS548" s="25">
        <f t="shared" si="1572"/>
        <v>0</v>
      </c>
      <c r="ACT548" s="25">
        <f t="shared" si="1573"/>
        <v>0</v>
      </c>
      <c r="ACU548" s="25">
        <f t="shared" si="1574"/>
        <v>0</v>
      </c>
      <c r="ACV548" s="25">
        <f t="shared" si="1575"/>
        <v>0</v>
      </c>
      <c r="ACW548" s="25">
        <f t="shared" si="1576"/>
        <v>55259.68</v>
      </c>
      <c r="ACX548" s="25">
        <f t="shared" si="1577"/>
        <v>44718.69</v>
      </c>
      <c r="ACY548" s="25">
        <f t="shared" si="1578"/>
        <v>44718.69</v>
      </c>
      <c r="ACZ548" s="25">
        <f t="shared" si="1579"/>
        <v>22863.759999999998</v>
      </c>
      <c r="ADA548" s="25">
        <f t="shared" si="1580"/>
        <v>23934.48</v>
      </c>
      <c r="ADB548" s="25">
        <f t="shared" si="1581"/>
        <v>23934.48</v>
      </c>
      <c r="ADC548" s="25">
        <f t="shared" si="1582"/>
        <v>0</v>
      </c>
      <c r="ADD548" s="25">
        <f t="shared" si="955"/>
        <v>0</v>
      </c>
      <c r="ADE548" s="25">
        <f t="shared" si="956"/>
        <v>0</v>
      </c>
      <c r="ADF548" s="25">
        <f t="shared" si="1583"/>
        <v>0</v>
      </c>
      <c r="ADG548" s="25">
        <f t="shared" si="957"/>
        <v>0</v>
      </c>
      <c r="ADH548" s="25">
        <f t="shared" si="958"/>
        <v>0</v>
      </c>
      <c r="ADI548" s="30"/>
      <c r="ADJ548" s="30"/>
      <c r="ADK548" s="30"/>
      <c r="ADL548" s="25">
        <f t="shared" si="1584"/>
        <v>0</v>
      </c>
      <c r="ADM548" s="25">
        <f t="shared" si="1585"/>
        <v>0</v>
      </c>
      <c r="ADN548" s="25">
        <f t="shared" si="1586"/>
        <v>0</v>
      </c>
      <c r="ADO548" s="25">
        <f t="shared" si="1587"/>
        <v>0</v>
      </c>
      <c r="ADP548" s="25">
        <f t="shared" si="1588"/>
        <v>0</v>
      </c>
      <c r="ADQ548" s="25">
        <f t="shared" si="1589"/>
        <v>0</v>
      </c>
      <c r="ADR548" s="25">
        <f t="shared" si="1590"/>
        <v>48637.95</v>
      </c>
      <c r="ADS548" s="25">
        <f t="shared" si="1591"/>
        <v>52908.04</v>
      </c>
      <c r="ADT548" s="25">
        <f t="shared" si="1592"/>
        <v>52908.04</v>
      </c>
      <c r="ADU548" s="25">
        <f t="shared" si="1593"/>
        <v>15684.04</v>
      </c>
      <c r="ADV548" s="25">
        <f t="shared" si="1594"/>
        <v>19901.22</v>
      </c>
      <c r="ADW548" s="25">
        <f t="shared" si="1595"/>
        <v>19901.22</v>
      </c>
      <c r="ADX548" s="25">
        <f t="shared" si="1596"/>
        <v>0</v>
      </c>
      <c r="ADY548" s="25">
        <f t="shared" si="959"/>
        <v>0</v>
      </c>
      <c r="ADZ548" s="25">
        <f t="shared" si="960"/>
        <v>0</v>
      </c>
      <c r="AEA548" s="25">
        <f t="shared" si="1597"/>
        <v>0</v>
      </c>
      <c r="AEB548" s="25">
        <f t="shared" si="961"/>
        <v>0</v>
      </c>
      <c r="AEC548" s="25">
        <f t="shared" si="962"/>
        <v>0</v>
      </c>
      <c r="AED548" s="30"/>
      <c r="AEE548" s="30"/>
      <c r="AEF548" s="30"/>
      <c r="AEG548" s="25">
        <f t="shared" si="1598"/>
        <v>0</v>
      </c>
      <c r="AEH548" s="25">
        <f t="shared" si="1599"/>
        <v>0</v>
      </c>
      <c r="AEI548" s="25">
        <f t="shared" si="1600"/>
        <v>0</v>
      </c>
      <c r="AEJ548" s="25">
        <f t="shared" si="1601"/>
        <v>0</v>
      </c>
      <c r="AEK548" s="25">
        <f t="shared" si="1602"/>
        <v>0</v>
      </c>
      <c r="AEL548" s="25">
        <f t="shared" si="1603"/>
        <v>0</v>
      </c>
      <c r="AEM548" s="25">
        <f t="shared" si="1604"/>
        <v>55396.24</v>
      </c>
      <c r="AEN548" s="25">
        <f t="shared" si="1605"/>
        <v>55742.239999999998</v>
      </c>
      <c r="AEO548" s="25">
        <f t="shared" si="1606"/>
        <v>55742.239999999998</v>
      </c>
      <c r="AEP548" s="25">
        <f t="shared" si="1607"/>
        <v>24327.17</v>
      </c>
      <c r="AEQ548" s="25">
        <f t="shared" si="1608"/>
        <v>25414.85</v>
      </c>
      <c r="AER548" s="25">
        <f t="shared" si="1609"/>
        <v>25414.85</v>
      </c>
      <c r="AES548" s="25">
        <f t="shared" si="1610"/>
        <v>0</v>
      </c>
      <c r="AET548" s="25">
        <f t="shared" si="963"/>
        <v>0</v>
      </c>
      <c r="AEU548" s="25">
        <f t="shared" si="964"/>
        <v>0</v>
      </c>
      <c r="AEV548" s="25">
        <f t="shared" si="1611"/>
        <v>0</v>
      </c>
      <c r="AEW548" s="25">
        <f t="shared" si="965"/>
        <v>0</v>
      </c>
      <c r="AEX548" s="25">
        <f t="shared" si="966"/>
        <v>0</v>
      </c>
      <c r="AEY548" s="30"/>
      <c r="AEZ548" s="30"/>
      <c r="AFA548" s="30"/>
      <c r="AFB548" s="25">
        <f t="shared" si="1612"/>
        <v>0</v>
      </c>
      <c r="AFC548" s="25">
        <f t="shared" si="1613"/>
        <v>0</v>
      </c>
      <c r="AFD548" s="25">
        <f t="shared" si="1614"/>
        <v>0</v>
      </c>
      <c r="AFE548" s="25">
        <f t="shared" si="1615"/>
        <v>0</v>
      </c>
      <c r="AFF548" s="25">
        <f t="shared" si="1616"/>
        <v>0</v>
      </c>
      <c r="AFG548" s="25">
        <f t="shared" si="1617"/>
        <v>0</v>
      </c>
      <c r="AFH548" s="25">
        <f t="shared" si="1618"/>
        <v>55799.44</v>
      </c>
      <c r="AFI548" s="25">
        <f t="shared" si="1619"/>
        <v>55420.89</v>
      </c>
      <c r="AFJ548" s="25">
        <f t="shared" si="1620"/>
        <v>55420.89</v>
      </c>
      <c r="AFK548" s="25">
        <f t="shared" si="1621"/>
        <v>23878.16</v>
      </c>
      <c r="AFL548" s="25">
        <f t="shared" si="1622"/>
        <v>25089.58</v>
      </c>
      <c r="AFM548" s="25">
        <f t="shared" si="1623"/>
        <v>25089.58</v>
      </c>
      <c r="AFN548" s="25">
        <f t="shared" si="1624"/>
        <v>0</v>
      </c>
      <c r="AFO548" s="25">
        <f t="shared" si="967"/>
        <v>0</v>
      </c>
      <c r="AFP548" s="25">
        <f t="shared" si="968"/>
        <v>0</v>
      </c>
      <c r="AFQ548" s="25">
        <f t="shared" si="1625"/>
        <v>0</v>
      </c>
      <c r="AFR548" s="25">
        <f t="shared" si="969"/>
        <v>0</v>
      </c>
      <c r="AFS548" s="25">
        <f t="shared" si="970"/>
        <v>0</v>
      </c>
      <c r="AFT548" s="30"/>
      <c r="AFU548" s="30"/>
      <c r="AFV548" s="30"/>
      <c r="AFW548" s="25">
        <f t="shared" si="1626"/>
        <v>0</v>
      </c>
      <c r="AFX548" s="25">
        <f t="shared" si="1627"/>
        <v>0</v>
      </c>
      <c r="AFY548" s="25">
        <f t="shared" si="1628"/>
        <v>0</v>
      </c>
      <c r="AFZ548" s="25">
        <f t="shared" si="1629"/>
        <v>0</v>
      </c>
      <c r="AGA548" s="25">
        <f t="shared" si="1630"/>
        <v>0</v>
      </c>
      <c r="AGB548" s="25">
        <f t="shared" si="1631"/>
        <v>0</v>
      </c>
      <c r="AGC548" s="25">
        <f t="shared" si="1632"/>
        <v>55330.91</v>
      </c>
      <c r="AGD548" s="25">
        <f t="shared" si="1633"/>
        <v>56258.6</v>
      </c>
      <c r="AGE548" s="25">
        <f t="shared" si="1634"/>
        <v>56258.6</v>
      </c>
      <c r="AGF548" s="25">
        <f t="shared" si="1635"/>
        <v>25382.17</v>
      </c>
      <c r="AGG548" s="25">
        <f t="shared" si="1636"/>
        <v>26582.400000000001</v>
      </c>
      <c r="AGH548" s="25">
        <f t="shared" si="1637"/>
        <v>26582.400000000001</v>
      </c>
      <c r="AGI548" s="25">
        <f t="shared" si="1638"/>
        <v>0</v>
      </c>
      <c r="AGJ548" s="25">
        <f t="shared" si="971"/>
        <v>0</v>
      </c>
      <c r="AGK548" s="25">
        <f t="shared" si="972"/>
        <v>0</v>
      </c>
      <c r="AGL548" s="25">
        <f t="shared" si="1639"/>
        <v>0</v>
      </c>
      <c r="AGM548" s="25">
        <f t="shared" si="973"/>
        <v>0</v>
      </c>
      <c r="AGN548" s="25">
        <f t="shared" si="974"/>
        <v>0</v>
      </c>
      <c r="AGO548" s="30"/>
      <c r="AGP548" s="30"/>
      <c r="AGQ548" s="30"/>
      <c r="AGR548" s="25">
        <f t="shared" si="1640"/>
        <v>0</v>
      </c>
      <c r="AGS548" s="25">
        <f t="shared" si="1641"/>
        <v>0</v>
      </c>
      <c r="AGT548" s="25">
        <f t="shared" si="1642"/>
        <v>0</v>
      </c>
      <c r="AGU548" s="25">
        <f t="shared" si="1643"/>
        <v>0</v>
      </c>
      <c r="AGV548" s="25">
        <f t="shared" si="1644"/>
        <v>0</v>
      </c>
      <c r="AGW548" s="25">
        <f t="shared" si="1645"/>
        <v>0</v>
      </c>
      <c r="AGX548" s="25">
        <f t="shared" si="1646"/>
        <v>55418</v>
      </c>
      <c r="AGY548" s="25">
        <f t="shared" si="1647"/>
        <v>48494.03</v>
      </c>
      <c r="AGZ548" s="25">
        <f t="shared" si="1648"/>
        <v>48494.03</v>
      </c>
      <c r="AHA548" s="25">
        <f t="shared" si="1649"/>
        <v>35281.589999999997</v>
      </c>
      <c r="AHB548" s="25">
        <f t="shared" si="1650"/>
        <v>37027.360000000001</v>
      </c>
      <c r="AHC548" s="25">
        <f t="shared" si="1651"/>
        <v>37027.360000000001</v>
      </c>
      <c r="AHD548" s="25">
        <f t="shared" si="1652"/>
        <v>0</v>
      </c>
      <c r="AHE548" s="25">
        <f t="shared" si="975"/>
        <v>0</v>
      </c>
      <c r="AHF548" s="25">
        <f t="shared" si="976"/>
        <v>0</v>
      </c>
      <c r="AHG548" s="25">
        <f t="shared" si="1653"/>
        <v>0</v>
      </c>
      <c r="AHH548" s="25">
        <f t="shared" si="977"/>
        <v>0</v>
      </c>
      <c r="AHI548" s="25">
        <f t="shared" si="978"/>
        <v>0</v>
      </c>
      <c r="AHJ548" s="30"/>
      <c r="AHK548" s="30"/>
      <c r="AHL548" s="30"/>
      <c r="AHM548" s="25">
        <f t="shared" si="1654"/>
        <v>0</v>
      </c>
      <c r="AHN548" s="25">
        <f t="shared" si="1655"/>
        <v>0</v>
      </c>
      <c r="AHO548" s="25">
        <f t="shared" si="1656"/>
        <v>0</v>
      </c>
      <c r="AHP548" s="25">
        <f t="shared" si="1657"/>
        <v>0</v>
      </c>
      <c r="AHQ548" s="25">
        <f t="shared" si="1658"/>
        <v>0</v>
      </c>
      <c r="AHR548" s="25">
        <f t="shared" si="1659"/>
        <v>0</v>
      </c>
      <c r="AHS548" s="25">
        <f t="shared" si="1660"/>
        <v>55746.14</v>
      </c>
      <c r="AHT548" s="25">
        <f t="shared" si="1661"/>
        <v>55885.96</v>
      </c>
      <c r="AHU548" s="25">
        <f t="shared" si="1662"/>
        <v>55885.96</v>
      </c>
      <c r="AHV548" s="25">
        <f t="shared" si="1663"/>
        <v>22315.07</v>
      </c>
      <c r="AHW548" s="25">
        <f t="shared" si="1664"/>
        <v>23388.14</v>
      </c>
      <c r="AHX548" s="25">
        <f t="shared" si="1665"/>
        <v>23388.14</v>
      </c>
      <c r="AHY548" s="25">
        <f t="shared" si="1666"/>
        <v>0</v>
      </c>
      <c r="AHZ548" s="25">
        <f t="shared" si="979"/>
        <v>0</v>
      </c>
      <c r="AIA548" s="25">
        <f t="shared" si="980"/>
        <v>0</v>
      </c>
      <c r="AIB548" s="25">
        <f t="shared" si="1667"/>
        <v>0</v>
      </c>
      <c r="AIC548" s="25">
        <f t="shared" si="981"/>
        <v>0</v>
      </c>
      <c r="AID548" s="25">
        <f t="shared" si="982"/>
        <v>0</v>
      </c>
      <c r="AIE548" s="30"/>
      <c r="AIF548" s="30"/>
      <c r="AIG548" s="30"/>
      <c r="AIH548" s="25">
        <f t="shared" si="1669"/>
        <v>0</v>
      </c>
      <c r="AII548" s="25">
        <f t="shared" si="1670"/>
        <v>0</v>
      </c>
      <c r="AIJ548" s="25">
        <f t="shared" si="1671"/>
        <v>0</v>
      </c>
      <c r="AIK548" s="25">
        <f t="shared" si="1672"/>
        <v>0</v>
      </c>
      <c r="AIL548" s="25">
        <f t="shared" si="1673"/>
        <v>0</v>
      </c>
      <c r="AIM548" s="25">
        <f t="shared" si="1674"/>
        <v>0</v>
      </c>
      <c r="AIN548" s="25">
        <f t="shared" si="1675"/>
        <v>0</v>
      </c>
      <c r="AIO548" s="25">
        <f t="shared" si="1676"/>
        <v>0</v>
      </c>
      <c r="AIP548" s="25">
        <f t="shared" si="1677"/>
        <v>0</v>
      </c>
      <c r="AIQ548" s="25">
        <f t="shared" si="1678"/>
        <v>0</v>
      </c>
      <c r="AIR548" s="25">
        <f t="shared" si="1679"/>
        <v>0</v>
      </c>
      <c r="AIS548" s="25">
        <f t="shared" si="1680"/>
        <v>0</v>
      </c>
      <c r="AIT548" s="25">
        <f t="shared" si="1681"/>
        <v>0</v>
      </c>
      <c r="AIU548" s="25">
        <f t="shared" si="984"/>
        <v>0</v>
      </c>
      <c r="AIV548" s="25">
        <f t="shared" si="985"/>
        <v>0</v>
      </c>
      <c r="AIW548" s="25">
        <f t="shared" si="1682"/>
        <v>0</v>
      </c>
      <c r="AIX548" s="25">
        <f t="shared" si="986"/>
        <v>0</v>
      </c>
      <c r="AIY548" s="25">
        <f t="shared" si="987"/>
        <v>0</v>
      </c>
      <c r="AIZ548" s="30"/>
      <c r="AJA548" s="30"/>
      <c r="AJB548" s="30"/>
      <c r="AJC548" s="25">
        <f t="shared" si="1683"/>
        <v>0</v>
      </c>
      <c r="AJD548" s="25">
        <f t="shared" si="1684"/>
        <v>0</v>
      </c>
      <c r="AJE548" s="25">
        <f t="shared" si="1685"/>
        <v>0</v>
      </c>
      <c r="AJF548" s="25">
        <f t="shared" si="1686"/>
        <v>0</v>
      </c>
      <c r="AJG548" s="25">
        <f t="shared" si="1687"/>
        <v>0</v>
      </c>
      <c r="AJH548" s="25">
        <f t="shared" si="1688"/>
        <v>0</v>
      </c>
      <c r="AJI548" s="25">
        <f t="shared" si="1689"/>
        <v>55332.49</v>
      </c>
      <c r="AJJ548" s="25">
        <f t="shared" si="1690"/>
        <v>54402.07</v>
      </c>
      <c r="AJK548" s="25">
        <f t="shared" si="1691"/>
        <v>54402.07</v>
      </c>
      <c r="AJL548" s="25">
        <f t="shared" si="1692"/>
        <v>23899.15</v>
      </c>
      <c r="AJM548" s="25">
        <f t="shared" si="1693"/>
        <v>25024.46</v>
      </c>
      <c r="AJN548" s="25">
        <f t="shared" si="1694"/>
        <v>25024.46</v>
      </c>
      <c r="AJO548" s="25">
        <f t="shared" si="1695"/>
        <v>0</v>
      </c>
      <c r="AJP548" s="25">
        <f t="shared" si="988"/>
        <v>0</v>
      </c>
      <c r="AJQ548" s="25">
        <f t="shared" si="989"/>
        <v>0</v>
      </c>
      <c r="AJR548" s="25">
        <f t="shared" si="1696"/>
        <v>0</v>
      </c>
      <c r="AJS548" s="25">
        <f t="shared" si="990"/>
        <v>0</v>
      </c>
      <c r="AJT548" s="25">
        <f t="shared" si="991"/>
        <v>0</v>
      </c>
      <c r="AJU548" s="30"/>
      <c r="AJV548" s="30"/>
      <c r="AJW548" s="30"/>
      <c r="AJX548" s="25">
        <f t="shared" si="1697"/>
        <v>0</v>
      </c>
      <c r="AJY548" s="25">
        <f t="shared" si="1698"/>
        <v>0</v>
      </c>
      <c r="AJZ548" s="25">
        <f t="shared" si="1699"/>
        <v>0</v>
      </c>
      <c r="AKA548" s="25">
        <f t="shared" si="1700"/>
        <v>0</v>
      </c>
      <c r="AKB548" s="25">
        <f t="shared" si="1701"/>
        <v>0</v>
      </c>
      <c r="AKC548" s="25">
        <f t="shared" si="1702"/>
        <v>0</v>
      </c>
      <c r="AKD548" s="25">
        <f t="shared" si="1703"/>
        <v>55628.1</v>
      </c>
      <c r="AKE548" s="25">
        <f t="shared" si="1704"/>
        <v>55421.2</v>
      </c>
      <c r="AKF548" s="25">
        <f t="shared" si="1705"/>
        <v>55421.2</v>
      </c>
      <c r="AKG548" s="25">
        <f t="shared" si="1706"/>
        <v>23474.84</v>
      </c>
      <c r="AKH548" s="25">
        <f t="shared" si="1707"/>
        <v>24605.84</v>
      </c>
      <c r="AKI548" s="25">
        <f t="shared" si="1708"/>
        <v>24605.84</v>
      </c>
      <c r="AKJ548" s="25">
        <f t="shared" si="1709"/>
        <v>0</v>
      </c>
      <c r="AKK548" s="25">
        <f t="shared" si="992"/>
        <v>0</v>
      </c>
      <c r="AKL548" s="25">
        <f t="shared" si="993"/>
        <v>0</v>
      </c>
      <c r="AKM548" s="25">
        <f t="shared" si="1710"/>
        <v>0</v>
      </c>
      <c r="AKN548" s="25">
        <f t="shared" si="994"/>
        <v>0</v>
      </c>
      <c r="AKO548" s="25">
        <f t="shared" si="995"/>
        <v>0</v>
      </c>
      <c r="AKP548" s="30"/>
      <c r="AKQ548" s="30"/>
      <c r="AKR548" s="30"/>
      <c r="AKS548" s="25">
        <f t="shared" si="1711"/>
        <v>0</v>
      </c>
      <c r="AKT548" s="25">
        <f t="shared" si="1712"/>
        <v>0</v>
      </c>
      <c r="AKU548" s="25">
        <f t="shared" si="1713"/>
        <v>0</v>
      </c>
      <c r="AKV548" s="25">
        <f t="shared" si="1714"/>
        <v>0</v>
      </c>
      <c r="AKW548" s="25">
        <f t="shared" si="1715"/>
        <v>0</v>
      </c>
      <c r="AKX548" s="25">
        <f t="shared" si="1716"/>
        <v>0</v>
      </c>
      <c r="AKY548" s="25">
        <f t="shared" si="1717"/>
        <v>55469.61</v>
      </c>
      <c r="AKZ548" s="25">
        <f t="shared" si="1718"/>
        <v>55006.74</v>
      </c>
      <c r="ALA548" s="25">
        <f t="shared" si="1719"/>
        <v>55006.74</v>
      </c>
      <c r="ALB548" s="25">
        <f t="shared" si="1720"/>
        <v>23272.05</v>
      </c>
      <c r="ALC548" s="25">
        <f t="shared" si="1721"/>
        <v>24375.86</v>
      </c>
      <c r="ALD548" s="25">
        <f t="shared" si="1722"/>
        <v>24375.86</v>
      </c>
      <c r="ALE548" s="25">
        <f t="shared" si="1723"/>
        <v>0</v>
      </c>
      <c r="ALF548" s="25">
        <f t="shared" si="996"/>
        <v>0</v>
      </c>
      <c r="ALG548" s="25">
        <f t="shared" si="997"/>
        <v>0</v>
      </c>
      <c r="ALH548" s="25">
        <f t="shared" si="1724"/>
        <v>0</v>
      </c>
      <c r="ALI548" s="25">
        <f t="shared" si="998"/>
        <v>0</v>
      </c>
      <c r="ALJ548" s="25">
        <f t="shared" si="999"/>
        <v>0</v>
      </c>
      <c r="ALK548" s="30"/>
      <c r="ALL548" s="30"/>
      <c r="ALM548" s="30"/>
      <c r="ALN548" s="25">
        <f t="shared" si="1725"/>
        <v>0</v>
      </c>
      <c r="ALO548" s="25">
        <f t="shared" si="1726"/>
        <v>0</v>
      </c>
      <c r="ALP548" s="25">
        <f t="shared" si="1727"/>
        <v>0</v>
      </c>
      <c r="ALQ548" s="25">
        <f t="shared" si="1728"/>
        <v>0</v>
      </c>
      <c r="ALR548" s="25">
        <f t="shared" si="1729"/>
        <v>0</v>
      </c>
      <c r="ALS548" s="25">
        <f t="shared" si="1730"/>
        <v>0</v>
      </c>
      <c r="ALT548" s="25">
        <f t="shared" si="1731"/>
        <v>55884.43</v>
      </c>
      <c r="ALU548" s="25">
        <f t="shared" si="1732"/>
        <v>55144.08</v>
      </c>
      <c r="ALV548" s="25">
        <f t="shared" si="1733"/>
        <v>55144.08</v>
      </c>
      <c r="ALW548" s="25">
        <f t="shared" si="1734"/>
        <v>27316.02</v>
      </c>
      <c r="ALX548" s="25">
        <f t="shared" si="1735"/>
        <v>28575.47</v>
      </c>
      <c r="ALY548" s="25">
        <f t="shared" si="1736"/>
        <v>28575.47</v>
      </c>
      <c r="ALZ548" s="25">
        <f t="shared" si="1737"/>
        <v>0</v>
      </c>
      <c r="AMA548" s="25">
        <f t="shared" si="1000"/>
        <v>0</v>
      </c>
      <c r="AMB548" s="25">
        <f t="shared" si="1001"/>
        <v>0</v>
      </c>
      <c r="AMC548" s="25">
        <f t="shared" si="1738"/>
        <v>0</v>
      </c>
      <c r="AMD548" s="25">
        <f t="shared" si="1002"/>
        <v>0</v>
      </c>
      <c r="AME548" s="25">
        <f t="shared" si="1003"/>
        <v>0</v>
      </c>
      <c r="AMF548" s="30"/>
      <c r="AMG548" s="30"/>
      <c r="AMH548" s="30"/>
      <c r="AMI548" s="25">
        <f t="shared" si="1739"/>
        <v>0</v>
      </c>
      <c r="AMJ548" s="25">
        <f t="shared" si="1740"/>
        <v>0</v>
      </c>
      <c r="AMK548" s="25">
        <f t="shared" si="1741"/>
        <v>0</v>
      </c>
      <c r="AML548" s="25">
        <f t="shared" si="1742"/>
        <v>0</v>
      </c>
      <c r="AMM548" s="25">
        <f t="shared" si="1743"/>
        <v>0</v>
      </c>
      <c r="AMN548" s="25">
        <f t="shared" si="1744"/>
        <v>0</v>
      </c>
      <c r="AMO548" s="25">
        <f t="shared" si="1745"/>
        <v>55808.51</v>
      </c>
      <c r="AMP548" s="25">
        <f t="shared" si="1746"/>
        <v>55668.33</v>
      </c>
      <c r="AMQ548" s="25">
        <f t="shared" si="1747"/>
        <v>55668.33</v>
      </c>
      <c r="AMR548" s="25">
        <f t="shared" si="1748"/>
        <v>23036.63</v>
      </c>
      <c r="AMS548" s="25">
        <f t="shared" si="1749"/>
        <v>24086.720000000001</v>
      </c>
      <c r="AMT548" s="25">
        <f t="shared" si="1750"/>
        <v>24086.720000000001</v>
      </c>
      <c r="AMU548" s="25">
        <f t="shared" si="1751"/>
        <v>0</v>
      </c>
      <c r="AMV548" s="25">
        <f t="shared" si="1004"/>
        <v>0</v>
      </c>
      <c r="AMW548" s="25">
        <f t="shared" si="1005"/>
        <v>0</v>
      </c>
      <c r="AMX548" s="25">
        <f t="shared" si="1752"/>
        <v>0</v>
      </c>
      <c r="AMY548" s="25">
        <f t="shared" si="1006"/>
        <v>0</v>
      </c>
      <c r="AMZ548" s="25">
        <f t="shared" si="1007"/>
        <v>0</v>
      </c>
      <c r="ANA548" s="30"/>
      <c r="ANB548" s="30"/>
      <c r="ANC548" s="30"/>
      <c r="AND548" s="25">
        <f t="shared" si="1753"/>
        <v>0</v>
      </c>
      <c r="ANE548" s="25">
        <f t="shared" si="1754"/>
        <v>0</v>
      </c>
      <c r="ANF548" s="25">
        <f t="shared" si="1755"/>
        <v>0</v>
      </c>
      <c r="ANG548" s="25">
        <f t="shared" si="1756"/>
        <v>0</v>
      </c>
      <c r="ANH548" s="25">
        <f t="shared" si="1757"/>
        <v>0</v>
      </c>
      <c r="ANI548" s="25">
        <f t="shared" si="1758"/>
        <v>0</v>
      </c>
      <c r="ANJ548" s="25">
        <f t="shared" si="1759"/>
        <v>0</v>
      </c>
      <c r="ANK548" s="25">
        <f t="shared" si="1760"/>
        <v>0</v>
      </c>
      <c r="ANL548" s="25">
        <f t="shared" si="1761"/>
        <v>0</v>
      </c>
      <c r="ANM548" s="25">
        <f t="shared" si="1762"/>
        <v>25005.57</v>
      </c>
      <c r="ANN548" s="25">
        <f t="shared" si="1763"/>
        <v>0</v>
      </c>
      <c r="ANO548" s="25">
        <f t="shared" si="1764"/>
        <v>0</v>
      </c>
      <c r="ANP548" s="25">
        <f t="shared" si="1765"/>
        <v>0</v>
      </c>
      <c r="ANQ548" s="25">
        <f t="shared" si="1008"/>
        <v>0</v>
      </c>
      <c r="ANR548" s="25">
        <f t="shared" si="1009"/>
        <v>0</v>
      </c>
      <c r="ANS548" s="25">
        <f t="shared" si="1766"/>
        <v>0</v>
      </c>
      <c r="ANT548" s="25">
        <f t="shared" si="1010"/>
        <v>0</v>
      </c>
      <c r="ANU548" s="25">
        <f t="shared" si="1011"/>
        <v>0</v>
      </c>
      <c r="ANV548" s="30"/>
      <c r="ANW548" s="30"/>
      <c r="ANX548" s="30"/>
      <c r="ANY548" s="25">
        <f t="shared" si="1767"/>
        <v>0</v>
      </c>
      <c r="ANZ548" s="25">
        <f t="shared" si="1768"/>
        <v>0</v>
      </c>
      <c r="AOA548" s="25">
        <f t="shared" si="1769"/>
        <v>0</v>
      </c>
      <c r="AOB548" s="25">
        <f t="shared" si="1770"/>
        <v>0</v>
      </c>
      <c r="AOC548" s="25">
        <f t="shared" si="1771"/>
        <v>0</v>
      </c>
      <c r="AOD548" s="25">
        <f t="shared" si="1772"/>
        <v>0</v>
      </c>
      <c r="AOE548" s="25">
        <f t="shared" si="1773"/>
        <v>56094.54</v>
      </c>
      <c r="AOF548" s="25">
        <f t="shared" si="1774"/>
        <v>56741.63</v>
      </c>
      <c r="AOG548" s="25">
        <f t="shared" si="1775"/>
        <v>56741.63</v>
      </c>
      <c r="AOH548" s="25">
        <f t="shared" si="1776"/>
        <v>23857.5</v>
      </c>
      <c r="AOI548" s="25">
        <f t="shared" si="1777"/>
        <v>24948.86</v>
      </c>
      <c r="AOJ548" s="25">
        <f t="shared" si="1778"/>
        <v>24948.86</v>
      </c>
      <c r="AOK548" s="25">
        <f t="shared" si="1779"/>
        <v>0</v>
      </c>
      <c r="AOL548" s="25">
        <f t="shared" si="1012"/>
        <v>0</v>
      </c>
      <c r="AOM548" s="25">
        <f t="shared" si="1013"/>
        <v>0</v>
      </c>
      <c r="AON548" s="25">
        <f t="shared" si="1780"/>
        <v>0</v>
      </c>
      <c r="AOO548" s="25">
        <f t="shared" si="1014"/>
        <v>0</v>
      </c>
      <c r="AOP548" s="25">
        <f t="shared" si="1015"/>
        <v>0</v>
      </c>
      <c r="AOQ548" s="30">
        <v>19</v>
      </c>
      <c r="AOR548" s="30">
        <v>19</v>
      </c>
      <c r="AOS548" s="30">
        <v>19</v>
      </c>
      <c r="AOT548" s="25">
        <f t="shared" si="1781"/>
        <v>1011997</v>
      </c>
      <c r="AOU548" s="25">
        <f t="shared" si="1782"/>
        <v>1052999</v>
      </c>
      <c r="AOV548" s="25">
        <f t="shared" si="1783"/>
        <v>1052999</v>
      </c>
      <c r="AOW548" s="25">
        <f t="shared" si="1784"/>
        <v>1020906.86</v>
      </c>
      <c r="AOX548" s="25">
        <f t="shared" si="1785"/>
        <v>1035327.86</v>
      </c>
      <c r="AOY548" s="25">
        <f t="shared" si="1786"/>
        <v>1035327.86</v>
      </c>
      <c r="AOZ548" s="25">
        <f t="shared" si="1787"/>
        <v>55742.21</v>
      </c>
      <c r="APA548" s="25">
        <f t="shared" si="1788"/>
        <v>53958.68</v>
      </c>
      <c r="APB548" s="25">
        <f t="shared" si="1789"/>
        <v>53958.68</v>
      </c>
      <c r="APC548" s="25">
        <f t="shared" si="1790"/>
        <v>27185.51</v>
      </c>
      <c r="APD548" s="25">
        <f t="shared" si="1791"/>
        <v>28427.95</v>
      </c>
      <c r="APE548" s="25">
        <f t="shared" si="1792"/>
        <v>28427.95</v>
      </c>
      <c r="APF548" s="25">
        <f t="shared" si="1793"/>
        <v>1059101.99</v>
      </c>
      <c r="APG548" s="25">
        <f t="shared" si="1016"/>
        <v>1025214.92</v>
      </c>
      <c r="APH548" s="25">
        <f t="shared" si="1017"/>
        <v>1025214.92</v>
      </c>
      <c r="API548" s="25">
        <f t="shared" si="1794"/>
        <v>516524.69</v>
      </c>
      <c r="APJ548" s="25">
        <f t="shared" si="1018"/>
        <v>540131.05000000005</v>
      </c>
      <c r="APK548" s="25">
        <f t="shared" si="1019"/>
        <v>540131.05000000005</v>
      </c>
      <c r="APL548" s="30"/>
      <c r="APM548" s="30"/>
      <c r="APN548" s="30"/>
      <c r="APO548" s="25">
        <f t="shared" si="1795"/>
        <v>0</v>
      </c>
      <c r="APP548" s="25">
        <f t="shared" si="1796"/>
        <v>0</v>
      </c>
      <c r="APQ548" s="25">
        <f t="shared" si="1797"/>
        <v>0</v>
      </c>
      <c r="APR548" s="25">
        <f t="shared" si="1798"/>
        <v>0</v>
      </c>
      <c r="APS548" s="25">
        <f t="shared" si="1799"/>
        <v>0</v>
      </c>
      <c r="APT548" s="25">
        <f t="shared" si="1800"/>
        <v>0</v>
      </c>
      <c r="APU548" s="25">
        <f t="shared" si="1801"/>
        <v>55453.58</v>
      </c>
      <c r="APV548" s="25">
        <f t="shared" si="1802"/>
        <v>55082.080000000002</v>
      </c>
      <c r="APW548" s="25">
        <f t="shared" si="1803"/>
        <v>55082.080000000002</v>
      </c>
      <c r="APX548" s="25">
        <f t="shared" si="1804"/>
        <v>23432.57</v>
      </c>
      <c r="APY548" s="25">
        <f t="shared" si="1805"/>
        <v>24536.9</v>
      </c>
      <c r="APZ548" s="25">
        <f t="shared" si="1806"/>
        <v>24536.9</v>
      </c>
      <c r="AQA548" s="25">
        <f t="shared" si="1807"/>
        <v>0</v>
      </c>
      <c r="AQB548" s="25">
        <f t="shared" si="1020"/>
        <v>0</v>
      </c>
      <c r="AQC548" s="25">
        <f t="shared" si="1021"/>
        <v>0</v>
      </c>
      <c r="AQD548" s="25">
        <f t="shared" si="1808"/>
        <v>0</v>
      </c>
      <c r="AQE548" s="25">
        <f t="shared" si="1022"/>
        <v>0</v>
      </c>
      <c r="AQF548" s="25">
        <f t="shared" si="1023"/>
        <v>0</v>
      </c>
      <c r="AQG548" s="30"/>
      <c r="AQH548" s="30"/>
      <c r="AQI548" s="30"/>
      <c r="AQJ548" s="25">
        <f t="shared" si="1809"/>
        <v>0</v>
      </c>
      <c r="AQK548" s="25">
        <f t="shared" si="1810"/>
        <v>0</v>
      </c>
      <c r="AQL548" s="25">
        <f t="shared" si="1811"/>
        <v>0</v>
      </c>
      <c r="AQM548" s="25">
        <f t="shared" si="1812"/>
        <v>0</v>
      </c>
      <c r="AQN548" s="25">
        <f t="shared" si="1813"/>
        <v>0</v>
      </c>
      <c r="AQO548" s="25">
        <f t="shared" si="1814"/>
        <v>0</v>
      </c>
      <c r="AQP548" s="25">
        <f t="shared" si="1815"/>
        <v>56002.13</v>
      </c>
      <c r="AQQ548" s="25">
        <f t="shared" si="1816"/>
        <v>57068.73</v>
      </c>
      <c r="AQR548" s="25">
        <f t="shared" si="1817"/>
        <v>57068.73</v>
      </c>
      <c r="AQS548" s="25">
        <f t="shared" si="1818"/>
        <v>21534.32</v>
      </c>
      <c r="AQT548" s="25">
        <f t="shared" si="1819"/>
        <v>22578.17</v>
      </c>
      <c r="AQU548" s="25">
        <f t="shared" si="1820"/>
        <v>22578.17</v>
      </c>
      <c r="AQV548" s="25">
        <f t="shared" si="1821"/>
        <v>0</v>
      </c>
      <c r="AQW548" s="25">
        <f t="shared" si="1024"/>
        <v>0</v>
      </c>
      <c r="AQX548" s="25">
        <f t="shared" si="1025"/>
        <v>0</v>
      </c>
      <c r="AQY548" s="25">
        <f t="shared" si="1822"/>
        <v>0</v>
      </c>
      <c r="AQZ548" s="25">
        <f t="shared" si="1026"/>
        <v>0</v>
      </c>
      <c r="ARA548" s="25">
        <f t="shared" si="1027"/>
        <v>0</v>
      </c>
      <c r="ARB548" s="30"/>
      <c r="ARC548" s="30"/>
      <c r="ARD548" s="30"/>
      <c r="ARE548" s="25">
        <f t="shared" si="1823"/>
        <v>0</v>
      </c>
      <c r="ARF548" s="25">
        <f t="shared" si="1824"/>
        <v>0</v>
      </c>
      <c r="ARG548" s="25">
        <f t="shared" si="1825"/>
        <v>0</v>
      </c>
      <c r="ARH548" s="25">
        <f t="shared" si="1826"/>
        <v>0</v>
      </c>
      <c r="ARI548" s="25">
        <f t="shared" si="1827"/>
        <v>0</v>
      </c>
      <c r="ARJ548" s="25">
        <f t="shared" si="1828"/>
        <v>0</v>
      </c>
      <c r="ARK548" s="25">
        <f t="shared" si="1829"/>
        <v>55312.31</v>
      </c>
      <c r="ARL548" s="25">
        <f t="shared" si="1830"/>
        <v>54748.69</v>
      </c>
      <c r="ARM548" s="25">
        <f t="shared" si="1831"/>
        <v>54748.69</v>
      </c>
      <c r="ARN548" s="25">
        <f t="shared" si="1832"/>
        <v>22009.18</v>
      </c>
      <c r="ARO548" s="25">
        <f t="shared" si="1833"/>
        <v>22969.16</v>
      </c>
      <c r="ARP548" s="25">
        <f t="shared" si="1834"/>
        <v>22969.16</v>
      </c>
      <c r="ARQ548" s="25">
        <f t="shared" si="1835"/>
        <v>0</v>
      </c>
      <c r="ARR548" s="25">
        <f t="shared" si="1028"/>
        <v>0</v>
      </c>
      <c r="ARS548" s="25">
        <f t="shared" si="1029"/>
        <v>0</v>
      </c>
      <c r="ART548" s="25">
        <f t="shared" si="1836"/>
        <v>0</v>
      </c>
      <c r="ARU548" s="25">
        <f t="shared" si="1030"/>
        <v>0</v>
      </c>
      <c r="ARV548" s="25">
        <f t="shared" si="1031"/>
        <v>0</v>
      </c>
      <c r="ARW548" s="30"/>
      <c r="ARX548" s="30"/>
      <c r="ARY548" s="30"/>
      <c r="ARZ548" s="25">
        <f t="shared" si="1837"/>
        <v>0</v>
      </c>
      <c r="ASA548" s="25">
        <f t="shared" si="1838"/>
        <v>0</v>
      </c>
      <c r="ASB548" s="25">
        <f t="shared" si="1839"/>
        <v>0</v>
      </c>
      <c r="ASC548" s="25">
        <f t="shared" si="1840"/>
        <v>0</v>
      </c>
      <c r="ASD548" s="25">
        <f t="shared" si="1841"/>
        <v>0</v>
      </c>
      <c r="ASE548" s="25">
        <f t="shared" si="1842"/>
        <v>0</v>
      </c>
      <c r="ASF548" s="25">
        <f t="shared" si="1843"/>
        <v>55477</v>
      </c>
      <c r="ASG548" s="25">
        <f t="shared" si="1844"/>
        <v>53958.1</v>
      </c>
      <c r="ASH548" s="25">
        <f t="shared" si="1845"/>
        <v>53958.1</v>
      </c>
      <c r="ASI548" s="25">
        <f t="shared" si="1846"/>
        <v>23542.26</v>
      </c>
      <c r="ASJ548" s="25">
        <f t="shared" si="1847"/>
        <v>21498.880000000001</v>
      </c>
      <c r="ASK548" s="25">
        <f t="shared" si="1848"/>
        <v>21498.880000000001</v>
      </c>
      <c r="ASL548" s="25">
        <f t="shared" si="1849"/>
        <v>0</v>
      </c>
      <c r="ASM548" s="25">
        <f t="shared" si="1032"/>
        <v>0</v>
      </c>
      <c r="ASN548" s="25">
        <f t="shared" si="1033"/>
        <v>0</v>
      </c>
      <c r="ASO548" s="25">
        <f t="shared" si="1850"/>
        <v>0</v>
      </c>
      <c r="ASP548" s="25">
        <f t="shared" si="1034"/>
        <v>0</v>
      </c>
      <c r="ASQ548" s="25">
        <f t="shared" si="1035"/>
        <v>0</v>
      </c>
      <c r="ASR548" s="30"/>
      <c r="ASS548" s="30"/>
      <c r="AST548" s="30"/>
      <c r="ASU548" s="25">
        <f t="shared" si="1851"/>
        <v>0</v>
      </c>
      <c r="ASV548" s="25">
        <f t="shared" si="1852"/>
        <v>0</v>
      </c>
      <c r="ASW548" s="25">
        <f t="shared" si="1853"/>
        <v>0</v>
      </c>
      <c r="ASX548" s="25">
        <f t="shared" si="1854"/>
        <v>0</v>
      </c>
      <c r="ASY548" s="25">
        <f t="shared" si="1855"/>
        <v>0</v>
      </c>
      <c r="ASZ548" s="25">
        <f t="shared" si="1856"/>
        <v>0</v>
      </c>
      <c r="ATA548" s="25">
        <f t="shared" si="1857"/>
        <v>55601.75</v>
      </c>
      <c r="ATB548" s="25">
        <f t="shared" si="1858"/>
        <v>54182.22</v>
      </c>
      <c r="ATC548" s="25">
        <f t="shared" si="1859"/>
        <v>54182.22</v>
      </c>
      <c r="ATD548" s="25">
        <f t="shared" si="1860"/>
        <v>20690.05</v>
      </c>
      <c r="ATE548" s="25">
        <f t="shared" si="1861"/>
        <v>21624.78</v>
      </c>
      <c r="ATF548" s="25">
        <f t="shared" si="1862"/>
        <v>21624.78</v>
      </c>
      <c r="ATG548" s="25">
        <f t="shared" si="1863"/>
        <v>0</v>
      </c>
      <c r="ATH548" s="25">
        <f t="shared" si="1036"/>
        <v>0</v>
      </c>
      <c r="ATI548" s="25">
        <f t="shared" si="1037"/>
        <v>0</v>
      </c>
      <c r="ATJ548" s="25">
        <f t="shared" si="1864"/>
        <v>0</v>
      </c>
      <c r="ATK548" s="25">
        <f t="shared" si="1038"/>
        <v>0</v>
      </c>
      <c r="ATL548" s="25">
        <f t="shared" si="1039"/>
        <v>0</v>
      </c>
      <c r="ATM548" s="30"/>
      <c r="ATN548" s="30"/>
      <c r="ATO548" s="30"/>
      <c r="ATP548" s="25">
        <f t="shared" si="1865"/>
        <v>0</v>
      </c>
      <c r="ATQ548" s="25">
        <f t="shared" si="1866"/>
        <v>0</v>
      </c>
      <c r="ATR548" s="25">
        <f t="shared" si="1867"/>
        <v>0</v>
      </c>
      <c r="ATS548" s="25">
        <f t="shared" si="1868"/>
        <v>0</v>
      </c>
      <c r="ATT548" s="25">
        <f t="shared" si="1869"/>
        <v>0</v>
      </c>
      <c r="ATU548" s="25">
        <f t="shared" si="1870"/>
        <v>0</v>
      </c>
      <c r="ATV548" s="25">
        <f t="shared" si="1871"/>
        <v>55561.59</v>
      </c>
      <c r="ATW548" s="25">
        <f t="shared" si="1872"/>
        <v>55789.81</v>
      </c>
      <c r="ATX548" s="25">
        <f t="shared" si="1873"/>
        <v>55789.81</v>
      </c>
      <c r="ATY548" s="25">
        <f t="shared" si="1874"/>
        <v>23159</v>
      </c>
      <c r="ATZ548" s="25">
        <f t="shared" si="1875"/>
        <v>18486.3</v>
      </c>
      <c r="AUA548" s="25">
        <f t="shared" si="1876"/>
        <v>18486.3</v>
      </c>
      <c r="AUB548" s="25">
        <f t="shared" si="1877"/>
        <v>0</v>
      </c>
      <c r="AUC548" s="25">
        <f t="shared" si="1040"/>
        <v>0</v>
      </c>
      <c r="AUD548" s="25">
        <f t="shared" si="1041"/>
        <v>0</v>
      </c>
      <c r="AUE548" s="25">
        <f t="shared" si="1878"/>
        <v>0</v>
      </c>
      <c r="AUF548" s="25">
        <f t="shared" si="1042"/>
        <v>0</v>
      </c>
      <c r="AUG548" s="25">
        <f t="shared" si="1043"/>
        <v>0</v>
      </c>
      <c r="AUH548" s="30"/>
      <c r="AUI548" s="30"/>
      <c r="AUJ548" s="30"/>
      <c r="AUK548" s="25">
        <f t="shared" si="1879"/>
        <v>0</v>
      </c>
      <c r="AUL548" s="25">
        <f t="shared" si="1880"/>
        <v>0</v>
      </c>
      <c r="AUM548" s="25">
        <f t="shared" si="1881"/>
        <v>0</v>
      </c>
      <c r="AUN548" s="25">
        <f t="shared" si="1882"/>
        <v>0</v>
      </c>
      <c r="AUO548" s="25">
        <f t="shared" si="1883"/>
        <v>0</v>
      </c>
      <c r="AUP548" s="25">
        <f t="shared" si="1884"/>
        <v>0</v>
      </c>
      <c r="AUQ548" s="25">
        <f t="shared" si="1885"/>
        <v>55011.35</v>
      </c>
      <c r="AUR548" s="25">
        <f t="shared" si="1886"/>
        <v>54782.35</v>
      </c>
      <c r="AUS548" s="25">
        <f t="shared" si="1887"/>
        <v>54782.35</v>
      </c>
      <c r="AUT548" s="25">
        <f t="shared" si="1888"/>
        <v>24740.639999999999</v>
      </c>
      <c r="AUU548" s="25">
        <f t="shared" si="1889"/>
        <v>20061.23</v>
      </c>
      <c r="AUV548" s="25">
        <f t="shared" si="1890"/>
        <v>20061.23</v>
      </c>
      <c r="AUW548" s="25">
        <f t="shared" si="1891"/>
        <v>0</v>
      </c>
      <c r="AUX548" s="25">
        <f t="shared" si="1044"/>
        <v>0</v>
      </c>
      <c r="AUY548" s="25">
        <f t="shared" si="1045"/>
        <v>0</v>
      </c>
      <c r="AUZ548" s="25">
        <f t="shared" si="1892"/>
        <v>0</v>
      </c>
      <c r="AVA548" s="25">
        <f t="shared" si="1046"/>
        <v>0</v>
      </c>
      <c r="AVB548" s="25">
        <f t="shared" si="1047"/>
        <v>0</v>
      </c>
      <c r="AVC548" s="59">
        <f t="shared" si="1893"/>
        <v>85</v>
      </c>
      <c r="AVD548" s="59">
        <f t="shared" si="1048"/>
        <v>85</v>
      </c>
      <c r="AVE548" s="59">
        <f t="shared" si="1048"/>
        <v>85</v>
      </c>
      <c r="AVF548" s="25">
        <f t="shared" si="1049"/>
        <v>4527355</v>
      </c>
      <c r="AVG548" s="25">
        <f t="shared" si="1050"/>
        <v>4710785</v>
      </c>
      <c r="AVH548" s="25">
        <f t="shared" si="1051"/>
        <v>4710785</v>
      </c>
      <c r="AVI548" s="25">
        <f t="shared" si="1052"/>
        <v>4567214.9000000004</v>
      </c>
      <c r="AVJ548" s="25">
        <f t="shared" si="1053"/>
        <v>4631729.9000000004</v>
      </c>
      <c r="AVK548" s="25">
        <f t="shared" si="1054"/>
        <v>4631729.9000000004</v>
      </c>
      <c r="AVL548" s="25"/>
      <c r="AVM548" s="25"/>
      <c r="AVN548" s="25"/>
      <c r="AVO548" s="25"/>
      <c r="AVP548" s="25"/>
      <c r="AVQ548" s="25"/>
      <c r="AVR548" s="25">
        <f t="shared" si="1055"/>
        <v>4722060.41</v>
      </c>
      <c r="AVS548" s="25">
        <f t="shared" si="1056"/>
        <v>4627958.9000000004</v>
      </c>
      <c r="AVT548" s="25">
        <f t="shared" si="1057"/>
        <v>4627958.9000000004</v>
      </c>
      <c r="AVU548" s="25">
        <f t="shared" si="1058"/>
        <v>1694076.89</v>
      </c>
      <c r="AVV548" s="25">
        <f t="shared" si="1059"/>
        <v>1768406.23</v>
      </c>
      <c r="AVW548" s="25">
        <f t="shared" si="1060"/>
        <v>1768406.23</v>
      </c>
    </row>
    <row r="549" spans="1:1271" ht="15" hidden="1" customHeight="1">
      <c r="A549" s="99"/>
      <c r="B549" s="88"/>
      <c r="C549" s="5"/>
      <c r="D549" s="99"/>
      <c r="E549" s="77"/>
      <c r="F549" s="38">
        <f t="shared" si="1061"/>
        <v>0</v>
      </c>
      <c r="G549" s="38">
        <f t="shared" si="1061"/>
        <v>0</v>
      </c>
      <c r="H549" s="38">
        <f t="shared" si="1061"/>
        <v>0</v>
      </c>
      <c r="I549" s="25">
        <f t="shared" si="1062"/>
        <v>0</v>
      </c>
      <c r="J549" s="25">
        <f t="shared" si="1062"/>
        <v>0</v>
      </c>
      <c r="K549" s="25">
        <f t="shared" si="1062"/>
        <v>0</v>
      </c>
      <c r="L549" s="30"/>
      <c r="M549" s="30"/>
      <c r="N549" s="30"/>
      <c r="O549" s="25">
        <f t="shared" si="1063"/>
        <v>0</v>
      </c>
      <c r="P549" s="25">
        <f t="shared" si="1064"/>
        <v>0</v>
      </c>
      <c r="Q549" s="25">
        <f t="shared" si="1065"/>
        <v>0</v>
      </c>
      <c r="R549" s="25">
        <f t="shared" si="1066"/>
        <v>0</v>
      </c>
      <c r="S549" s="25">
        <f t="shared" si="1067"/>
        <v>0</v>
      </c>
      <c r="T549" s="25">
        <f t="shared" si="1068"/>
        <v>0</v>
      </c>
      <c r="U549" s="25">
        <f t="shared" si="1069"/>
        <v>0</v>
      </c>
      <c r="V549" s="25">
        <f t="shared" si="1070"/>
        <v>0</v>
      </c>
      <c r="W549" s="25">
        <f t="shared" si="1071"/>
        <v>0</v>
      </c>
      <c r="X549" s="25">
        <f t="shared" si="1072"/>
        <v>0</v>
      </c>
      <c r="Y549" s="25">
        <f t="shared" si="1073"/>
        <v>0</v>
      </c>
      <c r="Z549" s="25">
        <f t="shared" si="1074"/>
        <v>0</v>
      </c>
      <c r="AA549" s="25">
        <f t="shared" si="1075"/>
        <v>0</v>
      </c>
      <c r="AB549" s="25">
        <f t="shared" si="811"/>
        <v>0</v>
      </c>
      <c r="AC549" s="25">
        <f t="shared" si="811"/>
        <v>0</v>
      </c>
      <c r="AD549" s="25">
        <f t="shared" si="1076"/>
        <v>0</v>
      </c>
      <c r="AE549" s="25">
        <f t="shared" si="812"/>
        <v>0</v>
      </c>
      <c r="AF549" s="25">
        <f t="shared" si="812"/>
        <v>0</v>
      </c>
      <c r="AG549" s="30"/>
      <c r="AH549" s="30"/>
      <c r="AI549" s="30"/>
      <c r="AJ549" s="25">
        <f t="shared" si="1077"/>
        <v>0</v>
      </c>
      <c r="AK549" s="25">
        <f t="shared" si="1078"/>
        <v>0</v>
      </c>
      <c r="AL549" s="25">
        <f t="shared" si="1079"/>
        <v>0</v>
      </c>
      <c r="AM549" s="25">
        <f t="shared" si="1080"/>
        <v>0</v>
      </c>
      <c r="AN549" s="25">
        <f t="shared" si="1081"/>
        <v>0</v>
      </c>
      <c r="AO549" s="25">
        <f t="shared" si="1082"/>
        <v>0</v>
      </c>
      <c r="AP549" s="25">
        <f t="shared" si="1083"/>
        <v>0</v>
      </c>
      <c r="AQ549" s="25">
        <f t="shared" si="1084"/>
        <v>0</v>
      </c>
      <c r="AR549" s="25">
        <f t="shared" si="1085"/>
        <v>0</v>
      </c>
      <c r="AS549" s="25">
        <f t="shared" si="1086"/>
        <v>0</v>
      </c>
      <c r="AT549" s="25">
        <f t="shared" si="1087"/>
        <v>0</v>
      </c>
      <c r="AU549" s="25">
        <f t="shared" si="1088"/>
        <v>0</v>
      </c>
      <c r="AV549" s="25">
        <f t="shared" si="1089"/>
        <v>0</v>
      </c>
      <c r="AW549" s="25">
        <f t="shared" si="813"/>
        <v>0</v>
      </c>
      <c r="AX549" s="25">
        <f t="shared" si="814"/>
        <v>0</v>
      </c>
      <c r="AY549" s="25">
        <f t="shared" si="1090"/>
        <v>0</v>
      </c>
      <c r="AZ549" s="25">
        <f t="shared" si="815"/>
        <v>0</v>
      </c>
      <c r="BA549" s="25">
        <f t="shared" si="816"/>
        <v>0</v>
      </c>
      <c r="BB549" s="30"/>
      <c r="BC549" s="30"/>
      <c r="BD549" s="30"/>
      <c r="BE549" s="25">
        <f t="shared" si="1091"/>
        <v>0</v>
      </c>
      <c r="BF549" s="25">
        <f t="shared" si="1092"/>
        <v>0</v>
      </c>
      <c r="BG549" s="25">
        <f t="shared" si="1093"/>
        <v>0</v>
      </c>
      <c r="BH549" s="25">
        <f t="shared" si="1094"/>
        <v>0</v>
      </c>
      <c r="BI549" s="25">
        <f t="shared" si="1095"/>
        <v>0</v>
      </c>
      <c r="BJ549" s="25">
        <f t="shared" si="1096"/>
        <v>0</v>
      </c>
      <c r="BK549" s="25">
        <f t="shared" si="1097"/>
        <v>0</v>
      </c>
      <c r="BL549" s="25">
        <f t="shared" si="1098"/>
        <v>0</v>
      </c>
      <c r="BM549" s="25">
        <f t="shared" si="1099"/>
        <v>0</v>
      </c>
      <c r="BN549" s="25">
        <f t="shared" si="1100"/>
        <v>0</v>
      </c>
      <c r="BO549" s="25">
        <f t="shared" si="1101"/>
        <v>0</v>
      </c>
      <c r="BP549" s="25">
        <f t="shared" si="1102"/>
        <v>0</v>
      </c>
      <c r="BQ549" s="25">
        <f t="shared" si="1103"/>
        <v>0</v>
      </c>
      <c r="BR549" s="25">
        <f t="shared" si="817"/>
        <v>0</v>
      </c>
      <c r="BS549" s="25">
        <f t="shared" si="818"/>
        <v>0</v>
      </c>
      <c r="BT549" s="25">
        <f t="shared" si="1104"/>
        <v>0</v>
      </c>
      <c r="BU549" s="25">
        <f t="shared" si="819"/>
        <v>0</v>
      </c>
      <c r="BV549" s="25">
        <f t="shared" si="820"/>
        <v>0</v>
      </c>
      <c r="BW549" s="30"/>
      <c r="BX549" s="30"/>
      <c r="BY549" s="30"/>
      <c r="BZ549" s="25">
        <f t="shared" si="1105"/>
        <v>0</v>
      </c>
      <c r="CA549" s="25">
        <f t="shared" si="1106"/>
        <v>0</v>
      </c>
      <c r="CB549" s="25">
        <f t="shared" si="1107"/>
        <v>0</v>
      </c>
      <c r="CC549" s="25">
        <f t="shared" si="1108"/>
        <v>0</v>
      </c>
      <c r="CD549" s="25">
        <f t="shared" si="1109"/>
        <v>0</v>
      </c>
      <c r="CE549" s="25">
        <f t="shared" si="1110"/>
        <v>0</v>
      </c>
      <c r="CF549" s="25">
        <f t="shared" si="1111"/>
        <v>0</v>
      </c>
      <c r="CG549" s="25">
        <f t="shared" si="1112"/>
        <v>0</v>
      </c>
      <c r="CH549" s="25">
        <f t="shared" si="1113"/>
        <v>0</v>
      </c>
      <c r="CI549" s="25">
        <f t="shared" si="1114"/>
        <v>0</v>
      </c>
      <c r="CJ549" s="25">
        <f t="shared" si="1115"/>
        <v>0</v>
      </c>
      <c r="CK549" s="25">
        <f t="shared" si="1116"/>
        <v>0</v>
      </c>
      <c r="CL549" s="25">
        <f t="shared" si="1117"/>
        <v>0</v>
      </c>
      <c r="CM549" s="25">
        <f t="shared" si="821"/>
        <v>0</v>
      </c>
      <c r="CN549" s="25">
        <f t="shared" si="822"/>
        <v>0</v>
      </c>
      <c r="CO549" s="25">
        <f t="shared" si="1118"/>
        <v>0</v>
      </c>
      <c r="CP549" s="25">
        <f t="shared" si="823"/>
        <v>0</v>
      </c>
      <c r="CQ549" s="25">
        <f t="shared" si="824"/>
        <v>0</v>
      </c>
      <c r="CR549" s="30"/>
      <c r="CS549" s="30"/>
      <c r="CT549" s="30"/>
      <c r="CU549" s="25">
        <f t="shared" si="1119"/>
        <v>0</v>
      </c>
      <c r="CV549" s="25">
        <f t="shared" si="1120"/>
        <v>0</v>
      </c>
      <c r="CW549" s="25">
        <f t="shared" si="1121"/>
        <v>0</v>
      </c>
      <c r="CX549" s="25">
        <f t="shared" si="1122"/>
        <v>0</v>
      </c>
      <c r="CY549" s="25">
        <f t="shared" si="1123"/>
        <v>0</v>
      </c>
      <c r="CZ549" s="25">
        <f t="shared" si="1124"/>
        <v>0</v>
      </c>
      <c r="DA549" s="25">
        <f t="shared" si="1125"/>
        <v>0</v>
      </c>
      <c r="DB549" s="25">
        <f t="shared" si="1126"/>
        <v>0</v>
      </c>
      <c r="DC549" s="25">
        <f t="shared" si="1127"/>
        <v>0</v>
      </c>
      <c r="DD549" s="25">
        <f t="shared" si="1128"/>
        <v>0</v>
      </c>
      <c r="DE549" s="25">
        <f t="shared" si="1129"/>
        <v>0</v>
      </c>
      <c r="DF549" s="25">
        <f t="shared" si="1130"/>
        <v>0</v>
      </c>
      <c r="DG549" s="25">
        <f t="shared" si="1131"/>
        <v>0</v>
      </c>
      <c r="DH549" s="25">
        <f t="shared" si="825"/>
        <v>0</v>
      </c>
      <c r="DI549" s="25">
        <f t="shared" si="826"/>
        <v>0</v>
      </c>
      <c r="DJ549" s="25">
        <f t="shared" si="1132"/>
        <v>0</v>
      </c>
      <c r="DK549" s="25">
        <f t="shared" si="827"/>
        <v>0</v>
      </c>
      <c r="DL549" s="25">
        <f t="shared" si="828"/>
        <v>0</v>
      </c>
      <c r="DM549" s="30"/>
      <c r="DN549" s="30"/>
      <c r="DO549" s="30"/>
      <c r="DP549" s="25">
        <f t="shared" si="1133"/>
        <v>0</v>
      </c>
      <c r="DQ549" s="25">
        <f t="shared" si="1134"/>
        <v>0</v>
      </c>
      <c r="DR549" s="25">
        <f t="shared" si="1135"/>
        <v>0</v>
      </c>
      <c r="DS549" s="25">
        <f t="shared" si="1136"/>
        <v>0</v>
      </c>
      <c r="DT549" s="25">
        <f t="shared" si="1137"/>
        <v>0</v>
      </c>
      <c r="DU549" s="25">
        <f t="shared" si="1138"/>
        <v>0</v>
      </c>
      <c r="DV549" s="25">
        <f t="shared" si="1139"/>
        <v>0</v>
      </c>
      <c r="DW549" s="25">
        <f t="shared" si="1140"/>
        <v>0</v>
      </c>
      <c r="DX549" s="25">
        <f t="shared" si="1141"/>
        <v>0</v>
      </c>
      <c r="DY549" s="25">
        <f t="shared" si="1142"/>
        <v>0</v>
      </c>
      <c r="DZ549" s="25">
        <f t="shared" si="1143"/>
        <v>0</v>
      </c>
      <c r="EA549" s="25">
        <f t="shared" si="1144"/>
        <v>0</v>
      </c>
      <c r="EB549" s="25">
        <f t="shared" si="1145"/>
        <v>0</v>
      </c>
      <c r="EC549" s="25">
        <f t="shared" si="829"/>
        <v>0</v>
      </c>
      <c r="ED549" s="25">
        <f t="shared" si="830"/>
        <v>0</v>
      </c>
      <c r="EE549" s="25">
        <f t="shared" si="1146"/>
        <v>0</v>
      </c>
      <c r="EF549" s="25">
        <f t="shared" si="831"/>
        <v>0</v>
      </c>
      <c r="EG549" s="25">
        <f t="shared" si="832"/>
        <v>0</v>
      </c>
      <c r="EH549" s="30"/>
      <c r="EI549" s="30"/>
      <c r="EJ549" s="30"/>
      <c r="EK549" s="25">
        <f t="shared" si="1147"/>
        <v>0</v>
      </c>
      <c r="EL549" s="25">
        <f t="shared" si="1148"/>
        <v>0</v>
      </c>
      <c r="EM549" s="25">
        <f t="shared" si="1149"/>
        <v>0</v>
      </c>
      <c r="EN549" s="25">
        <f t="shared" si="1150"/>
        <v>0</v>
      </c>
      <c r="EO549" s="25">
        <f t="shared" si="1151"/>
        <v>0</v>
      </c>
      <c r="EP549" s="25">
        <f t="shared" si="1152"/>
        <v>0</v>
      </c>
      <c r="EQ549" s="25">
        <f t="shared" si="1153"/>
        <v>0</v>
      </c>
      <c r="ER549" s="25">
        <f t="shared" si="1154"/>
        <v>0</v>
      </c>
      <c r="ES549" s="25">
        <f t="shared" si="1155"/>
        <v>0</v>
      </c>
      <c r="ET549" s="25">
        <f t="shared" si="1156"/>
        <v>0</v>
      </c>
      <c r="EU549" s="25">
        <f t="shared" si="1157"/>
        <v>0</v>
      </c>
      <c r="EV549" s="25">
        <f t="shared" si="1158"/>
        <v>0</v>
      </c>
      <c r="EW549" s="25">
        <f t="shared" si="1159"/>
        <v>0</v>
      </c>
      <c r="EX549" s="25">
        <f t="shared" si="833"/>
        <v>0</v>
      </c>
      <c r="EY549" s="25">
        <f t="shared" si="834"/>
        <v>0</v>
      </c>
      <c r="EZ549" s="25">
        <f t="shared" si="1160"/>
        <v>0</v>
      </c>
      <c r="FA549" s="25">
        <f t="shared" si="835"/>
        <v>0</v>
      </c>
      <c r="FB549" s="25">
        <f t="shared" si="836"/>
        <v>0</v>
      </c>
      <c r="FC549" s="30"/>
      <c r="FD549" s="30"/>
      <c r="FE549" s="30"/>
      <c r="FF549" s="25">
        <f t="shared" si="1161"/>
        <v>0</v>
      </c>
      <c r="FG549" s="25">
        <f t="shared" si="1162"/>
        <v>0</v>
      </c>
      <c r="FH549" s="25">
        <f t="shared" si="1163"/>
        <v>0</v>
      </c>
      <c r="FI549" s="25">
        <f t="shared" si="1164"/>
        <v>0</v>
      </c>
      <c r="FJ549" s="25">
        <f t="shared" si="1165"/>
        <v>0</v>
      </c>
      <c r="FK549" s="25">
        <f t="shared" si="1166"/>
        <v>0</v>
      </c>
      <c r="FL549" s="25">
        <f t="shared" si="1167"/>
        <v>0</v>
      </c>
      <c r="FM549" s="25">
        <f t="shared" si="1168"/>
        <v>0</v>
      </c>
      <c r="FN549" s="25">
        <f t="shared" si="1169"/>
        <v>0</v>
      </c>
      <c r="FO549" s="25">
        <f t="shared" si="1170"/>
        <v>0</v>
      </c>
      <c r="FP549" s="25">
        <f t="shared" si="1171"/>
        <v>0</v>
      </c>
      <c r="FQ549" s="25">
        <f t="shared" si="1172"/>
        <v>0</v>
      </c>
      <c r="FR549" s="25">
        <f t="shared" si="1173"/>
        <v>0</v>
      </c>
      <c r="FS549" s="25">
        <f t="shared" si="837"/>
        <v>0</v>
      </c>
      <c r="FT549" s="25">
        <f t="shared" si="838"/>
        <v>0</v>
      </c>
      <c r="FU549" s="25">
        <f t="shared" si="1174"/>
        <v>0</v>
      </c>
      <c r="FV549" s="25">
        <f t="shared" si="839"/>
        <v>0</v>
      </c>
      <c r="FW549" s="25">
        <f t="shared" si="840"/>
        <v>0</v>
      </c>
      <c r="FX549" s="30"/>
      <c r="FY549" s="30"/>
      <c r="FZ549" s="30"/>
      <c r="GA549" s="25">
        <f t="shared" si="1176"/>
        <v>0</v>
      </c>
      <c r="GB549" s="25">
        <f t="shared" si="1177"/>
        <v>0</v>
      </c>
      <c r="GC549" s="25">
        <f t="shared" si="1178"/>
        <v>0</v>
      </c>
      <c r="GD549" s="25">
        <f t="shared" si="1179"/>
        <v>0</v>
      </c>
      <c r="GE549" s="25">
        <f t="shared" si="1180"/>
        <v>0</v>
      </c>
      <c r="GF549" s="25">
        <f t="shared" si="1181"/>
        <v>0</v>
      </c>
      <c r="GG549" s="25">
        <f t="shared" si="1182"/>
        <v>0</v>
      </c>
      <c r="GH549" s="25">
        <f t="shared" si="1183"/>
        <v>0</v>
      </c>
      <c r="GI549" s="25">
        <f t="shared" si="1184"/>
        <v>0</v>
      </c>
      <c r="GJ549" s="25">
        <f t="shared" si="1185"/>
        <v>0</v>
      </c>
      <c r="GK549" s="25">
        <f t="shared" si="1186"/>
        <v>0</v>
      </c>
      <c r="GL549" s="25">
        <f t="shared" si="1187"/>
        <v>0</v>
      </c>
      <c r="GM549" s="25">
        <f t="shared" si="1188"/>
        <v>0</v>
      </c>
      <c r="GN549" s="25">
        <f t="shared" si="842"/>
        <v>0</v>
      </c>
      <c r="GO549" s="25">
        <f t="shared" si="843"/>
        <v>0</v>
      </c>
      <c r="GP549" s="25">
        <f t="shared" si="1189"/>
        <v>0</v>
      </c>
      <c r="GQ549" s="25">
        <f t="shared" si="844"/>
        <v>0</v>
      </c>
      <c r="GR549" s="25">
        <f t="shared" si="845"/>
        <v>0</v>
      </c>
      <c r="GS549" s="30"/>
      <c r="GT549" s="30"/>
      <c r="GU549" s="30"/>
      <c r="GV549" s="25">
        <f t="shared" si="1190"/>
        <v>0</v>
      </c>
      <c r="GW549" s="25">
        <f t="shared" si="1191"/>
        <v>0</v>
      </c>
      <c r="GX549" s="25">
        <f t="shared" si="1192"/>
        <v>0</v>
      </c>
      <c r="GY549" s="25">
        <f t="shared" si="1193"/>
        <v>0</v>
      </c>
      <c r="GZ549" s="25">
        <f t="shared" si="1194"/>
        <v>0</v>
      </c>
      <c r="HA549" s="25">
        <f t="shared" si="1195"/>
        <v>0</v>
      </c>
      <c r="HB549" s="25">
        <f t="shared" si="1196"/>
        <v>0</v>
      </c>
      <c r="HC549" s="25">
        <f t="shared" si="1197"/>
        <v>0</v>
      </c>
      <c r="HD549" s="25">
        <f t="shared" si="1198"/>
        <v>0</v>
      </c>
      <c r="HE549" s="25">
        <f t="shared" si="1199"/>
        <v>0</v>
      </c>
      <c r="HF549" s="25">
        <f t="shared" si="1200"/>
        <v>0</v>
      </c>
      <c r="HG549" s="25">
        <f t="shared" si="1201"/>
        <v>0</v>
      </c>
      <c r="HH549" s="25">
        <f t="shared" si="1202"/>
        <v>0</v>
      </c>
      <c r="HI549" s="25">
        <f t="shared" si="846"/>
        <v>0</v>
      </c>
      <c r="HJ549" s="25">
        <f t="shared" si="847"/>
        <v>0</v>
      </c>
      <c r="HK549" s="25">
        <f t="shared" si="1203"/>
        <v>0</v>
      </c>
      <c r="HL549" s="25">
        <f t="shared" si="848"/>
        <v>0</v>
      </c>
      <c r="HM549" s="25">
        <f t="shared" si="849"/>
        <v>0</v>
      </c>
      <c r="HN549" s="30"/>
      <c r="HO549" s="30"/>
      <c r="HP549" s="30"/>
      <c r="HQ549" s="25">
        <f t="shared" si="1204"/>
        <v>0</v>
      </c>
      <c r="HR549" s="25">
        <f t="shared" si="1205"/>
        <v>0</v>
      </c>
      <c r="HS549" s="25">
        <f t="shared" si="1206"/>
        <v>0</v>
      </c>
      <c r="HT549" s="25">
        <f t="shared" si="1207"/>
        <v>0</v>
      </c>
      <c r="HU549" s="25">
        <f t="shared" si="1208"/>
        <v>0</v>
      </c>
      <c r="HV549" s="25">
        <f t="shared" si="1209"/>
        <v>0</v>
      </c>
      <c r="HW549" s="25">
        <f t="shared" si="1210"/>
        <v>0</v>
      </c>
      <c r="HX549" s="25">
        <f t="shared" si="1211"/>
        <v>0</v>
      </c>
      <c r="HY549" s="25">
        <f t="shared" si="1212"/>
        <v>0</v>
      </c>
      <c r="HZ549" s="25">
        <f t="shared" si="1213"/>
        <v>0</v>
      </c>
      <c r="IA549" s="25">
        <f t="shared" si="1214"/>
        <v>0</v>
      </c>
      <c r="IB549" s="25">
        <f t="shared" si="1215"/>
        <v>0</v>
      </c>
      <c r="IC549" s="25">
        <f t="shared" si="1216"/>
        <v>0</v>
      </c>
      <c r="ID549" s="25">
        <f t="shared" si="850"/>
        <v>0</v>
      </c>
      <c r="IE549" s="25">
        <f t="shared" si="851"/>
        <v>0</v>
      </c>
      <c r="IF549" s="25">
        <f t="shared" si="1217"/>
        <v>0</v>
      </c>
      <c r="IG549" s="25">
        <f t="shared" si="852"/>
        <v>0</v>
      </c>
      <c r="IH549" s="25">
        <f t="shared" si="853"/>
        <v>0</v>
      </c>
      <c r="II549" s="30"/>
      <c r="IJ549" s="30"/>
      <c r="IK549" s="30"/>
      <c r="IL549" s="25">
        <f t="shared" si="1218"/>
        <v>0</v>
      </c>
      <c r="IM549" s="25">
        <f t="shared" si="1219"/>
        <v>0</v>
      </c>
      <c r="IN549" s="25">
        <f t="shared" si="1220"/>
        <v>0</v>
      </c>
      <c r="IO549" s="25">
        <f t="shared" si="1221"/>
        <v>0</v>
      </c>
      <c r="IP549" s="25">
        <f t="shared" si="1222"/>
        <v>0</v>
      </c>
      <c r="IQ549" s="25">
        <f t="shared" si="1223"/>
        <v>0</v>
      </c>
      <c r="IR549" s="25">
        <f t="shared" si="1224"/>
        <v>0</v>
      </c>
      <c r="IS549" s="25">
        <f t="shared" si="1225"/>
        <v>0</v>
      </c>
      <c r="IT549" s="25">
        <f t="shared" si="1226"/>
        <v>0</v>
      </c>
      <c r="IU549" s="25">
        <f t="shared" si="1227"/>
        <v>0</v>
      </c>
      <c r="IV549" s="25">
        <f t="shared" si="1228"/>
        <v>0</v>
      </c>
      <c r="IW549" s="25">
        <f t="shared" si="1229"/>
        <v>0</v>
      </c>
      <c r="IX549" s="25">
        <f t="shared" si="1230"/>
        <v>0</v>
      </c>
      <c r="IY549" s="25">
        <f t="shared" si="854"/>
        <v>0</v>
      </c>
      <c r="IZ549" s="25">
        <f t="shared" si="855"/>
        <v>0</v>
      </c>
      <c r="JA549" s="25">
        <f t="shared" si="1231"/>
        <v>0</v>
      </c>
      <c r="JB549" s="25">
        <f t="shared" si="856"/>
        <v>0</v>
      </c>
      <c r="JC549" s="25">
        <f t="shared" si="857"/>
        <v>0</v>
      </c>
      <c r="JD549" s="30"/>
      <c r="JE549" s="30"/>
      <c r="JF549" s="30"/>
      <c r="JG549" s="25">
        <f t="shared" si="1232"/>
        <v>0</v>
      </c>
      <c r="JH549" s="25">
        <f t="shared" si="1233"/>
        <v>0</v>
      </c>
      <c r="JI549" s="25">
        <f t="shared" si="1234"/>
        <v>0</v>
      </c>
      <c r="JJ549" s="25">
        <f t="shared" si="1235"/>
        <v>0</v>
      </c>
      <c r="JK549" s="25">
        <f t="shared" si="1236"/>
        <v>0</v>
      </c>
      <c r="JL549" s="25">
        <f t="shared" si="1237"/>
        <v>0</v>
      </c>
      <c r="JM549" s="25">
        <f t="shared" si="1238"/>
        <v>0</v>
      </c>
      <c r="JN549" s="25">
        <f t="shared" si="1239"/>
        <v>0</v>
      </c>
      <c r="JO549" s="25">
        <f t="shared" si="1240"/>
        <v>0</v>
      </c>
      <c r="JP549" s="25">
        <f t="shared" si="1241"/>
        <v>0</v>
      </c>
      <c r="JQ549" s="25">
        <f t="shared" si="1242"/>
        <v>0</v>
      </c>
      <c r="JR549" s="25">
        <f t="shared" si="1243"/>
        <v>0</v>
      </c>
      <c r="JS549" s="25">
        <f t="shared" si="1244"/>
        <v>0</v>
      </c>
      <c r="JT549" s="25">
        <f t="shared" si="858"/>
        <v>0</v>
      </c>
      <c r="JU549" s="25">
        <f t="shared" si="859"/>
        <v>0</v>
      </c>
      <c r="JV549" s="25">
        <f t="shared" si="1245"/>
        <v>0</v>
      </c>
      <c r="JW549" s="25">
        <f t="shared" si="860"/>
        <v>0</v>
      </c>
      <c r="JX549" s="25">
        <f t="shared" si="861"/>
        <v>0</v>
      </c>
      <c r="JY549" s="30"/>
      <c r="JZ549" s="30"/>
      <c r="KA549" s="30"/>
      <c r="KB549" s="25">
        <f t="shared" si="1246"/>
        <v>0</v>
      </c>
      <c r="KC549" s="25">
        <f t="shared" si="1247"/>
        <v>0</v>
      </c>
      <c r="KD549" s="25">
        <f t="shared" si="1248"/>
        <v>0</v>
      </c>
      <c r="KE549" s="25">
        <f t="shared" si="1249"/>
        <v>0</v>
      </c>
      <c r="KF549" s="25">
        <f t="shared" si="1250"/>
        <v>0</v>
      </c>
      <c r="KG549" s="25">
        <f t="shared" si="1251"/>
        <v>0</v>
      </c>
      <c r="KH549" s="25">
        <f t="shared" si="1252"/>
        <v>0</v>
      </c>
      <c r="KI549" s="25">
        <f t="shared" si="1253"/>
        <v>0</v>
      </c>
      <c r="KJ549" s="25">
        <f t="shared" si="1254"/>
        <v>0</v>
      </c>
      <c r="KK549" s="25">
        <f t="shared" si="1255"/>
        <v>0</v>
      </c>
      <c r="KL549" s="25">
        <f t="shared" si="1256"/>
        <v>0</v>
      </c>
      <c r="KM549" s="25">
        <f t="shared" si="1257"/>
        <v>0</v>
      </c>
      <c r="KN549" s="25">
        <f t="shared" si="1258"/>
        <v>0</v>
      </c>
      <c r="KO549" s="25">
        <f t="shared" si="862"/>
        <v>0</v>
      </c>
      <c r="KP549" s="25">
        <f t="shared" si="863"/>
        <v>0</v>
      </c>
      <c r="KQ549" s="25">
        <f t="shared" si="1259"/>
        <v>0</v>
      </c>
      <c r="KR549" s="25">
        <f t="shared" si="864"/>
        <v>0</v>
      </c>
      <c r="KS549" s="25">
        <f t="shared" si="865"/>
        <v>0</v>
      </c>
      <c r="KT549" s="30"/>
      <c r="KU549" s="30"/>
      <c r="KV549" s="30"/>
      <c r="KW549" s="25">
        <f t="shared" si="1260"/>
        <v>0</v>
      </c>
      <c r="KX549" s="25">
        <f t="shared" si="1261"/>
        <v>0</v>
      </c>
      <c r="KY549" s="25">
        <f t="shared" si="1262"/>
        <v>0</v>
      </c>
      <c r="KZ549" s="25">
        <f t="shared" si="1263"/>
        <v>0</v>
      </c>
      <c r="LA549" s="25">
        <f t="shared" si="1264"/>
        <v>0</v>
      </c>
      <c r="LB549" s="25">
        <f t="shared" si="1265"/>
        <v>0</v>
      </c>
      <c r="LC549" s="25">
        <f t="shared" si="1266"/>
        <v>0</v>
      </c>
      <c r="LD549" s="25">
        <f t="shared" si="1267"/>
        <v>0</v>
      </c>
      <c r="LE549" s="25">
        <f t="shared" si="1268"/>
        <v>0</v>
      </c>
      <c r="LF549" s="25">
        <f t="shared" si="1269"/>
        <v>0</v>
      </c>
      <c r="LG549" s="25">
        <f t="shared" si="1270"/>
        <v>0</v>
      </c>
      <c r="LH549" s="25">
        <f t="shared" si="1271"/>
        <v>0</v>
      </c>
      <c r="LI549" s="25">
        <f t="shared" si="1272"/>
        <v>0</v>
      </c>
      <c r="LJ549" s="25">
        <f t="shared" si="866"/>
        <v>0</v>
      </c>
      <c r="LK549" s="25">
        <f t="shared" si="867"/>
        <v>0</v>
      </c>
      <c r="LL549" s="25">
        <f t="shared" si="1273"/>
        <v>0</v>
      </c>
      <c r="LM549" s="25">
        <f t="shared" si="868"/>
        <v>0</v>
      </c>
      <c r="LN549" s="25">
        <f t="shared" si="869"/>
        <v>0</v>
      </c>
      <c r="LO549" s="30"/>
      <c r="LP549" s="30"/>
      <c r="LQ549" s="30"/>
      <c r="LR549" s="25">
        <f t="shared" si="1274"/>
        <v>0</v>
      </c>
      <c r="LS549" s="25">
        <f t="shared" si="1275"/>
        <v>0</v>
      </c>
      <c r="LT549" s="25">
        <f t="shared" si="1276"/>
        <v>0</v>
      </c>
      <c r="LU549" s="25">
        <f t="shared" si="1277"/>
        <v>0</v>
      </c>
      <c r="LV549" s="25">
        <f t="shared" si="1278"/>
        <v>0</v>
      </c>
      <c r="LW549" s="25">
        <f t="shared" si="1279"/>
        <v>0</v>
      </c>
      <c r="LX549" s="25">
        <f t="shared" si="1280"/>
        <v>0</v>
      </c>
      <c r="LY549" s="25">
        <f t="shared" si="1281"/>
        <v>0</v>
      </c>
      <c r="LZ549" s="25">
        <f t="shared" si="1282"/>
        <v>0</v>
      </c>
      <c r="MA549" s="25">
        <f t="shared" si="1283"/>
        <v>0</v>
      </c>
      <c r="MB549" s="25">
        <f t="shared" si="1284"/>
        <v>0</v>
      </c>
      <c r="MC549" s="25">
        <f t="shared" si="1285"/>
        <v>0</v>
      </c>
      <c r="MD549" s="25">
        <f t="shared" si="1286"/>
        <v>0</v>
      </c>
      <c r="ME549" s="25">
        <f t="shared" si="870"/>
        <v>0</v>
      </c>
      <c r="MF549" s="25">
        <f t="shared" si="871"/>
        <v>0</v>
      </c>
      <c r="MG549" s="25">
        <f t="shared" si="1287"/>
        <v>0</v>
      </c>
      <c r="MH549" s="25">
        <f t="shared" si="872"/>
        <v>0</v>
      </c>
      <c r="MI549" s="25">
        <f t="shared" si="873"/>
        <v>0</v>
      </c>
      <c r="MJ549" s="30"/>
      <c r="MK549" s="30"/>
      <c r="ML549" s="30"/>
      <c r="MM549" s="25">
        <f t="shared" si="1288"/>
        <v>0</v>
      </c>
      <c r="MN549" s="25">
        <f t="shared" si="1289"/>
        <v>0</v>
      </c>
      <c r="MO549" s="25">
        <f t="shared" si="1290"/>
        <v>0</v>
      </c>
      <c r="MP549" s="25">
        <f t="shared" si="1291"/>
        <v>0</v>
      </c>
      <c r="MQ549" s="25">
        <f t="shared" si="1292"/>
        <v>0</v>
      </c>
      <c r="MR549" s="25">
        <f t="shared" si="1293"/>
        <v>0</v>
      </c>
      <c r="MS549" s="25">
        <f t="shared" si="1294"/>
        <v>0</v>
      </c>
      <c r="MT549" s="25">
        <f t="shared" si="1295"/>
        <v>0</v>
      </c>
      <c r="MU549" s="25">
        <f t="shared" si="1296"/>
        <v>0</v>
      </c>
      <c r="MV549" s="25">
        <f t="shared" si="1297"/>
        <v>0</v>
      </c>
      <c r="MW549" s="25">
        <f t="shared" si="1298"/>
        <v>0</v>
      </c>
      <c r="MX549" s="25">
        <f t="shared" si="1299"/>
        <v>0</v>
      </c>
      <c r="MY549" s="25">
        <f t="shared" si="1300"/>
        <v>0</v>
      </c>
      <c r="MZ549" s="25">
        <f t="shared" si="874"/>
        <v>0</v>
      </c>
      <c r="NA549" s="25">
        <f t="shared" si="875"/>
        <v>0</v>
      </c>
      <c r="NB549" s="25">
        <f t="shared" si="1301"/>
        <v>0</v>
      </c>
      <c r="NC549" s="25">
        <f t="shared" si="876"/>
        <v>0</v>
      </c>
      <c r="ND549" s="25">
        <f t="shared" si="877"/>
        <v>0</v>
      </c>
      <c r="NE549" s="30"/>
      <c r="NF549" s="30"/>
      <c r="NG549" s="30"/>
      <c r="NH549" s="25">
        <f t="shared" si="1302"/>
        <v>0</v>
      </c>
      <c r="NI549" s="25">
        <f t="shared" si="1303"/>
        <v>0</v>
      </c>
      <c r="NJ549" s="25">
        <f t="shared" si="1304"/>
        <v>0</v>
      </c>
      <c r="NK549" s="25">
        <f t="shared" si="1305"/>
        <v>0</v>
      </c>
      <c r="NL549" s="25">
        <f t="shared" si="1306"/>
        <v>0</v>
      </c>
      <c r="NM549" s="25">
        <f t="shared" si="1307"/>
        <v>0</v>
      </c>
      <c r="NN549" s="25">
        <f t="shared" si="1308"/>
        <v>0</v>
      </c>
      <c r="NO549" s="25">
        <f t="shared" si="1309"/>
        <v>0</v>
      </c>
      <c r="NP549" s="25">
        <f t="shared" si="1310"/>
        <v>0</v>
      </c>
      <c r="NQ549" s="25">
        <f t="shared" si="1311"/>
        <v>0</v>
      </c>
      <c r="NR549" s="25">
        <f t="shared" si="1312"/>
        <v>0</v>
      </c>
      <c r="NS549" s="25">
        <f t="shared" si="1313"/>
        <v>0</v>
      </c>
      <c r="NT549" s="25">
        <f t="shared" si="1314"/>
        <v>0</v>
      </c>
      <c r="NU549" s="25">
        <f t="shared" si="878"/>
        <v>0</v>
      </c>
      <c r="NV549" s="25">
        <f t="shared" si="879"/>
        <v>0</v>
      </c>
      <c r="NW549" s="25">
        <f t="shared" si="1315"/>
        <v>0</v>
      </c>
      <c r="NX549" s="25">
        <f t="shared" si="880"/>
        <v>0</v>
      </c>
      <c r="NY549" s="25">
        <f t="shared" si="881"/>
        <v>0</v>
      </c>
      <c r="NZ549" s="30"/>
      <c r="OA549" s="30"/>
      <c r="OB549" s="30"/>
      <c r="OC549" s="25">
        <f t="shared" si="1316"/>
        <v>0</v>
      </c>
      <c r="OD549" s="25">
        <f t="shared" si="1317"/>
        <v>0</v>
      </c>
      <c r="OE549" s="25">
        <f t="shared" si="1318"/>
        <v>0</v>
      </c>
      <c r="OF549" s="25">
        <f t="shared" si="1319"/>
        <v>0</v>
      </c>
      <c r="OG549" s="25">
        <f t="shared" si="1320"/>
        <v>0</v>
      </c>
      <c r="OH549" s="25">
        <f t="shared" si="1321"/>
        <v>0</v>
      </c>
      <c r="OI549" s="25">
        <f t="shared" si="1322"/>
        <v>0</v>
      </c>
      <c r="OJ549" s="25">
        <f t="shared" si="1323"/>
        <v>0</v>
      </c>
      <c r="OK549" s="25">
        <f t="shared" si="1324"/>
        <v>0</v>
      </c>
      <c r="OL549" s="25">
        <f t="shared" si="1325"/>
        <v>0</v>
      </c>
      <c r="OM549" s="25">
        <f t="shared" si="1326"/>
        <v>0</v>
      </c>
      <c r="ON549" s="25">
        <f t="shared" si="1327"/>
        <v>0</v>
      </c>
      <c r="OO549" s="25">
        <f t="shared" si="1328"/>
        <v>0</v>
      </c>
      <c r="OP549" s="25">
        <f t="shared" si="882"/>
        <v>0</v>
      </c>
      <c r="OQ549" s="25">
        <f t="shared" si="883"/>
        <v>0</v>
      </c>
      <c r="OR549" s="25">
        <f t="shared" si="1329"/>
        <v>0</v>
      </c>
      <c r="OS549" s="25">
        <f t="shared" si="884"/>
        <v>0</v>
      </c>
      <c r="OT549" s="25">
        <f t="shared" si="885"/>
        <v>0</v>
      </c>
      <c r="OU549" s="30"/>
      <c r="OV549" s="30"/>
      <c r="OW549" s="30"/>
      <c r="OX549" s="25">
        <f t="shared" si="1330"/>
        <v>0</v>
      </c>
      <c r="OY549" s="25">
        <f t="shared" si="1331"/>
        <v>0</v>
      </c>
      <c r="OZ549" s="25">
        <f t="shared" si="1332"/>
        <v>0</v>
      </c>
      <c r="PA549" s="25">
        <f t="shared" si="1333"/>
        <v>0</v>
      </c>
      <c r="PB549" s="25">
        <f t="shared" si="1334"/>
        <v>0</v>
      </c>
      <c r="PC549" s="25">
        <f t="shared" si="1335"/>
        <v>0</v>
      </c>
      <c r="PD549" s="25">
        <f t="shared" si="1336"/>
        <v>0</v>
      </c>
      <c r="PE549" s="25">
        <f t="shared" si="1337"/>
        <v>0</v>
      </c>
      <c r="PF549" s="25">
        <f t="shared" si="1338"/>
        <v>0</v>
      </c>
      <c r="PG549" s="25">
        <f t="shared" si="1339"/>
        <v>0</v>
      </c>
      <c r="PH549" s="25">
        <f t="shared" si="1340"/>
        <v>0</v>
      </c>
      <c r="PI549" s="25">
        <f t="shared" si="1341"/>
        <v>0</v>
      </c>
      <c r="PJ549" s="25">
        <f t="shared" si="1342"/>
        <v>0</v>
      </c>
      <c r="PK549" s="25">
        <f t="shared" si="886"/>
        <v>0</v>
      </c>
      <c r="PL549" s="25">
        <f t="shared" si="887"/>
        <v>0</v>
      </c>
      <c r="PM549" s="25">
        <f t="shared" si="1343"/>
        <v>0</v>
      </c>
      <c r="PN549" s="25">
        <f t="shared" si="888"/>
        <v>0</v>
      </c>
      <c r="PO549" s="25">
        <f t="shared" si="889"/>
        <v>0</v>
      </c>
      <c r="PP549" s="30"/>
      <c r="PQ549" s="30"/>
      <c r="PR549" s="30"/>
      <c r="PS549" s="25">
        <f t="shared" si="1344"/>
        <v>0</v>
      </c>
      <c r="PT549" s="25">
        <f t="shared" si="1345"/>
        <v>0</v>
      </c>
      <c r="PU549" s="25">
        <f t="shared" si="1346"/>
        <v>0</v>
      </c>
      <c r="PV549" s="25">
        <f t="shared" si="1347"/>
        <v>0</v>
      </c>
      <c r="PW549" s="25">
        <f t="shared" si="1348"/>
        <v>0</v>
      </c>
      <c r="PX549" s="25">
        <f t="shared" si="1349"/>
        <v>0</v>
      </c>
      <c r="PY549" s="25">
        <f t="shared" si="1350"/>
        <v>0</v>
      </c>
      <c r="PZ549" s="25">
        <f t="shared" si="1351"/>
        <v>0</v>
      </c>
      <c r="QA549" s="25">
        <f t="shared" si="1352"/>
        <v>0</v>
      </c>
      <c r="QB549" s="25">
        <f t="shared" si="1353"/>
        <v>0</v>
      </c>
      <c r="QC549" s="25">
        <f t="shared" si="1354"/>
        <v>0</v>
      </c>
      <c r="QD549" s="25">
        <f t="shared" si="1355"/>
        <v>0</v>
      </c>
      <c r="QE549" s="25">
        <f t="shared" si="1356"/>
        <v>0</v>
      </c>
      <c r="QF549" s="25">
        <f t="shared" si="890"/>
        <v>0</v>
      </c>
      <c r="QG549" s="25">
        <f t="shared" si="891"/>
        <v>0</v>
      </c>
      <c r="QH549" s="25">
        <f t="shared" si="1357"/>
        <v>0</v>
      </c>
      <c r="QI549" s="25">
        <f t="shared" si="892"/>
        <v>0</v>
      </c>
      <c r="QJ549" s="25">
        <f t="shared" si="893"/>
        <v>0</v>
      </c>
      <c r="QK549" s="30"/>
      <c r="QL549" s="30"/>
      <c r="QM549" s="30"/>
      <c r="QN549" s="25">
        <f t="shared" si="1358"/>
        <v>0</v>
      </c>
      <c r="QO549" s="25">
        <f t="shared" si="1359"/>
        <v>0</v>
      </c>
      <c r="QP549" s="25">
        <f t="shared" si="1360"/>
        <v>0</v>
      </c>
      <c r="QQ549" s="25">
        <f t="shared" si="1361"/>
        <v>0</v>
      </c>
      <c r="QR549" s="25">
        <f t="shared" si="1362"/>
        <v>0</v>
      </c>
      <c r="QS549" s="25">
        <f t="shared" si="1363"/>
        <v>0</v>
      </c>
      <c r="QT549" s="25">
        <f t="shared" si="1364"/>
        <v>0</v>
      </c>
      <c r="QU549" s="25">
        <f t="shared" si="1365"/>
        <v>0</v>
      </c>
      <c r="QV549" s="25">
        <f t="shared" si="1366"/>
        <v>0</v>
      </c>
      <c r="QW549" s="25">
        <f t="shared" si="1367"/>
        <v>0</v>
      </c>
      <c r="QX549" s="25">
        <f t="shared" si="1368"/>
        <v>0</v>
      </c>
      <c r="QY549" s="25">
        <f t="shared" si="1369"/>
        <v>0</v>
      </c>
      <c r="QZ549" s="25">
        <f t="shared" si="1370"/>
        <v>0</v>
      </c>
      <c r="RA549" s="25">
        <f t="shared" si="894"/>
        <v>0</v>
      </c>
      <c r="RB549" s="25">
        <f t="shared" si="895"/>
        <v>0</v>
      </c>
      <c r="RC549" s="25">
        <f t="shared" si="1371"/>
        <v>0</v>
      </c>
      <c r="RD549" s="25">
        <f t="shared" si="896"/>
        <v>0</v>
      </c>
      <c r="RE549" s="25">
        <f t="shared" si="897"/>
        <v>0</v>
      </c>
      <c r="RF549" s="30"/>
      <c r="RG549" s="30"/>
      <c r="RH549" s="30"/>
      <c r="RI549" s="25">
        <f t="shared" si="1372"/>
        <v>0</v>
      </c>
      <c r="RJ549" s="25">
        <f t="shared" si="1373"/>
        <v>0</v>
      </c>
      <c r="RK549" s="25">
        <f t="shared" si="1374"/>
        <v>0</v>
      </c>
      <c r="RL549" s="25">
        <f t="shared" si="1375"/>
        <v>0</v>
      </c>
      <c r="RM549" s="25">
        <f t="shared" si="1376"/>
        <v>0</v>
      </c>
      <c r="RN549" s="25">
        <f t="shared" si="1377"/>
        <v>0</v>
      </c>
      <c r="RO549" s="25">
        <f t="shared" si="1378"/>
        <v>0</v>
      </c>
      <c r="RP549" s="25">
        <f t="shared" si="1379"/>
        <v>0</v>
      </c>
      <c r="RQ549" s="25">
        <f t="shared" si="1380"/>
        <v>0</v>
      </c>
      <c r="RR549" s="25">
        <f t="shared" si="1381"/>
        <v>0</v>
      </c>
      <c r="RS549" s="25">
        <f t="shared" si="1382"/>
        <v>0</v>
      </c>
      <c r="RT549" s="25">
        <f t="shared" si="1383"/>
        <v>0</v>
      </c>
      <c r="RU549" s="25">
        <f t="shared" si="1384"/>
        <v>0</v>
      </c>
      <c r="RV549" s="25">
        <f t="shared" si="898"/>
        <v>0</v>
      </c>
      <c r="RW549" s="25">
        <f t="shared" si="899"/>
        <v>0</v>
      </c>
      <c r="RX549" s="25">
        <f t="shared" si="1385"/>
        <v>0</v>
      </c>
      <c r="RY549" s="25">
        <f t="shared" si="900"/>
        <v>0</v>
      </c>
      <c r="RZ549" s="25">
        <f t="shared" si="901"/>
        <v>0</v>
      </c>
      <c r="SA549" s="30"/>
      <c r="SB549" s="30"/>
      <c r="SC549" s="30"/>
      <c r="SD549" s="25">
        <f t="shared" si="1386"/>
        <v>0</v>
      </c>
      <c r="SE549" s="25">
        <f t="shared" si="1387"/>
        <v>0</v>
      </c>
      <c r="SF549" s="25">
        <f t="shared" si="1388"/>
        <v>0</v>
      </c>
      <c r="SG549" s="25">
        <f t="shared" si="1389"/>
        <v>0</v>
      </c>
      <c r="SH549" s="25">
        <f t="shared" si="1390"/>
        <v>0</v>
      </c>
      <c r="SI549" s="25">
        <f t="shared" si="1391"/>
        <v>0</v>
      </c>
      <c r="SJ549" s="25">
        <f t="shared" si="1392"/>
        <v>0</v>
      </c>
      <c r="SK549" s="25">
        <f t="shared" si="1393"/>
        <v>0</v>
      </c>
      <c r="SL549" s="25">
        <f t="shared" si="1394"/>
        <v>0</v>
      </c>
      <c r="SM549" s="25">
        <f t="shared" si="1395"/>
        <v>0</v>
      </c>
      <c r="SN549" s="25">
        <f t="shared" si="1396"/>
        <v>0</v>
      </c>
      <c r="SO549" s="25">
        <f t="shared" si="1397"/>
        <v>0</v>
      </c>
      <c r="SP549" s="25">
        <f t="shared" si="1398"/>
        <v>0</v>
      </c>
      <c r="SQ549" s="25">
        <f t="shared" si="902"/>
        <v>0</v>
      </c>
      <c r="SR549" s="25">
        <f t="shared" si="903"/>
        <v>0</v>
      </c>
      <c r="SS549" s="25">
        <f t="shared" si="1399"/>
        <v>0</v>
      </c>
      <c r="ST549" s="25">
        <f t="shared" si="904"/>
        <v>0</v>
      </c>
      <c r="SU549" s="25">
        <f t="shared" si="905"/>
        <v>0</v>
      </c>
      <c r="SV549" s="30"/>
      <c r="SW549" s="30"/>
      <c r="SX549" s="30"/>
      <c r="SY549" s="25">
        <f t="shared" si="1401"/>
        <v>0</v>
      </c>
      <c r="SZ549" s="25">
        <f t="shared" si="1402"/>
        <v>0</v>
      </c>
      <c r="TA549" s="25">
        <f t="shared" si="1403"/>
        <v>0</v>
      </c>
      <c r="TB549" s="25">
        <f t="shared" si="1404"/>
        <v>0</v>
      </c>
      <c r="TC549" s="25">
        <f t="shared" si="1405"/>
        <v>0</v>
      </c>
      <c r="TD549" s="25">
        <f t="shared" si="1406"/>
        <v>0</v>
      </c>
      <c r="TE549" s="25">
        <f t="shared" si="1407"/>
        <v>0</v>
      </c>
      <c r="TF549" s="25">
        <f t="shared" si="1408"/>
        <v>0</v>
      </c>
      <c r="TG549" s="25">
        <f t="shared" si="1409"/>
        <v>0</v>
      </c>
      <c r="TH549" s="25">
        <f t="shared" si="1410"/>
        <v>0</v>
      </c>
      <c r="TI549" s="25">
        <f t="shared" si="1411"/>
        <v>0</v>
      </c>
      <c r="TJ549" s="25">
        <f t="shared" si="1412"/>
        <v>0</v>
      </c>
      <c r="TK549" s="25">
        <f t="shared" si="1413"/>
        <v>0</v>
      </c>
      <c r="TL549" s="25">
        <f t="shared" si="906"/>
        <v>0</v>
      </c>
      <c r="TM549" s="25">
        <f t="shared" si="907"/>
        <v>0</v>
      </c>
      <c r="TN549" s="25">
        <f t="shared" si="1414"/>
        <v>0</v>
      </c>
      <c r="TO549" s="25">
        <f t="shared" si="908"/>
        <v>0</v>
      </c>
      <c r="TP549" s="25">
        <f t="shared" si="909"/>
        <v>0</v>
      </c>
      <c r="TQ549" s="30"/>
      <c r="TR549" s="30"/>
      <c r="TS549" s="30"/>
      <c r="TT549" s="25">
        <f t="shared" si="1415"/>
        <v>0</v>
      </c>
      <c r="TU549" s="25">
        <f t="shared" si="1416"/>
        <v>0</v>
      </c>
      <c r="TV549" s="25">
        <f t="shared" si="1417"/>
        <v>0</v>
      </c>
      <c r="TW549" s="25">
        <f t="shared" si="1418"/>
        <v>0</v>
      </c>
      <c r="TX549" s="25">
        <f t="shared" si="1419"/>
        <v>0</v>
      </c>
      <c r="TY549" s="25">
        <f t="shared" si="1420"/>
        <v>0</v>
      </c>
      <c r="TZ549" s="25">
        <f t="shared" si="1421"/>
        <v>0</v>
      </c>
      <c r="UA549" s="25">
        <f t="shared" si="1422"/>
        <v>0</v>
      </c>
      <c r="UB549" s="25">
        <f t="shared" si="1423"/>
        <v>0</v>
      </c>
      <c r="UC549" s="25">
        <f t="shared" si="1424"/>
        <v>0</v>
      </c>
      <c r="UD549" s="25">
        <f t="shared" si="1425"/>
        <v>0</v>
      </c>
      <c r="UE549" s="25">
        <f t="shared" si="1426"/>
        <v>0</v>
      </c>
      <c r="UF549" s="25">
        <f t="shared" si="1427"/>
        <v>0</v>
      </c>
      <c r="UG549" s="25">
        <f t="shared" si="910"/>
        <v>0</v>
      </c>
      <c r="UH549" s="25">
        <f t="shared" si="911"/>
        <v>0</v>
      </c>
      <c r="UI549" s="25">
        <f t="shared" si="1428"/>
        <v>0</v>
      </c>
      <c r="UJ549" s="25">
        <f t="shared" si="912"/>
        <v>0</v>
      </c>
      <c r="UK549" s="25">
        <f t="shared" si="913"/>
        <v>0</v>
      </c>
      <c r="UL549" s="30"/>
      <c r="UM549" s="30"/>
      <c r="UN549" s="30"/>
      <c r="UO549" s="25">
        <f t="shared" si="1429"/>
        <v>0</v>
      </c>
      <c r="UP549" s="25">
        <f t="shared" si="1430"/>
        <v>0</v>
      </c>
      <c r="UQ549" s="25">
        <f t="shared" si="1431"/>
        <v>0</v>
      </c>
      <c r="UR549" s="25">
        <f t="shared" si="1432"/>
        <v>0</v>
      </c>
      <c r="US549" s="25">
        <f t="shared" si="1433"/>
        <v>0</v>
      </c>
      <c r="UT549" s="25">
        <f t="shared" si="1434"/>
        <v>0</v>
      </c>
      <c r="UU549" s="25">
        <f t="shared" si="1435"/>
        <v>0</v>
      </c>
      <c r="UV549" s="25">
        <f t="shared" si="1436"/>
        <v>0</v>
      </c>
      <c r="UW549" s="25">
        <f t="shared" si="1437"/>
        <v>0</v>
      </c>
      <c r="UX549" s="25">
        <f t="shared" si="1438"/>
        <v>0</v>
      </c>
      <c r="UY549" s="25">
        <f t="shared" si="1439"/>
        <v>0</v>
      </c>
      <c r="UZ549" s="25">
        <f t="shared" si="1440"/>
        <v>0</v>
      </c>
      <c r="VA549" s="25">
        <f t="shared" si="1441"/>
        <v>0</v>
      </c>
      <c r="VB549" s="25">
        <f t="shared" si="914"/>
        <v>0</v>
      </c>
      <c r="VC549" s="25">
        <f t="shared" si="915"/>
        <v>0</v>
      </c>
      <c r="VD549" s="25">
        <f t="shared" si="1442"/>
        <v>0</v>
      </c>
      <c r="VE549" s="25">
        <f t="shared" si="916"/>
        <v>0</v>
      </c>
      <c r="VF549" s="25">
        <f t="shared" si="917"/>
        <v>0</v>
      </c>
      <c r="VG549" s="30"/>
      <c r="VH549" s="30"/>
      <c r="VI549" s="30"/>
      <c r="VJ549" s="25">
        <f t="shared" si="1444"/>
        <v>0</v>
      </c>
      <c r="VK549" s="25">
        <f t="shared" si="1445"/>
        <v>0</v>
      </c>
      <c r="VL549" s="25">
        <f t="shared" si="1446"/>
        <v>0</v>
      </c>
      <c r="VM549" s="25">
        <f t="shared" si="1447"/>
        <v>0</v>
      </c>
      <c r="VN549" s="25">
        <f t="shared" si="1448"/>
        <v>0</v>
      </c>
      <c r="VO549" s="25">
        <f t="shared" si="1449"/>
        <v>0</v>
      </c>
      <c r="VP549" s="25">
        <f t="shared" si="1450"/>
        <v>0</v>
      </c>
      <c r="VQ549" s="25">
        <f t="shared" si="1451"/>
        <v>0</v>
      </c>
      <c r="VR549" s="25">
        <f t="shared" si="1452"/>
        <v>0</v>
      </c>
      <c r="VS549" s="25">
        <f t="shared" si="1453"/>
        <v>0</v>
      </c>
      <c r="VT549" s="25">
        <f t="shared" si="1454"/>
        <v>0</v>
      </c>
      <c r="VU549" s="25">
        <f t="shared" si="1455"/>
        <v>0</v>
      </c>
      <c r="VV549" s="25">
        <f t="shared" si="1456"/>
        <v>0</v>
      </c>
      <c r="VW549" s="25">
        <f t="shared" si="919"/>
        <v>0</v>
      </c>
      <c r="VX549" s="25">
        <f t="shared" si="920"/>
        <v>0</v>
      </c>
      <c r="VY549" s="25">
        <f t="shared" si="1457"/>
        <v>0</v>
      </c>
      <c r="VZ549" s="25">
        <f t="shared" si="921"/>
        <v>0</v>
      </c>
      <c r="WA549" s="25">
        <f t="shared" si="922"/>
        <v>0</v>
      </c>
      <c r="WB549" s="30"/>
      <c r="WC549" s="30"/>
      <c r="WD549" s="30"/>
      <c r="WE549" s="25">
        <f t="shared" si="1458"/>
        <v>0</v>
      </c>
      <c r="WF549" s="25">
        <f t="shared" si="1459"/>
        <v>0</v>
      </c>
      <c r="WG549" s="25">
        <f t="shared" si="1460"/>
        <v>0</v>
      </c>
      <c r="WH549" s="25">
        <f t="shared" si="1461"/>
        <v>0</v>
      </c>
      <c r="WI549" s="25">
        <f t="shared" si="1462"/>
        <v>0</v>
      </c>
      <c r="WJ549" s="25">
        <f t="shared" si="1463"/>
        <v>0</v>
      </c>
      <c r="WK549" s="25">
        <f t="shared" si="1464"/>
        <v>0</v>
      </c>
      <c r="WL549" s="25">
        <f t="shared" si="1465"/>
        <v>0</v>
      </c>
      <c r="WM549" s="25">
        <f t="shared" si="1466"/>
        <v>0</v>
      </c>
      <c r="WN549" s="25">
        <f t="shared" si="1467"/>
        <v>0</v>
      </c>
      <c r="WO549" s="25">
        <f t="shared" si="1468"/>
        <v>0</v>
      </c>
      <c r="WP549" s="25">
        <f t="shared" si="1469"/>
        <v>0</v>
      </c>
      <c r="WQ549" s="25">
        <f t="shared" si="1470"/>
        <v>0</v>
      </c>
      <c r="WR549" s="25">
        <f t="shared" si="923"/>
        <v>0</v>
      </c>
      <c r="WS549" s="25">
        <f t="shared" si="924"/>
        <v>0</v>
      </c>
      <c r="WT549" s="25">
        <f t="shared" si="1471"/>
        <v>0</v>
      </c>
      <c r="WU549" s="25">
        <f t="shared" si="925"/>
        <v>0</v>
      </c>
      <c r="WV549" s="25">
        <f t="shared" si="926"/>
        <v>0</v>
      </c>
      <c r="WW549" s="30"/>
      <c r="WX549" s="30"/>
      <c r="WY549" s="30"/>
      <c r="WZ549" s="25">
        <f t="shared" si="1472"/>
        <v>0</v>
      </c>
      <c r="XA549" s="25">
        <f t="shared" si="1473"/>
        <v>0</v>
      </c>
      <c r="XB549" s="25">
        <f t="shared" si="1474"/>
        <v>0</v>
      </c>
      <c r="XC549" s="25">
        <f t="shared" si="1475"/>
        <v>0</v>
      </c>
      <c r="XD549" s="25">
        <f t="shared" si="1476"/>
        <v>0</v>
      </c>
      <c r="XE549" s="25">
        <f t="shared" si="1477"/>
        <v>0</v>
      </c>
      <c r="XF549" s="25">
        <f t="shared" si="1478"/>
        <v>0</v>
      </c>
      <c r="XG549" s="25">
        <f t="shared" si="1479"/>
        <v>0</v>
      </c>
      <c r="XH549" s="25">
        <f t="shared" si="1480"/>
        <v>0</v>
      </c>
      <c r="XI549" s="25">
        <f t="shared" si="1481"/>
        <v>0</v>
      </c>
      <c r="XJ549" s="25">
        <f t="shared" si="1482"/>
        <v>0</v>
      </c>
      <c r="XK549" s="25">
        <f t="shared" si="1483"/>
        <v>0</v>
      </c>
      <c r="XL549" s="25">
        <f t="shared" si="1484"/>
        <v>0</v>
      </c>
      <c r="XM549" s="25">
        <f t="shared" si="927"/>
        <v>0</v>
      </c>
      <c r="XN549" s="25">
        <f t="shared" si="928"/>
        <v>0</v>
      </c>
      <c r="XO549" s="25">
        <f t="shared" si="1485"/>
        <v>0</v>
      </c>
      <c r="XP549" s="25">
        <f t="shared" si="929"/>
        <v>0</v>
      </c>
      <c r="XQ549" s="25">
        <f t="shared" si="930"/>
        <v>0</v>
      </c>
      <c r="XR549" s="30"/>
      <c r="XS549" s="30"/>
      <c r="XT549" s="30"/>
      <c r="XU549" s="25">
        <f t="shared" si="1486"/>
        <v>0</v>
      </c>
      <c r="XV549" s="25">
        <f t="shared" si="1487"/>
        <v>0</v>
      </c>
      <c r="XW549" s="25">
        <f t="shared" si="1488"/>
        <v>0</v>
      </c>
      <c r="XX549" s="25">
        <f t="shared" si="1489"/>
        <v>0</v>
      </c>
      <c r="XY549" s="25">
        <f t="shared" si="1490"/>
        <v>0</v>
      </c>
      <c r="XZ549" s="25">
        <f t="shared" si="1491"/>
        <v>0</v>
      </c>
      <c r="YA549" s="25">
        <f t="shared" si="1492"/>
        <v>0</v>
      </c>
      <c r="YB549" s="25">
        <f t="shared" si="1493"/>
        <v>0</v>
      </c>
      <c r="YC549" s="25">
        <f t="shared" si="1494"/>
        <v>0</v>
      </c>
      <c r="YD549" s="25">
        <f t="shared" si="1495"/>
        <v>0</v>
      </c>
      <c r="YE549" s="25">
        <f t="shared" si="1496"/>
        <v>0</v>
      </c>
      <c r="YF549" s="25">
        <f t="shared" si="1497"/>
        <v>0</v>
      </c>
      <c r="YG549" s="25">
        <f t="shared" si="1498"/>
        <v>0</v>
      </c>
      <c r="YH549" s="25">
        <f t="shared" si="931"/>
        <v>0</v>
      </c>
      <c r="YI549" s="25">
        <f t="shared" si="932"/>
        <v>0</v>
      </c>
      <c r="YJ549" s="25">
        <f t="shared" si="1499"/>
        <v>0</v>
      </c>
      <c r="YK549" s="25">
        <f t="shared" si="933"/>
        <v>0</v>
      </c>
      <c r="YL549" s="25">
        <f t="shared" si="934"/>
        <v>0</v>
      </c>
      <c r="YM549" s="30"/>
      <c r="YN549" s="30"/>
      <c r="YO549" s="30"/>
      <c r="YP549" s="25">
        <f t="shared" si="1500"/>
        <v>0</v>
      </c>
      <c r="YQ549" s="25">
        <f t="shared" si="1501"/>
        <v>0</v>
      </c>
      <c r="YR549" s="25">
        <f t="shared" si="1502"/>
        <v>0</v>
      </c>
      <c r="YS549" s="25">
        <f t="shared" si="1503"/>
        <v>0</v>
      </c>
      <c r="YT549" s="25">
        <f t="shared" si="1504"/>
        <v>0</v>
      </c>
      <c r="YU549" s="25">
        <f t="shared" si="1505"/>
        <v>0</v>
      </c>
      <c r="YV549" s="25">
        <f t="shared" si="1506"/>
        <v>0</v>
      </c>
      <c r="YW549" s="25">
        <f t="shared" si="1507"/>
        <v>0</v>
      </c>
      <c r="YX549" s="25">
        <f t="shared" si="1508"/>
        <v>0</v>
      </c>
      <c r="YY549" s="25">
        <f t="shared" si="1509"/>
        <v>0</v>
      </c>
      <c r="YZ549" s="25">
        <f t="shared" si="1510"/>
        <v>0</v>
      </c>
      <c r="ZA549" s="25">
        <f t="shared" si="1511"/>
        <v>0</v>
      </c>
      <c r="ZB549" s="25">
        <f t="shared" si="1512"/>
        <v>0</v>
      </c>
      <c r="ZC549" s="25">
        <f t="shared" si="935"/>
        <v>0</v>
      </c>
      <c r="ZD549" s="25">
        <f t="shared" si="936"/>
        <v>0</v>
      </c>
      <c r="ZE549" s="25">
        <f t="shared" si="1513"/>
        <v>0</v>
      </c>
      <c r="ZF549" s="25">
        <f t="shared" si="937"/>
        <v>0</v>
      </c>
      <c r="ZG549" s="25">
        <f t="shared" si="938"/>
        <v>0</v>
      </c>
      <c r="ZH549" s="30"/>
      <c r="ZI549" s="30"/>
      <c r="ZJ549" s="30"/>
      <c r="ZK549" s="25">
        <f t="shared" si="1514"/>
        <v>0</v>
      </c>
      <c r="ZL549" s="25">
        <f t="shared" si="1515"/>
        <v>0</v>
      </c>
      <c r="ZM549" s="25">
        <f t="shared" si="1516"/>
        <v>0</v>
      </c>
      <c r="ZN549" s="25">
        <f t="shared" si="1517"/>
        <v>0</v>
      </c>
      <c r="ZO549" s="25">
        <f t="shared" si="1518"/>
        <v>0</v>
      </c>
      <c r="ZP549" s="25">
        <f t="shared" si="1519"/>
        <v>0</v>
      </c>
      <c r="ZQ549" s="25">
        <f t="shared" si="1520"/>
        <v>0</v>
      </c>
      <c r="ZR549" s="25">
        <f t="shared" si="1521"/>
        <v>0</v>
      </c>
      <c r="ZS549" s="25">
        <f t="shared" si="1522"/>
        <v>0</v>
      </c>
      <c r="ZT549" s="25">
        <f t="shared" si="1523"/>
        <v>0</v>
      </c>
      <c r="ZU549" s="25">
        <f t="shared" si="1524"/>
        <v>0</v>
      </c>
      <c r="ZV549" s="25">
        <f t="shared" si="1525"/>
        <v>0</v>
      </c>
      <c r="ZW549" s="25">
        <f t="shared" si="1526"/>
        <v>0</v>
      </c>
      <c r="ZX549" s="25">
        <f t="shared" si="939"/>
        <v>0</v>
      </c>
      <c r="ZY549" s="25">
        <f t="shared" si="940"/>
        <v>0</v>
      </c>
      <c r="ZZ549" s="25">
        <f t="shared" si="1527"/>
        <v>0</v>
      </c>
      <c r="AAA549" s="25">
        <f t="shared" si="941"/>
        <v>0</v>
      </c>
      <c r="AAB549" s="25">
        <f t="shared" si="942"/>
        <v>0</v>
      </c>
      <c r="AAC549" s="30"/>
      <c r="AAD549" s="30"/>
      <c r="AAE549" s="30"/>
      <c r="AAF549" s="25">
        <f t="shared" si="1528"/>
        <v>0</v>
      </c>
      <c r="AAG549" s="25">
        <f t="shared" si="1529"/>
        <v>0</v>
      </c>
      <c r="AAH549" s="25">
        <f t="shared" si="1530"/>
        <v>0</v>
      </c>
      <c r="AAI549" s="25">
        <f t="shared" si="1531"/>
        <v>0</v>
      </c>
      <c r="AAJ549" s="25">
        <f t="shared" si="1532"/>
        <v>0</v>
      </c>
      <c r="AAK549" s="25">
        <f t="shared" si="1533"/>
        <v>0</v>
      </c>
      <c r="AAL549" s="25">
        <f t="shared" si="1534"/>
        <v>0</v>
      </c>
      <c r="AAM549" s="25">
        <f t="shared" si="1535"/>
        <v>0</v>
      </c>
      <c r="AAN549" s="25">
        <f t="shared" si="1536"/>
        <v>0</v>
      </c>
      <c r="AAO549" s="25">
        <f t="shared" si="1537"/>
        <v>0</v>
      </c>
      <c r="AAP549" s="25">
        <f t="shared" si="1538"/>
        <v>0</v>
      </c>
      <c r="AAQ549" s="25">
        <f t="shared" si="1539"/>
        <v>0</v>
      </c>
      <c r="AAR549" s="25">
        <f t="shared" si="1540"/>
        <v>0</v>
      </c>
      <c r="AAS549" s="25">
        <f t="shared" si="943"/>
        <v>0</v>
      </c>
      <c r="AAT549" s="25">
        <f t="shared" si="944"/>
        <v>0</v>
      </c>
      <c r="AAU549" s="25">
        <f t="shared" si="1541"/>
        <v>0</v>
      </c>
      <c r="AAV549" s="25">
        <f t="shared" si="945"/>
        <v>0</v>
      </c>
      <c r="AAW549" s="25">
        <f t="shared" si="946"/>
        <v>0</v>
      </c>
      <c r="AAX549" s="30"/>
      <c r="AAY549" s="30"/>
      <c r="AAZ549" s="30"/>
      <c r="ABA549" s="25">
        <f t="shared" si="1542"/>
        <v>0</v>
      </c>
      <c r="ABB549" s="25">
        <f t="shared" si="1543"/>
        <v>0</v>
      </c>
      <c r="ABC549" s="25">
        <f t="shared" si="1544"/>
        <v>0</v>
      </c>
      <c r="ABD549" s="25">
        <f t="shared" si="1545"/>
        <v>0</v>
      </c>
      <c r="ABE549" s="25">
        <f t="shared" si="1546"/>
        <v>0</v>
      </c>
      <c r="ABF549" s="25">
        <f t="shared" si="1547"/>
        <v>0</v>
      </c>
      <c r="ABG549" s="25">
        <f t="shared" si="1548"/>
        <v>0</v>
      </c>
      <c r="ABH549" s="25">
        <f t="shared" si="1549"/>
        <v>0</v>
      </c>
      <c r="ABI549" s="25">
        <f t="shared" si="1550"/>
        <v>0</v>
      </c>
      <c r="ABJ549" s="25">
        <f t="shared" si="1551"/>
        <v>0</v>
      </c>
      <c r="ABK549" s="25">
        <f t="shared" si="1552"/>
        <v>0</v>
      </c>
      <c r="ABL549" s="25">
        <f t="shared" si="1553"/>
        <v>0</v>
      </c>
      <c r="ABM549" s="25">
        <f t="shared" si="1554"/>
        <v>0</v>
      </c>
      <c r="ABN549" s="25">
        <f t="shared" si="947"/>
        <v>0</v>
      </c>
      <c r="ABO549" s="25">
        <f t="shared" si="948"/>
        <v>0</v>
      </c>
      <c r="ABP549" s="25">
        <f t="shared" si="1555"/>
        <v>0</v>
      </c>
      <c r="ABQ549" s="25">
        <f t="shared" si="949"/>
        <v>0</v>
      </c>
      <c r="ABR549" s="25">
        <f t="shared" si="950"/>
        <v>0</v>
      </c>
      <c r="ABS549" s="30"/>
      <c r="ABT549" s="30"/>
      <c r="ABU549" s="30"/>
      <c r="ABV549" s="25">
        <f t="shared" si="1556"/>
        <v>0</v>
      </c>
      <c r="ABW549" s="25">
        <f t="shared" si="1557"/>
        <v>0</v>
      </c>
      <c r="ABX549" s="25">
        <f t="shared" si="1558"/>
        <v>0</v>
      </c>
      <c r="ABY549" s="25">
        <f t="shared" si="1559"/>
        <v>0</v>
      </c>
      <c r="ABZ549" s="25">
        <f t="shared" si="1560"/>
        <v>0</v>
      </c>
      <c r="ACA549" s="25">
        <f t="shared" si="1561"/>
        <v>0</v>
      </c>
      <c r="ACB549" s="25">
        <f t="shared" si="1562"/>
        <v>0</v>
      </c>
      <c r="ACC549" s="25">
        <f t="shared" si="1563"/>
        <v>0</v>
      </c>
      <c r="ACD549" s="25">
        <f t="shared" si="1564"/>
        <v>0</v>
      </c>
      <c r="ACE549" s="25">
        <f t="shared" si="1565"/>
        <v>0</v>
      </c>
      <c r="ACF549" s="25">
        <f t="shared" si="1566"/>
        <v>0</v>
      </c>
      <c r="ACG549" s="25">
        <f t="shared" si="1567"/>
        <v>0</v>
      </c>
      <c r="ACH549" s="25">
        <f t="shared" si="1568"/>
        <v>0</v>
      </c>
      <c r="ACI549" s="25">
        <f t="shared" si="951"/>
        <v>0</v>
      </c>
      <c r="ACJ549" s="25">
        <f t="shared" si="952"/>
        <v>0</v>
      </c>
      <c r="ACK549" s="25">
        <f t="shared" si="1569"/>
        <v>0</v>
      </c>
      <c r="ACL549" s="25">
        <f t="shared" si="953"/>
        <v>0</v>
      </c>
      <c r="ACM549" s="25">
        <f t="shared" si="954"/>
        <v>0</v>
      </c>
      <c r="ACN549" s="30"/>
      <c r="ACO549" s="30"/>
      <c r="ACP549" s="30"/>
      <c r="ACQ549" s="25">
        <f t="shared" si="1570"/>
        <v>0</v>
      </c>
      <c r="ACR549" s="25">
        <f t="shared" si="1571"/>
        <v>0</v>
      </c>
      <c r="ACS549" s="25">
        <f t="shared" si="1572"/>
        <v>0</v>
      </c>
      <c r="ACT549" s="25">
        <f t="shared" si="1573"/>
        <v>0</v>
      </c>
      <c r="ACU549" s="25">
        <f t="shared" si="1574"/>
        <v>0</v>
      </c>
      <c r="ACV549" s="25">
        <f t="shared" si="1575"/>
        <v>0</v>
      </c>
      <c r="ACW549" s="25">
        <f t="shared" si="1576"/>
        <v>0</v>
      </c>
      <c r="ACX549" s="25">
        <f t="shared" si="1577"/>
        <v>0</v>
      </c>
      <c r="ACY549" s="25">
        <f t="shared" si="1578"/>
        <v>0</v>
      </c>
      <c r="ACZ549" s="25">
        <f t="shared" si="1579"/>
        <v>0</v>
      </c>
      <c r="ADA549" s="25">
        <f t="shared" si="1580"/>
        <v>0</v>
      </c>
      <c r="ADB549" s="25">
        <f t="shared" si="1581"/>
        <v>0</v>
      </c>
      <c r="ADC549" s="25">
        <f t="shared" si="1582"/>
        <v>0</v>
      </c>
      <c r="ADD549" s="25">
        <f t="shared" si="955"/>
        <v>0</v>
      </c>
      <c r="ADE549" s="25">
        <f t="shared" si="956"/>
        <v>0</v>
      </c>
      <c r="ADF549" s="25">
        <f t="shared" si="1583"/>
        <v>0</v>
      </c>
      <c r="ADG549" s="25">
        <f t="shared" si="957"/>
        <v>0</v>
      </c>
      <c r="ADH549" s="25">
        <f t="shared" si="958"/>
        <v>0</v>
      </c>
      <c r="ADI549" s="30"/>
      <c r="ADJ549" s="30"/>
      <c r="ADK549" s="30"/>
      <c r="ADL549" s="25">
        <f t="shared" si="1584"/>
        <v>0</v>
      </c>
      <c r="ADM549" s="25">
        <f t="shared" si="1585"/>
        <v>0</v>
      </c>
      <c r="ADN549" s="25">
        <f t="shared" si="1586"/>
        <v>0</v>
      </c>
      <c r="ADO549" s="25">
        <f t="shared" si="1587"/>
        <v>0</v>
      </c>
      <c r="ADP549" s="25">
        <f t="shared" si="1588"/>
        <v>0</v>
      </c>
      <c r="ADQ549" s="25">
        <f t="shared" si="1589"/>
        <v>0</v>
      </c>
      <c r="ADR549" s="25">
        <f t="shared" si="1590"/>
        <v>0</v>
      </c>
      <c r="ADS549" s="25">
        <f t="shared" si="1591"/>
        <v>0</v>
      </c>
      <c r="ADT549" s="25">
        <f t="shared" si="1592"/>
        <v>0</v>
      </c>
      <c r="ADU549" s="25">
        <f t="shared" si="1593"/>
        <v>0</v>
      </c>
      <c r="ADV549" s="25">
        <f t="shared" si="1594"/>
        <v>0</v>
      </c>
      <c r="ADW549" s="25">
        <f t="shared" si="1595"/>
        <v>0</v>
      </c>
      <c r="ADX549" s="25">
        <f t="shared" si="1596"/>
        <v>0</v>
      </c>
      <c r="ADY549" s="25">
        <f t="shared" si="959"/>
        <v>0</v>
      </c>
      <c r="ADZ549" s="25">
        <f t="shared" si="960"/>
        <v>0</v>
      </c>
      <c r="AEA549" s="25">
        <f t="shared" si="1597"/>
        <v>0</v>
      </c>
      <c r="AEB549" s="25">
        <f t="shared" si="961"/>
        <v>0</v>
      </c>
      <c r="AEC549" s="25">
        <f t="shared" si="962"/>
        <v>0</v>
      </c>
      <c r="AED549" s="30"/>
      <c r="AEE549" s="30"/>
      <c r="AEF549" s="30"/>
      <c r="AEG549" s="25">
        <f t="shared" si="1598"/>
        <v>0</v>
      </c>
      <c r="AEH549" s="25">
        <f t="shared" si="1599"/>
        <v>0</v>
      </c>
      <c r="AEI549" s="25">
        <f t="shared" si="1600"/>
        <v>0</v>
      </c>
      <c r="AEJ549" s="25">
        <f t="shared" si="1601"/>
        <v>0</v>
      </c>
      <c r="AEK549" s="25">
        <f t="shared" si="1602"/>
        <v>0</v>
      </c>
      <c r="AEL549" s="25">
        <f t="shared" si="1603"/>
        <v>0</v>
      </c>
      <c r="AEM549" s="25">
        <f t="shared" si="1604"/>
        <v>0</v>
      </c>
      <c r="AEN549" s="25">
        <f t="shared" si="1605"/>
        <v>0</v>
      </c>
      <c r="AEO549" s="25">
        <f t="shared" si="1606"/>
        <v>0</v>
      </c>
      <c r="AEP549" s="25">
        <f t="shared" si="1607"/>
        <v>0</v>
      </c>
      <c r="AEQ549" s="25">
        <f t="shared" si="1608"/>
        <v>0</v>
      </c>
      <c r="AER549" s="25">
        <f t="shared" si="1609"/>
        <v>0</v>
      </c>
      <c r="AES549" s="25">
        <f t="shared" si="1610"/>
        <v>0</v>
      </c>
      <c r="AET549" s="25">
        <f t="shared" si="963"/>
        <v>0</v>
      </c>
      <c r="AEU549" s="25">
        <f t="shared" si="964"/>
        <v>0</v>
      </c>
      <c r="AEV549" s="25">
        <f t="shared" si="1611"/>
        <v>0</v>
      </c>
      <c r="AEW549" s="25">
        <f t="shared" si="965"/>
        <v>0</v>
      </c>
      <c r="AEX549" s="25">
        <f t="shared" si="966"/>
        <v>0</v>
      </c>
      <c r="AEY549" s="30"/>
      <c r="AEZ549" s="30"/>
      <c r="AFA549" s="30"/>
      <c r="AFB549" s="25">
        <f t="shared" si="1612"/>
        <v>0</v>
      </c>
      <c r="AFC549" s="25">
        <f t="shared" si="1613"/>
        <v>0</v>
      </c>
      <c r="AFD549" s="25">
        <f t="shared" si="1614"/>
        <v>0</v>
      </c>
      <c r="AFE549" s="25">
        <f t="shared" si="1615"/>
        <v>0</v>
      </c>
      <c r="AFF549" s="25">
        <f t="shared" si="1616"/>
        <v>0</v>
      </c>
      <c r="AFG549" s="25">
        <f t="shared" si="1617"/>
        <v>0</v>
      </c>
      <c r="AFH549" s="25">
        <f t="shared" si="1618"/>
        <v>0</v>
      </c>
      <c r="AFI549" s="25">
        <f t="shared" si="1619"/>
        <v>0</v>
      </c>
      <c r="AFJ549" s="25">
        <f t="shared" si="1620"/>
        <v>0</v>
      </c>
      <c r="AFK549" s="25">
        <f t="shared" si="1621"/>
        <v>0</v>
      </c>
      <c r="AFL549" s="25">
        <f t="shared" si="1622"/>
        <v>0</v>
      </c>
      <c r="AFM549" s="25">
        <f t="shared" si="1623"/>
        <v>0</v>
      </c>
      <c r="AFN549" s="25">
        <f t="shared" si="1624"/>
        <v>0</v>
      </c>
      <c r="AFO549" s="25">
        <f t="shared" si="967"/>
        <v>0</v>
      </c>
      <c r="AFP549" s="25">
        <f t="shared" si="968"/>
        <v>0</v>
      </c>
      <c r="AFQ549" s="25">
        <f t="shared" si="1625"/>
        <v>0</v>
      </c>
      <c r="AFR549" s="25">
        <f t="shared" si="969"/>
        <v>0</v>
      </c>
      <c r="AFS549" s="25">
        <f t="shared" si="970"/>
        <v>0</v>
      </c>
      <c r="AFT549" s="30"/>
      <c r="AFU549" s="30"/>
      <c r="AFV549" s="30"/>
      <c r="AFW549" s="25">
        <f t="shared" si="1626"/>
        <v>0</v>
      </c>
      <c r="AFX549" s="25">
        <f t="shared" si="1627"/>
        <v>0</v>
      </c>
      <c r="AFY549" s="25">
        <f t="shared" si="1628"/>
        <v>0</v>
      </c>
      <c r="AFZ549" s="25">
        <f t="shared" si="1629"/>
        <v>0</v>
      </c>
      <c r="AGA549" s="25">
        <f t="shared" si="1630"/>
        <v>0</v>
      </c>
      <c r="AGB549" s="25">
        <f t="shared" si="1631"/>
        <v>0</v>
      </c>
      <c r="AGC549" s="25">
        <f t="shared" si="1632"/>
        <v>0</v>
      </c>
      <c r="AGD549" s="25">
        <f t="shared" si="1633"/>
        <v>0</v>
      </c>
      <c r="AGE549" s="25">
        <f t="shared" si="1634"/>
        <v>0</v>
      </c>
      <c r="AGF549" s="25">
        <f t="shared" si="1635"/>
        <v>0</v>
      </c>
      <c r="AGG549" s="25">
        <f t="shared" si="1636"/>
        <v>0</v>
      </c>
      <c r="AGH549" s="25">
        <f t="shared" si="1637"/>
        <v>0</v>
      </c>
      <c r="AGI549" s="25">
        <f t="shared" si="1638"/>
        <v>0</v>
      </c>
      <c r="AGJ549" s="25">
        <f t="shared" si="971"/>
        <v>0</v>
      </c>
      <c r="AGK549" s="25">
        <f t="shared" si="972"/>
        <v>0</v>
      </c>
      <c r="AGL549" s="25">
        <f t="shared" si="1639"/>
        <v>0</v>
      </c>
      <c r="AGM549" s="25">
        <f t="shared" si="973"/>
        <v>0</v>
      </c>
      <c r="AGN549" s="25">
        <f t="shared" si="974"/>
        <v>0</v>
      </c>
      <c r="AGO549" s="30"/>
      <c r="AGP549" s="30"/>
      <c r="AGQ549" s="30"/>
      <c r="AGR549" s="25">
        <f t="shared" si="1640"/>
        <v>0</v>
      </c>
      <c r="AGS549" s="25">
        <f t="shared" si="1641"/>
        <v>0</v>
      </c>
      <c r="AGT549" s="25">
        <f t="shared" si="1642"/>
        <v>0</v>
      </c>
      <c r="AGU549" s="25">
        <f t="shared" si="1643"/>
        <v>0</v>
      </c>
      <c r="AGV549" s="25">
        <f t="shared" si="1644"/>
        <v>0</v>
      </c>
      <c r="AGW549" s="25">
        <f t="shared" si="1645"/>
        <v>0</v>
      </c>
      <c r="AGX549" s="25">
        <f t="shared" si="1646"/>
        <v>0</v>
      </c>
      <c r="AGY549" s="25">
        <f t="shared" si="1647"/>
        <v>0</v>
      </c>
      <c r="AGZ549" s="25">
        <f t="shared" si="1648"/>
        <v>0</v>
      </c>
      <c r="AHA549" s="25">
        <f t="shared" si="1649"/>
        <v>0</v>
      </c>
      <c r="AHB549" s="25">
        <f t="shared" si="1650"/>
        <v>0</v>
      </c>
      <c r="AHC549" s="25">
        <f t="shared" si="1651"/>
        <v>0</v>
      </c>
      <c r="AHD549" s="25">
        <f t="shared" si="1652"/>
        <v>0</v>
      </c>
      <c r="AHE549" s="25">
        <f t="shared" si="975"/>
        <v>0</v>
      </c>
      <c r="AHF549" s="25">
        <f t="shared" si="976"/>
        <v>0</v>
      </c>
      <c r="AHG549" s="25">
        <f t="shared" si="1653"/>
        <v>0</v>
      </c>
      <c r="AHH549" s="25">
        <f t="shared" si="977"/>
        <v>0</v>
      </c>
      <c r="AHI549" s="25">
        <f t="shared" si="978"/>
        <v>0</v>
      </c>
      <c r="AHJ549" s="30"/>
      <c r="AHK549" s="30"/>
      <c r="AHL549" s="30"/>
      <c r="AHM549" s="25">
        <f t="shared" si="1654"/>
        <v>0</v>
      </c>
      <c r="AHN549" s="25">
        <f t="shared" si="1655"/>
        <v>0</v>
      </c>
      <c r="AHO549" s="25">
        <f t="shared" si="1656"/>
        <v>0</v>
      </c>
      <c r="AHP549" s="25">
        <f t="shared" si="1657"/>
        <v>0</v>
      </c>
      <c r="AHQ549" s="25">
        <f t="shared" si="1658"/>
        <v>0</v>
      </c>
      <c r="AHR549" s="25">
        <f t="shared" si="1659"/>
        <v>0</v>
      </c>
      <c r="AHS549" s="25">
        <f t="shared" si="1660"/>
        <v>0</v>
      </c>
      <c r="AHT549" s="25">
        <f t="shared" si="1661"/>
        <v>0</v>
      </c>
      <c r="AHU549" s="25">
        <f t="shared" si="1662"/>
        <v>0</v>
      </c>
      <c r="AHV549" s="25">
        <f t="shared" si="1663"/>
        <v>0</v>
      </c>
      <c r="AHW549" s="25">
        <f t="shared" si="1664"/>
        <v>0</v>
      </c>
      <c r="AHX549" s="25">
        <f t="shared" si="1665"/>
        <v>0</v>
      </c>
      <c r="AHY549" s="25">
        <f t="shared" si="1666"/>
        <v>0</v>
      </c>
      <c r="AHZ549" s="25">
        <f t="shared" si="979"/>
        <v>0</v>
      </c>
      <c r="AIA549" s="25">
        <f t="shared" si="980"/>
        <v>0</v>
      </c>
      <c r="AIB549" s="25">
        <f t="shared" si="1667"/>
        <v>0</v>
      </c>
      <c r="AIC549" s="25">
        <f t="shared" si="981"/>
        <v>0</v>
      </c>
      <c r="AID549" s="25">
        <f t="shared" si="982"/>
        <v>0</v>
      </c>
      <c r="AIE549" s="30"/>
      <c r="AIF549" s="30"/>
      <c r="AIG549" s="30"/>
      <c r="AIH549" s="25">
        <f t="shared" si="1669"/>
        <v>0</v>
      </c>
      <c r="AII549" s="25">
        <f t="shared" si="1670"/>
        <v>0</v>
      </c>
      <c r="AIJ549" s="25">
        <f t="shared" si="1671"/>
        <v>0</v>
      </c>
      <c r="AIK549" s="25">
        <f t="shared" si="1672"/>
        <v>0</v>
      </c>
      <c r="AIL549" s="25">
        <f t="shared" si="1673"/>
        <v>0</v>
      </c>
      <c r="AIM549" s="25">
        <f t="shared" si="1674"/>
        <v>0</v>
      </c>
      <c r="AIN549" s="25">
        <f t="shared" si="1675"/>
        <v>0</v>
      </c>
      <c r="AIO549" s="25">
        <f t="shared" si="1676"/>
        <v>0</v>
      </c>
      <c r="AIP549" s="25">
        <f t="shared" si="1677"/>
        <v>0</v>
      </c>
      <c r="AIQ549" s="25">
        <f t="shared" si="1678"/>
        <v>0</v>
      </c>
      <c r="AIR549" s="25">
        <f t="shared" si="1679"/>
        <v>0</v>
      </c>
      <c r="AIS549" s="25">
        <f t="shared" si="1680"/>
        <v>0</v>
      </c>
      <c r="AIT549" s="25">
        <f t="shared" si="1681"/>
        <v>0</v>
      </c>
      <c r="AIU549" s="25">
        <f t="shared" si="984"/>
        <v>0</v>
      </c>
      <c r="AIV549" s="25">
        <f t="shared" si="985"/>
        <v>0</v>
      </c>
      <c r="AIW549" s="25">
        <f t="shared" si="1682"/>
        <v>0</v>
      </c>
      <c r="AIX549" s="25">
        <f t="shared" si="986"/>
        <v>0</v>
      </c>
      <c r="AIY549" s="25">
        <f t="shared" si="987"/>
        <v>0</v>
      </c>
      <c r="AIZ549" s="30"/>
      <c r="AJA549" s="30"/>
      <c r="AJB549" s="30"/>
      <c r="AJC549" s="25">
        <f t="shared" si="1683"/>
        <v>0</v>
      </c>
      <c r="AJD549" s="25">
        <f t="shared" si="1684"/>
        <v>0</v>
      </c>
      <c r="AJE549" s="25">
        <f t="shared" si="1685"/>
        <v>0</v>
      </c>
      <c r="AJF549" s="25">
        <f t="shared" si="1686"/>
        <v>0</v>
      </c>
      <c r="AJG549" s="25">
        <f t="shared" si="1687"/>
        <v>0</v>
      </c>
      <c r="AJH549" s="25">
        <f t="shared" si="1688"/>
        <v>0</v>
      </c>
      <c r="AJI549" s="25">
        <f t="shared" si="1689"/>
        <v>0</v>
      </c>
      <c r="AJJ549" s="25">
        <f t="shared" si="1690"/>
        <v>0</v>
      </c>
      <c r="AJK549" s="25">
        <f t="shared" si="1691"/>
        <v>0</v>
      </c>
      <c r="AJL549" s="25">
        <f t="shared" si="1692"/>
        <v>0</v>
      </c>
      <c r="AJM549" s="25">
        <f t="shared" si="1693"/>
        <v>0</v>
      </c>
      <c r="AJN549" s="25">
        <f t="shared" si="1694"/>
        <v>0</v>
      </c>
      <c r="AJO549" s="25">
        <f t="shared" si="1695"/>
        <v>0</v>
      </c>
      <c r="AJP549" s="25">
        <f t="shared" si="988"/>
        <v>0</v>
      </c>
      <c r="AJQ549" s="25">
        <f t="shared" si="989"/>
        <v>0</v>
      </c>
      <c r="AJR549" s="25">
        <f t="shared" si="1696"/>
        <v>0</v>
      </c>
      <c r="AJS549" s="25">
        <f t="shared" si="990"/>
        <v>0</v>
      </c>
      <c r="AJT549" s="25">
        <f t="shared" si="991"/>
        <v>0</v>
      </c>
      <c r="AJU549" s="30"/>
      <c r="AJV549" s="30"/>
      <c r="AJW549" s="30"/>
      <c r="AJX549" s="25">
        <f t="shared" si="1697"/>
        <v>0</v>
      </c>
      <c r="AJY549" s="25">
        <f t="shared" si="1698"/>
        <v>0</v>
      </c>
      <c r="AJZ549" s="25">
        <f t="shared" si="1699"/>
        <v>0</v>
      </c>
      <c r="AKA549" s="25">
        <f t="shared" si="1700"/>
        <v>0</v>
      </c>
      <c r="AKB549" s="25">
        <f t="shared" si="1701"/>
        <v>0</v>
      </c>
      <c r="AKC549" s="25">
        <f t="shared" si="1702"/>
        <v>0</v>
      </c>
      <c r="AKD549" s="25">
        <f t="shared" si="1703"/>
        <v>0</v>
      </c>
      <c r="AKE549" s="25">
        <f t="shared" si="1704"/>
        <v>0</v>
      </c>
      <c r="AKF549" s="25">
        <f t="shared" si="1705"/>
        <v>0</v>
      </c>
      <c r="AKG549" s="25">
        <f t="shared" si="1706"/>
        <v>0</v>
      </c>
      <c r="AKH549" s="25">
        <f t="shared" si="1707"/>
        <v>0</v>
      </c>
      <c r="AKI549" s="25">
        <f t="shared" si="1708"/>
        <v>0</v>
      </c>
      <c r="AKJ549" s="25">
        <f t="shared" si="1709"/>
        <v>0</v>
      </c>
      <c r="AKK549" s="25">
        <f t="shared" si="992"/>
        <v>0</v>
      </c>
      <c r="AKL549" s="25">
        <f t="shared" si="993"/>
        <v>0</v>
      </c>
      <c r="AKM549" s="25">
        <f t="shared" si="1710"/>
        <v>0</v>
      </c>
      <c r="AKN549" s="25">
        <f t="shared" si="994"/>
        <v>0</v>
      </c>
      <c r="AKO549" s="25">
        <f t="shared" si="995"/>
        <v>0</v>
      </c>
      <c r="AKP549" s="30"/>
      <c r="AKQ549" s="30"/>
      <c r="AKR549" s="30"/>
      <c r="AKS549" s="25">
        <f t="shared" si="1711"/>
        <v>0</v>
      </c>
      <c r="AKT549" s="25">
        <f t="shared" si="1712"/>
        <v>0</v>
      </c>
      <c r="AKU549" s="25">
        <f t="shared" si="1713"/>
        <v>0</v>
      </c>
      <c r="AKV549" s="25">
        <f t="shared" si="1714"/>
        <v>0</v>
      </c>
      <c r="AKW549" s="25">
        <f t="shared" si="1715"/>
        <v>0</v>
      </c>
      <c r="AKX549" s="25">
        <f t="shared" si="1716"/>
        <v>0</v>
      </c>
      <c r="AKY549" s="25">
        <f t="shared" si="1717"/>
        <v>0</v>
      </c>
      <c r="AKZ549" s="25">
        <f t="shared" si="1718"/>
        <v>0</v>
      </c>
      <c r="ALA549" s="25">
        <f t="shared" si="1719"/>
        <v>0</v>
      </c>
      <c r="ALB549" s="25">
        <f t="shared" si="1720"/>
        <v>0</v>
      </c>
      <c r="ALC549" s="25">
        <f t="shared" si="1721"/>
        <v>0</v>
      </c>
      <c r="ALD549" s="25">
        <f t="shared" si="1722"/>
        <v>0</v>
      </c>
      <c r="ALE549" s="25">
        <f t="shared" si="1723"/>
        <v>0</v>
      </c>
      <c r="ALF549" s="25">
        <f t="shared" si="996"/>
        <v>0</v>
      </c>
      <c r="ALG549" s="25">
        <f t="shared" si="997"/>
        <v>0</v>
      </c>
      <c r="ALH549" s="25">
        <f t="shared" si="1724"/>
        <v>0</v>
      </c>
      <c r="ALI549" s="25">
        <f t="shared" si="998"/>
        <v>0</v>
      </c>
      <c r="ALJ549" s="25">
        <f t="shared" si="999"/>
        <v>0</v>
      </c>
      <c r="ALK549" s="30"/>
      <c r="ALL549" s="30"/>
      <c r="ALM549" s="30"/>
      <c r="ALN549" s="25">
        <f t="shared" si="1725"/>
        <v>0</v>
      </c>
      <c r="ALO549" s="25">
        <f t="shared" si="1726"/>
        <v>0</v>
      </c>
      <c r="ALP549" s="25">
        <f t="shared" si="1727"/>
        <v>0</v>
      </c>
      <c r="ALQ549" s="25">
        <f t="shared" si="1728"/>
        <v>0</v>
      </c>
      <c r="ALR549" s="25">
        <f t="shared" si="1729"/>
        <v>0</v>
      </c>
      <c r="ALS549" s="25">
        <f t="shared" si="1730"/>
        <v>0</v>
      </c>
      <c r="ALT549" s="25">
        <f t="shared" si="1731"/>
        <v>0</v>
      </c>
      <c r="ALU549" s="25">
        <f t="shared" si="1732"/>
        <v>0</v>
      </c>
      <c r="ALV549" s="25">
        <f t="shared" si="1733"/>
        <v>0</v>
      </c>
      <c r="ALW549" s="25">
        <f t="shared" si="1734"/>
        <v>0</v>
      </c>
      <c r="ALX549" s="25">
        <f t="shared" si="1735"/>
        <v>0</v>
      </c>
      <c r="ALY549" s="25">
        <f t="shared" si="1736"/>
        <v>0</v>
      </c>
      <c r="ALZ549" s="25">
        <f t="shared" si="1737"/>
        <v>0</v>
      </c>
      <c r="AMA549" s="25">
        <f t="shared" si="1000"/>
        <v>0</v>
      </c>
      <c r="AMB549" s="25">
        <f t="shared" si="1001"/>
        <v>0</v>
      </c>
      <c r="AMC549" s="25">
        <f t="shared" si="1738"/>
        <v>0</v>
      </c>
      <c r="AMD549" s="25">
        <f t="shared" si="1002"/>
        <v>0</v>
      </c>
      <c r="AME549" s="25">
        <f t="shared" si="1003"/>
        <v>0</v>
      </c>
      <c r="AMF549" s="30"/>
      <c r="AMG549" s="30"/>
      <c r="AMH549" s="30"/>
      <c r="AMI549" s="25">
        <f t="shared" si="1739"/>
        <v>0</v>
      </c>
      <c r="AMJ549" s="25">
        <f t="shared" si="1740"/>
        <v>0</v>
      </c>
      <c r="AMK549" s="25">
        <f t="shared" si="1741"/>
        <v>0</v>
      </c>
      <c r="AML549" s="25">
        <f t="shared" si="1742"/>
        <v>0</v>
      </c>
      <c r="AMM549" s="25">
        <f t="shared" si="1743"/>
        <v>0</v>
      </c>
      <c r="AMN549" s="25">
        <f t="shared" si="1744"/>
        <v>0</v>
      </c>
      <c r="AMO549" s="25">
        <f t="shared" si="1745"/>
        <v>0</v>
      </c>
      <c r="AMP549" s="25">
        <f t="shared" si="1746"/>
        <v>0</v>
      </c>
      <c r="AMQ549" s="25">
        <f t="shared" si="1747"/>
        <v>0</v>
      </c>
      <c r="AMR549" s="25">
        <f t="shared" si="1748"/>
        <v>0</v>
      </c>
      <c r="AMS549" s="25">
        <f t="shared" si="1749"/>
        <v>0</v>
      </c>
      <c r="AMT549" s="25">
        <f t="shared" si="1750"/>
        <v>0</v>
      </c>
      <c r="AMU549" s="25">
        <f t="shared" si="1751"/>
        <v>0</v>
      </c>
      <c r="AMV549" s="25">
        <f t="shared" si="1004"/>
        <v>0</v>
      </c>
      <c r="AMW549" s="25">
        <f t="shared" si="1005"/>
        <v>0</v>
      </c>
      <c r="AMX549" s="25">
        <f t="shared" si="1752"/>
        <v>0</v>
      </c>
      <c r="AMY549" s="25">
        <f t="shared" si="1006"/>
        <v>0</v>
      </c>
      <c r="AMZ549" s="25">
        <f t="shared" si="1007"/>
        <v>0</v>
      </c>
      <c r="ANA549" s="30"/>
      <c r="ANB549" s="30"/>
      <c r="ANC549" s="30"/>
      <c r="AND549" s="25">
        <f t="shared" si="1753"/>
        <v>0</v>
      </c>
      <c r="ANE549" s="25">
        <f t="shared" si="1754"/>
        <v>0</v>
      </c>
      <c r="ANF549" s="25">
        <f t="shared" si="1755"/>
        <v>0</v>
      </c>
      <c r="ANG549" s="25">
        <f t="shared" si="1756"/>
        <v>0</v>
      </c>
      <c r="ANH549" s="25">
        <f t="shared" si="1757"/>
        <v>0</v>
      </c>
      <c r="ANI549" s="25">
        <f t="shared" si="1758"/>
        <v>0</v>
      </c>
      <c r="ANJ549" s="25">
        <f t="shared" si="1759"/>
        <v>0</v>
      </c>
      <c r="ANK549" s="25">
        <f t="shared" si="1760"/>
        <v>0</v>
      </c>
      <c r="ANL549" s="25">
        <f t="shared" si="1761"/>
        <v>0</v>
      </c>
      <c r="ANM549" s="25">
        <f t="shared" si="1762"/>
        <v>0</v>
      </c>
      <c r="ANN549" s="25">
        <f t="shared" si="1763"/>
        <v>0</v>
      </c>
      <c r="ANO549" s="25">
        <f t="shared" si="1764"/>
        <v>0</v>
      </c>
      <c r="ANP549" s="25">
        <f t="shared" si="1765"/>
        <v>0</v>
      </c>
      <c r="ANQ549" s="25">
        <f t="shared" si="1008"/>
        <v>0</v>
      </c>
      <c r="ANR549" s="25">
        <f t="shared" si="1009"/>
        <v>0</v>
      </c>
      <c r="ANS549" s="25">
        <f t="shared" si="1766"/>
        <v>0</v>
      </c>
      <c r="ANT549" s="25">
        <f t="shared" si="1010"/>
        <v>0</v>
      </c>
      <c r="ANU549" s="25">
        <f t="shared" si="1011"/>
        <v>0</v>
      </c>
      <c r="ANV549" s="30"/>
      <c r="ANW549" s="30"/>
      <c r="ANX549" s="30"/>
      <c r="ANY549" s="25">
        <f t="shared" si="1767"/>
        <v>0</v>
      </c>
      <c r="ANZ549" s="25">
        <f t="shared" si="1768"/>
        <v>0</v>
      </c>
      <c r="AOA549" s="25">
        <f t="shared" si="1769"/>
        <v>0</v>
      </c>
      <c r="AOB549" s="25">
        <f t="shared" si="1770"/>
        <v>0</v>
      </c>
      <c r="AOC549" s="25">
        <f t="shared" si="1771"/>
        <v>0</v>
      </c>
      <c r="AOD549" s="25">
        <f t="shared" si="1772"/>
        <v>0</v>
      </c>
      <c r="AOE549" s="25">
        <f t="shared" si="1773"/>
        <v>0</v>
      </c>
      <c r="AOF549" s="25">
        <f t="shared" si="1774"/>
        <v>0</v>
      </c>
      <c r="AOG549" s="25">
        <f t="shared" si="1775"/>
        <v>0</v>
      </c>
      <c r="AOH549" s="25">
        <f t="shared" si="1776"/>
        <v>0</v>
      </c>
      <c r="AOI549" s="25">
        <f t="shared" si="1777"/>
        <v>0</v>
      </c>
      <c r="AOJ549" s="25">
        <f t="shared" si="1778"/>
        <v>0</v>
      </c>
      <c r="AOK549" s="25">
        <f t="shared" si="1779"/>
        <v>0</v>
      </c>
      <c r="AOL549" s="25">
        <f t="shared" si="1012"/>
        <v>0</v>
      </c>
      <c r="AOM549" s="25">
        <f t="shared" si="1013"/>
        <v>0</v>
      </c>
      <c r="AON549" s="25">
        <f t="shared" si="1780"/>
        <v>0</v>
      </c>
      <c r="AOO549" s="25">
        <f t="shared" si="1014"/>
        <v>0</v>
      </c>
      <c r="AOP549" s="25">
        <f t="shared" si="1015"/>
        <v>0</v>
      </c>
      <c r="AOQ549" s="30"/>
      <c r="AOR549" s="30"/>
      <c r="AOS549" s="30"/>
      <c r="AOT549" s="25">
        <f t="shared" si="1781"/>
        <v>0</v>
      </c>
      <c r="AOU549" s="25">
        <f t="shared" si="1782"/>
        <v>0</v>
      </c>
      <c r="AOV549" s="25">
        <f t="shared" si="1783"/>
        <v>0</v>
      </c>
      <c r="AOW549" s="25">
        <f t="shared" si="1784"/>
        <v>0</v>
      </c>
      <c r="AOX549" s="25">
        <f t="shared" si="1785"/>
        <v>0</v>
      </c>
      <c r="AOY549" s="25">
        <f t="shared" si="1786"/>
        <v>0</v>
      </c>
      <c r="AOZ549" s="25">
        <f t="shared" si="1787"/>
        <v>0</v>
      </c>
      <c r="APA549" s="25">
        <f t="shared" si="1788"/>
        <v>0</v>
      </c>
      <c r="APB549" s="25">
        <f t="shared" si="1789"/>
        <v>0</v>
      </c>
      <c r="APC549" s="25">
        <f t="shared" si="1790"/>
        <v>0</v>
      </c>
      <c r="APD549" s="25">
        <f t="shared" si="1791"/>
        <v>0</v>
      </c>
      <c r="APE549" s="25">
        <f t="shared" si="1792"/>
        <v>0</v>
      </c>
      <c r="APF549" s="25">
        <f t="shared" si="1793"/>
        <v>0</v>
      </c>
      <c r="APG549" s="25">
        <f t="shared" si="1016"/>
        <v>0</v>
      </c>
      <c r="APH549" s="25">
        <f t="shared" si="1017"/>
        <v>0</v>
      </c>
      <c r="API549" s="25">
        <f t="shared" si="1794"/>
        <v>0</v>
      </c>
      <c r="APJ549" s="25">
        <f t="shared" si="1018"/>
        <v>0</v>
      </c>
      <c r="APK549" s="25">
        <f t="shared" si="1019"/>
        <v>0</v>
      </c>
      <c r="APL549" s="30"/>
      <c r="APM549" s="30"/>
      <c r="APN549" s="30"/>
      <c r="APO549" s="25">
        <f t="shared" si="1795"/>
        <v>0</v>
      </c>
      <c r="APP549" s="25">
        <f t="shared" si="1796"/>
        <v>0</v>
      </c>
      <c r="APQ549" s="25">
        <f t="shared" si="1797"/>
        <v>0</v>
      </c>
      <c r="APR549" s="25">
        <f t="shared" si="1798"/>
        <v>0</v>
      </c>
      <c r="APS549" s="25">
        <f t="shared" si="1799"/>
        <v>0</v>
      </c>
      <c r="APT549" s="25">
        <f t="shared" si="1800"/>
        <v>0</v>
      </c>
      <c r="APU549" s="25">
        <f t="shared" si="1801"/>
        <v>0</v>
      </c>
      <c r="APV549" s="25">
        <f t="shared" si="1802"/>
        <v>0</v>
      </c>
      <c r="APW549" s="25">
        <f t="shared" si="1803"/>
        <v>0</v>
      </c>
      <c r="APX549" s="25">
        <f t="shared" si="1804"/>
        <v>0</v>
      </c>
      <c r="APY549" s="25">
        <f t="shared" si="1805"/>
        <v>0</v>
      </c>
      <c r="APZ549" s="25">
        <f t="shared" si="1806"/>
        <v>0</v>
      </c>
      <c r="AQA549" s="25">
        <f t="shared" si="1807"/>
        <v>0</v>
      </c>
      <c r="AQB549" s="25">
        <f t="shared" si="1020"/>
        <v>0</v>
      </c>
      <c r="AQC549" s="25">
        <f t="shared" si="1021"/>
        <v>0</v>
      </c>
      <c r="AQD549" s="25">
        <f t="shared" si="1808"/>
        <v>0</v>
      </c>
      <c r="AQE549" s="25">
        <f t="shared" si="1022"/>
        <v>0</v>
      </c>
      <c r="AQF549" s="25">
        <f t="shared" si="1023"/>
        <v>0</v>
      </c>
      <c r="AQG549" s="30"/>
      <c r="AQH549" s="30"/>
      <c r="AQI549" s="30"/>
      <c r="AQJ549" s="25">
        <f t="shared" si="1809"/>
        <v>0</v>
      </c>
      <c r="AQK549" s="25">
        <f t="shared" si="1810"/>
        <v>0</v>
      </c>
      <c r="AQL549" s="25">
        <f t="shared" si="1811"/>
        <v>0</v>
      </c>
      <c r="AQM549" s="25">
        <f t="shared" si="1812"/>
        <v>0</v>
      </c>
      <c r="AQN549" s="25">
        <f t="shared" si="1813"/>
        <v>0</v>
      </c>
      <c r="AQO549" s="25">
        <f t="shared" si="1814"/>
        <v>0</v>
      </c>
      <c r="AQP549" s="25">
        <f t="shared" si="1815"/>
        <v>0</v>
      </c>
      <c r="AQQ549" s="25">
        <f t="shared" si="1816"/>
        <v>0</v>
      </c>
      <c r="AQR549" s="25">
        <f t="shared" si="1817"/>
        <v>0</v>
      </c>
      <c r="AQS549" s="25">
        <f t="shared" si="1818"/>
        <v>0</v>
      </c>
      <c r="AQT549" s="25">
        <f t="shared" si="1819"/>
        <v>0</v>
      </c>
      <c r="AQU549" s="25">
        <f t="shared" si="1820"/>
        <v>0</v>
      </c>
      <c r="AQV549" s="25">
        <f t="shared" si="1821"/>
        <v>0</v>
      </c>
      <c r="AQW549" s="25">
        <f t="shared" si="1024"/>
        <v>0</v>
      </c>
      <c r="AQX549" s="25">
        <f t="shared" si="1025"/>
        <v>0</v>
      </c>
      <c r="AQY549" s="25">
        <f t="shared" si="1822"/>
        <v>0</v>
      </c>
      <c r="AQZ549" s="25">
        <f t="shared" si="1026"/>
        <v>0</v>
      </c>
      <c r="ARA549" s="25">
        <f t="shared" si="1027"/>
        <v>0</v>
      </c>
      <c r="ARB549" s="30"/>
      <c r="ARC549" s="30"/>
      <c r="ARD549" s="30"/>
      <c r="ARE549" s="25">
        <f t="shared" si="1823"/>
        <v>0</v>
      </c>
      <c r="ARF549" s="25">
        <f t="shared" si="1824"/>
        <v>0</v>
      </c>
      <c r="ARG549" s="25">
        <f t="shared" si="1825"/>
        <v>0</v>
      </c>
      <c r="ARH549" s="25">
        <f t="shared" si="1826"/>
        <v>0</v>
      </c>
      <c r="ARI549" s="25">
        <f t="shared" si="1827"/>
        <v>0</v>
      </c>
      <c r="ARJ549" s="25">
        <f t="shared" si="1828"/>
        <v>0</v>
      </c>
      <c r="ARK549" s="25">
        <f t="shared" si="1829"/>
        <v>0</v>
      </c>
      <c r="ARL549" s="25">
        <f t="shared" si="1830"/>
        <v>0</v>
      </c>
      <c r="ARM549" s="25">
        <f t="shared" si="1831"/>
        <v>0</v>
      </c>
      <c r="ARN549" s="25">
        <f t="shared" si="1832"/>
        <v>0</v>
      </c>
      <c r="ARO549" s="25">
        <f t="shared" si="1833"/>
        <v>0</v>
      </c>
      <c r="ARP549" s="25">
        <f t="shared" si="1834"/>
        <v>0</v>
      </c>
      <c r="ARQ549" s="25">
        <f t="shared" si="1835"/>
        <v>0</v>
      </c>
      <c r="ARR549" s="25">
        <f t="shared" si="1028"/>
        <v>0</v>
      </c>
      <c r="ARS549" s="25">
        <f t="shared" si="1029"/>
        <v>0</v>
      </c>
      <c r="ART549" s="25">
        <f t="shared" si="1836"/>
        <v>0</v>
      </c>
      <c r="ARU549" s="25">
        <f t="shared" si="1030"/>
        <v>0</v>
      </c>
      <c r="ARV549" s="25">
        <f t="shared" si="1031"/>
        <v>0</v>
      </c>
      <c r="ARW549" s="30"/>
      <c r="ARX549" s="30"/>
      <c r="ARY549" s="30"/>
      <c r="ARZ549" s="25">
        <f t="shared" si="1837"/>
        <v>0</v>
      </c>
      <c r="ASA549" s="25">
        <f t="shared" si="1838"/>
        <v>0</v>
      </c>
      <c r="ASB549" s="25">
        <f t="shared" si="1839"/>
        <v>0</v>
      </c>
      <c r="ASC549" s="25">
        <f t="shared" si="1840"/>
        <v>0</v>
      </c>
      <c r="ASD549" s="25">
        <f t="shared" si="1841"/>
        <v>0</v>
      </c>
      <c r="ASE549" s="25">
        <f t="shared" si="1842"/>
        <v>0</v>
      </c>
      <c r="ASF549" s="25">
        <f t="shared" si="1843"/>
        <v>0</v>
      </c>
      <c r="ASG549" s="25">
        <f t="shared" si="1844"/>
        <v>0</v>
      </c>
      <c r="ASH549" s="25">
        <f t="shared" si="1845"/>
        <v>0</v>
      </c>
      <c r="ASI549" s="25">
        <f t="shared" si="1846"/>
        <v>0</v>
      </c>
      <c r="ASJ549" s="25">
        <f t="shared" si="1847"/>
        <v>0</v>
      </c>
      <c r="ASK549" s="25">
        <f t="shared" si="1848"/>
        <v>0</v>
      </c>
      <c r="ASL549" s="25">
        <f t="shared" si="1849"/>
        <v>0</v>
      </c>
      <c r="ASM549" s="25">
        <f t="shared" si="1032"/>
        <v>0</v>
      </c>
      <c r="ASN549" s="25">
        <f t="shared" si="1033"/>
        <v>0</v>
      </c>
      <c r="ASO549" s="25">
        <f t="shared" si="1850"/>
        <v>0</v>
      </c>
      <c r="ASP549" s="25">
        <f t="shared" si="1034"/>
        <v>0</v>
      </c>
      <c r="ASQ549" s="25">
        <f t="shared" si="1035"/>
        <v>0</v>
      </c>
      <c r="ASR549" s="30"/>
      <c r="ASS549" s="30"/>
      <c r="AST549" s="30"/>
      <c r="ASU549" s="25">
        <f t="shared" si="1851"/>
        <v>0</v>
      </c>
      <c r="ASV549" s="25">
        <f t="shared" si="1852"/>
        <v>0</v>
      </c>
      <c r="ASW549" s="25">
        <f t="shared" si="1853"/>
        <v>0</v>
      </c>
      <c r="ASX549" s="25">
        <f t="shared" si="1854"/>
        <v>0</v>
      </c>
      <c r="ASY549" s="25">
        <f t="shared" si="1855"/>
        <v>0</v>
      </c>
      <c r="ASZ549" s="25">
        <f t="shared" si="1856"/>
        <v>0</v>
      </c>
      <c r="ATA549" s="25">
        <f t="shared" si="1857"/>
        <v>0</v>
      </c>
      <c r="ATB549" s="25">
        <f t="shared" si="1858"/>
        <v>0</v>
      </c>
      <c r="ATC549" s="25">
        <f t="shared" si="1859"/>
        <v>0</v>
      </c>
      <c r="ATD549" s="25">
        <f t="shared" si="1860"/>
        <v>0</v>
      </c>
      <c r="ATE549" s="25">
        <f t="shared" si="1861"/>
        <v>0</v>
      </c>
      <c r="ATF549" s="25">
        <f t="shared" si="1862"/>
        <v>0</v>
      </c>
      <c r="ATG549" s="25">
        <f t="shared" si="1863"/>
        <v>0</v>
      </c>
      <c r="ATH549" s="25">
        <f t="shared" si="1036"/>
        <v>0</v>
      </c>
      <c r="ATI549" s="25">
        <f t="shared" si="1037"/>
        <v>0</v>
      </c>
      <c r="ATJ549" s="25">
        <f t="shared" si="1864"/>
        <v>0</v>
      </c>
      <c r="ATK549" s="25">
        <f t="shared" si="1038"/>
        <v>0</v>
      </c>
      <c r="ATL549" s="25">
        <f t="shared" si="1039"/>
        <v>0</v>
      </c>
      <c r="ATM549" s="30"/>
      <c r="ATN549" s="30"/>
      <c r="ATO549" s="30"/>
      <c r="ATP549" s="25">
        <f t="shared" si="1865"/>
        <v>0</v>
      </c>
      <c r="ATQ549" s="25">
        <f t="shared" si="1866"/>
        <v>0</v>
      </c>
      <c r="ATR549" s="25">
        <f t="shared" si="1867"/>
        <v>0</v>
      </c>
      <c r="ATS549" s="25">
        <f t="shared" si="1868"/>
        <v>0</v>
      </c>
      <c r="ATT549" s="25">
        <f t="shared" si="1869"/>
        <v>0</v>
      </c>
      <c r="ATU549" s="25">
        <f t="shared" si="1870"/>
        <v>0</v>
      </c>
      <c r="ATV549" s="25">
        <f t="shared" si="1871"/>
        <v>0</v>
      </c>
      <c r="ATW549" s="25">
        <f t="shared" si="1872"/>
        <v>0</v>
      </c>
      <c r="ATX549" s="25">
        <f t="shared" si="1873"/>
        <v>0</v>
      </c>
      <c r="ATY549" s="25">
        <f t="shared" si="1874"/>
        <v>0</v>
      </c>
      <c r="ATZ549" s="25">
        <f t="shared" si="1875"/>
        <v>0</v>
      </c>
      <c r="AUA549" s="25">
        <f t="shared" si="1876"/>
        <v>0</v>
      </c>
      <c r="AUB549" s="25">
        <f t="shared" si="1877"/>
        <v>0</v>
      </c>
      <c r="AUC549" s="25">
        <f t="shared" si="1040"/>
        <v>0</v>
      </c>
      <c r="AUD549" s="25">
        <f t="shared" si="1041"/>
        <v>0</v>
      </c>
      <c r="AUE549" s="25">
        <f t="shared" si="1878"/>
        <v>0</v>
      </c>
      <c r="AUF549" s="25">
        <f t="shared" si="1042"/>
        <v>0</v>
      </c>
      <c r="AUG549" s="25">
        <f t="shared" si="1043"/>
        <v>0</v>
      </c>
      <c r="AUH549" s="30"/>
      <c r="AUI549" s="30"/>
      <c r="AUJ549" s="30"/>
      <c r="AUK549" s="25">
        <f t="shared" si="1879"/>
        <v>0</v>
      </c>
      <c r="AUL549" s="25">
        <f t="shared" si="1880"/>
        <v>0</v>
      </c>
      <c r="AUM549" s="25">
        <f t="shared" si="1881"/>
        <v>0</v>
      </c>
      <c r="AUN549" s="25">
        <f t="shared" si="1882"/>
        <v>0</v>
      </c>
      <c r="AUO549" s="25">
        <f t="shared" si="1883"/>
        <v>0</v>
      </c>
      <c r="AUP549" s="25">
        <f t="shared" si="1884"/>
        <v>0</v>
      </c>
      <c r="AUQ549" s="25">
        <f t="shared" si="1885"/>
        <v>0</v>
      </c>
      <c r="AUR549" s="25">
        <f t="shared" si="1886"/>
        <v>0</v>
      </c>
      <c r="AUS549" s="25">
        <f t="shared" si="1887"/>
        <v>0</v>
      </c>
      <c r="AUT549" s="25">
        <f t="shared" si="1888"/>
        <v>0</v>
      </c>
      <c r="AUU549" s="25">
        <f t="shared" si="1889"/>
        <v>0</v>
      </c>
      <c r="AUV549" s="25">
        <f t="shared" si="1890"/>
        <v>0</v>
      </c>
      <c r="AUW549" s="25">
        <f t="shared" si="1891"/>
        <v>0</v>
      </c>
      <c r="AUX549" s="25">
        <f t="shared" si="1044"/>
        <v>0</v>
      </c>
      <c r="AUY549" s="25">
        <f t="shared" si="1045"/>
        <v>0</v>
      </c>
      <c r="AUZ549" s="25">
        <f t="shared" si="1892"/>
        <v>0</v>
      </c>
      <c r="AVA549" s="25">
        <f t="shared" si="1046"/>
        <v>0</v>
      </c>
      <c r="AVB549" s="25">
        <f t="shared" si="1047"/>
        <v>0</v>
      </c>
      <c r="AVC549" s="59">
        <f t="shared" si="1893"/>
        <v>0</v>
      </c>
      <c r="AVD549" s="59">
        <f t="shared" si="1048"/>
        <v>0</v>
      </c>
      <c r="AVE549" s="59">
        <f t="shared" si="1048"/>
        <v>0</v>
      </c>
      <c r="AVF549" s="25">
        <f t="shared" si="1049"/>
        <v>0</v>
      </c>
      <c r="AVG549" s="25">
        <f t="shared" si="1050"/>
        <v>0</v>
      </c>
      <c r="AVH549" s="25">
        <f t="shared" si="1051"/>
        <v>0</v>
      </c>
      <c r="AVI549" s="25">
        <f t="shared" si="1052"/>
        <v>0</v>
      </c>
      <c r="AVJ549" s="25">
        <f t="shared" si="1053"/>
        <v>0</v>
      </c>
      <c r="AVK549" s="25">
        <f t="shared" si="1054"/>
        <v>0</v>
      </c>
      <c r="AVL549" s="25"/>
      <c r="AVM549" s="25"/>
      <c r="AVN549" s="25"/>
      <c r="AVO549" s="25"/>
      <c r="AVP549" s="25"/>
      <c r="AVQ549" s="25"/>
      <c r="AVR549" s="25">
        <f t="shared" si="1055"/>
        <v>0</v>
      </c>
      <c r="AVS549" s="25">
        <f t="shared" si="1056"/>
        <v>0</v>
      </c>
      <c r="AVT549" s="25">
        <f t="shared" si="1057"/>
        <v>0</v>
      </c>
      <c r="AVU549" s="25">
        <f t="shared" si="1058"/>
        <v>0</v>
      </c>
      <c r="AVV549" s="25">
        <f t="shared" si="1059"/>
        <v>0</v>
      </c>
      <c r="AVW549" s="25">
        <f t="shared" si="1060"/>
        <v>0</v>
      </c>
    </row>
    <row r="550" spans="1:1271" s="72" customFormat="1" ht="24" customHeight="1">
      <c r="A550" s="110" t="s">
        <v>201</v>
      </c>
      <c r="B550" s="133"/>
    </row>
    <row r="551" spans="1:1271">
      <c r="A551" s="42" t="s">
        <v>117</v>
      </c>
      <c r="B551" s="34"/>
      <c r="C551" s="41" t="s">
        <v>103</v>
      </c>
      <c r="D551" s="173"/>
      <c r="E551" s="174"/>
      <c r="F551" s="111" t="s">
        <v>206</v>
      </c>
      <c r="G551" s="111" t="s">
        <v>206</v>
      </c>
      <c r="H551" s="111" t="s">
        <v>206</v>
      </c>
      <c r="I551" s="111" t="s">
        <v>206</v>
      </c>
      <c r="J551" s="111" t="s">
        <v>206</v>
      </c>
      <c r="K551" s="111" t="s">
        <v>206</v>
      </c>
      <c r="L551" s="57">
        <f>SUM(L552:L561)</f>
        <v>111</v>
      </c>
      <c r="M551" s="57">
        <f t="shared" ref="M551:N551" si="1896">SUM(M552:M561)</f>
        <v>111</v>
      </c>
      <c r="N551" s="57">
        <f t="shared" si="1896"/>
        <v>111</v>
      </c>
      <c r="O551" s="57">
        <f t="shared" ref="O551:T551" si="1897">SUM(O552:O561)</f>
        <v>0</v>
      </c>
      <c r="P551" s="57">
        <f t="shared" si="1897"/>
        <v>0</v>
      </c>
      <c r="Q551" s="57">
        <f t="shared" si="1897"/>
        <v>0</v>
      </c>
      <c r="R551" s="57">
        <f t="shared" si="1897"/>
        <v>746433.75</v>
      </c>
      <c r="S551" s="57">
        <f t="shared" si="1897"/>
        <v>746433.75</v>
      </c>
      <c r="T551" s="57">
        <f t="shared" si="1897"/>
        <v>746433.75</v>
      </c>
      <c r="U551" s="111" t="s">
        <v>206</v>
      </c>
      <c r="V551" s="111" t="s">
        <v>206</v>
      </c>
      <c r="W551" s="111" t="s">
        <v>206</v>
      </c>
      <c r="X551" s="111" t="s">
        <v>206</v>
      </c>
      <c r="Y551" s="111" t="s">
        <v>206</v>
      </c>
      <c r="Z551" s="111" t="s">
        <v>206</v>
      </c>
      <c r="AA551" s="57">
        <f t="shared" ref="AA551:AF551" si="1898">SUM(AA552:AA561)</f>
        <v>0</v>
      </c>
      <c r="AB551" s="57">
        <f t="shared" si="1898"/>
        <v>0</v>
      </c>
      <c r="AC551" s="57">
        <f t="shared" si="1898"/>
        <v>0</v>
      </c>
      <c r="AD551" s="57">
        <f t="shared" si="1898"/>
        <v>597268.26</v>
      </c>
      <c r="AE551" s="57">
        <f t="shared" si="1898"/>
        <v>0</v>
      </c>
      <c r="AF551" s="57">
        <f t="shared" si="1898"/>
        <v>0</v>
      </c>
      <c r="AG551" s="57">
        <f>SUM(AG552:AG561)</f>
        <v>446</v>
      </c>
      <c r="AH551" s="57">
        <f t="shared" ref="AH551" si="1899">SUM(AH552:AH561)</f>
        <v>446</v>
      </c>
      <c r="AI551" s="57">
        <f t="shared" ref="AI551" si="1900">SUM(AI552:AI561)</f>
        <v>446</v>
      </c>
      <c r="AJ551" s="57">
        <f t="shared" ref="AJ551" si="1901">SUM(AJ552:AJ561)</f>
        <v>0</v>
      </c>
      <c r="AK551" s="57">
        <f t="shared" ref="AK551" si="1902">SUM(AK552:AK561)</f>
        <v>0</v>
      </c>
      <c r="AL551" s="57">
        <f t="shared" ref="AL551" si="1903">SUM(AL552:AL561)</f>
        <v>0</v>
      </c>
      <c r="AM551" s="57">
        <f t="shared" ref="AM551" si="1904">SUM(AM552:AM561)</f>
        <v>3802908.85</v>
      </c>
      <c r="AN551" s="57">
        <f t="shared" ref="AN551" si="1905">SUM(AN552:AN561)</f>
        <v>3802908.85</v>
      </c>
      <c r="AO551" s="57">
        <f t="shared" ref="AO551" si="1906">SUM(AO552:AO561)</f>
        <v>3802908.85</v>
      </c>
      <c r="AP551" s="111" t="s">
        <v>206</v>
      </c>
      <c r="AQ551" s="111" t="s">
        <v>206</v>
      </c>
      <c r="AR551" s="111" t="s">
        <v>206</v>
      </c>
      <c r="AS551" s="111" t="s">
        <v>206</v>
      </c>
      <c r="AT551" s="111" t="s">
        <v>206</v>
      </c>
      <c r="AU551" s="111" t="s">
        <v>206</v>
      </c>
      <c r="AV551" s="57">
        <f t="shared" ref="AV551" si="1907">SUM(AV552:AV561)</f>
        <v>0</v>
      </c>
      <c r="AW551" s="57">
        <f t="shared" ref="AW551" si="1908">SUM(AW552:AW561)</f>
        <v>0</v>
      </c>
      <c r="AX551" s="57">
        <f t="shared" ref="AX551" si="1909">SUM(AX552:AX561)</f>
        <v>0</v>
      </c>
      <c r="AY551" s="57">
        <f t="shared" ref="AY551" si="1910">SUM(AY552:AY561)</f>
        <v>1867609.23</v>
      </c>
      <c r="AZ551" s="57">
        <f t="shared" ref="AZ551" si="1911">SUM(AZ552:AZ561)</f>
        <v>1440384.09</v>
      </c>
      <c r="BA551" s="57">
        <f t="shared" ref="BA551" si="1912">SUM(BA552:BA561)</f>
        <v>1440384.09</v>
      </c>
      <c r="BB551" s="57">
        <f>SUM(BB552:BB561)</f>
        <v>276</v>
      </c>
      <c r="BC551" s="57">
        <f t="shared" ref="BC551" si="1913">SUM(BC552:BC561)</f>
        <v>276</v>
      </c>
      <c r="BD551" s="57">
        <f t="shared" ref="BD551" si="1914">SUM(BD552:BD561)</f>
        <v>276</v>
      </c>
      <c r="BE551" s="57">
        <f t="shared" ref="BE551" si="1915">SUM(BE552:BE561)</f>
        <v>0</v>
      </c>
      <c r="BF551" s="57">
        <f t="shared" ref="BF551" si="1916">SUM(BF552:BF561)</f>
        <v>0</v>
      </c>
      <c r="BG551" s="57">
        <f t="shared" ref="BG551" si="1917">SUM(BG552:BG561)</f>
        <v>0</v>
      </c>
      <c r="BH551" s="57">
        <f t="shared" ref="BH551" si="1918">SUM(BH552:BH561)</f>
        <v>2372119.2000000002</v>
      </c>
      <c r="BI551" s="57">
        <f t="shared" ref="BI551" si="1919">SUM(BI552:BI561)</f>
        <v>2372119.2000000002</v>
      </c>
      <c r="BJ551" s="57">
        <f t="shared" ref="BJ551" si="1920">SUM(BJ552:BJ561)</f>
        <v>2372119.2000000002</v>
      </c>
      <c r="BK551" s="111" t="s">
        <v>206</v>
      </c>
      <c r="BL551" s="111" t="s">
        <v>206</v>
      </c>
      <c r="BM551" s="111" t="s">
        <v>206</v>
      </c>
      <c r="BN551" s="111" t="s">
        <v>206</v>
      </c>
      <c r="BO551" s="111" t="s">
        <v>206</v>
      </c>
      <c r="BP551" s="111" t="s">
        <v>206</v>
      </c>
      <c r="BQ551" s="57">
        <f t="shared" ref="BQ551" si="1921">SUM(BQ552:BQ561)</f>
        <v>0</v>
      </c>
      <c r="BR551" s="57">
        <f t="shared" ref="BR551" si="1922">SUM(BR552:BR561)</f>
        <v>0</v>
      </c>
      <c r="BS551" s="57">
        <f t="shared" ref="BS551" si="1923">SUM(BS552:BS561)</f>
        <v>0</v>
      </c>
      <c r="BT551" s="57">
        <f t="shared" ref="BT551" si="1924">SUM(BT552:BT561)</f>
        <v>1158412.3999999999</v>
      </c>
      <c r="BU551" s="57">
        <f t="shared" ref="BU551" si="1925">SUM(BU552:BU561)</f>
        <v>1201679.44</v>
      </c>
      <c r="BV551" s="57">
        <f t="shared" ref="BV551" si="1926">SUM(BV552:BV561)</f>
        <v>1201679.44</v>
      </c>
      <c r="BW551" s="57">
        <f>SUM(BW552:BW561)</f>
        <v>0</v>
      </c>
      <c r="BX551" s="57">
        <f t="shared" ref="BX551" si="1927">SUM(BX552:BX561)</f>
        <v>0</v>
      </c>
      <c r="BY551" s="57">
        <f t="shared" ref="BY551" si="1928">SUM(BY552:BY561)</f>
        <v>0</v>
      </c>
      <c r="BZ551" s="57">
        <f t="shared" ref="BZ551" si="1929">SUM(BZ552:BZ561)</f>
        <v>0</v>
      </c>
      <c r="CA551" s="57">
        <f t="shared" ref="CA551" si="1930">SUM(CA552:CA561)</f>
        <v>0</v>
      </c>
      <c r="CB551" s="57">
        <f t="shared" ref="CB551" si="1931">SUM(CB552:CB561)</f>
        <v>0</v>
      </c>
      <c r="CC551" s="57">
        <f t="shared" ref="CC551" si="1932">SUM(CC552:CC561)</f>
        <v>0</v>
      </c>
      <c r="CD551" s="57">
        <f t="shared" ref="CD551" si="1933">SUM(CD552:CD561)</f>
        <v>0</v>
      </c>
      <c r="CE551" s="57">
        <f t="shared" ref="CE551" si="1934">SUM(CE552:CE561)</f>
        <v>0</v>
      </c>
      <c r="CF551" s="111" t="s">
        <v>206</v>
      </c>
      <c r="CG551" s="111" t="s">
        <v>206</v>
      </c>
      <c r="CH551" s="111" t="s">
        <v>206</v>
      </c>
      <c r="CI551" s="111" t="s">
        <v>206</v>
      </c>
      <c r="CJ551" s="111" t="s">
        <v>206</v>
      </c>
      <c r="CK551" s="111" t="s">
        <v>206</v>
      </c>
      <c r="CL551" s="57">
        <f t="shared" ref="CL551" si="1935">SUM(CL552:CL561)</f>
        <v>0</v>
      </c>
      <c r="CM551" s="57">
        <f t="shared" ref="CM551" si="1936">SUM(CM552:CM561)</f>
        <v>0</v>
      </c>
      <c r="CN551" s="57">
        <f t="shared" ref="CN551" si="1937">SUM(CN552:CN561)</f>
        <v>0</v>
      </c>
      <c r="CO551" s="57">
        <f t="shared" ref="CO551" si="1938">SUM(CO552:CO561)</f>
        <v>0</v>
      </c>
      <c r="CP551" s="57">
        <f t="shared" ref="CP551" si="1939">SUM(CP552:CP561)</f>
        <v>0</v>
      </c>
      <c r="CQ551" s="57">
        <f t="shared" ref="CQ551" si="1940">SUM(CQ552:CQ561)</f>
        <v>0</v>
      </c>
      <c r="CR551" s="57">
        <f>SUM(CR552:CR561)</f>
        <v>131</v>
      </c>
      <c r="CS551" s="57">
        <f t="shared" ref="CS551" si="1941">SUM(CS552:CS561)</f>
        <v>131</v>
      </c>
      <c r="CT551" s="57">
        <f t="shared" ref="CT551" si="1942">SUM(CT552:CT561)</f>
        <v>131</v>
      </c>
      <c r="CU551" s="57">
        <f t="shared" ref="CU551" si="1943">SUM(CU552:CU561)</f>
        <v>0</v>
      </c>
      <c r="CV551" s="57">
        <f t="shared" ref="CV551" si="1944">SUM(CV552:CV561)</f>
        <v>0</v>
      </c>
      <c r="CW551" s="57">
        <f t="shared" ref="CW551" si="1945">SUM(CW552:CW561)</f>
        <v>0</v>
      </c>
      <c r="CX551" s="57">
        <f t="shared" ref="CX551" si="1946">SUM(CX552:CX561)</f>
        <v>1106988.95</v>
      </c>
      <c r="CY551" s="57">
        <f t="shared" ref="CY551" si="1947">SUM(CY552:CY561)</f>
        <v>1106988.95</v>
      </c>
      <c r="CZ551" s="57">
        <f t="shared" ref="CZ551" si="1948">SUM(CZ552:CZ561)</f>
        <v>1106988.95</v>
      </c>
      <c r="DA551" s="111" t="s">
        <v>206</v>
      </c>
      <c r="DB551" s="111" t="s">
        <v>206</v>
      </c>
      <c r="DC551" s="111" t="s">
        <v>206</v>
      </c>
      <c r="DD551" s="111" t="s">
        <v>206</v>
      </c>
      <c r="DE551" s="111" t="s">
        <v>206</v>
      </c>
      <c r="DF551" s="111" t="s">
        <v>206</v>
      </c>
      <c r="DG551" s="57">
        <f t="shared" ref="DG551" si="1949">SUM(DG552:DG561)</f>
        <v>0</v>
      </c>
      <c r="DH551" s="57">
        <f t="shared" ref="DH551" si="1950">SUM(DH552:DH561)</f>
        <v>0</v>
      </c>
      <c r="DI551" s="57">
        <f t="shared" ref="DI551" si="1951">SUM(DI552:DI561)</f>
        <v>0</v>
      </c>
      <c r="DJ551" s="57">
        <f t="shared" ref="DJ551" si="1952">SUM(DJ552:DJ561)</f>
        <v>602277.06999999995</v>
      </c>
      <c r="DK551" s="57">
        <f t="shared" ref="DK551" si="1953">SUM(DK552:DK561)</f>
        <v>625530.9</v>
      </c>
      <c r="DL551" s="57">
        <f t="shared" ref="DL551" si="1954">SUM(DL552:DL561)</f>
        <v>625530.9</v>
      </c>
      <c r="DM551" s="57">
        <f>SUM(DM552:DM561)</f>
        <v>151</v>
      </c>
      <c r="DN551" s="57">
        <f t="shared" ref="DN551" si="1955">SUM(DN552:DN561)</f>
        <v>151</v>
      </c>
      <c r="DO551" s="57">
        <f t="shared" ref="DO551" si="1956">SUM(DO552:DO561)</f>
        <v>151</v>
      </c>
      <c r="DP551" s="57">
        <f t="shared" ref="DP551" si="1957">SUM(DP552:DP561)</f>
        <v>0</v>
      </c>
      <c r="DQ551" s="57">
        <f t="shared" ref="DQ551" si="1958">SUM(DQ552:DQ561)</f>
        <v>0</v>
      </c>
      <c r="DR551" s="57">
        <f t="shared" ref="DR551" si="1959">SUM(DR552:DR561)</f>
        <v>0</v>
      </c>
      <c r="DS551" s="57">
        <f t="shared" ref="DS551" si="1960">SUM(DS552:DS561)</f>
        <v>1217046.7</v>
      </c>
      <c r="DT551" s="57">
        <f t="shared" ref="DT551" si="1961">SUM(DT552:DT561)</f>
        <v>1217046.7</v>
      </c>
      <c r="DU551" s="57">
        <f t="shared" ref="DU551" si="1962">SUM(DU552:DU561)</f>
        <v>1217046.7</v>
      </c>
      <c r="DV551" s="111" t="s">
        <v>206</v>
      </c>
      <c r="DW551" s="111" t="s">
        <v>206</v>
      </c>
      <c r="DX551" s="111" t="s">
        <v>206</v>
      </c>
      <c r="DY551" s="111" t="s">
        <v>206</v>
      </c>
      <c r="DZ551" s="111" t="s">
        <v>206</v>
      </c>
      <c r="EA551" s="111" t="s">
        <v>206</v>
      </c>
      <c r="EB551" s="57">
        <f t="shared" ref="EB551" si="1963">SUM(EB552:EB561)</f>
        <v>0</v>
      </c>
      <c r="EC551" s="57">
        <f t="shared" ref="EC551" si="1964">SUM(EC552:EC561)</f>
        <v>0</v>
      </c>
      <c r="ED551" s="57">
        <f t="shared" ref="ED551" si="1965">SUM(ED552:ED561)</f>
        <v>0</v>
      </c>
      <c r="EE551" s="57">
        <f t="shared" ref="EE551" si="1966">SUM(EE552:EE561)</f>
        <v>695858.78</v>
      </c>
      <c r="EF551" s="57">
        <f t="shared" ref="EF551" si="1967">SUM(EF552:EF561)</f>
        <v>720802.86</v>
      </c>
      <c r="EG551" s="57">
        <f t="shared" ref="EG551" si="1968">SUM(EG552:EG561)</f>
        <v>720802.86</v>
      </c>
      <c r="EH551" s="57">
        <f>SUM(EH552:EH561)</f>
        <v>50</v>
      </c>
      <c r="EI551" s="57">
        <f t="shared" ref="EI551" si="1969">SUM(EI552:EI561)</f>
        <v>50</v>
      </c>
      <c r="EJ551" s="57">
        <f t="shared" ref="EJ551" si="1970">SUM(EJ552:EJ561)</f>
        <v>50</v>
      </c>
      <c r="EK551" s="57">
        <f t="shared" ref="EK551" si="1971">SUM(EK552:EK561)</f>
        <v>0</v>
      </c>
      <c r="EL551" s="57">
        <f t="shared" ref="EL551" si="1972">SUM(EL552:EL561)</f>
        <v>0</v>
      </c>
      <c r="EM551" s="57">
        <f t="shared" ref="EM551" si="1973">SUM(EM552:EM561)</f>
        <v>0</v>
      </c>
      <c r="EN551" s="57">
        <f t="shared" ref="EN551" si="1974">SUM(EN552:EN561)</f>
        <v>419715.5</v>
      </c>
      <c r="EO551" s="57">
        <f t="shared" ref="EO551" si="1975">SUM(EO552:EO561)</f>
        <v>419715.5</v>
      </c>
      <c r="EP551" s="57">
        <f t="shared" ref="EP551" si="1976">SUM(EP552:EP561)</f>
        <v>419715.5</v>
      </c>
      <c r="EQ551" s="111" t="s">
        <v>206</v>
      </c>
      <c r="ER551" s="111" t="s">
        <v>206</v>
      </c>
      <c r="ES551" s="111" t="s">
        <v>206</v>
      </c>
      <c r="ET551" s="111" t="s">
        <v>206</v>
      </c>
      <c r="EU551" s="111" t="s">
        <v>206</v>
      </c>
      <c r="EV551" s="111" t="s">
        <v>206</v>
      </c>
      <c r="EW551" s="57">
        <f t="shared" ref="EW551" si="1977">SUM(EW552:EW561)</f>
        <v>0</v>
      </c>
      <c r="EX551" s="57">
        <f t="shared" ref="EX551" si="1978">SUM(EX552:EX561)</f>
        <v>0</v>
      </c>
      <c r="EY551" s="57">
        <f t="shared" ref="EY551" si="1979">SUM(EY552:EY561)</f>
        <v>0</v>
      </c>
      <c r="EZ551" s="57">
        <f t="shared" ref="EZ551" si="1980">SUM(EZ552:EZ561)</f>
        <v>245733.33</v>
      </c>
      <c r="FA551" s="57">
        <f t="shared" ref="FA551" si="1981">SUM(FA552:FA561)</f>
        <v>252897.9</v>
      </c>
      <c r="FB551" s="57">
        <f t="shared" ref="FB551" si="1982">SUM(FB552:FB561)</f>
        <v>252897.9</v>
      </c>
      <c r="FC551" s="57">
        <f>SUM(FC552:FC561)</f>
        <v>167</v>
      </c>
      <c r="FD551" s="57">
        <f t="shared" ref="FD551:FE551" si="1983">SUM(FD552:FD561)</f>
        <v>167</v>
      </c>
      <c r="FE551" s="57">
        <f t="shared" si="1983"/>
        <v>167</v>
      </c>
      <c r="FF551" s="57">
        <f t="shared" ref="FF551" si="1984">SUM(FF552:FF561)</f>
        <v>0</v>
      </c>
      <c r="FG551" s="57">
        <f t="shared" ref="FG551" si="1985">SUM(FG552:FG561)</f>
        <v>0</v>
      </c>
      <c r="FH551" s="57">
        <f t="shared" ref="FH551" si="1986">SUM(FH552:FH561)</f>
        <v>0</v>
      </c>
      <c r="FI551" s="57">
        <f t="shared" ref="FI551" si="1987">SUM(FI552:FI561)</f>
        <v>1475002.9</v>
      </c>
      <c r="FJ551" s="57">
        <f t="shared" ref="FJ551" si="1988">SUM(FJ552:FJ561)</f>
        <v>1475002.9</v>
      </c>
      <c r="FK551" s="57">
        <f t="shared" ref="FK551" si="1989">SUM(FK552:FK561)</f>
        <v>1475002.9</v>
      </c>
      <c r="FL551" s="111" t="s">
        <v>206</v>
      </c>
      <c r="FM551" s="111" t="s">
        <v>206</v>
      </c>
      <c r="FN551" s="111" t="s">
        <v>206</v>
      </c>
      <c r="FO551" s="111" t="s">
        <v>206</v>
      </c>
      <c r="FP551" s="111" t="s">
        <v>206</v>
      </c>
      <c r="FQ551" s="111" t="s">
        <v>206</v>
      </c>
      <c r="FR551" s="57">
        <f t="shared" ref="FR551" si="1990">SUM(FR552:FR561)</f>
        <v>0</v>
      </c>
      <c r="FS551" s="57">
        <f t="shared" ref="FS551" si="1991">SUM(FS552:FS561)</f>
        <v>0</v>
      </c>
      <c r="FT551" s="57">
        <f t="shared" ref="FT551" si="1992">SUM(FT552:FT561)</f>
        <v>0</v>
      </c>
      <c r="FU551" s="57">
        <f t="shared" ref="FU551" si="1993">SUM(FU552:FU561)</f>
        <v>632053.1</v>
      </c>
      <c r="FV551" s="57">
        <f t="shared" ref="FV551" si="1994">SUM(FV552:FV561)</f>
        <v>653513.04</v>
      </c>
      <c r="FW551" s="57">
        <f t="shared" ref="FW551" si="1995">SUM(FW552:FW561)</f>
        <v>653513.04</v>
      </c>
      <c r="FX551" s="57">
        <f>SUM(FX552:FX561)</f>
        <v>0</v>
      </c>
      <c r="FY551" s="57">
        <f t="shared" ref="FY551" si="1996">SUM(FY552:FY561)</f>
        <v>0</v>
      </c>
      <c r="FZ551" s="57">
        <f t="shared" ref="FZ551" si="1997">SUM(FZ552:FZ561)</f>
        <v>0</v>
      </c>
      <c r="GA551" s="57">
        <f t="shared" ref="GA551" si="1998">SUM(GA552:GA561)</f>
        <v>0</v>
      </c>
      <c r="GB551" s="57">
        <f t="shared" ref="GB551" si="1999">SUM(GB552:GB561)</f>
        <v>0</v>
      </c>
      <c r="GC551" s="57">
        <f t="shared" ref="GC551" si="2000">SUM(GC552:GC561)</f>
        <v>0</v>
      </c>
      <c r="GD551" s="57">
        <f t="shared" ref="GD551" si="2001">SUM(GD552:GD561)</f>
        <v>0</v>
      </c>
      <c r="GE551" s="57">
        <f t="shared" ref="GE551" si="2002">SUM(GE552:GE561)</f>
        <v>0</v>
      </c>
      <c r="GF551" s="57">
        <f t="shared" ref="GF551" si="2003">SUM(GF552:GF561)</f>
        <v>0</v>
      </c>
      <c r="GG551" s="111" t="s">
        <v>206</v>
      </c>
      <c r="GH551" s="111" t="s">
        <v>206</v>
      </c>
      <c r="GI551" s="111" t="s">
        <v>206</v>
      </c>
      <c r="GJ551" s="111" t="s">
        <v>206</v>
      </c>
      <c r="GK551" s="111" t="s">
        <v>206</v>
      </c>
      <c r="GL551" s="111" t="s">
        <v>206</v>
      </c>
      <c r="GM551" s="57">
        <f t="shared" ref="GM551" si="2004">SUM(GM552:GM561)</f>
        <v>0</v>
      </c>
      <c r="GN551" s="57">
        <f t="shared" ref="GN551" si="2005">SUM(GN552:GN561)</f>
        <v>0</v>
      </c>
      <c r="GO551" s="57">
        <f t="shared" ref="GO551" si="2006">SUM(GO552:GO561)</f>
        <v>0</v>
      </c>
      <c r="GP551" s="57">
        <f t="shared" ref="GP551" si="2007">SUM(GP552:GP561)</f>
        <v>0</v>
      </c>
      <c r="GQ551" s="57">
        <f t="shared" ref="GQ551" si="2008">SUM(GQ552:GQ561)</f>
        <v>0</v>
      </c>
      <c r="GR551" s="57">
        <f t="shared" ref="GR551" si="2009">SUM(GR552:GR561)</f>
        <v>0</v>
      </c>
      <c r="GS551" s="57">
        <f>SUM(GS552:GS561)</f>
        <v>121</v>
      </c>
      <c r="GT551" s="57">
        <f t="shared" ref="GT551:GU551" si="2010">SUM(GT552:GT561)</f>
        <v>121</v>
      </c>
      <c r="GU551" s="57">
        <f t="shared" si="2010"/>
        <v>121</v>
      </c>
      <c r="GV551" s="57">
        <f t="shared" ref="GV551" si="2011">SUM(GV552:GV561)</f>
        <v>0</v>
      </c>
      <c r="GW551" s="57">
        <f t="shared" ref="GW551" si="2012">SUM(GW552:GW561)</f>
        <v>0</v>
      </c>
      <c r="GX551" s="57">
        <f t="shared" ref="GX551" si="2013">SUM(GX552:GX561)</f>
        <v>0</v>
      </c>
      <c r="GY551" s="57">
        <f t="shared" ref="GY551" si="2014">SUM(GY552:GY561)</f>
        <v>1104851.95</v>
      </c>
      <c r="GZ551" s="57">
        <f t="shared" ref="GZ551" si="2015">SUM(GZ552:GZ561)</f>
        <v>1104851.95</v>
      </c>
      <c r="HA551" s="57">
        <f t="shared" ref="HA551" si="2016">SUM(HA552:HA561)</f>
        <v>1104851.95</v>
      </c>
      <c r="HB551" s="111" t="s">
        <v>206</v>
      </c>
      <c r="HC551" s="111" t="s">
        <v>206</v>
      </c>
      <c r="HD551" s="111" t="s">
        <v>206</v>
      </c>
      <c r="HE551" s="111" t="s">
        <v>206</v>
      </c>
      <c r="HF551" s="111" t="s">
        <v>206</v>
      </c>
      <c r="HG551" s="111" t="s">
        <v>206</v>
      </c>
      <c r="HH551" s="57">
        <f t="shared" ref="HH551" si="2017">SUM(HH552:HH561)</f>
        <v>0</v>
      </c>
      <c r="HI551" s="57">
        <f t="shared" ref="HI551" si="2018">SUM(HI552:HI561)</f>
        <v>0</v>
      </c>
      <c r="HJ551" s="57">
        <f t="shared" ref="HJ551" si="2019">SUM(HJ552:HJ561)</f>
        <v>0</v>
      </c>
      <c r="HK551" s="57">
        <f t="shared" ref="HK551" si="2020">SUM(HK552:HK561)</f>
        <v>854439.78</v>
      </c>
      <c r="HL551" s="57">
        <f t="shared" ref="HL551" si="2021">SUM(HL552:HL561)</f>
        <v>886391.91</v>
      </c>
      <c r="HM551" s="57">
        <f t="shared" ref="HM551" si="2022">SUM(HM552:HM561)</f>
        <v>886391.91</v>
      </c>
      <c r="HN551" s="57">
        <f>SUM(HN552:HN561)</f>
        <v>338</v>
      </c>
      <c r="HO551" s="57">
        <f t="shared" ref="HO551:HP551" si="2023">SUM(HO552:HO561)</f>
        <v>338</v>
      </c>
      <c r="HP551" s="57">
        <f t="shared" si="2023"/>
        <v>338</v>
      </c>
      <c r="HQ551" s="57">
        <f t="shared" ref="HQ551" si="2024">SUM(HQ552:HQ561)</f>
        <v>0</v>
      </c>
      <c r="HR551" s="57">
        <f t="shared" ref="HR551" si="2025">SUM(HR552:HR561)</f>
        <v>0</v>
      </c>
      <c r="HS551" s="57">
        <f t="shared" ref="HS551" si="2026">SUM(HS552:HS561)</f>
        <v>0</v>
      </c>
      <c r="HT551" s="57">
        <f t="shared" ref="HT551" si="2027">SUM(HT552:HT561)</f>
        <v>2835527.67</v>
      </c>
      <c r="HU551" s="57">
        <f t="shared" ref="HU551" si="2028">SUM(HU552:HU561)</f>
        <v>2835527.67</v>
      </c>
      <c r="HV551" s="57">
        <f t="shared" ref="HV551" si="2029">SUM(HV552:HV561)</f>
        <v>2835527.67</v>
      </c>
      <c r="HW551" s="111" t="s">
        <v>206</v>
      </c>
      <c r="HX551" s="111" t="s">
        <v>206</v>
      </c>
      <c r="HY551" s="111" t="s">
        <v>206</v>
      </c>
      <c r="HZ551" s="111" t="s">
        <v>206</v>
      </c>
      <c r="IA551" s="111" t="s">
        <v>206</v>
      </c>
      <c r="IB551" s="111" t="s">
        <v>206</v>
      </c>
      <c r="IC551" s="57">
        <f t="shared" ref="IC551" si="2030">SUM(IC552:IC561)</f>
        <v>0</v>
      </c>
      <c r="ID551" s="57">
        <f t="shared" ref="ID551" si="2031">SUM(ID552:ID561)</f>
        <v>0</v>
      </c>
      <c r="IE551" s="57">
        <f t="shared" ref="IE551" si="2032">SUM(IE552:IE561)</f>
        <v>0</v>
      </c>
      <c r="IF551" s="57">
        <f t="shared" ref="IF551" si="2033">SUM(IF552:IF561)</f>
        <v>1252229.68</v>
      </c>
      <c r="IG551" s="57">
        <f t="shared" ref="IG551" si="2034">SUM(IG552:IG561)</f>
        <v>1228471.17</v>
      </c>
      <c r="IH551" s="57">
        <f t="shared" ref="IH551" si="2035">SUM(IH552:IH561)</f>
        <v>1228471.17</v>
      </c>
      <c r="II551" s="57">
        <f>SUM(II552:II561)</f>
        <v>170</v>
      </c>
      <c r="IJ551" s="57">
        <f t="shared" ref="IJ551" si="2036">SUM(IJ552:IJ561)</f>
        <v>170</v>
      </c>
      <c r="IK551" s="57">
        <f t="shared" ref="IK551" si="2037">SUM(IK552:IK561)</f>
        <v>170</v>
      </c>
      <c r="IL551" s="57">
        <f t="shared" ref="IL551" si="2038">SUM(IL552:IL561)</f>
        <v>0</v>
      </c>
      <c r="IM551" s="57">
        <f t="shared" ref="IM551" si="2039">SUM(IM552:IM561)</f>
        <v>0</v>
      </c>
      <c r="IN551" s="57">
        <f t="shared" ref="IN551" si="2040">SUM(IN552:IN561)</f>
        <v>0</v>
      </c>
      <c r="IO551" s="57">
        <f t="shared" ref="IO551" si="2041">SUM(IO552:IO561)</f>
        <v>1453831.25</v>
      </c>
      <c r="IP551" s="57">
        <f t="shared" ref="IP551" si="2042">SUM(IP552:IP561)</f>
        <v>1453831.25</v>
      </c>
      <c r="IQ551" s="57">
        <f t="shared" ref="IQ551" si="2043">SUM(IQ552:IQ561)</f>
        <v>1453831.25</v>
      </c>
      <c r="IR551" s="111" t="s">
        <v>206</v>
      </c>
      <c r="IS551" s="111" t="s">
        <v>206</v>
      </c>
      <c r="IT551" s="111" t="s">
        <v>206</v>
      </c>
      <c r="IU551" s="111" t="s">
        <v>206</v>
      </c>
      <c r="IV551" s="111" t="s">
        <v>206</v>
      </c>
      <c r="IW551" s="111" t="s">
        <v>206</v>
      </c>
      <c r="IX551" s="57">
        <f t="shared" ref="IX551" si="2044">SUM(IX552:IX561)</f>
        <v>0</v>
      </c>
      <c r="IY551" s="57">
        <f t="shared" ref="IY551" si="2045">SUM(IY552:IY561)</f>
        <v>0</v>
      </c>
      <c r="IZ551" s="57">
        <f t="shared" ref="IZ551" si="2046">SUM(IZ552:IZ561)</f>
        <v>0</v>
      </c>
      <c r="JA551" s="57">
        <f t="shared" ref="JA551" si="2047">SUM(JA552:JA561)</f>
        <v>672616.63</v>
      </c>
      <c r="JB551" s="57">
        <f t="shared" ref="JB551" si="2048">SUM(JB552:JB561)</f>
        <v>693584.25</v>
      </c>
      <c r="JC551" s="57">
        <f t="shared" ref="JC551" si="2049">SUM(JC552:JC561)</f>
        <v>693584.25</v>
      </c>
      <c r="JD551" s="57">
        <f>SUM(JD552:JD561)</f>
        <v>53</v>
      </c>
      <c r="JE551" s="57">
        <f t="shared" ref="JE551" si="2050">SUM(JE552:JE561)</f>
        <v>53</v>
      </c>
      <c r="JF551" s="57">
        <f t="shared" ref="JF551" si="2051">SUM(JF552:JF561)</f>
        <v>53</v>
      </c>
      <c r="JG551" s="57">
        <f t="shared" ref="JG551" si="2052">SUM(JG552:JG561)</f>
        <v>0</v>
      </c>
      <c r="JH551" s="57">
        <f t="shared" ref="JH551" si="2053">SUM(JH552:JH561)</f>
        <v>0</v>
      </c>
      <c r="JI551" s="57">
        <f t="shared" ref="JI551" si="2054">SUM(JI552:JI561)</f>
        <v>0</v>
      </c>
      <c r="JJ551" s="57">
        <f t="shared" ref="JJ551" si="2055">SUM(JJ552:JJ561)</f>
        <v>469722.35</v>
      </c>
      <c r="JK551" s="57">
        <f t="shared" ref="JK551" si="2056">SUM(JK552:JK561)</f>
        <v>469722.35</v>
      </c>
      <c r="JL551" s="57">
        <f t="shared" ref="JL551" si="2057">SUM(JL552:JL561)</f>
        <v>469722.35</v>
      </c>
      <c r="JM551" s="111" t="s">
        <v>206</v>
      </c>
      <c r="JN551" s="111" t="s">
        <v>206</v>
      </c>
      <c r="JO551" s="111" t="s">
        <v>206</v>
      </c>
      <c r="JP551" s="111" t="s">
        <v>206</v>
      </c>
      <c r="JQ551" s="111" t="s">
        <v>206</v>
      </c>
      <c r="JR551" s="111" t="s">
        <v>206</v>
      </c>
      <c r="JS551" s="57">
        <f t="shared" ref="JS551" si="2058">SUM(JS552:JS561)</f>
        <v>0</v>
      </c>
      <c r="JT551" s="57">
        <f t="shared" ref="JT551" si="2059">SUM(JT552:JT561)</f>
        <v>0</v>
      </c>
      <c r="JU551" s="57">
        <f t="shared" ref="JU551" si="2060">SUM(JU552:JU561)</f>
        <v>0</v>
      </c>
      <c r="JV551" s="57">
        <f t="shared" ref="JV551" si="2061">SUM(JV552:JV561)</f>
        <v>312795.43</v>
      </c>
      <c r="JW551" s="57">
        <f t="shared" ref="JW551" si="2062">SUM(JW552:JW561)</f>
        <v>323744.07</v>
      </c>
      <c r="JX551" s="57">
        <f t="shared" ref="JX551" si="2063">SUM(JX552:JX561)</f>
        <v>323744.07</v>
      </c>
      <c r="JY551" s="57">
        <f>SUM(JY552:JY561)</f>
        <v>239</v>
      </c>
      <c r="JZ551" s="57">
        <f t="shared" ref="JZ551" si="2064">SUM(JZ552:JZ561)</f>
        <v>239</v>
      </c>
      <c r="KA551" s="57">
        <f t="shared" ref="KA551" si="2065">SUM(KA552:KA561)</f>
        <v>239</v>
      </c>
      <c r="KB551" s="57">
        <f t="shared" ref="KB551" si="2066">SUM(KB552:KB561)</f>
        <v>0</v>
      </c>
      <c r="KC551" s="57">
        <f t="shared" ref="KC551" si="2067">SUM(KC552:KC561)</f>
        <v>0</v>
      </c>
      <c r="KD551" s="57">
        <f t="shared" ref="KD551" si="2068">SUM(KD552:KD561)</f>
        <v>0</v>
      </c>
      <c r="KE551" s="57">
        <f t="shared" ref="KE551" si="2069">SUM(KE552:KE561)</f>
        <v>1929687.19</v>
      </c>
      <c r="KF551" s="57">
        <f t="shared" ref="KF551" si="2070">SUM(KF552:KF561)</f>
        <v>1929687.19</v>
      </c>
      <c r="KG551" s="57">
        <f t="shared" ref="KG551" si="2071">SUM(KG552:KG561)</f>
        <v>1929687.19</v>
      </c>
      <c r="KH551" s="111" t="s">
        <v>206</v>
      </c>
      <c r="KI551" s="111" t="s">
        <v>206</v>
      </c>
      <c r="KJ551" s="111" t="s">
        <v>206</v>
      </c>
      <c r="KK551" s="111" t="s">
        <v>206</v>
      </c>
      <c r="KL551" s="111" t="s">
        <v>206</v>
      </c>
      <c r="KM551" s="111" t="s">
        <v>206</v>
      </c>
      <c r="KN551" s="57">
        <f t="shared" ref="KN551" si="2072">SUM(KN552:KN561)</f>
        <v>0</v>
      </c>
      <c r="KO551" s="57">
        <f t="shared" ref="KO551" si="2073">SUM(KO552:KO561)</f>
        <v>0</v>
      </c>
      <c r="KP551" s="57">
        <f t="shared" ref="KP551" si="2074">SUM(KP552:KP561)</f>
        <v>0</v>
      </c>
      <c r="KQ551" s="57">
        <f t="shared" ref="KQ551" si="2075">SUM(KQ552:KQ561)</f>
        <v>831816.09</v>
      </c>
      <c r="KR551" s="57">
        <f t="shared" ref="KR551" si="2076">SUM(KR552:KR561)</f>
        <v>859574.64</v>
      </c>
      <c r="KS551" s="57">
        <f t="shared" ref="KS551" si="2077">SUM(KS552:KS561)</f>
        <v>859574.64</v>
      </c>
      <c r="KT551" s="57">
        <f>SUM(KT552:KT561)</f>
        <v>318</v>
      </c>
      <c r="KU551" s="57">
        <f t="shared" ref="KU551" si="2078">SUM(KU552:KU561)</f>
        <v>318</v>
      </c>
      <c r="KV551" s="57">
        <f t="shared" ref="KV551" si="2079">SUM(KV552:KV561)</f>
        <v>318</v>
      </c>
      <c r="KW551" s="57">
        <f t="shared" ref="KW551" si="2080">SUM(KW552:KW561)</f>
        <v>0</v>
      </c>
      <c r="KX551" s="57">
        <f t="shared" ref="KX551" si="2081">SUM(KX552:KX561)</f>
        <v>0</v>
      </c>
      <c r="KY551" s="57">
        <f t="shared" ref="KY551" si="2082">SUM(KY552:KY561)</f>
        <v>0</v>
      </c>
      <c r="KZ551" s="57">
        <f t="shared" ref="KZ551" si="2083">SUM(KZ552:KZ561)</f>
        <v>2656368.48</v>
      </c>
      <c r="LA551" s="57">
        <f t="shared" ref="LA551" si="2084">SUM(LA552:LA561)</f>
        <v>2656368.48</v>
      </c>
      <c r="LB551" s="57">
        <f t="shared" ref="LB551" si="2085">SUM(LB552:LB561)</f>
        <v>2656368.48</v>
      </c>
      <c r="LC551" s="111" t="s">
        <v>206</v>
      </c>
      <c r="LD551" s="111" t="s">
        <v>206</v>
      </c>
      <c r="LE551" s="111" t="s">
        <v>206</v>
      </c>
      <c r="LF551" s="111" t="s">
        <v>206</v>
      </c>
      <c r="LG551" s="111" t="s">
        <v>206</v>
      </c>
      <c r="LH551" s="111" t="s">
        <v>206</v>
      </c>
      <c r="LI551" s="57">
        <f t="shared" ref="LI551" si="2086">SUM(LI552:LI561)</f>
        <v>0</v>
      </c>
      <c r="LJ551" s="57">
        <f t="shared" ref="LJ551" si="2087">SUM(LJ552:LJ561)</f>
        <v>0</v>
      </c>
      <c r="LK551" s="57">
        <f t="shared" ref="LK551" si="2088">SUM(LK552:LK561)</f>
        <v>0</v>
      </c>
      <c r="LL551" s="57">
        <f t="shared" ref="LL551" si="2089">SUM(LL552:LL561)</f>
        <v>1038081.97</v>
      </c>
      <c r="LM551" s="57">
        <f t="shared" ref="LM551" si="2090">SUM(LM552:LM561)</f>
        <v>1073752.27</v>
      </c>
      <c r="LN551" s="57">
        <f t="shared" ref="LN551" si="2091">SUM(LN552:LN561)</f>
        <v>1073752.27</v>
      </c>
      <c r="LO551" s="57">
        <f>SUM(LO552:LO561)</f>
        <v>107</v>
      </c>
      <c r="LP551" s="57">
        <f t="shared" ref="LP551" si="2092">SUM(LP552:LP561)</f>
        <v>107</v>
      </c>
      <c r="LQ551" s="57">
        <f t="shared" ref="LQ551" si="2093">SUM(LQ552:LQ561)</f>
        <v>107</v>
      </c>
      <c r="LR551" s="57">
        <f t="shared" ref="LR551" si="2094">SUM(LR552:LR561)</f>
        <v>0</v>
      </c>
      <c r="LS551" s="57">
        <f t="shared" ref="LS551" si="2095">SUM(LS552:LS561)</f>
        <v>0</v>
      </c>
      <c r="LT551" s="57">
        <f t="shared" ref="LT551" si="2096">SUM(LT552:LT561)</f>
        <v>0</v>
      </c>
      <c r="LU551" s="57">
        <f t="shared" ref="LU551" si="2097">SUM(LU552:LU561)</f>
        <v>884343</v>
      </c>
      <c r="LV551" s="57">
        <f t="shared" ref="LV551" si="2098">SUM(LV552:LV561)</f>
        <v>884343</v>
      </c>
      <c r="LW551" s="57">
        <f t="shared" ref="LW551" si="2099">SUM(LW552:LW561)</f>
        <v>884343</v>
      </c>
      <c r="LX551" s="111" t="s">
        <v>206</v>
      </c>
      <c r="LY551" s="111" t="s">
        <v>206</v>
      </c>
      <c r="LZ551" s="111" t="s">
        <v>206</v>
      </c>
      <c r="MA551" s="111" t="s">
        <v>206</v>
      </c>
      <c r="MB551" s="111" t="s">
        <v>206</v>
      </c>
      <c r="MC551" s="111" t="s">
        <v>206</v>
      </c>
      <c r="MD551" s="57">
        <f t="shared" ref="MD551" si="2100">SUM(MD552:MD561)</f>
        <v>0</v>
      </c>
      <c r="ME551" s="57">
        <f t="shared" ref="ME551" si="2101">SUM(ME552:ME561)</f>
        <v>0</v>
      </c>
      <c r="MF551" s="57">
        <f t="shared" ref="MF551" si="2102">SUM(MF552:MF561)</f>
        <v>0</v>
      </c>
      <c r="MG551" s="57">
        <f t="shared" ref="MG551" si="2103">SUM(MG552:MG561)</f>
        <v>496702.09</v>
      </c>
      <c r="MH551" s="57">
        <f t="shared" ref="MH551" si="2104">SUM(MH552:MH561)</f>
        <v>513387.26</v>
      </c>
      <c r="MI551" s="57">
        <f t="shared" ref="MI551" si="2105">SUM(MI552:MI561)</f>
        <v>513387.26</v>
      </c>
      <c r="MJ551" s="57">
        <f>SUM(MJ552:MJ561)</f>
        <v>179</v>
      </c>
      <c r="MK551" s="57">
        <f t="shared" ref="MK551:ML551" si="2106">SUM(MK552:MK561)</f>
        <v>179</v>
      </c>
      <c r="ML551" s="57">
        <f t="shared" si="2106"/>
        <v>179</v>
      </c>
      <c r="MM551" s="57">
        <f t="shared" ref="MM551" si="2107">SUM(MM552:MM561)</f>
        <v>0</v>
      </c>
      <c r="MN551" s="57">
        <f t="shared" ref="MN551" si="2108">SUM(MN552:MN561)</f>
        <v>0</v>
      </c>
      <c r="MO551" s="57">
        <f t="shared" ref="MO551" si="2109">SUM(MO552:MO561)</f>
        <v>0</v>
      </c>
      <c r="MP551" s="57">
        <f t="shared" ref="MP551" si="2110">SUM(MP552:MP561)</f>
        <v>1527398.32</v>
      </c>
      <c r="MQ551" s="57">
        <f t="shared" ref="MQ551" si="2111">SUM(MQ552:MQ561)</f>
        <v>1527398.32</v>
      </c>
      <c r="MR551" s="57">
        <f t="shared" ref="MR551" si="2112">SUM(MR552:MR561)</f>
        <v>1527398.32</v>
      </c>
      <c r="MS551" s="111" t="s">
        <v>206</v>
      </c>
      <c r="MT551" s="111" t="s">
        <v>206</v>
      </c>
      <c r="MU551" s="111" t="s">
        <v>206</v>
      </c>
      <c r="MV551" s="111" t="s">
        <v>206</v>
      </c>
      <c r="MW551" s="111" t="s">
        <v>206</v>
      </c>
      <c r="MX551" s="111" t="s">
        <v>206</v>
      </c>
      <c r="MY551" s="57">
        <f t="shared" ref="MY551" si="2113">SUM(MY552:MY561)</f>
        <v>0</v>
      </c>
      <c r="MZ551" s="57">
        <f t="shared" ref="MZ551" si="2114">SUM(MZ552:MZ561)</f>
        <v>0</v>
      </c>
      <c r="NA551" s="57">
        <f t="shared" ref="NA551" si="2115">SUM(NA552:NA561)</f>
        <v>0</v>
      </c>
      <c r="NB551" s="57">
        <f t="shared" ref="NB551" si="2116">SUM(NB552:NB561)</f>
        <v>894959.1</v>
      </c>
      <c r="NC551" s="57">
        <f t="shared" ref="NC551" si="2117">SUM(NC552:NC561)</f>
        <v>925391.59</v>
      </c>
      <c r="ND551" s="57">
        <f t="shared" ref="ND551" si="2118">SUM(ND552:ND561)</f>
        <v>925391.59</v>
      </c>
      <c r="NE551" s="57">
        <f>SUM(NE552:NE561)</f>
        <v>298</v>
      </c>
      <c r="NF551" s="57">
        <f t="shared" ref="NF551:NG551" si="2119">SUM(NF552:NF561)</f>
        <v>298</v>
      </c>
      <c r="NG551" s="57">
        <f t="shared" si="2119"/>
        <v>298</v>
      </c>
      <c r="NH551" s="57">
        <f t="shared" ref="NH551" si="2120">SUM(NH552:NH561)</f>
        <v>0</v>
      </c>
      <c r="NI551" s="57">
        <f t="shared" ref="NI551" si="2121">SUM(NI552:NI561)</f>
        <v>0</v>
      </c>
      <c r="NJ551" s="57">
        <f t="shared" ref="NJ551" si="2122">SUM(NJ552:NJ561)</f>
        <v>0</v>
      </c>
      <c r="NK551" s="57">
        <f t="shared" ref="NK551" si="2123">SUM(NK552:NK561)</f>
        <v>2459893.2999999998</v>
      </c>
      <c r="NL551" s="57">
        <f t="shared" ref="NL551" si="2124">SUM(NL552:NL561)</f>
        <v>2459893.2999999998</v>
      </c>
      <c r="NM551" s="57">
        <f t="shared" ref="NM551" si="2125">SUM(NM552:NM561)</f>
        <v>2459893.2999999998</v>
      </c>
      <c r="NN551" s="111" t="s">
        <v>206</v>
      </c>
      <c r="NO551" s="111" t="s">
        <v>206</v>
      </c>
      <c r="NP551" s="111" t="s">
        <v>206</v>
      </c>
      <c r="NQ551" s="111" t="s">
        <v>206</v>
      </c>
      <c r="NR551" s="111" t="s">
        <v>206</v>
      </c>
      <c r="NS551" s="111" t="s">
        <v>206</v>
      </c>
      <c r="NT551" s="57">
        <f t="shared" ref="NT551" si="2126">SUM(NT552:NT561)</f>
        <v>0</v>
      </c>
      <c r="NU551" s="57">
        <f t="shared" ref="NU551" si="2127">SUM(NU552:NU561)</f>
        <v>0</v>
      </c>
      <c r="NV551" s="57">
        <f t="shared" ref="NV551" si="2128">SUM(NV552:NV561)</f>
        <v>0</v>
      </c>
      <c r="NW551" s="57">
        <f t="shared" ref="NW551" si="2129">SUM(NW552:NW561)</f>
        <v>1028311.57</v>
      </c>
      <c r="NX551" s="57">
        <f t="shared" ref="NX551" si="2130">SUM(NX552:NX561)</f>
        <v>1061309.3400000001</v>
      </c>
      <c r="NY551" s="57">
        <f t="shared" ref="NY551" si="2131">SUM(NY552:NY561)</f>
        <v>1061309.3400000001</v>
      </c>
      <c r="NZ551" s="57">
        <f>SUM(NZ552:NZ561)</f>
        <v>153</v>
      </c>
      <c r="OA551" s="57">
        <f t="shared" ref="OA551" si="2132">SUM(OA552:OA561)</f>
        <v>153</v>
      </c>
      <c r="OB551" s="57">
        <f t="shared" ref="OB551" si="2133">SUM(OB552:OB561)</f>
        <v>153</v>
      </c>
      <c r="OC551" s="57">
        <f t="shared" ref="OC551" si="2134">SUM(OC552:OC561)</f>
        <v>0</v>
      </c>
      <c r="OD551" s="57">
        <f t="shared" ref="OD551" si="2135">SUM(OD552:OD561)</f>
        <v>0</v>
      </c>
      <c r="OE551" s="57">
        <f t="shared" ref="OE551" si="2136">SUM(OE552:OE561)</f>
        <v>0</v>
      </c>
      <c r="OF551" s="57">
        <f t="shared" ref="OF551" si="2137">SUM(OF552:OF561)</f>
        <v>1323257.8500000001</v>
      </c>
      <c r="OG551" s="57">
        <f t="shared" ref="OG551" si="2138">SUM(OG552:OG561)</f>
        <v>1323257.8500000001</v>
      </c>
      <c r="OH551" s="57">
        <f t="shared" ref="OH551" si="2139">SUM(OH552:OH561)</f>
        <v>1323257.8500000001</v>
      </c>
      <c r="OI551" s="111" t="s">
        <v>206</v>
      </c>
      <c r="OJ551" s="111" t="s">
        <v>206</v>
      </c>
      <c r="OK551" s="111" t="s">
        <v>206</v>
      </c>
      <c r="OL551" s="111" t="s">
        <v>206</v>
      </c>
      <c r="OM551" s="111" t="s">
        <v>206</v>
      </c>
      <c r="ON551" s="111" t="s">
        <v>206</v>
      </c>
      <c r="OO551" s="57">
        <f t="shared" ref="OO551" si="2140">SUM(OO552:OO561)</f>
        <v>0</v>
      </c>
      <c r="OP551" s="57">
        <f t="shared" ref="OP551" si="2141">SUM(OP552:OP561)</f>
        <v>0</v>
      </c>
      <c r="OQ551" s="57">
        <f t="shared" ref="OQ551" si="2142">SUM(OQ552:OQ561)</f>
        <v>0</v>
      </c>
      <c r="OR551" s="57">
        <f t="shared" ref="OR551" si="2143">SUM(OR552:OR561)</f>
        <v>800545.38</v>
      </c>
      <c r="OS551" s="57">
        <f t="shared" ref="OS551" si="2144">SUM(OS552:OS561)</f>
        <v>827375.04</v>
      </c>
      <c r="OT551" s="57">
        <f t="shared" ref="OT551" si="2145">SUM(OT552:OT561)</f>
        <v>827375.04</v>
      </c>
      <c r="OU551" s="57">
        <f>SUM(OU552:OU561)</f>
        <v>95</v>
      </c>
      <c r="OV551" s="57">
        <f t="shared" ref="OV551" si="2146">SUM(OV552:OV561)</f>
        <v>95</v>
      </c>
      <c r="OW551" s="57">
        <f t="shared" ref="OW551" si="2147">SUM(OW552:OW561)</f>
        <v>95</v>
      </c>
      <c r="OX551" s="57">
        <f t="shared" ref="OX551" si="2148">SUM(OX552:OX561)</f>
        <v>0</v>
      </c>
      <c r="OY551" s="57">
        <f t="shared" ref="OY551" si="2149">SUM(OY552:OY561)</f>
        <v>0</v>
      </c>
      <c r="OZ551" s="57">
        <f t="shared" ref="OZ551" si="2150">SUM(OZ552:OZ561)</f>
        <v>0</v>
      </c>
      <c r="PA551" s="57">
        <f t="shared" ref="PA551" si="2151">SUM(PA552:PA561)</f>
        <v>894780.5</v>
      </c>
      <c r="PB551" s="57">
        <f t="shared" ref="PB551" si="2152">SUM(PB552:PB561)</f>
        <v>894780.5</v>
      </c>
      <c r="PC551" s="57">
        <f t="shared" ref="PC551" si="2153">SUM(PC552:PC561)</f>
        <v>894780.5</v>
      </c>
      <c r="PD551" s="111" t="s">
        <v>206</v>
      </c>
      <c r="PE551" s="111" t="s">
        <v>206</v>
      </c>
      <c r="PF551" s="111" t="s">
        <v>206</v>
      </c>
      <c r="PG551" s="111" t="s">
        <v>206</v>
      </c>
      <c r="PH551" s="111" t="s">
        <v>206</v>
      </c>
      <c r="PI551" s="111" t="s">
        <v>206</v>
      </c>
      <c r="PJ551" s="57">
        <f t="shared" ref="PJ551" si="2154">SUM(PJ552:PJ561)</f>
        <v>0</v>
      </c>
      <c r="PK551" s="57">
        <f t="shared" ref="PK551" si="2155">SUM(PK552:PK561)</f>
        <v>0</v>
      </c>
      <c r="PL551" s="57">
        <f t="shared" ref="PL551" si="2156">SUM(PL552:PL561)</f>
        <v>0</v>
      </c>
      <c r="PM551" s="57">
        <f t="shared" ref="PM551" si="2157">SUM(PM552:PM561)</f>
        <v>438418.58</v>
      </c>
      <c r="PN551" s="57">
        <f t="shared" ref="PN551" si="2158">SUM(PN552:PN561)</f>
        <v>452628.1</v>
      </c>
      <c r="PO551" s="57">
        <f t="shared" ref="PO551" si="2159">SUM(PO552:PO561)</f>
        <v>452628.1</v>
      </c>
      <c r="PP551" s="57">
        <f>SUM(PP552:PP561)</f>
        <v>208</v>
      </c>
      <c r="PQ551" s="57">
        <f t="shared" ref="PQ551" si="2160">SUM(PQ552:PQ561)</f>
        <v>208</v>
      </c>
      <c r="PR551" s="57">
        <f t="shared" ref="PR551" si="2161">SUM(PR552:PR561)</f>
        <v>208</v>
      </c>
      <c r="PS551" s="57">
        <f t="shared" ref="PS551" si="2162">SUM(PS552:PS561)</f>
        <v>0</v>
      </c>
      <c r="PT551" s="57">
        <f t="shared" ref="PT551" si="2163">SUM(PT552:PT561)</f>
        <v>0</v>
      </c>
      <c r="PU551" s="57">
        <f t="shared" ref="PU551" si="2164">SUM(PU552:PU561)</f>
        <v>0</v>
      </c>
      <c r="PV551" s="57">
        <f t="shared" ref="PV551" si="2165">SUM(PV552:PV561)</f>
        <v>1584421.25</v>
      </c>
      <c r="PW551" s="57">
        <f t="shared" ref="PW551" si="2166">SUM(PW552:PW561)</f>
        <v>1584421.25</v>
      </c>
      <c r="PX551" s="57">
        <f t="shared" ref="PX551" si="2167">SUM(PX552:PX561)</f>
        <v>1584421.25</v>
      </c>
      <c r="PY551" s="111" t="s">
        <v>206</v>
      </c>
      <c r="PZ551" s="111" t="s">
        <v>206</v>
      </c>
      <c r="QA551" s="111" t="s">
        <v>206</v>
      </c>
      <c r="QB551" s="111" t="s">
        <v>206</v>
      </c>
      <c r="QC551" s="111" t="s">
        <v>206</v>
      </c>
      <c r="QD551" s="111" t="s">
        <v>206</v>
      </c>
      <c r="QE551" s="57">
        <f t="shared" ref="QE551" si="2168">SUM(QE552:QE561)</f>
        <v>0</v>
      </c>
      <c r="QF551" s="57">
        <f t="shared" ref="QF551" si="2169">SUM(QF552:QF561)</f>
        <v>0</v>
      </c>
      <c r="QG551" s="57">
        <f t="shared" ref="QG551" si="2170">SUM(QG552:QG561)</f>
        <v>0</v>
      </c>
      <c r="QH551" s="57">
        <f t="shared" ref="QH551" si="2171">SUM(QH552:QH561)</f>
        <v>881435.94</v>
      </c>
      <c r="QI551" s="57">
        <f t="shared" ref="QI551" si="2172">SUM(QI552:QI561)</f>
        <v>910985.9</v>
      </c>
      <c r="QJ551" s="57">
        <f t="shared" ref="QJ551" si="2173">SUM(QJ552:QJ561)</f>
        <v>910985.9</v>
      </c>
      <c r="QK551" s="57">
        <f>SUM(QK552:QK561)</f>
        <v>277</v>
      </c>
      <c r="QL551" s="57">
        <f t="shared" ref="QL551:QM551" si="2174">SUM(QL552:QL561)</f>
        <v>277</v>
      </c>
      <c r="QM551" s="57">
        <f t="shared" si="2174"/>
        <v>277</v>
      </c>
      <c r="QN551" s="57">
        <f t="shared" ref="QN551" si="2175">SUM(QN552:QN561)</f>
        <v>0</v>
      </c>
      <c r="QO551" s="57">
        <f t="shared" ref="QO551" si="2176">SUM(QO552:QO561)</f>
        <v>0</v>
      </c>
      <c r="QP551" s="57">
        <f t="shared" ref="QP551" si="2177">SUM(QP552:QP561)</f>
        <v>0</v>
      </c>
      <c r="QQ551" s="57">
        <f t="shared" ref="QQ551" si="2178">SUM(QQ552:QQ561)</f>
        <v>2401000.59</v>
      </c>
      <c r="QR551" s="57">
        <f t="shared" ref="QR551" si="2179">SUM(QR552:QR561)</f>
        <v>2401000.59</v>
      </c>
      <c r="QS551" s="57">
        <f t="shared" ref="QS551" si="2180">SUM(QS552:QS561)</f>
        <v>2401000.59</v>
      </c>
      <c r="QT551" s="111" t="s">
        <v>206</v>
      </c>
      <c r="QU551" s="111" t="s">
        <v>206</v>
      </c>
      <c r="QV551" s="111" t="s">
        <v>206</v>
      </c>
      <c r="QW551" s="111" t="s">
        <v>206</v>
      </c>
      <c r="QX551" s="111" t="s">
        <v>206</v>
      </c>
      <c r="QY551" s="111" t="s">
        <v>206</v>
      </c>
      <c r="QZ551" s="57">
        <f t="shared" ref="QZ551" si="2181">SUM(QZ552:QZ561)</f>
        <v>0</v>
      </c>
      <c r="RA551" s="57">
        <f t="shared" ref="RA551" si="2182">SUM(RA552:RA561)</f>
        <v>0</v>
      </c>
      <c r="RB551" s="57">
        <f t="shared" ref="RB551" si="2183">SUM(RB552:RB561)</f>
        <v>0</v>
      </c>
      <c r="RC551" s="57">
        <f t="shared" ref="RC551" si="2184">SUM(RC552:RC561)</f>
        <v>1242177.7</v>
      </c>
      <c r="RD551" s="57">
        <f t="shared" ref="RD551" si="2185">SUM(RD552:RD561)</f>
        <v>1281540.52</v>
      </c>
      <c r="RE551" s="57">
        <f t="shared" ref="RE551" si="2186">SUM(RE552:RE561)</f>
        <v>1281540.52</v>
      </c>
      <c r="RF551" s="57">
        <f>SUM(RF552:RF561)</f>
        <v>429</v>
      </c>
      <c r="RG551" s="57">
        <f t="shared" ref="RG551:RH551" si="2187">SUM(RG552:RG561)</f>
        <v>429</v>
      </c>
      <c r="RH551" s="57">
        <f t="shared" si="2187"/>
        <v>429</v>
      </c>
      <c r="RI551" s="57">
        <f t="shared" ref="RI551" si="2188">SUM(RI552:RI561)</f>
        <v>0</v>
      </c>
      <c r="RJ551" s="57">
        <f t="shared" ref="RJ551" si="2189">SUM(RJ552:RJ561)</f>
        <v>0</v>
      </c>
      <c r="RK551" s="57">
        <f t="shared" ref="RK551" si="2190">SUM(RK552:RK561)</f>
        <v>0</v>
      </c>
      <c r="RL551" s="57">
        <f t="shared" ref="RL551" si="2191">SUM(RL552:RL561)</f>
        <v>3708456.59</v>
      </c>
      <c r="RM551" s="57">
        <f t="shared" ref="RM551" si="2192">SUM(RM552:RM561)</f>
        <v>3708456.59</v>
      </c>
      <c r="RN551" s="57">
        <f t="shared" ref="RN551" si="2193">SUM(RN552:RN561)</f>
        <v>3708456.59</v>
      </c>
      <c r="RO551" s="111" t="s">
        <v>206</v>
      </c>
      <c r="RP551" s="111" t="s">
        <v>206</v>
      </c>
      <c r="RQ551" s="111" t="s">
        <v>206</v>
      </c>
      <c r="RR551" s="111" t="s">
        <v>206</v>
      </c>
      <c r="RS551" s="111" t="s">
        <v>206</v>
      </c>
      <c r="RT551" s="111" t="s">
        <v>206</v>
      </c>
      <c r="RU551" s="57">
        <f t="shared" ref="RU551" si="2194">SUM(RU552:RU561)</f>
        <v>0</v>
      </c>
      <c r="RV551" s="57">
        <f t="shared" ref="RV551" si="2195">SUM(RV552:RV561)</f>
        <v>0</v>
      </c>
      <c r="RW551" s="57">
        <f t="shared" ref="RW551" si="2196">SUM(RW552:RW561)</f>
        <v>0</v>
      </c>
      <c r="RX551" s="57">
        <f t="shared" ref="RX551" si="2197">SUM(RX552:RX561)</f>
        <v>1376217.12</v>
      </c>
      <c r="RY551" s="57">
        <f t="shared" ref="RY551" si="2198">SUM(RY552:RY561)</f>
        <v>1418216.8</v>
      </c>
      <c r="RZ551" s="57">
        <f t="shared" ref="RZ551" si="2199">SUM(RZ552:RZ561)</f>
        <v>1418216.8</v>
      </c>
      <c r="SA551" s="57">
        <f>SUM(SA552:SA561)</f>
        <v>176</v>
      </c>
      <c r="SB551" s="57">
        <f t="shared" ref="SB551:SC551" si="2200">SUM(SB552:SB561)</f>
        <v>176</v>
      </c>
      <c r="SC551" s="57">
        <f t="shared" si="2200"/>
        <v>176</v>
      </c>
      <c r="SD551" s="57">
        <f t="shared" ref="SD551" si="2201">SUM(SD552:SD561)</f>
        <v>0</v>
      </c>
      <c r="SE551" s="57">
        <f t="shared" ref="SE551" si="2202">SUM(SE552:SE561)</f>
        <v>0</v>
      </c>
      <c r="SF551" s="57">
        <f t="shared" ref="SF551" si="2203">SUM(SF552:SF561)</f>
        <v>0</v>
      </c>
      <c r="SG551" s="57">
        <f t="shared" ref="SG551" si="2204">SUM(SG552:SG561)</f>
        <v>1532860.26</v>
      </c>
      <c r="SH551" s="57">
        <f t="shared" ref="SH551" si="2205">SUM(SH552:SH561)</f>
        <v>1532860.26</v>
      </c>
      <c r="SI551" s="57">
        <f t="shared" ref="SI551" si="2206">SUM(SI552:SI561)</f>
        <v>1532860.26</v>
      </c>
      <c r="SJ551" s="111" t="s">
        <v>206</v>
      </c>
      <c r="SK551" s="111" t="s">
        <v>206</v>
      </c>
      <c r="SL551" s="111" t="s">
        <v>206</v>
      </c>
      <c r="SM551" s="111" t="s">
        <v>206</v>
      </c>
      <c r="SN551" s="111" t="s">
        <v>206</v>
      </c>
      <c r="SO551" s="111" t="s">
        <v>206</v>
      </c>
      <c r="SP551" s="57">
        <f t="shared" ref="SP551" si="2207">SUM(SP552:SP561)</f>
        <v>0</v>
      </c>
      <c r="SQ551" s="57">
        <f t="shared" ref="SQ551" si="2208">SUM(SQ552:SQ561)</f>
        <v>0</v>
      </c>
      <c r="SR551" s="57">
        <f t="shared" ref="SR551" si="2209">SUM(SR552:SR561)</f>
        <v>0</v>
      </c>
      <c r="SS551" s="57">
        <f t="shared" ref="SS551" si="2210">SUM(SS552:SS561)</f>
        <v>755264.97</v>
      </c>
      <c r="ST551" s="57">
        <f t="shared" ref="ST551" si="2211">SUM(ST552:ST561)</f>
        <v>778299.71</v>
      </c>
      <c r="SU551" s="57">
        <f t="shared" ref="SU551" si="2212">SUM(SU552:SU561)</f>
        <v>778299.71</v>
      </c>
      <c r="SV551" s="57">
        <f>SUM(SV552:SV561)</f>
        <v>118</v>
      </c>
      <c r="SW551" s="57">
        <f t="shared" ref="SW551:SX551" si="2213">SUM(SW552:SW561)</f>
        <v>118</v>
      </c>
      <c r="SX551" s="57">
        <f t="shared" si="2213"/>
        <v>118</v>
      </c>
      <c r="SY551" s="57">
        <f t="shared" ref="SY551" si="2214">SUM(SY552:SY561)</f>
        <v>0</v>
      </c>
      <c r="SZ551" s="57">
        <f t="shared" ref="SZ551" si="2215">SUM(SZ552:SZ561)</f>
        <v>0</v>
      </c>
      <c r="TA551" s="57">
        <f t="shared" ref="TA551" si="2216">SUM(TA552:TA561)</f>
        <v>0</v>
      </c>
      <c r="TB551" s="57">
        <f t="shared" ref="TB551" si="2217">SUM(TB552:TB561)</f>
        <v>957216.2</v>
      </c>
      <c r="TC551" s="57">
        <f t="shared" ref="TC551" si="2218">SUM(TC552:TC561)</f>
        <v>957216.2</v>
      </c>
      <c r="TD551" s="57">
        <f t="shared" ref="TD551" si="2219">SUM(TD552:TD561)</f>
        <v>957216.2</v>
      </c>
      <c r="TE551" s="111" t="s">
        <v>206</v>
      </c>
      <c r="TF551" s="111" t="s">
        <v>206</v>
      </c>
      <c r="TG551" s="111" t="s">
        <v>206</v>
      </c>
      <c r="TH551" s="111" t="s">
        <v>206</v>
      </c>
      <c r="TI551" s="111" t="s">
        <v>206</v>
      </c>
      <c r="TJ551" s="111" t="s">
        <v>206</v>
      </c>
      <c r="TK551" s="57">
        <f t="shared" ref="TK551" si="2220">SUM(TK552:TK561)</f>
        <v>0</v>
      </c>
      <c r="TL551" s="57">
        <f t="shared" ref="TL551" si="2221">SUM(TL552:TL561)</f>
        <v>0</v>
      </c>
      <c r="TM551" s="57">
        <f t="shared" ref="TM551" si="2222">SUM(TM552:TM561)</f>
        <v>0</v>
      </c>
      <c r="TN551" s="57">
        <f t="shared" ref="TN551" si="2223">SUM(TN552:TN561)</f>
        <v>462411.46</v>
      </c>
      <c r="TO551" s="57">
        <f t="shared" ref="TO551" si="2224">SUM(TO552:TO561)</f>
        <v>477877.73</v>
      </c>
      <c r="TP551" s="57">
        <f t="shared" ref="TP551" si="2225">SUM(TP552:TP561)</f>
        <v>477877.73</v>
      </c>
      <c r="TQ551" s="57">
        <f>SUM(TQ552:TQ561)</f>
        <v>316</v>
      </c>
      <c r="TR551" s="57">
        <f t="shared" ref="TR551:TS551" si="2226">SUM(TR552:TR561)</f>
        <v>316</v>
      </c>
      <c r="TS551" s="57">
        <f t="shared" si="2226"/>
        <v>316</v>
      </c>
      <c r="TT551" s="57">
        <f t="shared" ref="TT551" si="2227">SUM(TT552:TT561)</f>
        <v>0</v>
      </c>
      <c r="TU551" s="57">
        <f t="shared" ref="TU551" si="2228">SUM(TU552:TU561)</f>
        <v>0</v>
      </c>
      <c r="TV551" s="57">
        <f t="shared" ref="TV551" si="2229">SUM(TV552:TV561)</f>
        <v>0</v>
      </c>
      <c r="TW551" s="57">
        <f t="shared" ref="TW551" si="2230">SUM(TW552:TW561)</f>
        <v>2576156.0299999998</v>
      </c>
      <c r="TX551" s="57">
        <f t="shared" ref="TX551" si="2231">SUM(TX552:TX561)</f>
        <v>2576156.0299999998</v>
      </c>
      <c r="TY551" s="57">
        <f t="shared" ref="TY551" si="2232">SUM(TY552:TY561)</f>
        <v>2576156.0299999998</v>
      </c>
      <c r="TZ551" s="111" t="s">
        <v>206</v>
      </c>
      <c r="UA551" s="111" t="s">
        <v>206</v>
      </c>
      <c r="UB551" s="111" t="s">
        <v>206</v>
      </c>
      <c r="UC551" s="111" t="s">
        <v>206</v>
      </c>
      <c r="UD551" s="111" t="s">
        <v>206</v>
      </c>
      <c r="UE551" s="111" t="s">
        <v>206</v>
      </c>
      <c r="UF551" s="57">
        <f t="shared" ref="UF551" si="2233">SUM(UF552:UF561)</f>
        <v>0</v>
      </c>
      <c r="UG551" s="57">
        <f t="shared" ref="UG551" si="2234">SUM(UG552:UG561)</f>
        <v>0</v>
      </c>
      <c r="UH551" s="57">
        <f t="shared" ref="UH551" si="2235">SUM(UH552:UH561)</f>
        <v>0</v>
      </c>
      <c r="UI551" s="57">
        <f t="shared" ref="UI551" si="2236">SUM(UI552:UI561)</f>
        <v>1049385.3500000001</v>
      </c>
      <c r="UJ551" s="57">
        <f t="shared" ref="UJ551" si="2237">SUM(UJ552:UJ561)</f>
        <v>1114015.49</v>
      </c>
      <c r="UK551" s="57">
        <f t="shared" ref="UK551" si="2238">SUM(UK552:UK561)</f>
        <v>1114015.49</v>
      </c>
      <c r="UL551" s="57">
        <f>SUM(UL552:UL561)</f>
        <v>321</v>
      </c>
      <c r="UM551" s="57">
        <f t="shared" ref="UM551:UN551" si="2239">SUM(UM552:UM561)</f>
        <v>321</v>
      </c>
      <c r="UN551" s="57">
        <f t="shared" si="2239"/>
        <v>321</v>
      </c>
      <c r="UO551" s="57">
        <f t="shared" ref="UO551" si="2240">SUM(UO552:UO561)</f>
        <v>0</v>
      </c>
      <c r="UP551" s="57">
        <f t="shared" ref="UP551" si="2241">SUM(UP552:UP561)</f>
        <v>0</v>
      </c>
      <c r="UQ551" s="57">
        <f t="shared" ref="UQ551" si="2242">SUM(UQ552:UQ561)</f>
        <v>0</v>
      </c>
      <c r="UR551" s="57">
        <f t="shared" ref="UR551" si="2243">SUM(UR552:UR561)</f>
        <v>3076919.93</v>
      </c>
      <c r="US551" s="57">
        <f t="shared" ref="US551" si="2244">SUM(US552:US561)</f>
        <v>3076919.93</v>
      </c>
      <c r="UT551" s="57">
        <f t="shared" ref="UT551" si="2245">SUM(UT552:UT561)</f>
        <v>3076919.93</v>
      </c>
      <c r="UU551" s="111" t="s">
        <v>206</v>
      </c>
      <c r="UV551" s="111" t="s">
        <v>206</v>
      </c>
      <c r="UW551" s="111" t="s">
        <v>206</v>
      </c>
      <c r="UX551" s="111" t="s">
        <v>206</v>
      </c>
      <c r="UY551" s="111" t="s">
        <v>206</v>
      </c>
      <c r="UZ551" s="111" t="s">
        <v>206</v>
      </c>
      <c r="VA551" s="57">
        <f t="shared" ref="VA551" si="2246">SUM(VA552:VA561)</f>
        <v>0</v>
      </c>
      <c r="VB551" s="57">
        <f t="shared" ref="VB551" si="2247">SUM(VB552:VB561)</f>
        <v>0</v>
      </c>
      <c r="VC551" s="57">
        <f t="shared" ref="VC551" si="2248">SUM(VC552:VC561)</f>
        <v>0</v>
      </c>
      <c r="VD551" s="57">
        <f t="shared" ref="VD551" si="2249">SUM(VD552:VD561)</f>
        <v>1594749.94</v>
      </c>
      <c r="VE551" s="57">
        <f t="shared" ref="VE551" si="2250">SUM(VE552:VE561)</f>
        <v>1290015.1399999999</v>
      </c>
      <c r="VF551" s="57">
        <f t="shared" ref="VF551" si="2251">SUM(VF552:VF561)</f>
        <v>1290015.1399999999</v>
      </c>
      <c r="VG551" s="57">
        <f>SUM(VG552:VG561)</f>
        <v>0</v>
      </c>
      <c r="VH551" s="57">
        <f t="shared" ref="VH551" si="2252">SUM(VH552:VH561)</f>
        <v>0</v>
      </c>
      <c r="VI551" s="57">
        <f t="shared" ref="VI551" si="2253">SUM(VI552:VI561)</f>
        <v>0</v>
      </c>
      <c r="VJ551" s="57">
        <f t="shared" ref="VJ551" si="2254">SUM(VJ552:VJ561)</f>
        <v>0</v>
      </c>
      <c r="VK551" s="57">
        <f t="shared" ref="VK551" si="2255">SUM(VK552:VK561)</f>
        <v>0</v>
      </c>
      <c r="VL551" s="57">
        <f t="shared" ref="VL551" si="2256">SUM(VL552:VL561)</f>
        <v>0</v>
      </c>
      <c r="VM551" s="57">
        <f t="shared" ref="VM551" si="2257">SUM(VM552:VM561)</f>
        <v>0</v>
      </c>
      <c r="VN551" s="57">
        <f t="shared" ref="VN551" si="2258">SUM(VN552:VN561)</f>
        <v>0</v>
      </c>
      <c r="VO551" s="57">
        <f t="shared" ref="VO551" si="2259">SUM(VO552:VO561)</f>
        <v>0</v>
      </c>
      <c r="VP551" s="111" t="s">
        <v>206</v>
      </c>
      <c r="VQ551" s="111" t="s">
        <v>206</v>
      </c>
      <c r="VR551" s="111" t="s">
        <v>206</v>
      </c>
      <c r="VS551" s="111" t="s">
        <v>206</v>
      </c>
      <c r="VT551" s="111" t="s">
        <v>206</v>
      </c>
      <c r="VU551" s="111" t="s">
        <v>206</v>
      </c>
      <c r="VV551" s="57">
        <f t="shared" ref="VV551" si="2260">SUM(VV552:VV561)</f>
        <v>0</v>
      </c>
      <c r="VW551" s="57">
        <f t="shared" ref="VW551" si="2261">SUM(VW552:VW561)</f>
        <v>0</v>
      </c>
      <c r="VX551" s="57">
        <f t="shared" ref="VX551" si="2262">SUM(VX552:VX561)</f>
        <v>0</v>
      </c>
      <c r="VY551" s="57">
        <f t="shared" ref="VY551" si="2263">SUM(VY552:VY561)</f>
        <v>0</v>
      </c>
      <c r="VZ551" s="57">
        <f t="shared" ref="VZ551" si="2264">SUM(VZ552:VZ561)</f>
        <v>0</v>
      </c>
      <c r="WA551" s="57">
        <f t="shared" ref="WA551" si="2265">SUM(WA552:WA561)</f>
        <v>0</v>
      </c>
      <c r="WB551" s="57">
        <f>SUM(WB552:WB561)</f>
        <v>176</v>
      </c>
      <c r="WC551" s="57">
        <f t="shared" ref="WC551" si="2266">SUM(WC552:WC561)</f>
        <v>176</v>
      </c>
      <c r="WD551" s="57">
        <f t="shared" ref="WD551" si="2267">SUM(WD552:WD561)</f>
        <v>176</v>
      </c>
      <c r="WE551" s="57">
        <f t="shared" ref="WE551" si="2268">SUM(WE552:WE561)</f>
        <v>0</v>
      </c>
      <c r="WF551" s="57">
        <f t="shared" ref="WF551" si="2269">SUM(WF552:WF561)</f>
        <v>0</v>
      </c>
      <c r="WG551" s="57">
        <f t="shared" ref="WG551" si="2270">SUM(WG552:WG561)</f>
        <v>0</v>
      </c>
      <c r="WH551" s="57">
        <f t="shared" ref="WH551" si="2271">SUM(WH552:WH561)</f>
        <v>1474715.9</v>
      </c>
      <c r="WI551" s="57">
        <f t="shared" ref="WI551" si="2272">SUM(WI552:WI561)</f>
        <v>1474715.9</v>
      </c>
      <c r="WJ551" s="57">
        <f t="shared" ref="WJ551" si="2273">SUM(WJ552:WJ561)</f>
        <v>1474715.9</v>
      </c>
      <c r="WK551" s="111" t="s">
        <v>206</v>
      </c>
      <c r="WL551" s="111" t="s">
        <v>206</v>
      </c>
      <c r="WM551" s="111" t="s">
        <v>206</v>
      </c>
      <c r="WN551" s="111" t="s">
        <v>206</v>
      </c>
      <c r="WO551" s="111" t="s">
        <v>206</v>
      </c>
      <c r="WP551" s="111" t="s">
        <v>206</v>
      </c>
      <c r="WQ551" s="57">
        <f t="shared" ref="WQ551" si="2274">SUM(WQ552:WQ561)</f>
        <v>0</v>
      </c>
      <c r="WR551" s="57">
        <f t="shared" ref="WR551" si="2275">SUM(WR552:WR561)</f>
        <v>0</v>
      </c>
      <c r="WS551" s="57">
        <f t="shared" ref="WS551" si="2276">SUM(WS552:WS561)</f>
        <v>0</v>
      </c>
      <c r="WT551" s="57">
        <f t="shared" ref="WT551" si="2277">SUM(WT552:WT561)</f>
        <v>579752.14</v>
      </c>
      <c r="WU551" s="57">
        <f t="shared" ref="WU551" si="2278">SUM(WU552:WU561)</f>
        <v>599892.01</v>
      </c>
      <c r="WV551" s="57">
        <f t="shared" ref="WV551" si="2279">SUM(WV552:WV561)</f>
        <v>599892.01</v>
      </c>
      <c r="WW551" s="57">
        <f>SUM(WW552:WW561)</f>
        <v>363</v>
      </c>
      <c r="WX551" s="57">
        <f t="shared" ref="WX551:WY551" si="2280">SUM(WX552:WX561)</f>
        <v>363</v>
      </c>
      <c r="WY551" s="57">
        <f t="shared" si="2280"/>
        <v>363</v>
      </c>
      <c r="WZ551" s="57">
        <f t="shared" ref="WZ551" si="2281">SUM(WZ552:WZ561)</f>
        <v>0</v>
      </c>
      <c r="XA551" s="57">
        <f t="shared" ref="XA551" si="2282">SUM(XA552:XA561)</f>
        <v>0</v>
      </c>
      <c r="XB551" s="57">
        <f t="shared" ref="XB551" si="2283">SUM(XB552:XB561)</f>
        <v>0</v>
      </c>
      <c r="XC551" s="57">
        <f t="shared" ref="XC551" si="2284">SUM(XC552:XC561)</f>
        <v>3153934.06</v>
      </c>
      <c r="XD551" s="57">
        <f t="shared" ref="XD551" si="2285">SUM(XD552:XD561)</f>
        <v>3153934.06</v>
      </c>
      <c r="XE551" s="57">
        <f t="shared" ref="XE551" si="2286">SUM(XE552:XE561)</f>
        <v>3153934.06</v>
      </c>
      <c r="XF551" s="111" t="s">
        <v>206</v>
      </c>
      <c r="XG551" s="111" t="s">
        <v>206</v>
      </c>
      <c r="XH551" s="111" t="s">
        <v>206</v>
      </c>
      <c r="XI551" s="111" t="s">
        <v>206</v>
      </c>
      <c r="XJ551" s="111" t="s">
        <v>206</v>
      </c>
      <c r="XK551" s="111" t="s">
        <v>206</v>
      </c>
      <c r="XL551" s="57">
        <f t="shared" ref="XL551" si="2287">SUM(XL552:XL561)</f>
        <v>0</v>
      </c>
      <c r="XM551" s="57">
        <f t="shared" ref="XM551" si="2288">SUM(XM552:XM561)</f>
        <v>0</v>
      </c>
      <c r="XN551" s="57">
        <f t="shared" ref="XN551" si="2289">SUM(XN552:XN561)</f>
        <v>0</v>
      </c>
      <c r="XO551" s="57">
        <f t="shared" ref="XO551" si="2290">SUM(XO552:XO561)</f>
        <v>1220528.53</v>
      </c>
      <c r="XP551" s="57">
        <f t="shared" ref="XP551" si="2291">SUM(XP552:XP561)</f>
        <v>1258217.54</v>
      </c>
      <c r="XQ551" s="57">
        <f t="shared" ref="XQ551" si="2292">SUM(XQ552:XQ561)</f>
        <v>1258217.54</v>
      </c>
      <c r="XR551" s="57">
        <f>SUM(XR552:XR561)</f>
        <v>310</v>
      </c>
      <c r="XS551" s="57">
        <f t="shared" ref="XS551:XT551" si="2293">SUM(XS552:XS561)</f>
        <v>310</v>
      </c>
      <c r="XT551" s="57">
        <f t="shared" si="2293"/>
        <v>310</v>
      </c>
      <c r="XU551" s="57">
        <f t="shared" ref="XU551" si="2294">SUM(XU552:XU561)</f>
        <v>0</v>
      </c>
      <c r="XV551" s="57">
        <f t="shared" ref="XV551" si="2295">SUM(XV552:XV561)</f>
        <v>0</v>
      </c>
      <c r="XW551" s="57">
        <f t="shared" ref="XW551" si="2296">SUM(XW552:XW561)</f>
        <v>0</v>
      </c>
      <c r="XX551" s="57">
        <f t="shared" ref="XX551" si="2297">SUM(XX552:XX561)</f>
        <v>2422885.3199999998</v>
      </c>
      <c r="XY551" s="57">
        <f t="shared" ref="XY551" si="2298">SUM(XY552:XY561)</f>
        <v>2422885.3199999998</v>
      </c>
      <c r="XZ551" s="57">
        <f t="shared" ref="XZ551" si="2299">SUM(XZ552:XZ561)</f>
        <v>2422885.3199999998</v>
      </c>
      <c r="YA551" s="111" t="s">
        <v>206</v>
      </c>
      <c r="YB551" s="111" t="s">
        <v>206</v>
      </c>
      <c r="YC551" s="111" t="s">
        <v>206</v>
      </c>
      <c r="YD551" s="111" t="s">
        <v>206</v>
      </c>
      <c r="YE551" s="111" t="s">
        <v>206</v>
      </c>
      <c r="YF551" s="111" t="s">
        <v>206</v>
      </c>
      <c r="YG551" s="57">
        <f t="shared" ref="YG551" si="2300">SUM(YG552:YG561)</f>
        <v>0</v>
      </c>
      <c r="YH551" s="57">
        <f t="shared" ref="YH551" si="2301">SUM(YH552:YH561)</f>
        <v>0</v>
      </c>
      <c r="YI551" s="57">
        <f t="shared" ref="YI551" si="2302">SUM(YI552:YI561)</f>
        <v>0</v>
      </c>
      <c r="YJ551" s="57">
        <f t="shared" ref="YJ551" si="2303">SUM(YJ552:YJ561)</f>
        <v>894126.36</v>
      </c>
      <c r="YK551" s="57">
        <f t="shared" ref="YK551" si="2304">SUM(YK552:YK561)</f>
        <v>922116.94</v>
      </c>
      <c r="YL551" s="57">
        <f t="shared" ref="YL551" si="2305">SUM(YL552:YL561)</f>
        <v>922116.94</v>
      </c>
      <c r="YM551" s="57">
        <f>SUM(YM552:YM561)</f>
        <v>238</v>
      </c>
      <c r="YN551" s="57">
        <f t="shared" ref="YN551:YO551" si="2306">SUM(YN552:YN561)</f>
        <v>238</v>
      </c>
      <c r="YO551" s="57">
        <f t="shared" si="2306"/>
        <v>238</v>
      </c>
      <c r="YP551" s="57">
        <f t="shared" ref="YP551" si="2307">SUM(YP552:YP561)</f>
        <v>0</v>
      </c>
      <c r="YQ551" s="57">
        <f t="shared" ref="YQ551" si="2308">SUM(YQ552:YQ561)</f>
        <v>0</v>
      </c>
      <c r="YR551" s="57">
        <f t="shared" ref="YR551" si="2309">SUM(YR552:YR561)</f>
        <v>0</v>
      </c>
      <c r="YS551" s="57">
        <f t="shared" ref="YS551" si="2310">SUM(YS552:YS561)</f>
        <v>2061407.85</v>
      </c>
      <c r="YT551" s="57">
        <f t="shared" ref="YT551" si="2311">SUM(YT552:YT561)</f>
        <v>2061407.85</v>
      </c>
      <c r="YU551" s="57">
        <f t="shared" ref="YU551" si="2312">SUM(YU552:YU561)</f>
        <v>2061407.85</v>
      </c>
      <c r="YV551" s="111" t="s">
        <v>206</v>
      </c>
      <c r="YW551" s="111" t="s">
        <v>206</v>
      </c>
      <c r="YX551" s="111" t="s">
        <v>206</v>
      </c>
      <c r="YY551" s="111" t="s">
        <v>206</v>
      </c>
      <c r="YZ551" s="111" t="s">
        <v>206</v>
      </c>
      <c r="ZA551" s="111" t="s">
        <v>206</v>
      </c>
      <c r="ZB551" s="57">
        <f t="shared" ref="ZB551" si="2313">SUM(ZB552:ZB561)</f>
        <v>0</v>
      </c>
      <c r="ZC551" s="57">
        <f t="shared" ref="ZC551" si="2314">SUM(ZC552:ZC561)</f>
        <v>0</v>
      </c>
      <c r="ZD551" s="57">
        <f t="shared" ref="ZD551" si="2315">SUM(ZD552:ZD561)</f>
        <v>0</v>
      </c>
      <c r="ZE551" s="57">
        <f t="shared" ref="ZE551" si="2316">SUM(ZE552:ZE561)</f>
        <v>841236.58</v>
      </c>
      <c r="ZF551" s="57">
        <f t="shared" ref="ZF551" si="2317">SUM(ZF552:ZF561)</f>
        <v>868554.91</v>
      </c>
      <c r="ZG551" s="57">
        <f t="shared" ref="ZG551" si="2318">SUM(ZG552:ZG561)</f>
        <v>868554.91</v>
      </c>
      <c r="ZH551" s="57">
        <f>SUM(ZH552:ZH561)</f>
        <v>198</v>
      </c>
      <c r="ZI551" s="57">
        <f t="shared" ref="ZI551:ZJ551" si="2319">SUM(ZI552:ZI561)</f>
        <v>198</v>
      </c>
      <c r="ZJ551" s="57">
        <f t="shared" si="2319"/>
        <v>198</v>
      </c>
      <c r="ZK551" s="57">
        <f t="shared" ref="ZK551" si="2320">SUM(ZK552:ZK561)</f>
        <v>0</v>
      </c>
      <c r="ZL551" s="57">
        <f t="shared" ref="ZL551" si="2321">SUM(ZL552:ZL561)</f>
        <v>0</v>
      </c>
      <c r="ZM551" s="57">
        <f t="shared" ref="ZM551" si="2322">SUM(ZM552:ZM561)</f>
        <v>0</v>
      </c>
      <c r="ZN551" s="57">
        <f t="shared" ref="ZN551" si="2323">SUM(ZN552:ZN561)</f>
        <v>1499364.94</v>
      </c>
      <c r="ZO551" s="57">
        <f t="shared" ref="ZO551" si="2324">SUM(ZO552:ZO561)</f>
        <v>1499364.94</v>
      </c>
      <c r="ZP551" s="57">
        <f t="shared" ref="ZP551" si="2325">SUM(ZP552:ZP561)</f>
        <v>1499364.94</v>
      </c>
      <c r="ZQ551" s="111" t="s">
        <v>206</v>
      </c>
      <c r="ZR551" s="111" t="s">
        <v>206</v>
      </c>
      <c r="ZS551" s="111" t="s">
        <v>206</v>
      </c>
      <c r="ZT551" s="111" t="s">
        <v>206</v>
      </c>
      <c r="ZU551" s="111" t="s">
        <v>206</v>
      </c>
      <c r="ZV551" s="111" t="s">
        <v>206</v>
      </c>
      <c r="ZW551" s="57">
        <f t="shared" ref="ZW551" si="2326">SUM(ZW552:ZW561)</f>
        <v>0</v>
      </c>
      <c r="ZX551" s="57">
        <f t="shared" ref="ZX551" si="2327">SUM(ZX552:ZX561)</f>
        <v>0</v>
      </c>
      <c r="ZY551" s="57">
        <f t="shared" ref="ZY551" si="2328">SUM(ZY552:ZY561)</f>
        <v>0</v>
      </c>
      <c r="ZZ551" s="57">
        <f t="shared" ref="ZZ551" si="2329">SUM(ZZ552:ZZ561)</f>
        <v>583297.26</v>
      </c>
      <c r="AAA551" s="57">
        <f t="shared" ref="AAA551" si="2330">SUM(AAA552:AAA561)</f>
        <v>601807.27</v>
      </c>
      <c r="AAB551" s="57">
        <f t="shared" ref="AAB551" si="2331">SUM(AAB552:AAB561)</f>
        <v>601807.27</v>
      </c>
      <c r="AAC551" s="57">
        <f>SUM(AAC552:AAC561)</f>
        <v>143</v>
      </c>
      <c r="AAD551" s="57">
        <f t="shared" ref="AAD551" si="2332">SUM(AAD552:AAD561)</f>
        <v>143</v>
      </c>
      <c r="AAE551" s="57">
        <f t="shared" ref="AAE551" si="2333">SUM(AAE552:AAE561)</f>
        <v>143</v>
      </c>
      <c r="AAF551" s="57">
        <f t="shared" ref="AAF551" si="2334">SUM(AAF552:AAF561)</f>
        <v>0</v>
      </c>
      <c r="AAG551" s="57">
        <f t="shared" ref="AAG551" si="2335">SUM(AAG552:AAG561)</f>
        <v>0</v>
      </c>
      <c r="AAH551" s="57">
        <f t="shared" ref="AAH551" si="2336">SUM(AAH552:AAH561)</f>
        <v>0</v>
      </c>
      <c r="AAI551" s="57">
        <f t="shared" ref="AAI551" si="2337">SUM(AAI552:AAI561)</f>
        <v>1123811.24</v>
      </c>
      <c r="AAJ551" s="57">
        <f t="shared" ref="AAJ551" si="2338">SUM(AAJ552:AAJ561)</f>
        <v>1123811.24</v>
      </c>
      <c r="AAK551" s="57">
        <f t="shared" ref="AAK551" si="2339">SUM(AAK552:AAK561)</f>
        <v>1123811.24</v>
      </c>
      <c r="AAL551" s="111" t="s">
        <v>206</v>
      </c>
      <c r="AAM551" s="111" t="s">
        <v>206</v>
      </c>
      <c r="AAN551" s="111" t="s">
        <v>206</v>
      </c>
      <c r="AAO551" s="111" t="s">
        <v>206</v>
      </c>
      <c r="AAP551" s="111" t="s">
        <v>206</v>
      </c>
      <c r="AAQ551" s="111" t="s">
        <v>206</v>
      </c>
      <c r="AAR551" s="57">
        <f t="shared" ref="AAR551" si="2340">SUM(AAR552:AAR561)</f>
        <v>0</v>
      </c>
      <c r="AAS551" s="57">
        <f t="shared" ref="AAS551" si="2341">SUM(AAS552:AAS561)</f>
        <v>0</v>
      </c>
      <c r="AAT551" s="57">
        <f t="shared" ref="AAT551" si="2342">SUM(AAT552:AAT561)</f>
        <v>0</v>
      </c>
      <c r="AAU551" s="57">
        <f t="shared" ref="AAU551" si="2343">SUM(AAU552:AAU561)</f>
        <v>573423.11</v>
      </c>
      <c r="AAV551" s="57">
        <f t="shared" ref="AAV551" si="2344">SUM(AAV552:AAV561)</f>
        <v>592122.07999999996</v>
      </c>
      <c r="AAW551" s="57">
        <f t="shared" ref="AAW551" si="2345">SUM(AAW552:AAW561)</f>
        <v>592122.07999999996</v>
      </c>
      <c r="AAX551" s="57">
        <f>SUM(AAX552:AAX561)</f>
        <v>313</v>
      </c>
      <c r="AAY551" s="57">
        <f t="shared" ref="AAY551:AAZ551" si="2346">SUM(AAY552:AAY561)</f>
        <v>313</v>
      </c>
      <c r="AAZ551" s="57">
        <f t="shared" si="2346"/>
        <v>313</v>
      </c>
      <c r="ABA551" s="57">
        <f t="shared" ref="ABA551" si="2347">SUM(ABA552:ABA561)</f>
        <v>0</v>
      </c>
      <c r="ABB551" s="57">
        <f t="shared" ref="ABB551" si="2348">SUM(ABB552:ABB561)</f>
        <v>0</v>
      </c>
      <c r="ABC551" s="57">
        <f t="shared" ref="ABC551" si="2349">SUM(ABC552:ABC561)</f>
        <v>0</v>
      </c>
      <c r="ABD551" s="57">
        <f t="shared" ref="ABD551" si="2350">SUM(ABD552:ABD561)</f>
        <v>2687624.28</v>
      </c>
      <c r="ABE551" s="57">
        <f t="shared" ref="ABE551" si="2351">SUM(ABE552:ABE561)</f>
        <v>2687624.28</v>
      </c>
      <c r="ABF551" s="57">
        <f t="shared" ref="ABF551" si="2352">SUM(ABF552:ABF561)</f>
        <v>2687624.28</v>
      </c>
      <c r="ABG551" s="111" t="s">
        <v>206</v>
      </c>
      <c r="ABH551" s="111" t="s">
        <v>206</v>
      </c>
      <c r="ABI551" s="111" t="s">
        <v>206</v>
      </c>
      <c r="ABJ551" s="111" t="s">
        <v>206</v>
      </c>
      <c r="ABK551" s="111" t="s">
        <v>206</v>
      </c>
      <c r="ABL551" s="111" t="s">
        <v>206</v>
      </c>
      <c r="ABM551" s="57">
        <f t="shared" ref="ABM551" si="2353">SUM(ABM552:ABM561)</f>
        <v>0</v>
      </c>
      <c r="ABN551" s="57">
        <f t="shared" ref="ABN551" si="2354">SUM(ABN552:ABN561)</f>
        <v>0</v>
      </c>
      <c r="ABO551" s="57">
        <f t="shared" ref="ABO551" si="2355">SUM(ABO552:ABO561)</f>
        <v>0</v>
      </c>
      <c r="ABP551" s="57">
        <f t="shared" ref="ABP551" si="2356">SUM(ABP552:ABP561)</f>
        <v>892426.14</v>
      </c>
      <c r="ABQ551" s="57">
        <f t="shared" ref="ABQ551" si="2357">SUM(ABQ552:ABQ561)</f>
        <v>917901</v>
      </c>
      <c r="ABR551" s="57">
        <f t="shared" ref="ABR551" si="2358">SUM(ABR552:ABR561)</f>
        <v>917901</v>
      </c>
      <c r="ABS551" s="57">
        <f>SUM(ABS552:ABS561)</f>
        <v>102</v>
      </c>
      <c r="ABT551" s="57">
        <f t="shared" ref="ABT551:ABU551" si="2359">SUM(ABT552:ABT561)</f>
        <v>102</v>
      </c>
      <c r="ABU551" s="57">
        <f t="shared" si="2359"/>
        <v>102</v>
      </c>
      <c r="ABV551" s="57">
        <f t="shared" ref="ABV551" si="2360">SUM(ABV552:ABV561)</f>
        <v>0</v>
      </c>
      <c r="ABW551" s="57">
        <f t="shared" ref="ABW551" si="2361">SUM(ABW552:ABW561)</f>
        <v>0</v>
      </c>
      <c r="ABX551" s="57">
        <f t="shared" ref="ABX551" si="2362">SUM(ABX552:ABX561)</f>
        <v>0</v>
      </c>
      <c r="ABY551" s="57">
        <f t="shared" ref="ABY551" si="2363">SUM(ABY552:ABY561)</f>
        <v>888160.37</v>
      </c>
      <c r="ABZ551" s="57">
        <f t="shared" ref="ABZ551" si="2364">SUM(ABZ552:ABZ561)</f>
        <v>888160.37</v>
      </c>
      <c r="ACA551" s="57">
        <f t="shared" ref="ACA551" si="2365">SUM(ACA552:ACA561)</f>
        <v>888160.37</v>
      </c>
      <c r="ACB551" s="111" t="s">
        <v>206</v>
      </c>
      <c r="ACC551" s="111" t="s">
        <v>206</v>
      </c>
      <c r="ACD551" s="111" t="s">
        <v>206</v>
      </c>
      <c r="ACE551" s="111" t="s">
        <v>206</v>
      </c>
      <c r="ACF551" s="111" t="s">
        <v>206</v>
      </c>
      <c r="ACG551" s="111" t="s">
        <v>206</v>
      </c>
      <c r="ACH551" s="57">
        <f t="shared" ref="ACH551" si="2366">SUM(ACH552:ACH561)</f>
        <v>0</v>
      </c>
      <c r="ACI551" s="57">
        <f t="shared" ref="ACI551" si="2367">SUM(ACI552:ACI561)</f>
        <v>0</v>
      </c>
      <c r="ACJ551" s="57">
        <f t="shared" ref="ACJ551" si="2368">SUM(ACJ552:ACJ561)</f>
        <v>0</v>
      </c>
      <c r="ACK551" s="57">
        <f t="shared" ref="ACK551" si="2369">SUM(ACK552:ACK561)</f>
        <v>351704.68</v>
      </c>
      <c r="ACL551" s="57">
        <f t="shared" ref="ACL551" si="2370">SUM(ACL552:ACL561)</f>
        <v>362830.78</v>
      </c>
      <c r="ACM551" s="57">
        <f t="shared" ref="ACM551" si="2371">SUM(ACM552:ACM561)</f>
        <v>362830.78</v>
      </c>
      <c r="ACN551" s="57">
        <f>SUM(ACN552:ACN561)</f>
        <v>171</v>
      </c>
      <c r="ACO551" s="57">
        <f t="shared" ref="ACO551" si="2372">SUM(ACO552:ACO561)</f>
        <v>171</v>
      </c>
      <c r="ACP551" s="57">
        <f t="shared" ref="ACP551" si="2373">SUM(ACP552:ACP561)</f>
        <v>171</v>
      </c>
      <c r="ACQ551" s="57">
        <f t="shared" ref="ACQ551" si="2374">SUM(ACQ552:ACQ561)</f>
        <v>0</v>
      </c>
      <c r="ACR551" s="57">
        <f t="shared" ref="ACR551" si="2375">SUM(ACR552:ACR561)</f>
        <v>0</v>
      </c>
      <c r="ACS551" s="57">
        <f t="shared" ref="ACS551" si="2376">SUM(ACS552:ACS561)</f>
        <v>0</v>
      </c>
      <c r="ACT551" s="57">
        <f t="shared" ref="ACT551" si="2377">SUM(ACT552:ACT561)</f>
        <v>1424154.99</v>
      </c>
      <c r="ACU551" s="57">
        <f t="shared" ref="ACU551" si="2378">SUM(ACU552:ACU561)</f>
        <v>1424154.99</v>
      </c>
      <c r="ACV551" s="57">
        <f t="shared" ref="ACV551" si="2379">SUM(ACV552:ACV561)</f>
        <v>1424154.99</v>
      </c>
      <c r="ACW551" s="111" t="s">
        <v>206</v>
      </c>
      <c r="ACX551" s="111" t="s">
        <v>206</v>
      </c>
      <c r="ACY551" s="111" t="s">
        <v>206</v>
      </c>
      <c r="ACZ551" s="111" t="s">
        <v>206</v>
      </c>
      <c r="ADA551" s="111" t="s">
        <v>206</v>
      </c>
      <c r="ADB551" s="111" t="s">
        <v>206</v>
      </c>
      <c r="ADC551" s="57">
        <f t="shared" ref="ADC551" si="2380">SUM(ADC552:ADC561)</f>
        <v>0</v>
      </c>
      <c r="ADD551" s="57">
        <f t="shared" ref="ADD551" si="2381">SUM(ADD552:ADD561)</f>
        <v>0</v>
      </c>
      <c r="ADE551" s="57">
        <f t="shared" ref="ADE551" si="2382">SUM(ADE552:ADE561)</f>
        <v>0</v>
      </c>
      <c r="ADF551" s="57">
        <f t="shared" ref="ADF551" si="2383">SUM(ADF552:ADF561)</f>
        <v>605999.34</v>
      </c>
      <c r="ADG551" s="57">
        <f t="shared" ref="ADG551" si="2384">SUM(ADG552:ADG561)</f>
        <v>625542.62</v>
      </c>
      <c r="ADH551" s="57">
        <f t="shared" ref="ADH551" si="2385">SUM(ADH552:ADH561)</f>
        <v>625542.62</v>
      </c>
      <c r="ADI551" s="57">
        <f>SUM(ADI552:ADI561)</f>
        <v>480</v>
      </c>
      <c r="ADJ551" s="57">
        <f t="shared" ref="ADJ551:ADK551" si="2386">SUM(ADJ552:ADJ561)</f>
        <v>480</v>
      </c>
      <c r="ADK551" s="57">
        <f t="shared" si="2386"/>
        <v>480</v>
      </c>
      <c r="ADL551" s="57">
        <f t="shared" ref="ADL551" si="2387">SUM(ADL552:ADL561)</f>
        <v>0</v>
      </c>
      <c r="ADM551" s="57">
        <f t="shared" ref="ADM551" si="2388">SUM(ADM552:ADM561)</f>
        <v>0</v>
      </c>
      <c r="ADN551" s="57">
        <f t="shared" ref="ADN551" si="2389">SUM(ADN552:ADN561)</f>
        <v>0</v>
      </c>
      <c r="ADO551" s="57">
        <f t="shared" ref="ADO551" si="2390">SUM(ADO552:ADO561)</f>
        <v>3853896.05</v>
      </c>
      <c r="ADP551" s="57">
        <f t="shared" ref="ADP551" si="2391">SUM(ADP552:ADP561)</f>
        <v>3853896.05</v>
      </c>
      <c r="ADQ551" s="57">
        <f t="shared" ref="ADQ551" si="2392">SUM(ADQ552:ADQ561)</f>
        <v>3853896.05</v>
      </c>
      <c r="ADR551" s="111" t="s">
        <v>206</v>
      </c>
      <c r="ADS551" s="111" t="s">
        <v>206</v>
      </c>
      <c r="ADT551" s="111" t="s">
        <v>206</v>
      </c>
      <c r="ADU551" s="111" t="s">
        <v>206</v>
      </c>
      <c r="ADV551" s="111" t="s">
        <v>206</v>
      </c>
      <c r="ADW551" s="111" t="s">
        <v>206</v>
      </c>
      <c r="ADX551" s="57">
        <f t="shared" ref="ADX551" si="2393">SUM(ADX552:ADX561)</f>
        <v>0</v>
      </c>
      <c r="ADY551" s="57">
        <f t="shared" ref="ADY551" si="2394">SUM(ADY552:ADY561)</f>
        <v>0</v>
      </c>
      <c r="ADZ551" s="57">
        <f t="shared" ref="ADZ551" si="2395">SUM(ADZ552:ADZ561)</f>
        <v>0</v>
      </c>
      <c r="AEA551" s="57">
        <f t="shared" ref="AEA551" si="2396">SUM(AEA552:AEA561)</f>
        <v>1124930.23</v>
      </c>
      <c r="AEB551" s="57">
        <f t="shared" ref="AEB551" si="2397">SUM(AEB552:AEB561)</f>
        <v>1407523.68</v>
      </c>
      <c r="AEC551" s="57">
        <f t="shared" ref="AEC551" si="2398">SUM(AEC552:AEC561)</f>
        <v>1407523.68</v>
      </c>
      <c r="AED551" s="57">
        <f>SUM(AED552:AED561)</f>
        <v>150</v>
      </c>
      <c r="AEE551" s="57">
        <f t="shared" ref="AEE551" si="2399">SUM(AEE552:AEE561)</f>
        <v>150</v>
      </c>
      <c r="AEF551" s="57">
        <f t="shared" ref="AEF551" si="2400">SUM(AEF552:AEF561)</f>
        <v>150</v>
      </c>
      <c r="AEG551" s="57">
        <f t="shared" ref="AEG551" si="2401">SUM(AEG552:AEG561)</f>
        <v>0</v>
      </c>
      <c r="AEH551" s="57">
        <f t="shared" ref="AEH551" si="2402">SUM(AEH552:AEH561)</f>
        <v>0</v>
      </c>
      <c r="AEI551" s="57">
        <f t="shared" ref="AEI551" si="2403">SUM(AEI552:AEI561)</f>
        <v>0</v>
      </c>
      <c r="AEJ551" s="57">
        <f t="shared" ref="AEJ551" si="2404">SUM(AEJ552:AEJ561)</f>
        <v>1531859.38</v>
      </c>
      <c r="AEK551" s="57">
        <f t="shared" ref="AEK551" si="2405">SUM(AEK552:AEK561)</f>
        <v>1531859.38</v>
      </c>
      <c r="AEL551" s="57">
        <f t="shared" ref="AEL551" si="2406">SUM(AEL552:AEL561)</f>
        <v>1531859.38</v>
      </c>
      <c r="AEM551" s="111" t="s">
        <v>206</v>
      </c>
      <c r="AEN551" s="111" t="s">
        <v>206</v>
      </c>
      <c r="AEO551" s="111" t="s">
        <v>206</v>
      </c>
      <c r="AEP551" s="111" t="s">
        <v>206</v>
      </c>
      <c r="AEQ551" s="111" t="s">
        <v>206</v>
      </c>
      <c r="AER551" s="111" t="s">
        <v>206</v>
      </c>
      <c r="AES551" s="57">
        <f t="shared" ref="AES551" si="2407">SUM(AES552:AES561)</f>
        <v>0</v>
      </c>
      <c r="AET551" s="57">
        <f t="shared" ref="AET551" si="2408">SUM(AET552:AET561)</f>
        <v>0</v>
      </c>
      <c r="AEU551" s="57">
        <f t="shared" ref="AEU551" si="2409">SUM(AEU552:AEU561)</f>
        <v>0</v>
      </c>
      <c r="AEV551" s="57">
        <f t="shared" ref="AEV551" si="2410">SUM(AEV552:AEV561)</f>
        <v>693549.72</v>
      </c>
      <c r="AEW551" s="57">
        <f t="shared" ref="AEW551" si="2411">SUM(AEW552:AEW561)</f>
        <v>714467.43</v>
      </c>
      <c r="AEX551" s="57">
        <f t="shared" ref="AEX551" si="2412">SUM(AEX552:AEX561)</f>
        <v>714467.43</v>
      </c>
      <c r="AEY551" s="57">
        <f>SUM(AEY552:AEY561)</f>
        <v>141</v>
      </c>
      <c r="AEZ551" s="57">
        <f t="shared" ref="AEZ551" si="2413">SUM(AEZ552:AEZ561)</f>
        <v>141</v>
      </c>
      <c r="AFA551" s="57">
        <f t="shared" ref="AFA551" si="2414">SUM(AFA552:AFA561)</f>
        <v>141</v>
      </c>
      <c r="AFB551" s="57">
        <f t="shared" ref="AFB551" si="2415">SUM(AFB552:AFB561)</f>
        <v>0</v>
      </c>
      <c r="AFC551" s="57">
        <f t="shared" ref="AFC551" si="2416">SUM(AFC552:AFC561)</f>
        <v>0</v>
      </c>
      <c r="AFD551" s="57">
        <f t="shared" ref="AFD551" si="2417">SUM(AFD552:AFD561)</f>
        <v>0</v>
      </c>
      <c r="AFE551" s="57">
        <f t="shared" ref="AFE551" si="2418">SUM(AFE552:AFE561)</f>
        <v>1193752.95</v>
      </c>
      <c r="AFF551" s="57">
        <f t="shared" ref="AFF551" si="2419">SUM(AFF552:AFF561)</f>
        <v>1193752.95</v>
      </c>
      <c r="AFG551" s="57">
        <f t="shared" ref="AFG551" si="2420">SUM(AFG552:AFG561)</f>
        <v>1193752.95</v>
      </c>
      <c r="AFH551" s="111" t="s">
        <v>206</v>
      </c>
      <c r="AFI551" s="111" t="s">
        <v>206</v>
      </c>
      <c r="AFJ551" s="111" t="s">
        <v>206</v>
      </c>
      <c r="AFK551" s="111" t="s">
        <v>206</v>
      </c>
      <c r="AFL551" s="111" t="s">
        <v>206</v>
      </c>
      <c r="AFM551" s="111" t="s">
        <v>206</v>
      </c>
      <c r="AFN551" s="57">
        <f t="shared" ref="AFN551" si="2421">SUM(AFN552:AFN561)</f>
        <v>0</v>
      </c>
      <c r="AFO551" s="57">
        <f t="shared" ref="AFO551" si="2422">SUM(AFO552:AFO561)</f>
        <v>0</v>
      </c>
      <c r="AFP551" s="57">
        <f t="shared" ref="AFP551" si="2423">SUM(AFP552:AFP561)</f>
        <v>0</v>
      </c>
      <c r="AFQ551" s="57">
        <f t="shared" ref="AFQ551" si="2424">SUM(AFQ552:AFQ561)</f>
        <v>530497.23</v>
      </c>
      <c r="AFR551" s="57">
        <f t="shared" ref="AFR551" si="2425">SUM(AFR552:AFR561)</f>
        <v>549646.14</v>
      </c>
      <c r="AFS551" s="57">
        <f t="shared" ref="AFS551" si="2426">SUM(AFS552:AFS561)</f>
        <v>549646.14</v>
      </c>
      <c r="AFT551" s="57">
        <f>SUM(AFT552:AFT561)</f>
        <v>229</v>
      </c>
      <c r="AFU551" s="57">
        <f t="shared" ref="AFU551:AFV551" si="2427">SUM(AFU552:AFU561)</f>
        <v>229</v>
      </c>
      <c r="AFV551" s="57">
        <f t="shared" si="2427"/>
        <v>229</v>
      </c>
      <c r="AFW551" s="57">
        <f t="shared" ref="AFW551" si="2428">SUM(AFW552:AFW561)</f>
        <v>0</v>
      </c>
      <c r="AFX551" s="57">
        <f t="shared" ref="AFX551" si="2429">SUM(AFX552:AFX561)</f>
        <v>0</v>
      </c>
      <c r="AFY551" s="57">
        <f t="shared" ref="AFY551" si="2430">SUM(AFY552:AFY561)</f>
        <v>0</v>
      </c>
      <c r="AFZ551" s="57">
        <f t="shared" ref="AFZ551" si="2431">SUM(AFZ552:AFZ561)</f>
        <v>1970640.84</v>
      </c>
      <c r="AGA551" s="57">
        <f t="shared" ref="AGA551" si="2432">SUM(AGA552:AGA561)</f>
        <v>1970640.84</v>
      </c>
      <c r="AGB551" s="57">
        <f t="shared" ref="AGB551" si="2433">SUM(AGB552:AGB561)</f>
        <v>1970640.84</v>
      </c>
      <c r="AGC551" s="111" t="s">
        <v>206</v>
      </c>
      <c r="AGD551" s="111" t="s">
        <v>206</v>
      </c>
      <c r="AGE551" s="111" t="s">
        <v>206</v>
      </c>
      <c r="AGF551" s="111" t="s">
        <v>206</v>
      </c>
      <c r="AGG551" s="111" t="s">
        <v>206</v>
      </c>
      <c r="AGH551" s="111" t="s">
        <v>206</v>
      </c>
      <c r="AGI551" s="57">
        <f t="shared" ref="AGI551" si="2434">SUM(AGI552:AGI561)</f>
        <v>0</v>
      </c>
      <c r="AGJ551" s="57">
        <f t="shared" ref="AGJ551" si="2435">SUM(AGJ552:AGJ561)</f>
        <v>0</v>
      </c>
      <c r="AGK551" s="57">
        <f t="shared" ref="AGK551" si="2436">SUM(AGK552:AGK561)</f>
        <v>0</v>
      </c>
      <c r="AGL551" s="57">
        <f t="shared" ref="AGL551" si="2437">SUM(AGL552:AGL561)</f>
        <v>930901.67</v>
      </c>
      <c r="AGM551" s="57">
        <f t="shared" ref="AGM551" si="2438">SUM(AGM552:AGM561)</f>
        <v>961340.76</v>
      </c>
      <c r="AGN551" s="57">
        <f t="shared" ref="AGN551" si="2439">SUM(AGN552:AGN561)</f>
        <v>961340.76</v>
      </c>
      <c r="AGO551" s="57">
        <f>SUM(AGO552:AGO561)</f>
        <v>72</v>
      </c>
      <c r="AGP551" s="57">
        <f t="shared" ref="AGP551:AGQ551" si="2440">SUM(AGP552:AGP561)</f>
        <v>72</v>
      </c>
      <c r="AGQ551" s="57">
        <f t="shared" si="2440"/>
        <v>72</v>
      </c>
      <c r="AGR551" s="57">
        <f t="shared" ref="AGR551" si="2441">SUM(AGR552:AGR561)</f>
        <v>0</v>
      </c>
      <c r="AGS551" s="57">
        <f t="shared" ref="AGS551" si="2442">SUM(AGS552:AGS561)</f>
        <v>0</v>
      </c>
      <c r="AGT551" s="57">
        <f t="shared" ref="AGT551" si="2443">SUM(AGT552:AGT561)</f>
        <v>0</v>
      </c>
      <c r="AGU551" s="57">
        <f t="shared" ref="AGU551" si="2444">SUM(AGU552:AGU561)</f>
        <v>650088.9</v>
      </c>
      <c r="AGV551" s="57">
        <f t="shared" ref="AGV551" si="2445">SUM(AGV552:AGV561)</f>
        <v>650088.9</v>
      </c>
      <c r="AGW551" s="57">
        <f t="shared" ref="AGW551" si="2446">SUM(AGW552:AGW561)</f>
        <v>650088.9</v>
      </c>
      <c r="AGX551" s="111" t="s">
        <v>206</v>
      </c>
      <c r="AGY551" s="111" t="s">
        <v>206</v>
      </c>
      <c r="AGZ551" s="111" t="s">
        <v>206</v>
      </c>
      <c r="AHA551" s="111" t="s">
        <v>206</v>
      </c>
      <c r="AHB551" s="111" t="s">
        <v>206</v>
      </c>
      <c r="AHC551" s="111" t="s">
        <v>206</v>
      </c>
      <c r="AHD551" s="57">
        <f t="shared" ref="AHD551" si="2447">SUM(AHD552:AHD561)</f>
        <v>0</v>
      </c>
      <c r="AHE551" s="57">
        <f t="shared" ref="AHE551" si="2448">SUM(AHE552:AHE561)</f>
        <v>0</v>
      </c>
      <c r="AHF551" s="57">
        <f t="shared" ref="AHF551" si="2449">SUM(AHF552:AHF561)</f>
        <v>0</v>
      </c>
      <c r="AHG551" s="57">
        <f t="shared" ref="AHG551" si="2450">SUM(AHG552:AHG561)</f>
        <v>426862.62</v>
      </c>
      <c r="AHH551" s="57">
        <f t="shared" ref="AHH551" si="2451">SUM(AHH552:AHH561)</f>
        <v>441744.3</v>
      </c>
      <c r="AHI551" s="57">
        <f t="shared" ref="AHI551" si="2452">SUM(AHI552:AHI561)</f>
        <v>441744.3</v>
      </c>
      <c r="AHJ551" s="57">
        <f>SUM(AHJ552:AHJ561)</f>
        <v>165</v>
      </c>
      <c r="AHK551" s="57">
        <f t="shared" ref="AHK551:AHL551" si="2453">SUM(AHK552:AHK561)</f>
        <v>165</v>
      </c>
      <c r="AHL551" s="57">
        <f t="shared" si="2453"/>
        <v>165</v>
      </c>
      <c r="AHM551" s="57">
        <f t="shared" ref="AHM551" si="2454">SUM(AHM552:AHM561)</f>
        <v>0</v>
      </c>
      <c r="AHN551" s="57">
        <f t="shared" ref="AHN551" si="2455">SUM(AHN552:AHN561)</f>
        <v>0</v>
      </c>
      <c r="AHO551" s="57">
        <f t="shared" ref="AHO551" si="2456">SUM(AHO552:AHO561)</f>
        <v>0</v>
      </c>
      <c r="AHP551" s="57">
        <f t="shared" ref="AHP551" si="2457">SUM(AHP552:AHP561)</f>
        <v>1393286.65</v>
      </c>
      <c r="AHQ551" s="57">
        <f t="shared" ref="AHQ551" si="2458">SUM(AHQ552:AHQ561)</f>
        <v>1393286.65</v>
      </c>
      <c r="AHR551" s="57">
        <f t="shared" ref="AHR551" si="2459">SUM(AHR552:AHR561)</f>
        <v>1393286.65</v>
      </c>
      <c r="AHS551" s="111" t="s">
        <v>206</v>
      </c>
      <c r="AHT551" s="111" t="s">
        <v>206</v>
      </c>
      <c r="AHU551" s="111" t="s">
        <v>206</v>
      </c>
      <c r="AHV551" s="111" t="s">
        <v>206</v>
      </c>
      <c r="AHW551" s="111" t="s">
        <v>206</v>
      </c>
      <c r="AHX551" s="111" t="s">
        <v>206</v>
      </c>
      <c r="AHY551" s="57">
        <f t="shared" ref="AHY551" si="2460">SUM(AHY552:AHY561)</f>
        <v>0</v>
      </c>
      <c r="AHZ551" s="57">
        <f t="shared" ref="AHZ551" si="2461">SUM(AHZ552:AHZ561)</f>
        <v>0</v>
      </c>
      <c r="AIA551" s="57">
        <f t="shared" ref="AIA551" si="2462">SUM(AIA552:AIA561)</f>
        <v>0</v>
      </c>
      <c r="AIB551" s="57">
        <f t="shared" ref="AIB551" si="2463">SUM(AIB552:AIB561)</f>
        <v>578637.51</v>
      </c>
      <c r="AIC551" s="57">
        <f t="shared" ref="AIC551" si="2464">SUM(AIC552:AIC561)</f>
        <v>598014.92000000004</v>
      </c>
      <c r="AID551" s="57">
        <f t="shared" ref="AID551" si="2465">SUM(AID552:AID561)</f>
        <v>598014.92000000004</v>
      </c>
      <c r="AIE551" s="57">
        <f>SUM(AIE552:AIE561)</f>
        <v>0</v>
      </c>
      <c r="AIF551" s="57">
        <f t="shared" ref="AIF551:AIG551" si="2466">SUM(AIF552:AIF561)</f>
        <v>0</v>
      </c>
      <c r="AIG551" s="57">
        <f t="shared" si="2466"/>
        <v>0</v>
      </c>
      <c r="AIH551" s="57">
        <f t="shared" ref="AIH551" si="2467">SUM(AIH552:AIH561)</f>
        <v>0</v>
      </c>
      <c r="AII551" s="57">
        <f t="shared" ref="AII551" si="2468">SUM(AII552:AII561)</f>
        <v>0</v>
      </c>
      <c r="AIJ551" s="57">
        <f t="shared" ref="AIJ551" si="2469">SUM(AIJ552:AIJ561)</f>
        <v>0</v>
      </c>
      <c r="AIK551" s="57">
        <f t="shared" ref="AIK551" si="2470">SUM(AIK552:AIK561)</f>
        <v>0</v>
      </c>
      <c r="AIL551" s="57">
        <f t="shared" ref="AIL551" si="2471">SUM(AIL552:AIL561)</f>
        <v>0</v>
      </c>
      <c r="AIM551" s="57">
        <f t="shared" ref="AIM551" si="2472">SUM(AIM552:AIM561)</f>
        <v>0</v>
      </c>
      <c r="AIN551" s="111" t="s">
        <v>206</v>
      </c>
      <c r="AIO551" s="111" t="s">
        <v>206</v>
      </c>
      <c r="AIP551" s="111" t="s">
        <v>206</v>
      </c>
      <c r="AIQ551" s="111" t="s">
        <v>206</v>
      </c>
      <c r="AIR551" s="111" t="s">
        <v>206</v>
      </c>
      <c r="AIS551" s="111" t="s">
        <v>206</v>
      </c>
      <c r="AIT551" s="57">
        <f t="shared" ref="AIT551" si="2473">SUM(AIT552:AIT561)</f>
        <v>0</v>
      </c>
      <c r="AIU551" s="57">
        <f t="shared" ref="AIU551" si="2474">SUM(AIU552:AIU561)</f>
        <v>0</v>
      </c>
      <c r="AIV551" s="57">
        <f t="shared" ref="AIV551" si="2475">SUM(AIV552:AIV561)</f>
        <v>0</v>
      </c>
      <c r="AIW551" s="57">
        <f t="shared" ref="AIW551" si="2476">SUM(AIW552:AIW561)</f>
        <v>0</v>
      </c>
      <c r="AIX551" s="57">
        <f t="shared" ref="AIX551" si="2477">SUM(AIX552:AIX561)</f>
        <v>0</v>
      </c>
      <c r="AIY551" s="57">
        <f t="shared" ref="AIY551" si="2478">SUM(AIY552:AIY561)</f>
        <v>0</v>
      </c>
      <c r="AIZ551" s="57">
        <f>SUM(AIZ552:AIZ561)</f>
        <v>230</v>
      </c>
      <c r="AJA551" s="57">
        <f t="shared" ref="AJA551:AJB551" si="2479">SUM(AJA552:AJA561)</f>
        <v>230</v>
      </c>
      <c r="AJB551" s="57">
        <f t="shared" si="2479"/>
        <v>230</v>
      </c>
      <c r="AJC551" s="57">
        <f t="shared" ref="AJC551" si="2480">SUM(AJC552:AJC561)</f>
        <v>0</v>
      </c>
      <c r="AJD551" s="57">
        <f t="shared" ref="AJD551" si="2481">SUM(AJD552:AJD561)</f>
        <v>0</v>
      </c>
      <c r="AJE551" s="57">
        <f t="shared" ref="AJE551" si="2482">SUM(AJE552:AJE561)</f>
        <v>0</v>
      </c>
      <c r="AJF551" s="57">
        <f t="shared" ref="AJF551" si="2483">SUM(AJF552:AJF561)</f>
        <v>1906320.51</v>
      </c>
      <c r="AJG551" s="57">
        <f t="shared" ref="AJG551" si="2484">SUM(AJG552:AJG561)</f>
        <v>1906320.51</v>
      </c>
      <c r="AJH551" s="57">
        <f t="shared" ref="AJH551" si="2485">SUM(AJH552:AJH561)</f>
        <v>1906320.51</v>
      </c>
      <c r="AJI551" s="111" t="s">
        <v>206</v>
      </c>
      <c r="AJJ551" s="111" t="s">
        <v>206</v>
      </c>
      <c r="AJK551" s="111" t="s">
        <v>206</v>
      </c>
      <c r="AJL551" s="111" t="s">
        <v>206</v>
      </c>
      <c r="AJM551" s="111" t="s">
        <v>206</v>
      </c>
      <c r="AJN551" s="111" t="s">
        <v>206</v>
      </c>
      <c r="AJO551" s="57">
        <f t="shared" ref="AJO551" si="2486">SUM(AJO552:AJO561)</f>
        <v>0</v>
      </c>
      <c r="AJP551" s="57">
        <f t="shared" ref="AJP551" si="2487">SUM(AJP552:AJP561)</f>
        <v>0</v>
      </c>
      <c r="AJQ551" s="57">
        <f t="shared" ref="AJQ551" si="2488">SUM(AJQ552:AJQ561)</f>
        <v>0</v>
      </c>
      <c r="AJR551" s="57">
        <f t="shared" ref="AJR551" si="2489">SUM(AJR552:AJR561)</f>
        <v>847901.97</v>
      </c>
      <c r="AJS551" s="57">
        <f t="shared" ref="AJS551" si="2490">SUM(AJS552:AJS561)</f>
        <v>875460.11</v>
      </c>
      <c r="AJT551" s="57">
        <f t="shared" ref="AJT551" si="2491">SUM(AJT552:AJT561)</f>
        <v>875460.11</v>
      </c>
      <c r="AJU551" s="57">
        <f>SUM(AJU552:AJU561)</f>
        <v>165</v>
      </c>
      <c r="AJV551" s="57">
        <f t="shared" ref="AJV551" si="2492">SUM(AJV552:AJV561)</f>
        <v>165</v>
      </c>
      <c r="AJW551" s="57">
        <f t="shared" ref="AJW551" si="2493">SUM(AJW552:AJW561)</f>
        <v>165</v>
      </c>
      <c r="AJX551" s="57">
        <f t="shared" ref="AJX551" si="2494">SUM(AJX552:AJX561)</f>
        <v>0</v>
      </c>
      <c r="AJY551" s="57">
        <f t="shared" ref="AJY551" si="2495">SUM(AJY552:AJY561)</f>
        <v>0</v>
      </c>
      <c r="AJZ551" s="57">
        <f t="shared" ref="AJZ551" si="2496">SUM(AJZ552:AJZ561)</f>
        <v>0</v>
      </c>
      <c r="AKA551" s="57">
        <f t="shared" ref="AKA551" si="2497">SUM(AKA552:AKA561)</f>
        <v>1312533.72</v>
      </c>
      <c r="AKB551" s="57">
        <f t="shared" ref="AKB551" si="2498">SUM(AKB552:AKB561)</f>
        <v>1312533.72</v>
      </c>
      <c r="AKC551" s="57">
        <f t="shared" ref="AKC551" si="2499">SUM(AKC552:AKC561)</f>
        <v>1312533.72</v>
      </c>
      <c r="AKD551" s="111" t="s">
        <v>206</v>
      </c>
      <c r="AKE551" s="111" t="s">
        <v>206</v>
      </c>
      <c r="AKF551" s="111" t="s">
        <v>206</v>
      </c>
      <c r="AKG551" s="111" t="s">
        <v>206</v>
      </c>
      <c r="AKH551" s="111" t="s">
        <v>206</v>
      </c>
      <c r="AKI551" s="111" t="s">
        <v>206</v>
      </c>
      <c r="AKJ551" s="57">
        <f t="shared" ref="AKJ551" si="2500">SUM(AKJ552:AKJ561)</f>
        <v>0</v>
      </c>
      <c r="AKK551" s="57">
        <f t="shared" ref="AKK551" si="2501">SUM(AKK552:AKK561)</f>
        <v>0</v>
      </c>
      <c r="AKL551" s="57">
        <f t="shared" ref="AKL551" si="2502">SUM(AKL552:AKL561)</f>
        <v>0</v>
      </c>
      <c r="AKM551" s="57">
        <f t="shared" ref="AKM551" si="2503">SUM(AKM552:AKM561)</f>
        <v>573430.68999999994</v>
      </c>
      <c r="AKN551" s="57">
        <f t="shared" ref="AKN551" si="2504">SUM(AKN552:AKN561)</f>
        <v>592685.43000000005</v>
      </c>
      <c r="AKO551" s="57">
        <f t="shared" ref="AKO551" si="2505">SUM(AKO552:AKO561)</f>
        <v>592685.43000000005</v>
      </c>
      <c r="AKP551" s="57">
        <f>SUM(AKP552:AKP561)</f>
        <v>173</v>
      </c>
      <c r="AKQ551" s="57">
        <f t="shared" ref="AKQ551:AKR551" si="2506">SUM(AKQ552:AKQ561)</f>
        <v>173</v>
      </c>
      <c r="AKR551" s="57">
        <f t="shared" si="2506"/>
        <v>173</v>
      </c>
      <c r="AKS551" s="57">
        <f t="shared" ref="AKS551" si="2507">SUM(AKS552:AKS561)</f>
        <v>0</v>
      </c>
      <c r="AKT551" s="57">
        <f t="shared" ref="AKT551" si="2508">SUM(AKT552:AKT561)</f>
        <v>0</v>
      </c>
      <c r="AKU551" s="57">
        <f t="shared" ref="AKU551" si="2509">SUM(AKU552:AKU561)</f>
        <v>0</v>
      </c>
      <c r="AKV551" s="57">
        <f t="shared" ref="AKV551" si="2510">SUM(AKV552:AKV561)</f>
        <v>1384300.55</v>
      </c>
      <c r="AKW551" s="57">
        <f t="shared" ref="AKW551" si="2511">SUM(AKW552:AKW561)</f>
        <v>1384300.55</v>
      </c>
      <c r="AKX551" s="57">
        <f t="shared" ref="AKX551" si="2512">SUM(AKX552:AKX561)</f>
        <v>1384300.55</v>
      </c>
      <c r="AKY551" s="111" t="s">
        <v>206</v>
      </c>
      <c r="AKZ551" s="111" t="s">
        <v>206</v>
      </c>
      <c r="ALA551" s="111" t="s">
        <v>206</v>
      </c>
      <c r="ALB551" s="111" t="s">
        <v>206</v>
      </c>
      <c r="ALC551" s="111" t="s">
        <v>206</v>
      </c>
      <c r="ALD551" s="111" t="s">
        <v>206</v>
      </c>
      <c r="ALE551" s="57">
        <f t="shared" ref="ALE551" si="2513">SUM(ALE552:ALE561)</f>
        <v>0</v>
      </c>
      <c r="ALF551" s="57">
        <f t="shared" ref="ALF551" si="2514">SUM(ALF552:ALF561)</f>
        <v>0</v>
      </c>
      <c r="ALG551" s="57">
        <f t="shared" ref="ALG551" si="2515">SUM(ALG552:ALG561)</f>
        <v>0</v>
      </c>
      <c r="ALH551" s="57">
        <f t="shared" ref="ALH551" si="2516">SUM(ALH552:ALH561)</f>
        <v>599559.19999999995</v>
      </c>
      <c r="ALI551" s="57">
        <f t="shared" ref="ALI551" si="2517">SUM(ALI552:ALI561)</f>
        <v>619249.35</v>
      </c>
      <c r="ALJ551" s="57">
        <f t="shared" ref="ALJ551" si="2518">SUM(ALJ552:ALJ561)</f>
        <v>619249.35</v>
      </c>
      <c r="ALK551" s="57">
        <f>SUM(ALK552:ALK561)</f>
        <v>152</v>
      </c>
      <c r="ALL551" s="57">
        <f t="shared" ref="ALL551:ALM551" si="2519">SUM(ALL552:ALL561)</f>
        <v>152</v>
      </c>
      <c r="ALM551" s="57">
        <f t="shared" si="2519"/>
        <v>152</v>
      </c>
      <c r="ALN551" s="57">
        <f t="shared" ref="ALN551" si="2520">SUM(ALN552:ALN561)</f>
        <v>0</v>
      </c>
      <c r="ALO551" s="57">
        <f t="shared" ref="ALO551" si="2521">SUM(ALO552:ALO561)</f>
        <v>0</v>
      </c>
      <c r="ALP551" s="57">
        <f t="shared" ref="ALP551" si="2522">SUM(ALP552:ALP561)</f>
        <v>0</v>
      </c>
      <c r="ALQ551" s="57">
        <f t="shared" ref="ALQ551" si="2523">SUM(ALQ552:ALQ561)</f>
        <v>1220554.6299999999</v>
      </c>
      <c r="ALR551" s="57">
        <f t="shared" ref="ALR551" si="2524">SUM(ALR552:ALR561)</f>
        <v>1220554.6299999999</v>
      </c>
      <c r="ALS551" s="57">
        <f t="shared" ref="ALS551" si="2525">SUM(ALS552:ALS561)</f>
        <v>1220554.6299999999</v>
      </c>
      <c r="ALT551" s="111" t="s">
        <v>206</v>
      </c>
      <c r="ALU551" s="111" t="s">
        <v>206</v>
      </c>
      <c r="ALV551" s="111" t="s">
        <v>206</v>
      </c>
      <c r="ALW551" s="111" t="s">
        <v>206</v>
      </c>
      <c r="ALX551" s="111" t="s">
        <v>206</v>
      </c>
      <c r="ALY551" s="111" t="s">
        <v>206</v>
      </c>
      <c r="ALZ551" s="57">
        <f t="shared" ref="ALZ551" si="2526">SUM(ALZ552:ALZ561)</f>
        <v>0</v>
      </c>
      <c r="AMA551" s="57">
        <f t="shared" ref="AMA551" si="2527">SUM(AMA552:AMA561)</f>
        <v>0</v>
      </c>
      <c r="AMB551" s="57">
        <f t="shared" ref="AMB551" si="2528">SUM(AMB552:AMB561)</f>
        <v>0</v>
      </c>
      <c r="AMC551" s="57">
        <f t="shared" ref="AMC551" si="2529">SUM(AMC552:AMC561)</f>
        <v>620500.19999999995</v>
      </c>
      <c r="AMD551" s="57">
        <f t="shared" ref="AMD551" si="2530">SUM(AMD552:AMD561)</f>
        <v>640068.15</v>
      </c>
      <c r="AME551" s="57">
        <f t="shared" ref="AME551" si="2531">SUM(AME552:AME561)</f>
        <v>640068.15</v>
      </c>
      <c r="AMF551" s="57">
        <f>SUM(AMF552:AMF561)</f>
        <v>339</v>
      </c>
      <c r="AMG551" s="57">
        <f t="shared" ref="AMG551" si="2532">SUM(AMG552:AMG561)</f>
        <v>339</v>
      </c>
      <c r="AMH551" s="57">
        <f t="shared" ref="AMH551" si="2533">SUM(AMH552:AMH561)</f>
        <v>339</v>
      </c>
      <c r="AMI551" s="57">
        <f t="shared" ref="AMI551" si="2534">SUM(AMI552:AMI561)</f>
        <v>0</v>
      </c>
      <c r="AMJ551" s="57">
        <f t="shared" ref="AMJ551" si="2535">SUM(AMJ552:AMJ561)</f>
        <v>0</v>
      </c>
      <c r="AMK551" s="57">
        <f t="shared" ref="AMK551" si="2536">SUM(AMK552:AMK561)</f>
        <v>0</v>
      </c>
      <c r="AML551" s="57">
        <f t="shared" ref="AML551" si="2537">SUM(AML552:AML561)</f>
        <v>3137044.3</v>
      </c>
      <c r="AMM551" s="57">
        <f t="shared" ref="AMM551" si="2538">SUM(AMM552:AMM561)</f>
        <v>3137044.3</v>
      </c>
      <c r="AMN551" s="57">
        <f t="shared" ref="AMN551" si="2539">SUM(AMN552:AMN561)</f>
        <v>3137044.3</v>
      </c>
      <c r="AMO551" s="111" t="s">
        <v>206</v>
      </c>
      <c r="AMP551" s="111" t="s">
        <v>206</v>
      </c>
      <c r="AMQ551" s="111" t="s">
        <v>206</v>
      </c>
      <c r="AMR551" s="111" t="s">
        <v>206</v>
      </c>
      <c r="AMS551" s="111" t="s">
        <v>206</v>
      </c>
      <c r="AMT551" s="111" t="s">
        <v>206</v>
      </c>
      <c r="AMU551" s="57">
        <f t="shared" ref="AMU551" si="2540">SUM(AMU552:AMU561)</f>
        <v>0</v>
      </c>
      <c r="AMV551" s="57">
        <f t="shared" ref="AMV551" si="2541">SUM(AMV552:AMV561)</f>
        <v>0</v>
      </c>
      <c r="AMW551" s="57">
        <f t="shared" ref="AMW551" si="2542">SUM(AMW552:AMW561)</f>
        <v>0</v>
      </c>
      <c r="AMX551" s="57">
        <f t="shared" ref="AMX551" si="2543">SUM(AMX552:AMX561)</f>
        <v>1344953.36</v>
      </c>
      <c r="AMY551" s="57">
        <f t="shared" ref="AMY551" si="2544">SUM(AMY552:AMY561)</f>
        <v>1386673.13</v>
      </c>
      <c r="AMZ551" s="57">
        <f t="shared" ref="AMZ551" si="2545">SUM(AMZ552:AMZ561)</f>
        <v>1386673.13</v>
      </c>
      <c r="ANA551" s="57">
        <f>SUM(ANA552:ANA561)</f>
        <v>53</v>
      </c>
      <c r="ANB551" s="57">
        <f t="shared" ref="ANB551" si="2546">SUM(ANB552:ANB561)</f>
        <v>53</v>
      </c>
      <c r="ANC551" s="57">
        <f t="shared" ref="ANC551" si="2547">SUM(ANC552:ANC561)</f>
        <v>53</v>
      </c>
      <c r="AND551" s="57">
        <f t="shared" ref="AND551" si="2548">SUM(AND552:AND561)</f>
        <v>0</v>
      </c>
      <c r="ANE551" s="57">
        <f t="shared" ref="ANE551" si="2549">SUM(ANE552:ANE561)</f>
        <v>0</v>
      </c>
      <c r="ANF551" s="57">
        <f t="shared" ref="ANF551" si="2550">SUM(ANF552:ANF561)</f>
        <v>0</v>
      </c>
      <c r="ANG551" s="57">
        <f t="shared" ref="ANG551" si="2551">SUM(ANG552:ANG561)</f>
        <v>341699.4</v>
      </c>
      <c r="ANH551" s="57">
        <f t="shared" ref="ANH551" si="2552">SUM(ANH552:ANH561)</f>
        <v>341699.4</v>
      </c>
      <c r="ANI551" s="57">
        <f t="shared" ref="ANI551" si="2553">SUM(ANI552:ANI561)</f>
        <v>341699.4</v>
      </c>
      <c r="ANJ551" s="111" t="s">
        <v>206</v>
      </c>
      <c r="ANK551" s="111" t="s">
        <v>206</v>
      </c>
      <c r="ANL551" s="111" t="s">
        <v>206</v>
      </c>
      <c r="ANM551" s="111" t="s">
        <v>206</v>
      </c>
      <c r="ANN551" s="111" t="s">
        <v>206</v>
      </c>
      <c r="ANO551" s="111" t="s">
        <v>206</v>
      </c>
      <c r="ANP551" s="57">
        <f t="shared" ref="ANP551" si="2554">SUM(ANP552:ANP561)</f>
        <v>0</v>
      </c>
      <c r="ANQ551" s="57">
        <f t="shared" ref="ANQ551" si="2555">SUM(ANQ552:ANQ561)</f>
        <v>0</v>
      </c>
      <c r="ANR551" s="57">
        <f t="shared" ref="ANR551" si="2556">SUM(ANR552:ANR561)</f>
        <v>0</v>
      </c>
      <c r="ANS551" s="57">
        <f t="shared" ref="ANS551" si="2557">SUM(ANS552:ANS561)</f>
        <v>159018.70000000001</v>
      </c>
      <c r="ANT551" s="57">
        <f t="shared" ref="ANT551" si="2558">SUM(ANT552:ANT561)</f>
        <v>0</v>
      </c>
      <c r="ANU551" s="57">
        <f t="shared" ref="ANU551" si="2559">SUM(ANU552:ANU561)</f>
        <v>0</v>
      </c>
      <c r="ANV551" s="57">
        <f>SUM(ANV552:ANV561)</f>
        <v>295</v>
      </c>
      <c r="ANW551" s="57">
        <f t="shared" ref="ANW551:ANX551" si="2560">SUM(ANW552:ANW561)</f>
        <v>295</v>
      </c>
      <c r="ANX551" s="57">
        <f t="shared" si="2560"/>
        <v>295</v>
      </c>
      <c r="ANY551" s="57">
        <f t="shared" ref="ANY551" si="2561">SUM(ANY552:ANY561)</f>
        <v>0</v>
      </c>
      <c r="ANZ551" s="57">
        <f t="shared" ref="ANZ551" si="2562">SUM(ANZ552:ANZ561)</f>
        <v>0</v>
      </c>
      <c r="AOA551" s="57">
        <f t="shared" ref="AOA551" si="2563">SUM(AOA552:AOA561)</f>
        <v>0</v>
      </c>
      <c r="AOB551" s="57">
        <f t="shared" ref="AOB551" si="2564">SUM(AOB552:AOB561)</f>
        <v>2683491.0499999998</v>
      </c>
      <c r="AOC551" s="57">
        <f t="shared" ref="AOC551" si="2565">SUM(AOC552:AOC561)</f>
        <v>2683491.0499999998</v>
      </c>
      <c r="AOD551" s="57">
        <f t="shared" ref="AOD551" si="2566">SUM(AOD552:AOD561)</f>
        <v>2683491.0499999998</v>
      </c>
      <c r="AOE551" s="111" t="s">
        <v>206</v>
      </c>
      <c r="AOF551" s="111" t="s">
        <v>206</v>
      </c>
      <c r="AOG551" s="111" t="s">
        <v>206</v>
      </c>
      <c r="AOH551" s="111" t="s">
        <v>206</v>
      </c>
      <c r="AOI551" s="111" t="s">
        <v>206</v>
      </c>
      <c r="AOJ551" s="111" t="s">
        <v>206</v>
      </c>
      <c r="AOK551" s="57">
        <f t="shared" ref="AOK551" si="2567">SUM(AOK552:AOK561)</f>
        <v>0</v>
      </c>
      <c r="AOL551" s="57">
        <f t="shared" ref="AOL551" si="2568">SUM(AOL552:AOL561)</f>
        <v>0</v>
      </c>
      <c r="AOM551" s="57">
        <f t="shared" ref="AOM551" si="2569">SUM(AOM552:AOM561)</f>
        <v>0</v>
      </c>
      <c r="AON551" s="57">
        <f t="shared" ref="AON551" si="2570">SUM(AON552:AON561)</f>
        <v>1191495.6299999999</v>
      </c>
      <c r="AOO551" s="57">
        <f t="shared" ref="AOO551" si="2571">SUM(AOO552:AOO561)</f>
        <v>1228645.79</v>
      </c>
      <c r="AOP551" s="57">
        <f t="shared" ref="AOP551" si="2572">SUM(AOP552:AOP561)</f>
        <v>1228645.79</v>
      </c>
      <c r="AOQ551" s="57">
        <f>SUM(AOQ552:AOQ561)</f>
        <v>319</v>
      </c>
      <c r="AOR551" s="57">
        <f t="shared" ref="AOR551:AOS551" si="2573">SUM(AOR552:AOR561)</f>
        <v>319</v>
      </c>
      <c r="AOS551" s="57">
        <f t="shared" si="2573"/>
        <v>319</v>
      </c>
      <c r="AOT551" s="57">
        <f t="shared" ref="AOT551" si="2574">SUM(AOT552:AOT561)</f>
        <v>0</v>
      </c>
      <c r="AOU551" s="57">
        <f t="shared" ref="AOU551" si="2575">SUM(AOU552:AOU561)</f>
        <v>0</v>
      </c>
      <c r="AOV551" s="57">
        <f t="shared" ref="AOV551" si="2576">SUM(AOV552:AOV561)</f>
        <v>0</v>
      </c>
      <c r="AOW551" s="57">
        <f t="shared" ref="AOW551" si="2577">SUM(AOW552:AOW561)</f>
        <v>2524163.88</v>
      </c>
      <c r="AOX551" s="57">
        <f t="shared" ref="AOX551" si="2578">SUM(AOX552:AOX561)</f>
        <v>2524163.88</v>
      </c>
      <c r="AOY551" s="57">
        <f t="shared" ref="AOY551" si="2579">SUM(AOY552:AOY561)</f>
        <v>2524163.88</v>
      </c>
      <c r="AOZ551" s="111" t="s">
        <v>206</v>
      </c>
      <c r="APA551" s="111" t="s">
        <v>206</v>
      </c>
      <c r="APB551" s="111" t="s">
        <v>206</v>
      </c>
      <c r="APC551" s="111" t="s">
        <v>206</v>
      </c>
      <c r="APD551" s="111" t="s">
        <v>206</v>
      </c>
      <c r="APE551" s="111" t="s">
        <v>206</v>
      </c>
      <c r="APF551" s="57">
        <f t="shared" ref="APF551" si="2580">SUM(APF552:APF561)</f>
        <v>0</v>
      </c>
      <c r="APG551" s="57">
        <f t="shared" ref="APG551" si="2581">SUM(APG552:APG561)</f>
        <v>0</v>
      </c>
      <c r="APH551" s="57">
        <f t="shared" ref="APH551" si="2582">SUM(APH552:APH561)</f>
        <v>0</v>
      </c>
      <c r="API551" s="57">
        <f t="shared" ref="API551" si="2583">SUM(API552:API561)</f>
        <v>1277094.1499999999</v>
      </c>
      <c r="APJ551" s="57">
        <f t="shared" ref="APJ551" si="2584">SUM(APJ552:APJ561)</f>
        <v>1316857.73</v>
      </c>
      <c r="APK551" s="57">
        <f t="shared" ref="APK551" si="2585">SUM(APK552:APK561)</f>
        <v>1316857.73</v>
      </c>
      <c r="APL551" s="57">
        <f>SUM(APL552:APL561)</f>
        <v>175</v>
      </c>
      <c r="APM551" s="57">
        <f t="shared" ref="APM551" si="2586">SUM(APM552:APM561)</f>
        <v>175</v>
      </c>
      <c r="APN551" s="57">
        <f t="shared" ref="APN551" si="2587">SUM(APN552:APN561)</f>
        <v>175</v>
      </c>
      <c r="APO551" s="57">
        <f t="shared" ref="APO551" si="2588">SUM(APO552:APO561)</f>
        <v>0</v>
      </c>
      <c r="APP551" s="57">
        <f t="shared" ref="APP551" si="2589">SUM(APP552:APP561)</f>
        <v>0</v>
      </c>
      <c r="APQ551" s="57">
        <f t="shared" ref="APQ551" si="2590">SUM(APQ552:APQ561)</f>
        <v>0</v>
      </c>
      <c r="APR551" s="57">
        <f t="shared" ref="APR551" si="2591">SUM(APR552:APR561)</f>
        <v>1477159.1</v>
      </c>
      <c r="APS551" s="57">
        <f t="shared" ref="APS551" si="2592">SUM(APS552:APS561)</f>
        <v>1477159.1</v>
      </c>
      <c r="APT551" s="57">
        <f t="shared" ref="APT551" si="2593">SUM(APT552:APT561)</f>
        <v>1477159.1</v>
      </c>
      <c r="APU551" s="111" t="s">
        <v>206</v>
      </c>
      <c r="APV551" s="111" t="s">
        <v>206</v>
      </c>
      <c r="APW551" s="111" t="s">
        <v>206</v>
      </c>
      <c r="APX551" s="111" t="s">
        <v>206</v>
      </c>
      <c r="APY551" s="111" t="s">
        <v>206</v>
      </c>
      <c r="APZ551" s="111" t="s">
        <v>206</v>
      </c>
      <c r="AQA551" s="57">
        <f t="shared" ref="AQA551" si="2594">SUM(AQA552:AQA561)</f>
        <v>0</v>
      </c>
      <c r="AQB551" s="57">
        <f t="shared" ref="AQB551" si="2595">SUM(AQB552:AQB561)</f>
        <v>0</v>
      </c>
      <c r="AQC551" s="57">
        <f t="shared" ref="AQC551" si="2596">SUM(AQC552:AQC561)</f>
        <v>0</v>
      </c>
      <c r="AQD551" s="57">
        <f t="shared" ref="AQD551" si="2597">SUM(AQD552:AQD561)</f>
        <v>644191.15</v>
      </c>
      <c r="AQE551" s="57">
        <f t="shared" ref="AQE551" si="2598">SUM(AQE552:AQE561)</f>
        <v>665154.96</v>
      </c>
      <c r="AQF551" s="57">
        <f t="shared" ref="AQF551" si="2599">SUM(AQF552:AQF561)</f>
        <v>665154.96</v>
      </c>
      <c r="AQG551" s="57">
        <f>SUM(AQG552:AQG561)</f>
        <v>274</v>
      </c>
      <c r="AQH551" s="57">
        <f t="shared" ref="AQH551" si="2600">SUM(AQH552:AQH561)</f>
        <v>274</v>
      </c>
      <c r="AQI551" s="57">
        <f t="shared" ref="AQI551" si="2601">SUM(AQI552:AQI561)</f>
        <v>274</v>
      </c>
      <c r="AQJ551" s="57">
        <f t="shared" ref="AQJ551" si="2602">SUM(AQJ552:AQJ561)</f>
        <v>0</v>
      </c>
      <c r="AQK551" s="57">
        <f t="shared" ref="AQK551" si="2603">SUM(AQK552:AQK561)</f>
        <v>0</v>
      </c>
      <c r="AQL551" s="57">
        <f t="shared" ref="AQL551" si="2604">SUM(AQL552:AQL561)</f>
        <v>0</v>
      </c>
      <c r="AQM551" s="57">
        <f t="shared" ref="AQM551" si="2605">SUM(AQM552:AQM561)</f>
        <v>2477863.59</v>
      </c>
      <c r="AQN551" s="57">
        <f t="shared" ref="AQN551" si="2606">SUM(AQN552:AQN561)</f>
        <v>2477863.59</v>
      </c>
      <c r="AQO551" s="57">
        <f t="shared" ref="AQO551" si="2607">SUM(AQO552:AQO561)</f>
        <v>2477863.59</v>
      </c>
      <c r="AQP551" s="111" t="s">
        <v>206</v>
      </c>
      <c r="AQQ551" s="111" t="s">
        <v>206</v>
      </c>
      <c r="AQR551" s="111" t="s">
        <v>206</v>
      </c>
      <c r="AQS551" s="111" t="s">
        <v>206</v>
      </c>
      <c r="AQT551" s="111" t="s">
        <v>206</v>
      </c>
      <c r="AQU551" s="111" t="s">
        <v>206</v>
      </c>
      <c r="AQV551" s="57">
        <f t="shared" ref="AQV551" si="2608">SUM(AQV552:AQV561)</f>
        <v>0</v>
      </c>
      <c r="AQW551" s="57">
        <f t="shared" ref="AQW551" si="2609">SUM(AQW552:AQW561)</f>
        <v>0</v>
      </c>
      <c r="AQX551" s="57">
        <f t="shared" ref="AQX551" si="2610">SUM(AQX552:AQX561)</f>
        <v>0</v>
      </c>
      <c r="AQY551" s="57">
        <f t="shared" ref="AQY551" si="2611">SUM(AQY552:AQY561)</f>
        <v>993061.62</v>
      </c>
      <c r="AQZ551" s="57">
        <f t="shared" ref="AQZ551" si="2612">SUM(AQZ552:AQZ561)</f>
        <v>1026696.73</v>
      </c>
      <c r="ARA551" s="57">
        <f t="shared" ref="ARA551" si="2613">SUM(ARA552:ARA561)</f>
        <v>1026696.73</v>
      </c>
      <c r="ARB551" s="57">
        <f>SUM(ARB552:ARB561)</f>
        <v>188</v>
      </c>
      <c r="ARC551" s="57">
        <f t="shared" ref="ARC551:ARD551" si="2614">SUM(ARC552:ARC561)</f>
        <v>188</v>
      </c>
      <c r="ARD551" s="57">
        <f t="shared" si="2614"/>
        <v>188</v>
      </c>
      <c r="ARE551" s="57">
        <f t="shared" ref="ARE551" si="2615">SUM(ARE552:ARE561)</f>
        <v>0</v>
      </c>
      <c r="ARF551" s="57">
        <f t="shared" ref="ARF551" si="2616">SUM(ARF552:ARF561)</f>
        <v>0</v>
      </c>
      <c r="ARG551" s="57">
        <f t="shared" ref="ARG551" si="2617">SUM(ARG552:ARG561)</f>
        <v>0</v>
      </c>
      <c r="ARH551" s="57">
        <f t="shared" ref="ARH551" si="2618">SUM(ARH552:ARH561)</f>
        <v>1630263.42</v>
      </c>
      <c r="ARI551" s="57">
        <f t="shared" ref="ARI551" si="2619">SUM(ARI552:ARI561)</f>
        <v>1630263.42</v>
      </c>
      <c r="ARJ551" s="57">
        <f t="shared" ref="ARJ551" si="2620">SUM(ARJ552:ARJ561)</f>
        <v>1630263.42</v>
      </c>
      <c r="ARK551" s="111" t="s">
        <v>206</v>
      </c>
      <c r="ARL551" s="111" t="s">
        <v>206</v>
      </c>
      <c r="ARM551" s="111" t="s">
        <v>206</v>
      </c>
      <c r="ARN551" s="111" t="s">
        <v>206</v>
      </c>
      <c r="ARO551" s="111" t="s">
        <v>206</v>
      </c>
      <c r="ARP551" s="111" t="s">
        <v>206</v>
      </c>
      <c r="ARQ551" s="57">
        <f t="shared" ref="ARQ551" si="2621">SUM(ARQ552:ARQ561)</f>
        <v>0</v>
      </c>
      <c r="ARR551" s="57">
        <f t="shared" ref="ARR551" si="2622">SUM(ARR552:ARR561)</f>
        <v>0</v>
      </c>
      <c r="ARS551" s="57">
        <f t="shared" ref="ARS551" si="2623">SUM(ARS552:ARS561)</f>
        <v>0</v>
      </c>
      <c r="ART551" s="57">
        <f t="shared" ref="ART551" si="2624">SUM(ART552:ART561)</f>
        <v>667773.32999999996</v>
      </c>
      <c r="ARU551" s="57">
        <f t="shared" ref="ARU551" si="2625">SUM(ARU552:ARU561)</f>
        <v>687192.49</v>
      </c>
      <c r="ARV551" s="57">
        <f t="shared" ref="ARV551" si="2626">SUM(ARV552:ARV561)</f>
        <v>687192.49</v>
      </c>
      <c r="ARW551" s="57">
        <f>SUM(ARW552:ARW561)</f>
        <v>349</v>
      </c>
      <c r="ARX551" s="57">
        <f t="shared" ref="ARX551" si="2627">SUM(ARX552:ARX561)</f>
        <v>349</v>
      </c>
      <c r="ARY551" s="57">
        <f t="shared" ref="ARY551" si="2628">SUM(ARY552:ARY561)</f>
        <v>349</v>
      </c>
      <c r="ARZ551" s="57">
        <f t="shared" ref="ARZ551" si="2629">SUM(ARZ552:ARZ561)</f>
        <v>0</v>
      </c>
      <c r="ASA551" s="57">
        <f t="shared" ref="ASA551" si="2630">SUM(ASA552:ASA561)</f>
        <v>0</v>
      </c>
      <c r="ASB551" s="57">
        <f t="shared" ref="ASB551" si="2631">SUM(ASB552:ASB561)</f>
        <v>0</v>
      </c>
      <c r="ASC551" s="57">
        <f t="shared" ref="ASC551" si="2632">SUM(ASC552:ASC561)</f>
        <v>2939393.43</v>
      </c>
      <c r="ASD551" s="57">
        <f t="shared" ref="ASD551" si="2633">SUM(ASD552:ASD561)</f>
        <v>2939393.43</v>
      </c>
      <c r="ASE551" s="57">
        <f t="shared" ref="ASE551" si="2634">SUM(ASE552:ASE561)</f>
        <v>2939393.43</v>
      </c>
      <c r="ASF551" s="111" t="s">
        <v>206</v>
      </c>
      <c r="ASG551" s="111" t="s">
        <v>206</v>
      </c>
      <c r="ASH551" s="111" t="s">
        <v>206</v>
      </c>
      <c r="ASI551" s="111" t="s">
        <v>206</v>
      </c>
      <c r="ASJ551" s="111" t="s">
        <v>206</v>
      </c>
      <c r="ASK551" s="111" t="s">
        <v>206</v>
      </c>
      <c r="ASL551" s="57">
        <f t="shared" ref="ASL551" si="2635">SUM(ASL552:ASL561)</f>
        <v>0</v>
      </c>
      <c r="ASM551" s="57">
        <f t="shared" ref="ASM551" si="2636">SUM(ASM552:ASM561)</f>
        <v>0</v>
      </c>
      <c r="ASN551" s="57">
        <f t="shared" ref="ASN551" si="2637">SUM(ASN552:ASN561)</f>
        <v>0</v>
      </c>
      <c r="ASO551" s="57">
        <f t="shared" ref="ASO551" si="2638">SUM(ASO552:ASO561)</f>
        <v>1287873.44</v>
      </c>
      <c r="ASP551" s="57">
        <f t="shared" ref="ASP551" si="2639">SUM(ASP552:ASP561)</f>
        <v>1159709.47</v>
      </c>
      <c r="ASQ551" s="57">
        <f t="shared" ref="ASQ551" si="2640">SUM(ASQ552:ASQ561)</f>
        <v>1159709.47</v>
      </c>
      <c r="ASR551" s="57">
        <f>SUM(ASR552:ASR561)</f>
        <v>322</v>
      </c>
      <c r="ASS551" s="57">
        <f t="shared" ref="ASS551" si="2641">SUM(ASS552:ASS561)</f>
        <v>322</v>
      </c>
      <c r="AST551" s="57">
        <f t="shared" ref="AST551" si="2642">SUM(AST552:AST561)</f>
        <v>322</v>
      </c>
      <c r="ASU551" s="57">
        <f t="shared" ref="ASU551" si="2643">SUM(ASU552:ASU561)</f>
        <v>0</v>
      </c>
      <c r="ASV551" s="57">
        <f t="shared" ref="ASV551" si="2644">SUM(ASV552:ASV561)</f>
        <v>0</v>
      </c>
      <c r="ASW551" s="57">
        <f t="shared" ref="ASW551" si="2645">SUM(ASW552:ASW561)</f>
        <v>0</v>
      </c>
      <c r="ASX551" s="57">
        <f t="shared" ref="ASX551" si="2646">SUM(ASX552:ASX561)</f>
        <v>2708308.81</v>
      </c>
      <c r="ASY551" s="57">
        <f t="shared" ref="ASY551" si="2647">SUM(ASY552:ASY561)</f>
        <v>2708308.81</v>
      </c>
      <c r="ASZ551" s="57">
        <f t="shared" ref="ASZ551" si="2648">SUM(ASZ552:ASZ561)</f>
        <v>2708308.81</v>
      </c>
      <c r="ATA551" s="111" t="s">
        <v>206</v>
      </c>
      <c r="ATB551" s="111" t="s">
        <v>206</v>
      </c>
      <c r="ATC551" s="111" t="s">
        <v>206</v>
      </c>
      <c r="ATD551" s="111" t="s">
        <v>206</v>
      </c>
      <c r="ATE551" s="111" t="s">
        <v>206</v>
      </c>
      <c r="ATF551" s="111" t="s">
        <v>206</v>
      </c>
      <c r="ATG551" s="57">
        <f t="shared" ref="ATG551" si="2649">SUM(ATG552:ATG561)</f>
        <v>0</v>
      </c>
      <c r="ATH551" s="57">
        <f t="shared" ref="ATH551" si="2650">SUM(ATH552:ATH561)</f>
        <v>0</v>
      </c>
      <c r="ATI551" s="57">
        <f t="shared" ref="ATI551" si="2651">SUM(ATI552:ATI561)</f>
        <v>0</v>
      </c>
      <c r="ATJ551" s="57">
        <f t="shared" ref="ATJ551" si="2652">SUM(ATJ552:ATJ561)</f>
        <v>1042862.46</v>
      </c>
      <c r="ATK551" s="57">
        <f t="shared" ref="ATK551" si="2653">SUM(ATK552:ATK561)</f>
        <v>1074795.03</v>
      </c>
      <c r="ATL551" s="57">
        <f t="shared" ref="ATL551" si="2654">SUM(ATL552:ATL561)</f>
        <v>1074795.03</v>
      </c>
      <c r="ATM551" s="57">
        <f>SUM(ATM552:ATM561)</f>
        <v>566</v>
      </c>
      <c r="ATN551" s="57">
        <f t="shared" ref="ATN551" si="2655">SUM(ATN552:ATN561)</f>
        <v>566</v>
      </c>
      <c r="ATO551" s="57">
        <f t="shared" ref="ATO551" si="2656">SUM(ATO552:ATO561)</f>
        <v>566</v>
      </c>
      <c r="ATP551" s="57">
        <f t="shared" ref="ATP551" si="2657">SUM(ATP552:ATP561)</f>
        <v>0</v>
      </c>
      <c r="ATQ551" s="57">
        <f t="shared" ref="ATQ551" si="2658">SUM(ATQ552:ATQ561)</f>
        <v>0</v>
      </c>
      <c r="ATR551" s="57">
        <f t="shared" ref="ATR551" si="2659">SUM(ATR552:ATR561)</f>
        <v>0</v>
      </c>
      <c r="ATS551" s="57">
        <f t="shared" ref="ATS551" si="2660">SUM(ATS552:ATS561)</f>
        <v>4740476.67</v>
      </c>
      <c r="ATT551" s="57">
        <f t="shared" ref="ATT551" si="2661">SUM(ATT552:ATT561)</f>
        <v>4740476.67</v>
      </c>
      <c r="ATU551" s="57">
        <f t="shared" ref="ATU551" si="2662">SUM(ATU552:ATU561)</f>
        <v>4740476.67</v>
      </c>
      <c r="ATV551" s="111" t="s">
        <v>206</v>
      </c>
      <c r="ATW551" s="111" t="s">
        <v>206</v>
      </c>
      <c r="ATX551" s="111" t="s">
        <v>206</v>
      </c>
      <c r="ATY551" s="111" t="s">
        <v>206</v>
      </c>
      <c r="ATZ551" s="111" t="s">
        <v>206</v>
      </c>
      <c r="AUA551" s="111" t="s">
        <v>206</v>
      </c>
      <c r="AUB551" s="57">
        <f t="shared" ref="AUB551" si="2663">SUM(AUB552:AUB561)</f>
        <v>0</v>
      </c>
      <c r="AUC551" s="57">
        <f t="shared" ref="AUC551" si="2664">SUM(AUC552:AUC561)</f>
        <v>0</v>
      </c>
      <c r="AUD551" s="57">
        <f t="shared" ref="AUD551" si="2665">SUM(AUD552:AUD561)</f>
        <v>0</v>
      </c>
      <c r="AUE551" s="57">
        <f t="shared" ref="AUE551" si="2666">SUM(AUE552:AUE561)</f>
        <v>2043194.3</v>
      </c>
      <c r="AUF551" s="57">
        <f t="shared" ref="AUF551" si="2667">SUM(AUF552:AUF561)</f>
        <v>1608229.39</v>
      </c>
      <c r="AUG551" s="57">
        <f t="shared" ref="AUG551" si="2668">SUM(AUG552:AUG561)</f>
        <v>1608229.39</v>
      </c>
      <c r="AUH551" s="57">
        <f>SUM(AUH552:AUH561)</f>
        <v>357</v>
      </c>
      <c r="AUI551" s="57">
        <f t="shared" ref="AUI551:AUJ551" si="2669">SUM(AUI552:AUI561)</f>
        <v>357</v>
      </c>
      <c r="AUJ551" s="57">
        <f t="shared" si="2669"/>
        <v>357</v>
      </c>
      <c r="AUK551" s="57">
        <f t="shared" ref="AUK551" si="2670">SUM(AUK552:AUK561)</f>
        <v>0</v>
      </c>
      <c r="AUL551" s="57">
        <f t="shared" ref="AUL551" si="2671">SUM(AUL552:AUL561)</f>
        <v>0</v>
      </c>
      <c r="AUM551" s="57">
        <f t="shared" ref="AUM551" si="2672">SUM(AUM552:AUM561)</f>
        <v>0</v>
      </c>
      <c r="AUN551" s="57">
        <f t="shared" ref="AUN551" si="2673">SUM(AUN552:AUN561)</f>
        <v>2895056.76</v>
      </c>
      <c r="AUO551" s="57">
        <f t="shared" ref="AUO551" si="2674">SUM(AUO552:AUO561)</f>
        <v>2895056.76</v>
      </c>
      <c r="AUP551" s="57">
        <f t="shared" ref="AUP551" si="2675">SUM(AUP552:AUP561)</f>
        <v>2895056.76</v>
      </c>
      <c r="AUQ551" s="111" t="s">
        <v>206</v>
      </c>
      <c r="AUR551" s="111" t="s">
        <v>206</v>
      </c>
      <c r="AUS551" s="111" t="s">
        <v>206</v>
      </c>
      <c r="AUT551" s="111" t="s">
        <v>206</v>
      </c>
      <c r="AUU551" s="111" t="s">
        <v>206</v>
      </c>
      <c r="AUV551" s="111" t="s">
        <v>206</v>
      </c>
      <c r="AUW551" s="57">
        <f t="shared" ref="AUW551" si="2676">SUM(AUW552:AUW561)</f>
        <v>0</v>
      </c>
      <c r="AUX551" s="57">
        <f t="shared" ref="AUX551" si="2677">SUM(AUX552:AUX561)</f>
        <v>0</v>
      </c>
      <c r="AUY551" s="57">
        <f t="shared" ref="AUY551" si="2678">SUM(AUY552:AUY561)</f>
        <v>0</v>
      </c>
      <c r="AUZ551" s="57">
        <f t="shared" ref="AUZ551" si="2679">SUM(AUZ552:AUZ561)</f>
        <v>1333014.93</v>
      </c>
      <c r="AVA551" s="57">
        <f t="shared" ref="AVA551" si="2680">SUM(AVA552:AVA561)</f>
        <v>1065835.68</v>
      </c>
      <c r="AVB551" s="57">
        <f t="shared" ref="AVB551" si="2681">SUM(AVB552:AVB561)</f>
        <v>1065835.68</v>
      </c>
      <c r="AVC551" s="57">
        <f>SUM(AVC552:AVC561)</f>
        <v>12456</v>
      </c>
      <c r="AVD551" s="57">
        <f t="shared" ref="AVD551" si="2682">SUM(AVD552:AVD561)</f>
        <v>12456</v>
      </c>
      <c r="AVE551" s="57">
        <f t="shared" ref="AVE551" si="2683">SUM(AVE552:AVE561)</f>
        <v>12456</v>
      </c>
      <c r="AVF551" s="57">
        <f t="shared" ref="AVF551" si="2684">SUM(AVF552:AVF561)</f>
        <v>0</v>
      </c>
      <c r="AVG551" s="57">
        <f t="shared" ref="AVG551" si="2685">SUM(AVG552:AVG561)</f>
        <v>0</v>
      </c>
      <c r="AVH551" s="57">
        <f t="shared" ref="AVH551" si="2686">SUM(AVH552:AVH561)</f>
        <v>0</v>
      </c>
      <c r="AVI551" s="57">
        <f t="shared" ref="AVI551" si="2687">SUM(AVI552:AVI561)</f>
        <v>105225122.09999999</v>
      </c>
      <c r="AVJ551" s="57">
        <f t="shared" ref="AVJ551" si="2688">SUM(AVJ552:AVJ561)</f>
        <v>105225122.09999999</v>
      </c>
      <c r="AVK551" s="57">
        <f t="shared" ref="AVK551" si="2689">SUM(AVK552:AVK561)</f>
        <v>105225122.09999999</v>
      </c>
      <c r="AVL551" s="111" t="s">
        <v>206</v>
      </c>
      <c r="AVM551" s="111" t="s">
        <v>206</v>
      </c>
      <c r="AVN551" s="111" t="s">
        <v>206</v>
      </c>
      <c r="AVO551" s="111" t="s">
        <v>206</v>
      </c>
      <c r="AVP551" s="111" t="s">
        <v>206</v>
      </c>
      <c r="AVQ551" s="111" t="s">
        <v>206</v>
      </c>
      <c r="AVR551" s="57">
        <f t="shared" ref="AVR551" si="2690">SUM(AVR552:AVR561)</f>
        <v>0</v>
      </c>
      <c r="AVS551" s="57">
        <f t="shared" ref="AVS551" si="2691">SUM(AVS552:AVS561)</f>
        <v>0</v>
      </c>
      <c r="AVT551" s="57">
        <f t="shared" ref="AVT551" si="2692">SUM(AVT552:AVT561)</f>
        <v>0</v>
      </c>
      <c r="AVU551" s="57">
        <f t="shared" ref="AVU551" si="2693">SUM(AVU552:AVU561)</f>
        <v>47235569.200000003</v>
      </c>
      <c r="AVV551" s="57">
        <f t="shared" ref="AVV551" si="2694">SUM(AVV552:AVV561)</f>
        <v>46380344.979999997</v>
      </c>
      <c r="AVW551" s="57">
        <f t="shared" ref="AVW551" si="2695">SUM(AVW552:AVW561)</f>
        <v>46380344.979999997</v>
      </c>
    </row>
    <row r="552" spans="1:1271" ht="24" hidden="1">
      <c r="A552" s="8" t="s">
        <v>181</v>
      </c>
      <c r="B552" s="88" t="s">
        <v>86</v>
      </c>
      <c r="C552" s="5"/>
      <c r="D552" s="99"/>
      <c r="E552" s="77"/>
      <c r="F552" s="38"/>
      <c r="G552" s="38"/>
      <c r="H552" s="38"/>
      <c r="I552" s="25">
        <f>F518</f>
        <v>17853.66</v>
      </c>
      <c r="J552" s="25">
        <f t="shared" ref="J552:K552" si="2696">G518</f>
        <v>17853.66</v>
      </c>
      <c r="K552" s="25">
        <f t="shared" si="2696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2697">L552*X552</f>
        <v>0</v>
      </c>
      <c r="AE552" s="25">
        <f t="shared" si="2697"/>
        <v>0</v>
      </c>
      <c r="AF552" s="25">
        <f t="shared" si="2697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8767.93</v>
      </c>
      <c r="AT552" s="25">
        <f>$J552*AT$564</f>
        <v>6762.23</v>
      </c>
      <c r="AU552" s="25">
        <f>$K552*AU$564</f>
        <v>6762.23</v>
      </c>
      <c r="AV552" s="51"/>
      <c r="AW552" s="51"/>
      <c r="AX552" s="51"/>
      <c r="AY552" s="25">
        <f t="shared" ref="AY552:AY561" si="2698">AG552*AS552</f>
        <v>0</v>
      </c>
      <c r="AZ552" s="25">
        <f t="shared" ref="AZ552:AZ561" si="2699">AH552*AT552</f>
        <v>0</v>
      </c>
      <c r="BA552" s="25">
        <f t="shared" ref="BA552:BA561" si="2700">AI552*AU552</f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8718.74</v>
      </c>
      <c r="BO552" s="25">
        <f>$J552*BO$564</f>
        <v>9044.3799999999992</v>
      </c>
      <c r="BP552" s="25">
        <f>$K552*BP$564</f>
        <v>9044.3799999999992</v>
      </c>
      <c r="BQ552" s="51"/>
      <c r="BR552" s="51"/>
      <c r="BS552" s="51"/>
      <c r="BT552" s="25">
        <f t="shared" ref="BT552:BT561" si="2701">BB552*BN552</f>
        <v>0</v>
      </c>
      <c r="BU552" s="25">
        <f t="shared" ref="BU552:BU561" si="2702">BC552*BO552</f>
        <v>0</v>
      </c>
      <c r="BV552" s="25">
        <f t="shared" ref="BV552:BV561" si="2703">BD552*BP552</f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O561" si="2704">BW552*CI552</f>
        <v>0</v>
      </c>
      <c r="CP552" s="25">
        <f t="shared" ref="CP552:CP561" si="2705">BX552*CJ552</f>
        <v>0</v>
      </c>
      <c r="CQ552" s="25">
        <f t="shared" ref="CQ552:CQ561" si="2706">BY552*CK552</f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9713.59</v>
      </c>
      <c r="DE552" s="25">
        <f>$J552*DE$564</f>
        <v>10088.64</v>
      </c>
      <c r="DF552" s="25">
        <f>$K552*DF$564</f>
        <v>10088.64</v>
      </c>
      <c r="DG552" s="51"/>
      <c r="DH552" s="51"/>
      <c r="DI552" s="51"/>
      <c r="DJ552" s="25">
        <f t="shared" ref="DJ552:DJ561" si="2707">CR552*DD552</f>
        <v>0</v>
      </c>
      <c r="DK552" s="25">
        <f t="shared" ref="DK552:DK561" si="2708">CS552*DE552</f>
        <v>0</v>
      </c>
      <c r="DL552" s="25">
        <f t="shared" ref="DL552:DL561" si="2709">CT552*DF552</f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10208.02</v>
      </c>
      <c r="DZ552" s="25">
        <f>$J552*DZ$564</f>
        <v>10573.94</v>
      </c>
      <c r="EA552" s="25">
        <f>$K552*EA$564</f>
        <v>10573.94</v>
      </c>
      <c r="EB552" s="51"/>
      <c r="EC552" s="51"/>
      <c r="ED552" s="51"/>
      <c r="EE552" s="25">
        <f t="shared" ref="EE552:EE561" si="2710">DM552*DY552</f>
        <v>0</v>
      </c>
      <c r="EF552" s="25">
        <f t="shared" ref="EF552:EF561" si="2711">DN552*DZ552</f>
        <v>0</v>
      </c>
      <c r="EG552" s="25">
        <f t="shared" ref="EG552:EG561" si="2712">DO552*EA552</f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10452.879999999999</v>
      </c>
      <c r="EU552" s="25">
        <f>$J552*EU$564</f>
        <v>10757.65</v>
      </c>
      <c r="EV552" s="25">
        <f>$K552*EV$564</f>
        <v>10757.65</v>
      </c>
      <c r="EW552" s="51"/>
      <c r="EX552" s="51"/>
      <c r="EY552" s="51"/>
      <c r="EZ552" s="25">
        <f t="shared" ref="EZ552:EZ561" si="2713">EH552*ET552</f>
        <v>0</v>
      </c>
      <c r="FA552" s="25">
        <f t="shared" ref="FA552:FA561" si="2714">EI552*EU552</f>
        <v>0</v>
      </c>
      <c r="FB552" s="25">
        <f t="shared" ref="FB552:FB561" si="2715">EJ552*EV552</f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7650.47</v>
      </c>
      <c r="FP552" s="25">
        <f>$J552*FP$564</f>
        <v>7910.22</v>
      </c>
      <c r="FQ552" s="25">
        <f>$K552*FQ$564</f>
        <v>7910.22</v>
      </c>
      <c r="FR552" s="51"/>
      <c r="FS552" s="51"/>
      <c r="FT552" s="51"/>
      <c r="FU552" s="25">
        <f t="shared" ref="FU552:FU561" si="2716">FC552*FO552</f>
        <v>0</v>
      </c>
      <c r="FV552" s="25">
        <f t="shared" ref="FV552:FV561" si="2717">FD552*FP552</f>
        <v>0</v>
      </c>
      <c r="FW552" s="25">
        <f t="shared" ref="FW552:FW561" si="2718">FE552*FQ552</f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P561" si="2719">FX552*GJ552</f>
        <v>0</v>
      </c>
      <c r="GQ552" s="25">
        <f t="shared" ref="GQ552:GQ561" si="2720">FY552*GK552</f>
        <v>0</v>
      </c>
      <c r="GR552" s="25">
        <f t="shared" ref="GR552:GR561" si="2721">FZ552*GL552</f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13807.16</v>
      </c>
      <c r="HF552" s="25">
        <f>$J552*HF$564</f>
        <v>14323.49</v>
      </c>
      <c r="HG552" s="25">
        <f>$K552*HG$564</f>
        <v>14323.49</v>
      </c>
      <c r="HH552" s="51"/>
      <c r="HI552" s="51"/>
      <c r="HJ552" s="51"/>
      <c r="HK552" s="25">
        <f t="shared" ref="HK552:HK561" si="2722">GS552*HE552</f>
        <v>0</v>
      </c>
      <c r="HL552" s="25">
        <f t="shared" ref="HL552:HL561" si="2723">GT552*HF552</f>
        <v>0</v>
      </c>
      <c r="HM552" s="25">
        <f t="shared" ref="HM552:HM561" si="2724">GU552*HG552</f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7884.56</v>
      </c>
      <c r="IA552" s="25">
        <f>$J552*IA$564</f>
        <v>7734.96</v>
      </c>
      <c r="IB552" s="25">
        <f>$K552*IB$564</f>
        <v>7734.96</v>
      </c>
      <c r="IC552" s="51"/>
      <c r="ID552" s="51"/>
      <c r="IE552" s="51"/>
      <c r="IF552" s="25">
        <f t="shared" ref="IF552:IF561" si="2725">HN552*HZ552</f>
        <v>0</v>
      </c>
      <c r="IG552" s="25">
        <f t="shared" ref="IG552:IG561" si="2726">HO552*IA552</f>
        <v>0</v>
      </c>
      <c r="IH552" s="25">
        <f t="shared" ref="IH552:IH561" si="2727">HP552*IB552</f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8260.01</v>
      </c>
      <c r="IV552" s="25">
        <f>$J552*IV$564</f>
        <v>8517.51</v>
      </c>
      <c r="IW552" s="25">
        <f>$K552*IW$564</f>
        <v>8517.51</v>
      </c>
      <c r="IX552" s="51"/>
      <c r="IY552" s="51"/>
      <c r="IZ552" s="51"/>
      <c r="JA552" s="25">
        <f t="shared" ref="JA552:JA561" si="2728">II552*IU552</f>
        <v>0</v>
      </c>
      <c r="JB552" s="25">
        <f t="shared" ref="JB552:JB561" si="2729">IJ552*IV552</f>
        <v>0</v>
      </c>
      <c r="JC552" s="25">
        <f t="shared" ref="JC552:JC561" si="2730">IK552*IW552</f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11889.03</v>
      </c>
      <c r="JQ552" s="25">
        <f>$J552*JQ$564</f>
        <v>12305.17</v>
      </c>
      <c r="JR552" s="25">
        <f>$K552*JR$564</f>
        <v>12305.17</v>
      </c>
      <c r="JS552" s="51"/>
      <c r="JT552" s="51"/>
      <c r="JU552" s="51"/>
      <c r="JV552" s="25">
        <f t="shared" ref="JV552:JV561" si="2731">JD552*JP552</f>
        <v>0</v>
      </c>
      <c r="JW552" s="25">
        <f t="shared" ref="JW552:JW561" si="2732">JE552*JQ552</f>
        <v>0</v>
      </c>
      <c r="JX552" s="25">
        <f t="shared" ref="JX552:JX561" si="2733">JF552*JR552</f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7696.04</v>
      </c>
      <c r="KL552" s="25">
        <f>$J552*KL$564</f>
        <v>7952.87</v>
      </c>
      <c r="KM552" s="25">
        <f>$K552*KM$564</f>
        <v>7952.87</v>
      </c>
      <c r="KN552" s="51"/>
      <c r="KO552" s="51"/>
      <c r="KP552" s="51"/>
      <c r="KQ552" s="25">
        <f t="shared" ref="KQ552:KQ561" si="2734">JY552*KK552</f>
        <v>0</v>
      </c>
      <c r="KR552" s="25">
        <f t="shared" ref="KR552:KR561" si="2735">JZ552*KL552</f>
        <v>0</v>
      </c>
      <c r="KS552" s="25">
        <f t="shared" ref="KS552:KS561" si="2736">KA552*KM552</f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6977.03</v>
      </c>
      <c r="LG552" s="25">
        <f>$J552*LG$564</f>
        <v>7216.76</v>
      </c>
      <c r="LH552" s="25">
        <f>$K552*LH$564</f>
        <v>7216.76</v>
      </c>
      <c r="LI552" s="51"/>
      <c r="LJ552" s="51"/>
      <c r="LK552" s="51"/>
      <c r="LL552" s="25">
        <f t="shared" ref="LL552:LL561" si="2737">KT552*LF552</f>
        <v>0</v>
      </c>
      <c r="LM552" s="25">
        <f t="shared" ref="LM552:LM561" si="2738">KU552*LG552</f>
        <v>0</v>
      </c>
      <c r="LN552" s="25">
        <f t="shared" ref="LN552:LN561" si="2739">KV552*LH552</f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10027.719999999999</v>
      </c>
      <c r="MB552" s="25">
        <f>$J552*MB$564</f>
        <v>10364.57</v>
      </c>
      <c r="MC552" s="25">
        <f>$K552*MC$564</f>
        <v>10364.57</v>
      </c>
      <c r="MD552" s="51"/>
      <c r="ME552" s="51"/>
      <c r="MF552" s="51"/>
      <c r="MG552" s="25">
        <f t="shared" ref="MG552:MG561" si="2740">LO552*MA552</f>
        <v>0</v>
      </c>
      <c r="MH552" s="25">
        <f t="shared" ref="MH552:MH561" si="2741">LP552*MB552</f>
        <v>0</v>
      </c>
      <c r="MI552" s="25">
        <f t="shared" ref="MI552:MI561" si="2742">LQ552*MC552</f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10461.11</v>
      </c>
      <c r="MW552" s="25">
        <f>$J552*MW$564</f>
        <v>10816.84</v>
      </c>
      <c r="MX552" s="25">
        <f>$K552*MX$564</f>
        <v>10816.84</v>
      </c>
      <c r="MY552" s="51"/>
      <c r="MZ552" s="51"/>
      <c r="NA552" s="51"/>
      <c r="NB552" s="25">
        <f t="shared" ref="NB552:NB561" si="2743">MJ552*MV552</f>
        <v>0</v>
      </c>
      <c r="NC552" s="25">
        <f t="shared" ref="NC552:NC561" si="2744">MK552*MW552</f>
        <v>0</v>
      </c>
      <c r="ND552" s="25">
        <f t="shared" ref="ND552:ND561" si="2745">ML552*MX552</f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7463.39</v>
      </c>
      <c r="NR552" s="25">
        <f>$J552*NR$564</f>
        <v>7702.88</v>
      </c>
      <c r="NS552" s="25">
        <f>$K552*NS$564</f>
        <v>7702.88</v>
      </c>
      <c r="NT552" s="51"/>
      <c r="NU552" s="51"/>
      <c r="NV552" s="51"/>
      <c r="NW552" s="25">
        <f t="shared" ref="NW552:NW561" si="2746">NE552*NQ552</f>
        <v>0</v>
      </c>
      <c r="NX552" s="25">
        <f t="shared" ref="NX552:NX561" si="2747">NF552*NR552</f>
        <v>0</v>
      </c>
      <c r="NY552" s="25">
        <f t="shared" ref="NY552:NY561" si="2748">NG552*NS552</f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10801.11</v>
      </c>
      <c r="OM552" s="25">
        <f>$J552*OM$564</f>
        <v>11163.11</v>
      </c>
      <c r="ON552" s="25">
        <f>$K552*ON$564</f>
        <v>11163.11</v>
      </c>
      <c r="OO552" s="51"/>
      <c r="OP552" s="51"/>
      <c r="OQ552" s="51"/>
      <c r="OR552" s="25">
        <f t="shared" ref="OR552:OR561" si="2749">NZ552*OL552</f>
        <v>0</v>
      </c>
      <c r="OS552" s="25">
        <f t="shared" ref="OS552:OS561" si="2750">OA552*OM552</f>
        <v>0</v>
      </c>
      <c r="OT552" s="25">
        <f t="shared" ref="OT552:OT561" si="2751">OB552*ON552</f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8747.82</v>
      </c>
      <c r="PH552" s="25">
        <f>$J552*PH$564</f>
        <v>9031.34</v>
      </c>
      <c r="PI552" s="25">
        <f>$K552*PI$564</f>
        <v>9031.34</v>
      </c>
      <c r="PJ552" s="51"/>
      <c r="PK552" s="51"/>
      <c r="PL552" s="51"/>
      <c r="PM552" s="25">
        <f t="shared" ref="PM552:PM561" si="2752">OU552*PG552</f>
        <v>0</v>
      </c>
      <c r="PN552" s="25">
        <f t="shared" ref="PN552:PN561" si="2753">OV552*PH552</f>
        <v>0</v>
      </c>
      <c r="PO552" s="25">
        <f t="shared" ref="PO552:PO561" si="2754">OW552*PI552</f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9932.25</v>
      </c>
      <c r="QC552" s="25">
        <f>$J552*QC$564</f>
        <v>10265.219999999999</v>
      </c>
      <c r="QD552" s="25">
        <f>$K552*QD$564</f>
        <v>10265.219999999999</v>
      </c>
      <c r="QE552" s="51"/>
      <c r="QF552" s="51"/>
      <c r="QG552" s="51"/>
      <c r="QH552" s="25">
        <f t="shared" ref="QH552:QH561" si="2755">PP552*QB552</f>
        <v>0</v>
      </c>
      <c r="QI552" s="25">
        <f t="shared" ref="QI552:QI561" si="2756">PQ552*QC552</f>
        <v>0</v>
      </c>
      <c r="QJ552" s="25">
        <f t="shared" ref="QJ552:QJ561" si="2757">PR552*QD552</f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9236.74</v>
      </c>
      <c r="QX552" s="25">
        <f>$J552*QX$564</f>
        <v>9529.44</v>
      </c>
      <c r="QY552" s="25">
        <f>$K552*QY$564</f>
        <v>9529.44</v>
      </c>
      <c r="QZ552" s="51"/>
      <c r="RA552" s="51"/>
      <c r="RB552" s="51"/>
      <c r="RC552" s="25">
        <f t="shared" ref="RC552:RC561" si="2758">QK552*QW552</f>
        <v>0</v>
      </c>
      <c r="RD552" s="25">
        <f t="shared" ref="RD552:RD561" si="2759">QL552*QX552</f>
        <v>0</v>
      </c>
      <c r="RE552" s="25">
        <f t="shared" ref="RE552:RE561" si="2760">QM552*QY552</f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6625.54</v>
      </c>
      <c r="RS552" s="25">
        <f>$J552*RS$564</f>
        <v>6827.74</v>
      </c>
      <c r="RT552" s="25">
        <f>$K552*RT$564</f>
        <v>6827.74</v>
      </c>
      <c r="RU552" s="51"/>
      <c r="RV552" s="51"/>
      <c r="RW552" s="51"/>
      <c r="RX552" s="25">
        <f t="shared" ref="RX552:RX561" si="2761">RF552*RR552</f>
        <v>0</v>
      </c>
      <c r="RY552" s="25">
        <f t="shared" ref="RY552:RY561" si="2762">RG552*RS552</f>
        <v>0</v>
      </c>
      <c r="RZ552" s="25">
        <f t="shared" ref="RZ552:RZ561" si="2763">RH552*RT552</f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8796.7900000000009</v>
      </c>
      <c r="SN552" s="25">
        <f>$J552*SN$564</f>
        <v>9065.07</v>
      </c>
      <c r="SO552" s="25">
        <f>$K552*SO$564</f>
        <v>9065.07</v>
      </c>
      <c r="SP552" s="51"/>
      <c r="SQ552" s="51"/>
      <c r="SR552" s="51"/>
      <c r="SS552" s="25">
        <f t="shared" ref="SS552:SS561" si="2764">SA552*SM552</f>
        <v>0</v>
      </c>
      <c r="ST552" s="25">
        <f t="shared" ref="ST552:ST561" si="2765">SB552*SN552</f>
        <v>0</v>
      </c>
      <c r="SU552" s="25">
        <f t="shared" ref="SU552:SU561" si="2766">SC552*SO552</f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8624.74</v>
      </c>
      <c r="TI552" s="25">
        <f>$J552*TI$564</f>
        <v>8913.2199999999993</v>
      </c>
      <c r="TJ552" s="25">
        <f>$K552*TJ$564</f>
        <v>8913.2199999999993</v>
      </c>
      <c r="TK552" s="51"/>
      <c r="TL552" s="51"/>
      <c r="TM552" s="51"/>
      <c r="TN552" s="25">
        <f t="shared" ref="TN552:TN561" si="2767">SV552*TH552</f>
        <v>0</v>
      </c>
      <c r="TO552" s="25">
        <f t="shared" ref="TO552:TO561" si="2768">SW552*TI552</f>
        <v>0</v>
      </c>
      <c r="TP552" s="25">
        <f t="shared" ref="TP552:TP561" si="2769">SX552*TJ552</f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7272.61</v>
      </c>
      <c r="UD552" s="25">
        <f>$J552*UD$564</f>
        <v>7720.51</v>
      </c>
      <c r="UE552" s="25">
        <f>$K552*UE$564</f>
        <v>7720.51</v>
      </c>
      <c r="UF552" s="51"/>
      <c r="UG552" s="51"/>
      <c r="UH552" s="51"/>
      <c r="UI552" s="25">
        <f t="shared" ref="UI552:UI561" si="2770">TQ552*UC552</f>
        <v>0</v>
      </c>
      <c r="UJ552" s="25">
        <f t="shared" ref="UJ552:UJ561" si="2771">TR552*UD552</f>
        <v>0</v>
      </c>
      <c r="UK552" s="25">
        <f t="shared" ref="UK552:UK561" si="2772">TS552*UE552</f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9253.4500000000007</v>
      </c>
      <c r="UY552" s="25">
        <f>$J552*UY$564</f>
        <v>7485.24</v>
      </c>
      <c r="UZ552" s="25">
        <f>$K552*UZ$564</f>
        <v>7485.24</v>
      </c>
      <c r="VA552" s="51"/>
      <c r="VB552" s="51"/>
      <c r="VC552" s="51"/>
      <c r="VD552" s="25">
        <f t="shared" ref="VD552:VD561" si="2773">UL552*UX552</f>
        <v>0</v>
      </c>
      <c r="VE552" s="25">
        <f t="shared" ref="VE552:VE561" si="2774">UM552*UY552</f>
        <v>0</v>
      </c>
      <c r="VF552" s="25">
        <f t="shared" ref="VF552:VF561" si="2775">UN552*UZ552</f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VY561" si="2776">VG552*VS552</f>
        <v>0</v>
      </c>
      <c r="VZ552" s="25">
        <f t="shared" ref="VZ552:VZ561" si="2777">VH552*VT552</f>
        <v>0</v>
      </c>
      <c r="WA552" s="25">
        <f t="shared" ref="WA552:WA561" si="2778">VI552*VU552</f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7018.77</v>
      </c>
      <c r="WO552" s="25">
        <f>$J552*WO$564</f>
        <v>7262.59</v>
      </c>
      <c r="WP552" s="25">
        <f>$K552*WP$564</f>
        <v>7262.59</v>
      </c>
      <c r="WQ552" s="51"/>
      <c r="WR552" s="51"/>
      <c r="WS552" s="51"/>
      <c r="WT552" s="25">
        <f t="shared" ref="WT552:WT561" si="2779">WB552*WN552</f>
        <v>0</v>
      </c>
      <c r="WU552" s="25">
        <f t="shared" ref="WU552:WU561" si="2780">WC552*WO552</f>
        <v>0</v>
      </c>
      <c r="WV552" s="25">
        <f t="shared" ref="WV552:WV561" si="2781">WD552*WP552</f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6909.12</v>
      </c>
      <c r="XJ552" s="25">
        <f>$J552*XJ$564</f>
        <v>7122.46</v>
      </c>
      <c r="XK552" s="25">
        <f>$K552*XK$564</f>
        <v>7122.46</v>
      </c>
      <c r="XL552" s="51"/>
      <c r="XM552" s="51"/>
      <c r="XN552" s="51"/>
      <c r="XO552" s="25">
        <f t="shared" ref="XO552:XO561" si="2782">WW552*XI552</f>
        <v>0</v>
      </c>
      <c r="XP552" s="25">
        <f t="shared" ref="XP552:XP561" si="2783">WX552*XJ552</f>
        <v>0</v>
      </c>
      <c r="XQ552" s="25">
        <f t="shared" ref="XQ552:XQ561" si="2784">WY552*XK552</f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6588.6</v>
      </c>
      <c r="YE552" s="25">
        <f>$J552*YE$564</f>
        <v>6794.86</v>
      </c>
      <c r="YF552" s="25">
        <f>$K552*YF$564</f>
        <v>6794.86</v>
      </c>
      <c r="YG552" s="51"/>
      <c r="YH552" s="51"/>
      <c r="YI552" s="51"/>
      <c r="YJ552" s="25">
        <f t="shared" ref="YJ552:YJ561" si="2785">XR552*YD552</f>
        <v>0</v>
      </c>
      <c r="YK552" s="25">
        <f t="shared" ref="YK552:YK561" si="2786">XS552*YE552</f>
        <v>0</v>
      </c>
      <c r="YL552" s="25">
        <f t="shared" ref="YL552:YL561" si="2787">XT552*YF552</f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7285.87</v>
      </c>
      <c r="YZ552" s="25">
        <f>$J552*YZ$564</f>
        <v>7522.47</v>
      </c>
      <c r="ZA552" s="25">
        <f>$K552*ZA$564</f>
        <v>7522.47</v>
      </c>
      <c r="ZB552" s="51"/>
      <c r="ZC552" s="51"/>
      <c r="ZD552" s="51"/>
      <c r="ZE552" s="25">
        <f t="shared" ref="ZE552:ZE561" si="2788">YM552*YY552</f>
        <v>0</v>
      </c>
      <c r="ZF552" s="25">
        <f t="shared" ref="ZF552:ZF561" si="2789">YN552*YZ552</f>
        <v>0</v>
      </c>
      <c r="ZG552" s="25">
        <f t="shared" ref="ZG552:ZG561" si="2790">YO552*ZA552</f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6945.59</v>
      </c>
      <c r="ZU552" s="25">
        <f>$J552*ZU$564</f>
        <v>7166.01</v>
      </c>
      <c r="ZV552" s="25">
        <f>$K552*ZV$564</f>
        <v>7166.01</v>
      </c>
      <c r="ZW552" s="51"/>
      <c r="ZX552" s="51"/>
      <c r="ZY552" s="51"/>
      <c r="ZZ552" s="25">
        <f t="shared" ref="ZZ552:ZZ561" si="2791">ZH552*ZT552</f>
        <v>0</v>
      </c>
      <c r="AAA552" s="25">
        <f t="shared" ref="AAA552:AAA561" si="2792">ZI552*ZU552</f>
        <v>0</v>
      </c>
      <c r="AAB552" s="25">
        <f t="shared" ref="AAB552:AAB561" si="2793">ZJ552*ZV552</f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9109.81</v>
      </c>
      <c r="AAP552" s="25">
        <f>$J552*AAP$564</f>
        <v>9406.86</v>
      </c>
      <c r="AAQ552" s="25">
        <f>$K552*AAQ$564</f>
        <v>9406.86</v>
      </c>
      <c r="AAR552" s="51"/>
      <c r="AAS552" s="51"/>
      <c r="AAT552" s="51"/>
      <c r="AAU552" s="25">
        <f t="shared" ref="AAU552:AAU561" si="2794">AAC552*AAO552</f>
        <v>0</v>
      </c>
      <c r="AAV552" s="25">
        <f t="shared" ref="AAV552:AAV561" si="2795">AAD552*AAP552</f>
        <v>0</v>
      </c>
      <c r="AAW552" s="25">
        <f t="shared" ref="AAW552:AAW561" si="2796">AAE552*AAQ552</f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5928.31</v>
      </c>
      <c r="ABK552" s="25">
        <f>$J552*ABK$564</f>
        <v>6097.54</v>
      </c>
      <c r="ABL552" s="25">
        <f>$K552*ABL$564</f>
        <v>6097.54</v>
      </c>
      <c r="ABM552" s="51"/>
      <c r="ABN552" s="51"/>
      <c r="ABO552" s="51"/>
      <c r="ABP552" s="25">
        <f t="shared" ref="ABP552:ABP561" si="2797">AAX552*ABJ552</f>
        <v>0</v>
      </c>
      <c r="ABQ552" s="25">
        <f t="shared" ref="ABQ552:ABQ561" si="2798">AAY552*ABK552</f>
        <v>0</v>
      </c>
      <c r="ABR552" s="25">
        <f t="shared" ref="ABR552:ABR561" si="2799">AAZ552*ABL552</f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7069.91</v>
      </c>
      <c r="ACF552" s="25">
        <f>$J552*ACF$564</f>
        <v>7293.57</v>
      </c>
      <c r="ACG552" s="25">
        <f>$K552*ACG$564</f>
        <v>7293.57</v>
      </c>
      <c r="ACH552" s="51"/>
      <c r="ACI552" s="51"/>
      <c r="ACJ552" s="51"/>
      <c r="ACK552" s="25">
        <f t="shared" ref="ACK552:ACK561" si="2800">ABS552*ACE552</f>
        <v>0</v>
      </c>
      <c r="ACL552" s="25">
        <f t="shared" ref="ACL552:ACL561" si="2801">ABT552*ACF552</f>
        <v>0</v>
      </c>
      <c r="ACM552" s="25">
        <f t="shared" ref="ACM552:ACM561" si="2802">ABU552*ACG552</f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7597.01</v>
      </c>
      <c r="ADA552" s="25">
        <f>$J552*ADA$564</f>
        <v>7842</v>
      </c>
      <c r="ADB552" s="25">
        <f>$K552*ADB$564</f>
        <v>7842</v>
      </c>
      <c r="ADC552" s="51"/>
      <c r="ADD552" s="51"/>
      <c r="ADE552" s="51"/>
      <c r="ADF552" s="25">
        <f t="shared" ref="ADF552:ADF561" si="2803">ACN552*ACZ552</f>
        <v>0</v>
      </c>
      <c r="ADG552" s="25">
        <f t="shared" ref="ADG552:ADG561" si="2804">ACO552*ADA552</f>
        <v>0</v>
      </c>
      <c r="ADH552" s="25">
        <f t="shared" ref="ADH552:ADH561" si="2805">ACP552*ADB552</f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5211.38</v>
      </c>
      <c r="ADV552" s="25">
        <f>$J552*ADV$564</f>
        <v>6520.53</v>
      </c>
      <c r="ADW552" s="25">
        <f>$K552*ADW$564</f>
        <v>6520.53</v>
      </c>
      <c r="ADX552" s="51"/>
      <c r="ADY552" s="51"/>
      <c r="ADZ552" s="51"/>
      <c r="AEA552" s="25">
        <f t="shared" ref="AEA552:AEA561" si="2806">ADI552*ADU552</f>
        <v>0</v>
      </c>
      <c r="AEB552" s="25">
        <f t="shared" ref="AEB552:AEB561" si="2807">ADJ552*ADV552</f>
        <v>0</v>
      </c>
      <c r="AEC552" s="25">
        <f t="shared" ref="AEC552:AEC561" si="2808">ADK552*ADW552</f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8083.26</v>
      </c>
      <c r="AEQ552" s="25">
        <f>$J552*AEQ$564</f>
        <v>8327.0400000000009</v>
      </c>
      <c r="AER552" s="25">
        <f>$K552*AER$564</f>
        <v>8327.0400000000009</v>
      </c>
      <c r="AES552" s="51"/>
      <c r="AET552" s="51"/>
      <c r="AEU552" s="51"/>
      <c r="AEV552" s="25">
        <f t="shared" ref="AEV552:AEV561" si="2809">AED552*AEP552</f>
        <v>0</v>
      </c>
      <c r="AEW552" s="25">
        <f t="shared" ref="AEW552:AEW561" si="2810">AEE552*AEQ552</f>
        <v>0</v>
      </c>
      <c r="AEX552" s="25">
        <f t="shared" ref="AEX552:AEX561" si="2811">AEF552*AER552</f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7934.06</v>
      </c>
      <c r="AFL552" s="25">
        <f>$J552*AFL$564</f>
        <v>8220.4599999999991</v>
      </c>
      <c r="AFM552" s="25">
        <f>$K552*AFM$564</f>
        <v>8220.4599999999991</v>
      </c>
      <c r="AFN552" s="51"/>
      <c r="AFO552" s="51"/>
      <c r="AFP552" s="51"/>
      <c r="AFQ552" s="25">
        <f t="shared" ref="AFQ552:AFQ561" si="2812">AEY552*AFK552</f>
        <v>0</v>
      </c>
      <c r="AFR552" s="25">
        <f t="shared" ref="AFR552:AFR561" si="2813">AEZ552*AFL552</f>
        <v>0</v>
      </c>
      <c r="AFS552" s="25">
        <f t="shared" ref="AFS552:AFS561" si="2814">AFA552*AFM552</f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8433.7999999999993</v>
      </c>
      <c r="AGG552" s="25">
        <f>$J552*AGG$564</f>
        <v>8709.58</v>
      </c>
      <c r="AGH552" s="25">
        <f>$K552*AGH$564</f>
        <v>8709.58</v>
      </c>
      <c r="AGI552" s="51"/>
      <c r="AGJ552" s="51"/>
      <c r="AGK552" s="51"/>
      <c r="AGL552" s="25">
        <f t="shared" ref="AGL552:AGL561" si="2815">AFT552*AGF552</f>
        <v>0</v>
      </c>
      <c r="AGM552" s="25">
        <f t="shared" ref="AGM552:AGM561" si="2816">AFU552*AGG552</f>
        <v>0</v>
      </c>
      <c r="AGN552" s="25">
        <f t="shared" ref="AGN552:AGN561" si="2817">AFV552*AGH552</f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11723.11</v>
      </c>
      <c r="AHB552" s="25">
        <f>$J552*AHB$564</f>
        <v>12131.81</v>
      </c>
      <c r="AHC552" s="25">
        <f>$K552*AHC$564</f>
        <v>12131.81</v>
      </c>
      <c r="AHD552" s="51"/>
      <c r="AHE552" s="51"/>
      <c r="AHF552" s="51"/>
      <c r="AHG552" s="25">
        <f t="shared" ref="AHG552:AHG561" si="2818">AGO552*AHA552</f>
        <v>0</v>
      </c>
      <c r="AHH552" s="25">
        <f t="shared" ref="AHH552:AHH561" si="2819">AGP552*AHB552</f>
        <v>0</v>
      </c>
      <c r="AHI552" s="25">
        <f t="shared" ref="AHI552:AHI561" si="2820">AGQ552*AHC552</f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7414.69</v>
      </c>
      <c r="AHW552" s="25">
        <f>$J552*AHW$564</f>
        <v>7663</v>
      </c>
      <c r="AHX552" s="25">
        <f>$K552*AHX$564</f>
        <v>7663</v>
      </c>
      <c r="AHY552" s="51"/>
      <c r="AHZ552" s="51"/>
      <c r="AIA552" s="51"/>
      <c r="AIB552" s="25">
        <f t="shared" ref="AIB552:AIB561" si="2821">AHJ552*AHV552</f>
        <v>0</v>
      </c>
      <c r="AIC552" s="25">
        <f t="shared" ref="AIC552:AIC561" si="2822">AHK552*AHW552</f>
        <v>0</v>
      </c>
      <c r="AID552" s="25">
        <f t="shared" ref="AID552:AID561" si="2823">AHL552*AHX552</f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W561" si="2824">AIE552*AIQ552</f>
        <v>0</v>
      </c>
      <c r="AIX552" s="25">
        <f t="shared" ref="AIX552:AIX561" si="2825">AIF552*AIR552</f>
        <v>0</v>
      </c>
      <c r="AIY552" s="25">
        <f t="shared" ref="AIY552:AIY561" si="2826">AIG552*AIS552</f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7941.04</v>
      </c>
      <c r="AJM552" s="25">
        <f>$J552*AJM$564</f>
        <v>8199.1299999999992</v>
      </c>
      <c r="AJN552" s="25">
        <f>$K552*AJN$564</f>
        <v>8199.1299999999992</v>
      </c>
      <c r="AJO552" s="51"/>
      <c r="AJP552" s="51"/>
      <c r="AJQ552" s="51"/>
      <c r="AJR552" s="25">
        <f t="shared" ref="AJR552:AJR561" si="2827">AIZ552*AJL552</f>
        <v>0</v>
      </c>
      <c r="AJS552" s="25">
        <f t="shared" ref="AJS552:AJS561" si="2828">AJA552*AJM552</f>
        <v>0</v>
      </c>
      <c r="AJT552" s="25">
        <f t="shared" ref="AJT552:AJT561" si="2829">AJB552*AJN552</f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7800.05</v>
      </c>
      <c r="AKH552" s="25">
        <f>$J552*AKH$564</f>
        <v>8061.97</v>
      </c>
      <c r="AKI552" s="25">
        <f>$K552*AKI$564</f>
        <v>8061.97</v>
      </c>
      <c r="AKJ552" s="51"/>
      <c r="AKK552" s="51"/>
      <c r="AKL552" s="51"/>
      <c r="AKM552" s="25">
        <f t="shared" ref="AKM552:AKM561" si="2830">AJU552*AKG552</f>
        <v>0</v>
      </c>
      <c r="AKN552" s="25">
        <f t="shared" ref="AKN552:AKN561" si="2831">AJV552*AKH552</f>
        <v>0</v>
      </c>
      <c r="AKO552" s="25">
        <f t="shared" ref="AKO552:AKO561" si="2832">AJW552*AKI552</f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7732.67</v>
      </c>
      <c r="ALC552" s="25">
        <f>$J552*ALC$564</f>
        <v>7986.62</v>
      </c>
      <c r="ALD552" s="25">
        <f>$K552*ALD$564</f>
        <v>7986.62</v>
      </c>
      <c r="ALE552" s="51"/>
      <c r="ALF552" s="51"/>
      <c r="ALG552" s="51"/>
      <c r="ALH552" s="25">
        <f t="shared" ref="ALH552:ALH561" si="2833">AKP552*ALB552</f>
        <v>0</v>
      </c>
      <c r="ALI552" s="25">
        <f t="shared" ref="ALI552:ALI561" si="2834">AKQ552*ALC552</f>
        <v>0</v>
      </c>
      <c r="ALJ552" s="25">
        <f t="shared" ref="ALJ552:ALJ561" si="2835">AKR552*ALD552</f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9076.3700000000008</v>
      </c>
      <c r="ALX552" s="25">
        <f>$J552*ALX$564</f>
        <v>9362.6</v>
      </c>
      <c r="ALY552" s="25">
        <f>$K552*ALY$564</f>
        <v>9362.6</v>
      </c>
      <c r="ALZ552" s="51"/>
      <c r="AMA552" s="51"/>
      <c r="AMB552" s="51"/>
      <c r="AMC552" s="25">
        <f t="shared" ref="AMC552:AMC561" si="2836">ALK552*ALW552</f>
        <v>0</v>
      </c>
      <c r="AMD552" s="25">
        <f t="shared" ref="AMD552:AMD561" si="2837">ALL552*ALX552</f>
        <v>0</v>
      </c>
      <c r="AME552" s="25">
        <f t="shared" ref="AME552:AME561" si="2838">ALM552*ALY552</f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7654.44</v>
      </c>
      <c r="AMS552" s="25">
        <f>$J552*AMS$564</f>
        <v>7891.88</v>
      </c>
      <c r="AMT552" s="25">
        <f>$K552*AMT$564</f>
        <v>7891.88</v>
      </c>
      <c r="AMU552" s="51"/>
      <c r="AMV552" s="51"/>
      <c r="AMW552" s="51"/>
      <c r="AMX552" s="25">
        <f t="shared" ref="AMX552:AMX561" si="2839">AMF552*AMR552</f>
        <v>0</v>
      </c>
      <c r="AMY552" s="25">
        <f t="shared" ref="AMY552:AMY561" si="2840">AMG552*AMS552</f>
        <v>0</v>
      </c>
      <c r="AMZ552" s="25">
        <f t="shared" ref="AMZ552:AMZ561" si="2841">AMH552*AMT552</f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8308.67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S561" si="2842">ANA552*ANM552</f>
        <v>0</v>
      </c>
      <c r="ANT552" s="25">
        <f t="shared" ref="ANT552:ANT561" si="2843">ANB552*ANN552</f>
        <v>0</v>
      </c>
      <c r="ANU552" s="25">
        <f t="shared" ref="ANU552:ANU561" si="2844">ANC552*ANO552</f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7927.2</v>
      </c>
      <c r="AOI552" s="25">
        <f>$J552*AOI$564</f>
        <v>8174.36</v>
      </c>
      <c r="AOJ552" s="25">
        <f>$K552*AOJ$564</f>
        <v>8174.36</v>
      </c>
      <c r="AOK552" s="51"/>
      <c r="AOL552" s="51"/>
      <c r="AOM552" s="51"/>
      <c r="AON552" s="25">
        <f t="shared" ref="AON552:AON561" si="2845">ANV552*AOH552</f>
        <v>0</v>
      </c>
      <c r="AOO552" s="25">
        <f t="shared" ref="AOO552:AOO561" si="2846">ANW552*AOI552</f>
        <v>0</v>
      </c>
      <c r="AOP552" s="25">
        <f t="shared" ref="AOP552:AOP561" si="2847">ANX552*AOJ552</f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9033.01</v>
      </c>
      <c r="APD552" s="25">
        <f>$J552*APD$564</f>
        <v>9314.26</v>
      </c>
      <c r="APE552" s="25">
        <f>$K552*APE$564</f>
        <v>9314.26</v>
      </c>
      <c r="APF552" s="51"/>
      <c r="APG552" s="51"/>
      <c r="APH552" s="51"/>
      <c r="API552" s="25">
        <f t="shared" ref="API552:API561" si="2848">AOQ552*APC552</f>
        <v>0</v>
      </c>
      <c r="APJ552" s="25">
        <f t="shared" ref="APJ552:APJ561" si="2849">AOR552*APD552</f>
        <v>0</v>
      </c>
      <c r="APK552" s="25">
        <f t="shared" ref="APK552:APK561" si="2850">AOS552*APE552</f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7786</v>
      </c>
      <c r="APY552" s="25">
        <f>$J552*APY$564</f>
        <v>8039.38</v>
      </c>
      <c r="APZ552" s="25">
        <f>$K552*APZ$564</f>
        <v>8039.38</v>
      </c>
      <c r="AQA552" s="51"/>
      <c r="AQB552" s="51"/>
      <c r="AQC552" s="51"/>
      <c r="AQD552" s="25">
        <f t="shared" ref="AQD552:AQD561" si="2851">APL552*APX552</f>
        <v>0</v>
      </c>
      <c r="AQE552" s="25">
        <f t="shared" ref="AQE552:AQE561" si="2852">APM552*APY552</f>
        <v>0</v>
      </c>
      <c r="AQF552" s="25">
        <f t="shared" ref="AQF552:AQF561" si="2853">APN552*APZ552</f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7155.27</v>
      </c>
      <c r="AQT552" s="25">
        <f>$J552*AQT$564</f>
        <v>7397.62</v>
      </c>
      <c r="AQU552" s="25">
        <f>$K552*AQU$564</f>
        <v>7397.62</v>
      </c>
      <c r="AQV552" s="51"/>
      <c r="AQW552" s="51"/>
      <c r="AQX552" s="51"/>
      <c r="AQY552" s="25">
        <f t="shared" ref="AQY552:AQY561" si="2854">AQG552*AQS552</f>
        <v>0</v>
      </c>
      <c r="AQZ552" s="25">
        <f t="shared" ref="AQZ552:AQZ561" si="2855">AQH552*AQT552</f>
        <v>0</v>
      </c>
      <c r="ARA552" s="25">
        <f t="shared" ref="ARA552:ARA561" si="2856">AQI552*AQU552</f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7313.05</v>
      </c>
      <c r="ARO552" s="25">
        <f>$J552*ARO$564</f>
        <v>7525.72</v>
      </c>
      <c r="ARP552" s="25">
        <f>$K552*ARP$564</f>
        <v>7525.72</v>
      </c>
      <c r="ARQ552" s="51"/>
      <c r="ARR552" s="51"/>
      <c r="ARS552" s="51"/>
      <c r="ART552" s="25">
        <f t="shared" ref="ART552:ART561" si="2857">ARB552*ARN552</f>
        <v>0</v>
      </c>
      <c r="ARU552" s="25">
        <f t="shared" ref="ARU552:ARU561" si="2858">ARC552*ARO552</f>
        <v>0</v>
      </c>
      <c r="ARV552" s="25">
        <f t="shared" ref="ARV552:ARV561" si="2859">ARD552*ARP552</f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7822.45</v>
      </c>
      <c r="ASJ552" s="25">
        <f>$J552*ASJ$564</f>
        <v>7043.99</v>
      </c>
      <c r="ASK552" s="25">
        <f>$K552*ASK$564</f>
        <v>7043.99</v>
      </c>
      <c r="ASL552" s="51"/>
      <c r="ASM552" s="51"/>
      <c r="ASN552" s="51"/>
      <c r="ASO552" s="25">
        <f t="shared" ref="ASO552:ASO561" si="2860">ARW552*ASI552</f>
        <v>0</v>
      </c>
      <c r="ASP552" s="25">
        <f t="shared" ref="ASP552:ASP561" si="2861">ARX552*ASJ552</f>
        <v>0</v>
      </c>
      <c r="ASQ552" s="25">
        <f t="shared" ref="ASQ552:ASQ561" si="2862">ARY552*ASK552</f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6874.74</v>
      </c>
      <c r="ATE552" s="25">
        <f>$J552*ATE$564</f>
        <v>7085.24</v>
      </c>
      <c r="ATF552" s="25">
        <f>$K552*ATF$564</f>
        <v>7085.24</v>
      </c>
      <c r="ATG552" s="51"/>
      <c r="ATH552" s="51"/>
      <c r="ATI552" s="51"/>
      <c r="ATJ552" s="25">
        <f t="shared" ref="ATJ552:ATJ561" si="2863">ASR552*ATD552</f>
        <v>0</v>
      </c>
      <c r="ATK552" s="25">
        <f t="shared" ref="ATK552:ATK561" si="2864">ASS552*ATE552</f>
        <v>0</v>
      </c>
      <c r="ATL552" s="25">
        <f t="shared" ref="ATL552:ATL561" si="2865">AST552*ATF552</f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7695.1</v>
      </c>
      <c r="ATZ552" s="25">
        <f>$J552*ATZ$564</f>
        <v>6056.94</v>
      </c>
      <c r="AUA552" s="25">
        <f>$K552*AUA$564</f>
        <v>6056.94</v>
      </c>
      <c r="AUB552" s="51"/>
      <c r="AUC552" s="51"/>
      <c r="AUD552" s="51"/>
      <c r="AUE552" s="25">
        <f t="shared" ref="AUE552:AUE561" si="2866">ATM552*ATY552</f>
        <v>0</v>
      </c>
      <c r="AUF552" s="25">
        <f t="shared" ref="AUF552:AUF561" si="2867">ATN552*ATZ552</f>
        <v>0</v>
      </c>
      <c r="AUG552" s="25">
        <f t="shared" ref="AUG552:AUG561" si="2868">ATO552*AUA552</f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8220.64</v>
      </c>
      <c r="AUU552" s="25">
        <f>$J552*AUU$564</f>
        <v>6572.95</v>
      </c>
      <c r="AUV552" s="25">
        <f>$K552*AUV$564</f>
        <v>6572.95</v>
      </c>
      <c r="AUW552" s="51"/>
      <c r="AUX552" s="51"/>
      <c r="AUY552" s="51"/>
      <c r="AUZ552" s="25">
        <f t="shared" ref="AUZ552:AUZ561" si="2869">AUH552*AUT552</f>
        <v>0</v>
      </c>
      <c r="AVA552" s="25">
        <f t="shared" ref="AVA552:AVA561" si="2870">AUI552*AUU552</f>
        <v>0</v>
      </c>
      <c r="AVB552" s="25">
        <f t="shared" ref="AVB552:AVB561" si="2871">AUJ552*AUV552</f>
        <v>0</v>
      </c>
      <c r="AVC552" s="59">
        <f t="shared" ref="AVC552:AVC561" si="2872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ref="AVD552:AVD561" si="2873">M552+AH552+BC552+BX552+CS552+DN552+EI552+FD552+FY552+GT552+HO552+IJ552+JE552+JZ552+KU552+LP552+MK552+NF552+OA552+OV552+PQ552+QL552+RG552+SB552+SW552+TR552+UM552+VH552+WC552+WX552+XS552+YN552+ZI552+AAD552+AAY552+ABT552+ACO552+ADJ552+AEE552+AEZ552+AFU552+AGP552+AHK552+AIF552+AJA552+AJV552+AKQ552+ALL552+AMG552+ANB552+ANW552+AOR552+APM552+AQH552+ARC552+ARX552+ASS552+ATN552+AUI552</f>
        <v>0</v>
      </c>
      <c r="AVE552" s="59">
        <f t="shared" ref="AVE552:AVE561" si="2874">N552+AI552+BD552+BY552+CT552+DO552+EJ552+FE552+FZ552+GU552+HP552+IK552+JF552+KA552+KV552+LQ552+ML552+NG552+OB552+OW552+PR552+QM552+RH552+SC552+SX552+TS552+UN552+VI552+WD552+WY552+XT552+YO552+ZJ552+AAE552+AAZ552+ABU552+ACP552+ADK552+AEF552+AFA552+AFV552+AGQ552+AHL552+AIG552+AJB552+AJW552+AKR552+ALM552+AMH552+ANC552+ANX552+AOS552+APN552+AQI552+ARD552+ARY552+AST552+ATO552+AUJ552</f>
        <v>0</v>
      </c>
      <c r="AVF552" s="25">
        <f t="shared" ref="AVF552:AVF561" si="2875">O552+AJ552+BE552+BZ552+CU552+DP552+EK552+FF552+GA552+GV552+HQ552+IL552+JG552+KB552+KW552+LR552+MM552+NH552+OC552+OX552+PS552+QN552+RI552+SD552+SY552+TT552+UO552+VJ552+WE552+WZ552+XU552+YP552+ZK552+AAF552+ABA552+ABV552+ACQ552+ADL552+AEG552+AFB552+AFW552+AGR552+AHM552+AIH552+AJC552+AJX552+AKS552+ALN552+AMI552+AND552+ANY552+AOT552+APO552+AQJ552+ARE552+ARZ552+ASU552+ATP552+AUK552</f>
        <v>0</v>
      </c>
      <c r="AVG552" s="25">
        <f t="shared" ref="AVG552:AVG561" si="2876">P552+AK552+BF552+CA552+CV552+DQ552+EL552+FG552+GB552+GW552+HR552+IM552+JH552+KC552+KX552+LS552+MN552+NI552+OD552+OY552+PT552+QO552+RJ552+SE552+SZ552+TU552+UP552+VK552+WF552+XA552+XV552+YQ552+ZL552+AAG552+ABB552+ABW552+ACR552+ADM552+AEH552+AFC552+AFX552+AGS552+AHN552+AII552+AJD552+AJY552+AKT552+ALO552+AMJ552+ANE552+ANZ552+AOU552+APP552+AQK552+ARF552+ASA552+ASV552+ATQ552+AUL552</f>
        <v>0</v>
      </c>
      <c r="AVH552" s="25">
        <f t="shared" ref="AVH552:AVH561" si="2877">Q552+AL552+BG552+CB552+CW552+DR552+EM552+FH552+GC552+GX552+HS552+IN552+JI552+KD552+KY552+LT552+MO552+NJ552+OE552+OZ552+PU552+QP552+RK552+SF552+TA552+TV552+UQ552+VL552+WG552+XB552+XW552+YR552+ZM552+AAH552+ABC552+ABX552+ACS552+ADN552+AEI552+AFD552+AFY552+AGT552+AHO552+AIJ552+AJE552+AJZ552+AKU552+ALP552+AMK552+ANF552+AOA552+AOV552+APQ552+AQL552+ARG552+ASB552+ASW552+ATR552+AUM552</f>
        <v>0</v>
      </c>
      <c r="AVI552" s="25">
        <f t="shared" ref="AVI552:AVI561" si="2878">R552+AM552+BH552+CC552+CX552+DS552+EN552+FI552+GD552+GY552+HT552+IO552+JJ552+KE552+KZ552+LU552+MP552+NK552+OF552+PA552+PV552+QQ552+RL552+SG552+TB552+TW552+UR552+VM552+WH552+XC552+XX552+YS552+ZN552+AAI552+ABD552+ABY552+ACT552+ADO552+AEJ552+AFE552+AFZ552+AGU552+AHP552+AIK552+AJF552+AKA552+AKV552+ALQ552+AML552+ANG552+AOB552+AOW552+APR552+AQM552+ARH552+ASC552+ASX552+ATS552+AUN552</f>
        <v>0</v>
      </c>
      <c r="AVJ552" s="25">
        <f t="shared" ref="AVJ552:AVJ561" si="2879">S552+AN552+BI552+CD552+CY552+DT552+EO552+FJ552+GE552+GZ552+HU552+IP552+JK552+KF552+LA552+LV552+MQ552+NL552+OG552+PB552+PW552+QR552+RM552+SH552+TC552+TX552+US552+VN552+WI552+XD552+XY552+YT552+ZO552+AAJ552+ABE552+ABZ552+ACU552+ADP552+AEK552+AFF552+AGA552+AGV552+AHQ552+AIL552+AJG552+AKB552+AKW552+ALR552+AMM552+ANH552+AOC552+AOX552+APS552+AQN552+ARI552+ASD552+ASY552+ATT552+AUO552</f>
        <v>0</v>
      </c>
      <c r="AVK552" s="25">
        <f t="shared" ref="AVK552:AVK561" si="2880">T552+AO552+BJ552+CE552+CZ552+DU552+EP552+FK552+GF552+HA552+HV552+IQ552+JL552+KG552+LB552+LW552+MR552+NM552+OH552+PC552+PX552+QS552+RN552+SI552+TD552+TY552+UT552+VO552+WJ552+XE552+XZ552+YU552+ZP552+AAK552+ABF552+ACA552+ACV552+ADQ552+AEL552+AFG552+AGB552+AGW552+AHR552+AIM552+AJH552+AKC552+AKX552+ALS552+AMN552+ANI552+AOD552+AOY552+APT552+AQO552+ARJ552+ASE552+ASZ552+ATU552+AUP552</f>
        <v>0</v>
      </c>
      <c r="AVL552" s="51"/>
      <c r="AVM552" s="51"/>
      <c r="AVN552" s="51"/>
      <c r="AVO552" s="25"/>
      <c r="AVP552" s="25"/>
      <c r="AVQ552" s="25"/>
      <c r="AVR552" s="25">
        <f t="shared" ref="AVR552:AVR561" si="288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ref="AVS552:AVS561" si="2882">AB552+AW552+BR552+CM552+DH552+EC552+EX552+FS552+GN552+HI552+ID552+IY552+JT552+KO552+LJ552+ME552+MZ552+NU552+OP552+PK552+QF552+RA552+RV552+SQ552+TL552+UG552+VB552+VW552+WR552+XM552+YH552+ZC552+ZX552+AAS552+ABN552+ACI552+ADD552+ADY552+AET552+AFO552+AGJ552+AHE552+AHZ552+AIU552+AJP552+AKK552+ALF552+AMA552+AMV552+ANQ552+AOL552+APG552+AQB552+AQW552+ARR552+ASM552+ATH552+AUC552+AUX552</f>
        <v>0</v>
      </c>
      <c r="AVT552" s="25">
        <f t="shared" ref="AVT552:AVT561" si="2883">AC552+AX552+BS552+CN552+DI552+ED552+EY552+FT552+GO552+HJ552+IE552+IZ552+JU552+KP552+LK552+MF552+NA552+NV552+OQ552+PL552+QG552+RB552+RW552+SR552+TM552+UH552+VC552+VX552+WS552+XN552+YI552+ZD552+ZY552+AAT552+ABO552+ACJ552+ADE552+ADZ552+AEU552+AFP552+AGK552+AHF552+AIA552+AIV552+AJQ552+AKL552+ALG552+AMB552+AMW552+ANR552+AOM552+APH552+AQC552+AQX552+ARS552+ASN552+ATI552+AUD552+AUY552</f>
        <v>0</v>
      </c>
      <c r="AVU552" s="25">
        <f t="shared" ref="AVU552:AVU561" si="2884">AD552+AY552+BT552+CO552+DJ552+EE552+EZ552+FU552+GP552+HK552+IF552+JA552+JV552+KQ552+LL552+MG552+NB552+NW552+OR552+PM552+QH552+RC552+RX552+SS552+TN552+UI552+VD552+VY552+WT552+XO552+YJ552+ZE552+ZZ552+AAU552+ABP552+ACK552+ADF552+AEA552+AEV552+AFQ552+AGL552+AHG552+AIB552+AIW552+AJR552+AKM552+ALH552+AMC552+AMX552+ANS552+AON552+API552+AQD552+AQY552+ART552+ASO552+ATJ552+AUE552+AUZ552</f>
        <v>0</v>
      </c>
      <c r="AVV552" s="25">
        <f t="shared" ref="AVV552:AVV561" si="2885">AE552+AZ552+BU552+CP552+DK552+EF552+FA552+FV552+GQ552+HL552+IG552+JB552+JW552+KR552+LM552+MH552+NC552+NX552+OS552+PN552+QI552+RD552+RY552+ST552+TO552+UJ552+VE552+VZ552+WU552+XP552+YK552+ZF552+AAA552+AAV552+ABQ552+ACL552+ADG552+AEB552+AEW552+AFR552+AGM552+AHH552+AIC552+AIX552+AJS552+AKN552+ALI552+AMD552+AMY552+ANT552+AOO552+APJ552+AQE552+AQZ552+ARU552+ASP552+ATK552+AUF552+AVA552</f>
        <v>0</v>
      </c>
      <c r="AVW552" s="25">
        <f t="shared" ref="AVW552:AVW561" si="2886">AF552+BA552+BV552+CQ552+DL552+EG552+FB552+FW552+GR552+HM552+IH552+JC552+JX552+KS552+LN552+MI552+ND552+NY552+OT552+PO552+QJ552+RE552+RZ552+SU552+TP552+UK552+VF552+WA552+WV552+XQ552+YL552+ZG552+AAB552+AAW552+ABR552+ACM552+ADH552+AEC552+AEX552+AFS552+AGN552+AHI552+AID552+AIY552+AJT552+AKO552+ALJ552+AME552+AMZ552+ANU552+AOP552+APK552+AQF552+ARA552+ARV552+ASQ552+ATL552+AUG552+AVB552</f>
        <v>0</v>
      </c>
    </row>
    <row r="553" spans="1:1271" ht="36">
      <c r="A553" s="8" t="s">
        <v>182</v>
      </c>
      <c r="B553" s="88" t="s">
        <v>87</v>
      </c>
      <c r="C553" s="5"/>
      <c r="D553" s="99"/>
      <c r="E553" s="77"/>
      <c r="F553" s="38"/>
      <c r="G553" s="38"/>
      <c r="H553" s="38"/>
      <c r="I553" s="25">
        <f t="shared" ref="I553:K561" si="2887">F519</f>
        <v>17853.66</v>
      </c>
      <c r="J553" s="25">
        <f t="shared" si="2887"/>
        <v>17853.66</v>
      </c>
      <c r="K553" s="25">
        <f t="shared" si="2887"/>
        <v>17853.66</v>
      </c>
      <c r="L553" s="30"/>
      <c r="M553" s="30"/>
      <c r="N553" s="30"/>
      <c r="O553" s="51"/>
      <c r="P553" s="51"/>
      <c r="Q553" s="51"/>
      <c r="R553" s="25">
        <f t="shared" ref="R553:R561" si="2888">$I553*L553</f>
        <v>0</v>
      </c>
      <c r="S553" s="25">
        <f t="shared" ref="S553:S561" si="2889">$J553*M553</f>
        <v>0</v>
      </c>
      <c r="T553" s="25">
        <f t="shared" ref="T553:T561" si="2890">$K553*N553</f>
        <v>0</v>
      </c>
      <c r="U553" s="51"/>
      <c r="V553" s="51"/>
      <c r="W553" s="51"/>
      <c r="X553" s="25">
        <f t="shared" ref="X553:X561" si="2891">$I553*X$564</f>
        <v>14285.82</v>
      </c>
      <c r="Y553" s="25">
        <f t="shared" ref="Y553:Y561" si="2892">$J553*Y$564</f>
        <v>0</v>
      </c>
      <c r="Z553" s="25">
        <f t="shared" ref="Z553:Z561" si="2893">$K553*Z$564</f>
        <v>0</v>
      </c>
      <c r="AA553" s="51"/>
      <c r="AB553" s="51"/>
      <c r="AC553" s="51"/>
      <c r="AD553" s="25">
        <f t="shared" si="2697"/>
        <v>0</v>
      </c>
      <c r="AE553" s="25">
        <f t="shared" si="2697"/>
        <v>0</v>
      </c>
      <c r="AF553" s="25">
        <f t="shared" si="2697"/>
        <v>0</v>
      </c>
      <c r="AG553" s="30"/>
      <c r="AH553" s="30"/>
      <c r="AI553" s="30"/>
      <c r="AJ553" s="51"/>
      <c r="AK553" s="51"/>
      <c r="AL553" s="51"/>
      <c r="AM553" s="25">
        <f t="shared" ref="AM553:AM561" si="2894">$I553*AG553</f>
        <v>0</v>
      </c>
      <c r="AN553" s="25">
        <f t="shared" ref="AN553:AN561" si="2895">$J553*AH553</f>
        <v>0</v>
      </c>
      <c r="AO553" s="25">
        <f t="shared" ref="AO553:AO561" si="2896">$K553*AI553</f>
        <v>0</v>
      </c>
      <c r="AP553" s="51"/>
      <c r="AQ553" s="51"/>
      <c r="AR553" s="51"/>
      <c r="AS553" s="25">
        <f t="shared" ref="AS553:AS561" si="2897">$I553*AS$564</f>
        <v>8767.93</v>
      </c>
      <c r="AT553" s="25">
        <f t="shared" ref="AT553:AT561" si="2898">$J553*AT$564</f>
        <v>6762.23</v>
      </c>
      <c r="AU553" s="25">
        <f t="shared" ref="AU553:AU561" si="2899">$K553*AU$564</f>
        <v>6762.23</v>
      </c>
      <c r="AV553" s="51"/>
      <c r="AW553" s="51"/>
      <c r="AX553" s="51"/>
      <c r="AY553" s="25">
        <f t="shared" si="2698"/>
        <v>0</v>
      </c>
      <c r="AZ553" s="25">
        <f t="shared" si="2699"/>
        <v>0</v>
      </c>
      <c r="BA553" s="25">
        <f t="shared" si="2700"/>
        <v>0</v>
      </c>
      <c r="BB553" s="30"/>
      <c r="BC553" s="30"/>
      <c r="BD553" s="30"/>
      <c r="BE553" s="51"/>
      <c r="BF553" s="51"/>
      <c r="BG553" s="51"/>
      <c r="BH553" s="25">
        <f t="shared" ref="BH553:BH561" si="2900">$I553*BB553</f>
        <v>0</v>
      </c>
      <c r="BI553" s="25">
        <f t="shared" ref="BI553:BI561" si="2901">$J553*BC553</f>
        <v>0</v>
      </c>
      <c r="BJ553" s="25">
        <f t="shared" ref="BJ553:BJ561" si="2902">$K553*BD553</f>
        <v>0</v>
      </c>
      <c r="BK553" s="51"/>
      <c r="BL553" s="51"/>
      <c r="BM553" s="51"/>
      <c r="BN553" s="25">
        <f t="shared" ref="BN553:BN561" si="2903">$I553*BN$564</f>
        <v>8718.74</v>
      </c>
      <c r="BO553" s="25">
        <f t="shared" ref="BO553:BO561" si="2904">$J553*BO$564</f>
        <v>9044.3799999999992</v>
      </c>
      <c r="BP553" s="25">
        <f t="shared" ref="BP553:BP561" si="2905">$K553*BP$564</f>
        <v>9044.3799999999992</v>
      </c>
      <c r="BQ553" s="51"/>
      <c r="BR553" s="51"/>
      <c r="BS553" s="51"/>
      <c r="BT553" s="25">
        <f t="shared" si="2701"/>
        <v>0</v>
      </c>
      <c r="BU553" s="25">
        <f t="shared" si="2702"/>
        <v>0</v>
      </c>
      <c r="BV553" s="25">
        <f t="shared" si="2703"/>
        <v>0</v>
      </c>
      <c r="BW553" s="30"/>
      <c r="BX553" s="30"/>
      <c r="BY553" s="30"/>
      <c r="BZ553" s="51"/>
      <c r="CA553" s="51"/>
      <c r="CB553" s="51"/>
      <c r="CC553" s="25">
        <f t="shared" ref="CC553:CC561" si="2906">$I553*BW553</f>
        <v>0</v>
      </c>
      <c r="CD553" s="25">
        <f t="shared" ref="CD553:CD561" si="2907">$J553*BX553</f>
        <v>0</v>
      </c>
      <c r="CE553" s="25">
        <f t="shared" ref="CE553:CE561" si="2908">$K553*BY553</f>
        <v>0</v>
      </c>
      <c r="CF553" s="51"/>
      <c r="CG553" s="51"/>
      <c r="CH553" s="51"/>
      <c r="CI553" s="25">
        <f t="shared" ref="CI553:CI561" si="2909">$I553*CI$564</f>
        <v>0</v>
      </c>
      <c r="CJ553" s="25">
        <f t="shared" ref="CJ553:CJ561" si="2910">$J553*CJ$564</f>
        <v>0</v>
      </c>
      <c r="CK553" s="25">
        <f t="shared" ref="CK553:CK561" si="2911">$K553*CK$564</f>
        <v>0</v>
      </c>
      <c r="CL553" s="51"/>
      <c r="CM553" s="51"/>
      <c r="CN553" s="51"/>
      <c r="CO553" s="25">
        <f t="shared" si="2704"/>
        <v>0</v>
      </c>
      <c r="CP553" s="25">
        <f t="shared" si="2705"/>
        <v>0</v>
      </c>
      <c r="CQ553" s="25">
        <f t="shared" si="2706"/>
        <v>0</v>
      </c>
      <c r="CR553" s="30"/>
      <c r="CS553" s="30"/>
      <c r="CT553" s="30"/>
      <c r="CU553" s="51"/>
      <c r="CV553" s="51"/>
      <c r="CW553" s="51"/>
      <c r="CX553" s="25">
        <f t="shared" ref="CX553:CX561" si="2912">$I553*CR553</f>
        <v>0</v>
      </c>
      <c r="CY553" s="25">
        <f t="shared" ref="CY553:CY561" si="2913">$J553*CS553</f>
        <v>0</v>
      </c>
      <c r="CZ553" s="25">
        <f t="shared" ref="CZ553:CZ561" si="2914">$K553*CT553</f>
        <v>0</v>
      </c>
      <c r="DA553" s="51"/>
      <c r="DB553" s="51"/>
      <c r="DC553" s="51"/>
      <c r="DD553" s="25">
        <f t="shared" ref="DD553:DD561" si="2915">$I553*DD$564</f>
        <v>9713.59</v>
      </c>
      <c r="DE553" s="25">
        <f t="shared" ref="DE553:DE561" si="2916">$J553*DE$564</f>
        <v>10088.64</v>
      </c>
      <c r="DF553" s="25">
        <f t="shared" ref="DF553:DF561" si="2917">$K553*DF$564</f>
        <v>10088.64</v>
      </c>
      <c r="DG553" s="51"/>
      <c r="DH553" s="51"/>
      <c r="DI553" s="51"/>
      <c r="DJ553" s="25">
        <f t="shared" si="2707"/>
        <v>0</v>
      </c>
      <c r="DK553" s="25">
        <f t="shared" si="2708"/>
        <v>0</v>
      </c>
      <c r="DL553" s="25">
        <f t="shared" si="2709"/>
        <v>0</v>
      </c>
      <c r="DM553" s="30"/>
      <c r="DN553" s="30"/>
      <c r="DO553" s="30"/>
      <c r="DP553" s="51"/>
      <c r="DQ553" s="51"/>
      <c r="DR553" s="51"/>
      <c r="DS553" s="25">
        <f t="shared" ref="DS553:DS561" si="2918">$I553*DM553</f>
        <v>0</v>
      </c>
      <c r="DT553" s="25">
        <f t="shared" ref="DT553:DT561" si="2919">$J553*DN553</f>
        <v>0</v>
      </c>
      <c r="DU553" s="25">
        <f t="shared" ref="DU553:DU561" si="2920">$K553*DO553</f>
        <v>0</v>
      </c>
      <c r="DV553" s="51"/>
      <c r="DW553" s="51"/>
      <c r="DX553" s="51"/>
      <c r="DY553" s="25">
        <f t="shared" ref="DY553:DY561" si="2921">$I553*DY$564</f>
        <v>10208.02</v>
      </c>
      <c r="DZ553" s="25">
        <f t="shared" ref="DZ553:DZ561" si="2922">$J553*DZ$564</f>
        <v>10573.94</v>
      </c>
      <c r="EA553" s="25">
        <f t="shared" ref="EA553:EA561" si="2923">$K553*EA$564</f>
        <v>10573.94</v>
      </c>
      <c r="EB553" s="51"/>
      <c r="EC553" s="51"/>
      <c r="ED553" s="51"/>
      <c r="EE553" s="25">
        <f t="shared" si="2710"/>
        <v>0</v>
      </c>
      <c r="EF553" s="25">
        <f t="shared" si="2711"/>
        <v>0</v>
      </c>
      <c r="EG553" s="25">
        <f t="shared" si="2712"/>
        <v>0</v>
      </c>
      <c r="EH553" s="30"/>
      <c r="EI553" s="30"/>
      <c r="EJ553" s="30"/>
      <c r="EK553" s="51"/>
      <c r="EL553" s="51"/>
      <c r="EM553" s="51"/>
      <c r="EN553" s="25">
        <f t="shared" ref="EN553:EN561" si="2924">$I553*EH553</f>
        <v>0</v>
      </c>
      <c r="EO553" s="25">
        <f t="shared" ref="EO553:EO561" si="2925">$J553*EI553</f>
        <v>0</v>
      </c>
      <c r="EP553" s="25">
        <f t="shared" ref="EP553:EP561" si="2926">$K553*EJ553</f>
        <v>0</v>
      </c>
      <c r="EQ553" s="51"/>
      <c r="ER553" s="51"/>
      <c r="ES553" s="51"/>
      <c r="ET553" s="25">
        <f t="shared" ref="ET553:ET561" si="2927">$I553*ET$564</f>
        <v>10452.879999999999</v>
      </c>
      <c r="EU553" s="25">
        <f t="shared" ref="EU553:EU561" si="2928">$J553*EU$564</f>
        <v>10757.65</v>
      </c>
      <c r="EV553" s="25">
        <f t="shared" ref="EV553:EV561" si="2929">$K553*EV$564</f>
        <v>10757.65</v>
      </c>
      <c r="EW553" s="51"/>
      <c r="EX553" s="51"/>
      <c r="EY553" s="51"/>
      <c r="EZ553" s="25">
        <f t="shared" si="2713"/>
        <v>0</v>
      </c>
      <c r="FA553" s="25">
        <f t="shared" si="2714"/>
        <v>0</v>
      </c>
      <c r="FB553" s="25">
        <f t="shared" si="2715"/>
        <v>0</v>
      </c>
      <c r="FC553" s="30"/>
      <c r="FD553" s="30"/>
      <c r="FE553" s="30"/>
      <c r="FF553" s="51"/>
      <c r="FG553" s="51"/>
      <c r="FH553" s="51"/>
      <c r="FI553" s="25">
        <f t="shared" ref="FI553:FI561" si="2930">$I553*FC553</f>
        <v>0</v>
      </c>
      <c r="FJ553" s="25">
        <f t="shared" ref="FJ553:FJ561" si="2931">$J553*FD553</f>
        <v>0</v>
      </c>
      <c r="FK553" s="25">
        <f t="shared" ref="FK553:FK561" si="2932">$K553*FE553</f>
        <v>0</v>
      </c>
      <c r="FL553" s="51"/>
      <c r="FM553" s="51"/>
      <c r="FN553" s="51"/>
      <c r="FO553" s="25">
        <f t="shared" ref="FO553:FO561" si="2933">$I553*FO$564</f>
        <v>7650.47</v>
      </c>
      <c r="FP553" s="25">
        <f t="shared" ref="FP553:FP561" si="2934">$J553*FP$564</f>
        <v>7910.22</v>
      </c>
      <c r="FQ553" s="25">
        <f t="shared" ref="FQ553:FQ561" si="2935">$K553*FQ$564</f>
        <v>7910.22</v>
      </c>
      <c r="FR553" s="51"/>
      <c r="FS553" s="51"/>
      <c r="FT553" s="51"/>
      <c r="FU553" s="25">
        <f t="shared" si="2716"/>
        <v>0</v>
      </c>
      <c r="FV553" s="25">
        <f t="shared" si="2717"/>
        <v>0</v>
      </c>
      <c r="FW553" s="25">
        <f t="shared" si="2718"/>
        <v>0</v>
      </c>
      <c r="FX553" s="30"/>
      <c r="FY553" s="30"/>
      <c r="FZ553" s="30"/>
      <c r="GA553" s="51"/>
      <c r="GB553" s="51"/>
      <c r="GC553" s="51"/>
      <c r="GD553" s="25">
        <f t="shared" ref="GD553:GD561" si="2936">$I553*FX553</f>
        <v>0</v>
      </c>
      <c r="GE553" s="25">
        <f t="shared" ref="GE553:GE561" si="2937">$J553*FY553</f>
        <v>0</v>
      </c>
      <c r="GF553" s="25">
        <f t="shared" ref="GF553:GF561" si="2938">$K553*FZ553</f>
        <v>0</v>
      </c>
      <c r="GG553" s="51"/>
      <c r="GH553" s="51"/>
      <c r="GI553" s="51"/>
      <c r="GJ553" s="25">
        <f t="shared" ref="GJ553:GJ561" si="2939">$I553*GJ$564</f>
        <v>0</v>
      </c>
      <c r="GK553" s="25">
        <f t="shared" ref="GK553:GK561" si="2940">$J553*GK$564</f>
        <v>0</v>
      </c>
      <c r="GL553" s="25">
        <f t="shared" ref="GL553:GL561" si="2941">$K553*GL$564</f>
        <v>0</v>
      </c>
      <c r="GM553" s="51"/>
      <c r="GN553" s="51"/>
      <c r="GO553" s="51"/>
      <c r="GP553" s="25">
        <f t="shared" si="2719"/>
        <v>0</v>
      </c>
      <c r="GQ553" s="25">
        <f t="shared" si="2720"/>
        <v>0</v>
      </c>
      <c r="GR553" s="25">
        <f t="shared" si="2721"/>
        <v>0</v>
      </c>
      <c r="GS553" s="30"/>
      <c r="GT553" s="30"/>
      <c r="GU553" s="30"/>
      <c r="GV553" s="51"/>
      <c r="GW553" s="51"/>
      <c r="GX553" s="51"/>
      <c r="GY553" s="25">
        <f t="shared" ref="GY553:GY561" si="2942">$I553*GS553</f>
        <v>0</v>
      </c>
      <c r="GZ553" s="25">
        <f t="shared" ref="GZ553:GZ561" si="2943">$J553*GT553</f>
        <v>0</v>
      </c>
      <c r="HA553" s="25">
        <f t="shared" ref="HA553:HA561" si="2944">$K553*GU553</f>
        <v>0</v>
      </c>
      <c r="HB553" s="51"/>
      <c r="HC553" s="51"/>
      <c r="HD553" s="51"/>
      <c r="HE553" s="25">
        <f t="shared" ref="HE553:HE561" si="2945">$I553*HE$564</f>
        <v>13807.16</v>
      </c>
      <c r="HF553" s="25">
        <f t="shared" ref="HF553:HF561" si="2946">$J553*HF$564</f>
        <v>14323.49</v>
      </c>
      <c r="HG553" s="25">
        <f t="shared" ref="HG553:HG561" si="2947">$K553*HG$564</f>
        <v>14323.49</v>
      </c>
      <c r="HH553" s="51"/>
      <c r="HI553" s="51"/>
      <c r="HJ553" s="51"/>
      <c r="HK553" s="25">
        <f t="shared" si="2722"/>
        <v>0</v>
      </c>
      <c r="HL553" s="25">
        <f t="shared" si="2723"/>
        <v>0</v>
      </c>
      <c r="HM553" s="25">
        <f t="shared" si="2724"/>
        <v>0</v>
      </c>
      <c r="HN553" s="30"/>
      <c r="HO553" s="30"/>
      <c r="HP553" s="30"/>
      <c r="HQ553" s="51"/>
      <c r="HR553" s="51"/>
      <c r="HS553" s="51"/>
      <c r="HT553" s="25">
        <f t="shared" ref="HT553:HT561" si="2948">$I553*HN553</f>
        <v>0</v>
      </c>
      <c r="HU553" s="25">
        <f t="shared" ref="HU553:HU561" si="2949">$J553*HO553</f>
        <v>0</v>
      </c>
      <c r="HV553" s="25">
        <f t="shared" ref="HV553:HV561" si="2950">$K553*HP553</f>
        <v>0</v>
      </c>
      <c r="HW553" s="51"/>
      <c r="HX553" s="51"/>
      <c r="HY553" s="51"/>
      <c r="HZ553" s="25">
        <f t="shared" ref="HZ553:HZ561" si="2951">$I553*HZ$564</f>
        <v>7884.56</v>
      </c>
      <c r="IA553" s="25">
        <f t="shared" ref="IA553:IA561" si="2952">$J553*IA$564</f>
        <v>7734.96</v>
      </c>
      <c r="IB553" s="25">
        <f t="shared" ref="IB553:IB561" si="2953">$K553*IB$564</f>
        <v>7734.96</v>
      </c>
      <c r="IC553" s="51"/>
      <c r="ID553" s="51"/>
      <c r="IE553" s="51"/>
      <c r="IF553" s="25">
        <f t="shared" si="2725"/>
        <v>0</v>
      </c>
      <c r="IG553" s="25">
        <f t="shared" si="2726"/>
        <v>0</v>
      </c>
      <c r="IH553" s="25">
        <f t="shared" si="2727"/>
        <v>0</v>
      </c>
      <c r="II553" s="30"/>
      <c r="IJ553" s="30"/>
      <c r="IK553" s="30"/>
      <c r="IL553" s="51"/>
      <c r="IM553" s="51"/>
      <c r="IN553" s="51"/>
      <c r="IO553" s="25">
        <f t="shared" ref="IO553:IO561" si="2954">$I553*II553</f>
        <v>0</v>
      </c>
      <c r="IP553" s="25">
        <f t="shared" ref="IP553:IP561" si="2955">$J553*IJ553</f>
        <v>0</v>
      </c>
      <c r="IQ553" s="25">
        <f t="shared" ref="IQ553:IQ561" si="2956">$K553*IK553</f>
        <v>0</v>
      </c>
      <c r="IR553" s="51"/>
      <c r="IS553" s="51"/>
      <c r="IT553" s="51"/>
      <c r="IU553" s="25">
        <f t="shared" ref="IU553:IU561" si="2957">$I553*IU$564</f>
        <v>8260.01</v>
      </c>
      <c r="IV553" s="25">
        <f t="shared" ref="IV553:IV561" si="2958">$J553*IV$564</f>
        <v>8517.51</v>
      </c>
      <c r="IW553" s="25">
        <f t="shared" ref="IW553:IW561" si="2959">$K553*IW$564</f>
        <v>8517.51</v>
      </c>
      <c r="IX553" s="51"/>
      <c r="IY553" s="51"/>
      <c r="IZ553" s="51"/>
      <c r="JA553" s="25">
        <f t="shared" si="2728"/>
        <v>0</v>
      </c>
      <c r="JB553" s="25">
        <f t="shared" si="2729"/>
        <v>0</v>
      </c>
      <c r="JC553" s="25">
        <f t="shared" si="2730"/>
        <v>0</v>
      </c>
      <c r="JD553" s="30"/>
      <c r="JE553" s="30"/>
      <c r="JF553" s="30"/>
      <c r="JG553" s="51"/>
      <c r="JH553" s="51"/>
      <c r="JI553" s="51"/>
      <c r="JJ553" s="25">
        <f t="shared" ref="JJ553:JJ561" si="2960">$I553*JD553</f>
        <v>0</v>
      </c>
      <c r="JK553" s="25">
        <f t="shared" ref="JK553:JK561" si="2961">$J553*JE553</f>
        <v>0</v>
      </c>
      <c r="JL553" s="25">
        <f t="shared" ref="JL553:JL561" si="2962">$K553*JF553</f>
        <v>0</v>
      </c>
      <c r="JM553" s="51"/>
      <c r="JN553" s="51"/>
      <c r="JO553" s="51"/>
      <c r="JP553" s="25">
        <f t="shared" ref="JP553:JP561" si="2963">$I553*JP$564</f>
        <v>11889.03</v>
      </c>
      <c r="JQ553" s="25">
        <f t="shared" ref="JQ553:JQ561" si="2964">$J553*JQ$564</f>
        <v>12305.17</v>
      </c>
      <c r="JR553" s="25">
        <f t="shared" ref="JR553:JR561" si="2965">$K553*JR$564</f>
        <v>12305.17</v>
      </c>
      <c r="JS553" s="51"/>
      <c r="JT553" s="51"/>
      <c r="JU553" s="51"/>
      <c r="JV553" s="25">
        <f t="shared" si="2731"/>
        <v>0</v>
      </c>
      <c r="JW553" s="25">
        <f t="shared" si="2732"/>
        <v>0</v>
      </c>
      <c r="JX553" s="25">
        <f t="shared" si="2733"/>
        <v>0</v>
      </c>
      <c r="JY553" s="30"/>
      <c r="JZ553" s="30"/>
      <c r="KA553" s="30"/>
      <c r="KB553" s="51"/>
      <c r="KC553" s="51"/>
      <c r="KD553" s="51"/>
      <c r="KE553" s="25">
        <f t="shared" ref="KE553:KE561" si="2966">$I553*JY553</f>
        <v>0</v>
      </c>
      <c r="KF553" s="25">
        <f t="shared" ref="KF553:KF561" si="2967">$J553*JZ553</f>
        <v>0</v>
      </c>
      <c r="KG553" s="25">
        <f t="shared" ref="KG553:KG561" si="2968">$K553*KA553</f>
        <v>0</v>
      </c>
      <c r="KH553" s="51"/>
      <c r="KI553" s="51"/>
      <c r="KJ553" s="51"/>
      <c r="KK553" s="25">
        <f t="shared" ref="KK553:KK561" si="2969">$I553*KK$564</f>
        <v>7696.04</v>
      </c>
      <c r="KL553" s="25">
        <f t="shared" ref="KL553:KL561" si="2970">$J553*KL$564</f>
        <v>7952.87</v>
      </c>
      <c r="KM553" s="25">
        <f t="shared" ref="KM553:KM561" si="2971">$K553*KM$564</f>
        <v>7952.87</v>
      </c>
      <c r="KN553" s="51"/>
      <c r="KO553" s="51"/>
      <c r="KP553" s="51"/>
      <c r="KQ553" s="25">
        <f t="shared" si="2734"/>
        <v>0</v>
      </c>
      <c r="KR553" s="25">
        <f t="shared" si="2735"/>
        <v>0</v>
      </c>
      <c r="KS553" s="25">
        <f t="shared" si="2736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2972">$I553*KT553</f>
        <v>17853.66</v>
      </c>
      <c r="LA553" s="25">
        <f t="shared" ref="LA553:LA561" si="2973">$J553*KU553</f>
        <v>17853.66</v>
      </c>
      <c r="LB553" s="25">
        <f t="shared" ref="LB553:LB561" si="2974">$K553*KV553</f>
        <v>17853.66</v>
      </c>
      <c r="LC553" s="51"/>
      <c r="LD553" s="51"/>
      <c r="LE553" s="51"/>
      <c r="LF553" s="25">
        <f t="shared" ref="LF553:LF561" si="2975">$I553*LF$564</f>
        <v>6977.03</v>
      </c>
      <c r="LG553" s="25">
        <f t="shared" ref="LG553:LG561" si="2976">$J553*LG$564</f>
        <v>7216.76</v>
      </c>
      <c r="LH553" s="25">
        <f t="shared" ref="LH553:LH561" si="2977">$K553*LH$564</f>
        <v>7216.76</v>
      </c>
      <c r="LI553" s="51"/>
      <c r="LJ553" s="51"/>
      <c r="LK553" s="51"/>
      <c r="LL553" s="25">
        <f t="shared" si="2737"/>
        <v>6977.03</v>
      </c>
      <c r="LM553" s="25">
        <f t="shared" si="2738"/>
        <v>7216.76</v>
      </c>
      <c r="LN553" s="25">
        <f t="shared" si="2739"/>
        <v>7216.76</v>
      </c>
      <c r="LO553" s="30"/>
      <c r="LP553" s="30"/>
      <c r="LQ553" s="30"/>
      <c r="LR553" s="51"/>
      <c r="LS553" s="51"/>
      <c r="LT553" s="51"/>
      <c r="LU553" s="25">
        <f t="shared" ref="LU553:LU561" si="2978">$I553*LO553</f>
        <v>0</v>
      </c>
      <c r="LV553" s="25">
        <f t="shared" ref="LV553:LV561" si="2979">$J553*LP553</f>
        <v>0</v>
      </c>
      <c r="LW553" s="25">
        <f t="shared" ref="LW553:LW561" si="2980">$K553*LQ553</f>
        <v>0</v>
      </c>
      <c r="LX553" s="51"/>
      <c r="LY553" s="51"/>
      <c r="LZ553" s="51"/>
      <c r="MA553" s="25">
        <f t="shared" ref="MA553:MA561" si="2981">$I553*MA$564</f>
        <v>10027.719999999999</v>
      </c>
      <c r="MB553" s="25">
        <f t="shared" ref="MB553:MB561" si="2982">$J553*MB$564</f>
        <v>10364.57</v>
      </c>
      <c r="MC553" s="25">
        <f t="shared" ref="MC553:MC561" si="2983">$K553*MC$564</f>
        <v>10364.57</v>
      </c>
      <c r="MD553" s="51"/>
      <c r="ME553" s="51"/>
      <c r="MF553" s="51"/>
      <c r="MG553" s="25">
        <f t="shared" si="2740"/>
        <v>0</v>
      </c>
      <c r="MH553" s="25">
        <f t="shared" si="2741"/>
        <v>0</v>
      </c>
      <c r="MI553" s="25">
        <f t="shared" si="2742"/>
        <v>0</v>
      </c>
      <c r="MJ553" s="30"/>
      <c r="MK553" s="30"/>
      <c r="ML553" s="30"/>
      <c r="MM553" s="51"/>
      <c r="MN553" s="51"/>
      <c r="MO553" s="51"/>
      <c r="MP553" s="25">
        <f t="shared" ref="MP553:MP561" si="2984">$I553*MJ553</f>
        <v>0</v>
      </c>
      <c r="MQ553" s="25">
        <f t="shared" ref="MQ553:MQ561" si="2985">$J553*MK553</f>
        <v>0</v>
      </c>
      <c r="MR553" s="25">
        <f t="shared" ref="MR553:MR561" si="2986">$K553*ML553</f>
        <v>0</v>
      </c>
      <c r="MS553" s="51"/>
      <c r="MT553" s="51"/>
      <c r="MU553" s="51"/>
      <c r="MV553" s="25">
        <f t="shared" ref="MV553:MV561" si="2987">$I553*MV$564</f>
        <v>10461.11</v>
      </c>
      <c r="MW553" s="25">
        <f t="shared" ref="MW553:MW561" si="2988">$J553*MW$564</f>
        <v>10816.84</v>
      </c>
      <c r="MX553" s="25">
        <f t="shared" ref="MX553:MX561" si="2989">$K553*MX$564</f>
        <v>10816.84</v>
      </c>
      <c r="MY553" s="51"/>
      <c r="MZ553" s="51"/>
      <c r="NA553" s="51"/>
      <c r="NB553" s="25">
        <f t="shared" si="2743"/>
        <v>0</v>
      </c>
      <c r="NC553" s="25">
        <f t="shared" si="2744"/>
        <v>0</v>
      </c>
      <c r="ND553" s="25">
        <f t="shared" si="2745"/>
        <v>0</v>
      </c>
      <c r="NE553" s="30"/>
      <c r="NF553" s="30"/>
      <c r="NG553" s="30"/>
      <c r="NH553" s="51"/>
      <c r="NI553" s="51"/>
      <c r="NJ553" s="51"/>
      <c r="NK553" s="25">
        <f t="shared" ref="NK553:NK561" si="2990">$I553*NE553</f>
        <v>0</v>
      </c>
      <c r="NL553" s="25">
        <f t="shared" ref="NL553:NL561" si="2991">$J553*NF553</f>
        <v>0</v>
      </c>
      <c r="NM553" s="25">
        <f t="shared" ref="NM553:NM561" si="2992">$K553*NG553</f>
        <v>0</v>
      </c>
      <c r="NN553" s="51"/>
      <c r="NO553" s="51"/>
      <c r="NP553" s="51"/>
      <c r="NQ553" s="25">
        <f t="shared" ref="NQ553:NQ561" si="2993">$I553*NQ$564</f>
        <v>7463.39</v>
      </c>
      <c r="NR553" s="25">
        <f t="shared" ref="NR553:NR561" si="2994">$J553*NR$564</f>
        <v>7702.88</v>
      </c>
      <c r="NS553" s="25">
        <f t="shared" ref="NS553:NS561" si="2995">$K553*NS$564</f>
        <v>7702.88</v>
      </c>
      <c r="NT553" s="51"/>
      <c r="NU553" s="51"/>
      <c r="NV553" s="51"/>
      <c r="NW553" s="25">
        <f t="shared" si="2746"/>
        <v>0</v>
      </c>
      <c r="NX553" s="25">
        <f t="shared" si="2747"/>
        <v>0</v>
      </c>
      <c r="NY553" s="25">
        <f t="shared" si="2748"/>
        <v>0</v>
      </c>
      <c r="NZ553" s="30"/>
      <c r="OA553" s="30"/>
      <c r="OB553" s="30"/>
      <c r="OC553" s="51"/>
      <c r="OD553" s="51"/>
      <c r="OE553" s="51"/>
      <c r="OF553" s="25">
        <f t="shared" ref="OF553:OF561" si="2996">$I553*NZ553</f>
        <v>0</v>
      </c>
      <c r="OG553" s="25">
        <f t="shared" ref="OG553:OG561" si="2997">$J553*OA553</f>
        <v>0</v>
      </c>
      <c r="OH553" s="25">
        <f t="shared" ref="OH553:OH561" si="2998">$K553*OB553</f>
        <v>0</v>
      </c>
      <c r="OI553" s="51"/>
      <c r="OJ553" s="51"/>
      <c r="OK553" s="51"/>
      <c r="OL553" s="25">
        <f t="shared" ref="OL553:OL561" si="2999">$I553*OL$564</f>
        <v>10801.11</v>
      </c>
      <c r="OM553" s="25">
        <f t="shared" ref="OM553:OM561" si="3000">$J553*OM$564</f>
        <v>11163.11</v>
      </c>
      <c r="ON553" s="25">
        <f t="shared" ref="ON553:ON561" si="3001">$K553*ON$564</f>
        <v>11163.11</v>
      </c>
      <c r="OO553" s="51"/>
      <c r="OP553" s="51"/>
      <c r="OQ553" s="51"/>
      <c r="OR553" s="25">
        <f t="shared" si="2749"/>
        <v>0</v>
      </c>
      <c r="OS553" s="25">
        <f t="shared" si="2750"/>
        <v>0</v>
      </c>
      <c r="OT553" s="25">
        <f t="shared" si="2751"/>
        <v>0</v>
      </c>
      <c r="OU553" s="30"/>
      <c r="OV553" s="30"/>
      <c r="OW553" s="30"/>
      <c r="OX553" s="51"/>
      <c r="OY553" s="51"/>
      <c r="OZ553" s="51"/>
      <c r="PA553" s="25">
        <f t="shared" ref="PA553:PA561" si="3002">$I553*OU553</f>
        <v>0</v>
      </c>
      <c r="PB553" s="25">
        <f t="shared" ref="PB553:PB561" si="3003">$J553*OV553</f>
        <v>0</v>
      </c>
      <c r="PC553" s="25">
        <f t="shared" ref="PC553:PC561" si="3004">$K553*OW553</f>
        <v>0</v>
      </c>
      <c r="PD553" s="51"/>
      <c r="PE553" s="51"/>
      <c r="PF553" s="51"/>
      <c r="PG553" s="25">
        <f t="shared" ref="PG553:PG561" si="3005">$I553*PG$564</f>
        <v>8747.82</v>
      </c>
      <c r="PH553" s="25">
        <f t="shared" ref="PH553:PH561" si="3006">$J553*PH$564</f>
        <v>9031.34</v>
      </c>
      <c r="PI553" s="25">
        <f t="shared" ref="PI553:PI561" si="3007">$K553*PI$564</f>
        <v>9031.34</v>
      </c>
      <c r="PJ553" s="51"/>
      <c r="PK553" s="51"/>
      <c r="PL553" s="51"/>
      <c r="PM553" s="25">
        <f t="shared" si="2752"/>
        <v>0</v>
      </c>
      <c r="PN553" s="25">
        <f t="shared" si="2753"/>
        <v>0</v>
      </c>
      <c r="PO553" s="25">
        <f t="shared" si="2754"/>
        <v>0</v>
      </c>
      <c r="PP553" s="30"/>
      <c r="PQ553" s="30"/>
      <c r="PR553" s="30"/>
      <c r="PS553" s="51"/>
      <c r="PT553" s="51"/>
      <c r="PU553" s="51"/>
      <c r="PV553" s="25">
        <f t="shared" ref="PV553:PV561" si="3008">$I553*PP553</f>
        <v>0</v>
      </c>
      <c r="PW553" s="25">
        <f t="shared" ref="PW553:PW561" si="3009">$J553*PQ553</f>
        <v>0</v>
      </c>
      <c r="PX553" s="25">
        <f t="shared" ref="PX553:PX561" si="3010">$K553*PR553</f>
        <v>0</v>
      </c>
      <c r="PY553" s="51"/>
      <c r="PZ553" s="51"/>
      <c r="QA553" s="51"/>
      <c r="QB553" s="25">
        <f t="shared" ref="QB553:QB561" si="3011">$I553*QB$564</f>
        <v>9932.25</v>
      </c>
      <c r="QC553" s="25">
        <f t="shared" ref="QC553:QC561" si="3012">$J553*QC$564</f>
        <v>10265.219999999999</v>
      </c>
      <c r="QD553" s="25">
        <f t="shared" ref="QD553:QD561" si="3013">$K553*QD$564</f>
        <v>10265.219999999999</v>
      </c>
      <c r="QE553" s="51"/>
      <c r="QF553" s="51"/>
      <c r="QG553" s="51"/>
      <c r="QH553" s="25">
        <f t="shared" si="2755"/>
        <v>0</v>
      </c>
      <c r="QI553" s="25">
        <f t="shared" si="2756"/>
        <v>0</v>
      </c>
      <c r="QJ553" s="25">
        <f t="shared" si="2757"/>
        <v>0</v>
      </c>
      <c r="QK553" s="30"/>
      <c r="QL553" s="30"/>
      <c r="QM553" s="30"/>
      <c r="QN553" s="51"/>
      <c r="QO553" s="51"/>
      <c r="QP553" s="51"/>
      <c r="QQ553" s="25">
        <f t="shared" ref="QQ553:QQ561" si="3014">$I553*QK553</f>
        <v>0</v>
      </c>
      <c r="QR553" s="25">
        <f t="shared" ref="QR553:QR561" si="3015">$J553*QL553</f>
        <v>0</v>
      </c>
      <c r="QS553" s="25">
        <f t="shared" ref="QS553:QS561" si="3016">$K553*QM553</f>
        <v>0</v>
      </c>
      <c r="QT553" s="51"/>
      <c r="QU553" s="51"/>
      <c r="QV553" s="51"/>
      <c r="QW553" s="25">
        <f t="shared" ref="QW553:QW561" si="3017">$I553*QW$564</f>
        <v>9236.74</v>
      </c>
      <c r="QX553" s="25">
        <f t="shared" ref="QX553:QX561" si="3018">$J553*QX$564</f>
        <v>9529.44</v>
      </c>
      <c r="QY553" s="25">
        <f t="shared" ref="QY553:QY561" si="3019">$K553*QY$564</f>
        <v>9529.44</v>
      </c>
      <c r="QZ553" s="51"/>
      <c r="RA553" s="51"/>
      <c r="RB553" s="51"/>
      <c r="RC553" s="25">
        <f t="shared" si="2758"/>
        <v>0</v>
      </c>
      <c r="RD553" s="25">
        <f t="shared" si="2759"/>
        <v>0</v>
      </c>
      <c r="RE553" s="25">
        <f t="shared" si="2760"/>
        <v>0</v>
      </c>
      <c r="RF553" s="30"/>
      <c r="RG553" s="30"/>
      <c r="RH553" s="30"/>
      <c r="RI553" s="51"/>
      <c r="RJ553" s="51"/>
      <c r="RK553" s="51"/>
      <c r="RL553" s="25">
        <f t="shared" ref="RL553:RL561" si="3020">$I553*RF553</f>
        <v>0</v>
      </c>
      <c r="RM553" s="25">
        <f t="shared" ref="RM553:RM561" si="3021">$J553*RG553</f>
        <v>0</v>
      </c>
      <c r="RN553" s="25">
        <f t="shared" ref="RN553:RN561" si="3022">$K553*RH553</f>
        <v>0</v>
      </c>
      <c r="RO553" s="51"/>
      <c r="RP553" s="51"/>
      <c r="RQ553" s="51"/>
      <c r="RR553" s="25">
        <f t="shared" ref="RR553:RR561" si="3023">$I553*RR$564</f>
        <v>6625.54</v>
      </c>
      <c r="RS553" s="25">
        <f t="shared" ref="RS553:RS561" si="3024">$J553*RS$564</f>
        <v>6827.74</v>
      </c>
      <c r="RT553" s="25">
        <f t="shared" ref="RT553:RT561" si="3025">$K553*RT$564</f>
        <v>6827.74</v>
      </c>
      <c r="RU553" s="51"/>
      <c r="RV553" s="51"/>
      <c r="RW553" s="51"/>
      <c r="RX553" s="25">
        <f t="shared" si="2761"/>
        <v>0</v>
      </c>
      <c r="RY553" s="25">
        <f t="shared" si="2762"/>
        <v>0</v>
      </c>
      <c r="RZ553" s="25">
        <f t="shared" si="2763"/>
        <v>0</v>
      </c>
      <c r="SA553" s="30"/>
      <c r="SB553" s="30"/>
      <c r="SC553" s="30"/>
      <c r="SD553" s="51"/>
      <c r="SE553" s="51"/>
      <c r="SF553" s="51"/>
      <c r="SG553" s="25">
        <f t="shared" ref="SG553:SG561" si="3026">$I553*SA553</f>
        <v>0</v>
      </c>
      <c r="SH553" s="25">
        <f t="shared" ref="SH553:SH561" si="3027">$J553*SB553</f>
        <v>0</v>
      </c>
      <c r="SI553" s="25">
        <f t="shared" ref="SI553:SI561" si="3028">$K553*SC553</f>
        <v>0</v>
      </c>
      <c r="SJ553" s="51"/>
      <c r="SK553" s="51"/>
      <c r="SL553" s="51"/>
      <c r="SM553" s="25">
        <f t="shared" ref="SM553:SM561" si="3029">$I553*SM$564</f>
        <v>8796.7900000000009</v>
      </c>
      <c r="SN553" s="25">
        <f t="shared" ref="SN553:SN561" si="3030">$J553*SN$564</f>
        <v>9065.07</v>
      </c>
      <c r="SO553" s="25">
        <f t="shared" ref="SO553:SO561" si="3031">$K553*SO$564</f>
        <v>9065.07</v>
      </c>
      <c r="SP553" s="51"/>
      <c r="SQ553" s="51"/>
      <c r="SR553" s="51"/>
      <c r="SS553" s="25">
        <f t="shared" si="2764"/>
        <v>0</v>
      </c>
      <c r="ST553" s="25">
        <f t="shared" si="2765"/>
        <v>0</v>
      </c>
      <c r="SU553" s="25">
        <f t="shared" si="2766"/>
        <v>0</v>
      </c>
      <c r="SV553" s="30"/>
      <c r="SW553" s="30"/>
      <c r="SX553" s="30"/>
      <c r="SY553" s="51"/>
      <c r="SZ553" s="51"/>
      <c r="TA553" s="51"/>
      <c r="TB553" s="25">
        <f t="shared" ref="TB553:TB561" si="3032">$I553*SV553</f>
        <v>0</v>
      </c>
      <c r="TC553" s="25">
        <f t="shared" ref="TC553:TC561" si="3033">$J553*SW553</f>
        <v>0</v>
      </c>
      <c r="TD553" s="25">
        <f t="shared" ref="TD553:TD561" si="3034">$K553*SX553</f>
        <v>0</v>
      </c>
      <c r="TE553" s="51"/>
      <c r="TF553" s="51"/>
      <c r="TG553" s="51"/>
      <c r="TH553" s="25">
        <f t="shared" ref="TH553:TH561" si="3035">$I553*TH$564</f>
        <v>8624.74</v>
      </c>
      <c r="TI553" s="25">
        <f t="shared" ref="TI553:TI561" si="3036">$J553*TI$564</f>
        <v>8913.2199999999993</v>
      </c>
      <c r="TJ553" s="25">
        <f t="shared" ref="TJ553:TJ561" si="3037">$K553*TJ$564</f>
        <v>8913.2199999999993</v>
      </c>
      <c r="TK553" s="51"/>
      <c r="TL553" s="51"/>
      <c r="TM553" s="51"/>
      <c r="TN553" s="25">
        <f t="shared" si="2767"/>
        <v>0</v>
      </c>
      <c r="TO553" s="25">
        <f t="shared" si="2768"/>
        <v>0</v>
      </c>
      <c r="TP553" s="25">
        <f t="shared" si="2769"/>
        <v>0</v>
      </c>
      <c r="TQ553" s="30"/>
      <c r="TR553" s="30"/>
      <c r="TS553" s="30"/>
      <c r="TT553" s="51"/>
      <c r="TU553" s="51"/>
      <c r="TV553" s="51"/>
      <c r="TW553" s="25">
        <f t="shared" ref="TW553:TW561" si="3038">$I553*TQ553</f>
        <v>0</v>
      </c>
      <c r="TX553" s="25">
        <f t="shared" ref="TX553:TX561" si="3039">$J553*TR553</f>
        <v>0</v>
      </c>
      <c r="TY553" s="25">
        <f t="shared" ref="TY553:TY561" si="3040">$K553*TS553</f>
        <v>0</v>
      </c>
      <c r="TZ553" s="51"/>
      <c r="UA553" s="51"/>
      <c r="UB553" s="51"/>
      <c r="UC553" s="25">
        <f t="shared" ref="UC553:UC561" si="3041">$I553*UC$564</f>
        <v>7272.61</v>
      </c>
      <c r="UD553" s="25">
        <f t="shared" ref="UD553:UD561" si="3042">$J553*UD$564</f>
        <v>7720.51</v>
      </c>
      <c r="UE553" s="25">
        <f t="shared" ref="UE553:UE561" si="3043">$K553*UE$564</f>
        <v>7720.51</v>
      </c>
      <c r="UF553" s="51"/>
      <c r="UG553" s="51"/>
      <c r="UH553" s="51"/>
      <c r="UI553" s="25">
        <f t="shared" si="2770"/>
        <v>0</v>
      </c>
      <c r="UJ553" s="25">
        <f t="shared" si="2771"/>
        <v>0</v>
      </c>
      <c r="UK553" s="25">
        <f t="shared" si="2772"/>
        <v>0</v>
      </c>
      <c r="UL553" s="30"/>
      <c r="UM553" s="30"/>
      <c r="UN553" s="30"/>
      <c r="UO553" s="51"/>
      <c r="UP553" s="51"/>
      <c r="UQ553" s="51"/>
      <c r="UR553" s="25">
        <f t="shared" ref="UR553:UR561" si="3044">$I553*UL553</f>
        <v>0</v>
      </c>
      <c r="US553" s="25">
        <f t="shared" ref="US553:US561" si="3045">$J553*UM553</f>
        <v>0</v>
      </c>
      <c r="UT553" s="25">
        <f t="shared" ref="UT553:UT561" si="3046">$K553*UN553</f>
        <v>0</v>
      </c>
      <c r="UU553" s="51"/>
      <c r="UV553" s="51"/>
      <c r="UW553" s="51"/>
      <c r="UX553" s="25">
        <f t="shared" ref="UX553:UX561" si="3047">$I553*UX$564</f>
        <v>9253.4500000000007</v>
      </c>
      <c r="UY553" s="25">
        <f t="shared" ref="UY553:UY561" si="3048">$J553*UY$564</f>
        <v>7485.24</v>
      </c>
      <c r="UZ553" s="25">
        <f t="shared" ref="UZ553:UZ561" si="3049">$K553*UZ$564</f>
        <v>7485.24</v>
      </c>
      <c r="VA553" s="51"/>
      <c r="VB553" s="51"/>
      <c r="VC553" s="51"/>
      <c r="VD553" s="25">
        <f t="shared" si="2773"/>
        <v>0</v>
      </c>
      <c r="VE553" s="25">
        <f t="shared" si="2774"/>
        <v>0</v>
      </c>
      <c r="VF553" s="25">
        <f t="shared" si="2775"/>
        <v>0</v>
      </c>
      <c r="VG553" s="30"/>
      <c r="VH553" s="30"/>
      <c r="VI553" s="30"/>
      <c r="VJ553" s="51"/>
      <c r="VK553" s="51"/>
      <c r="VL553" s="51"/>
      <c r="VM553" s="25">
        <f t="shared" ref="VM553:VM561" si="3050">$I553*VG553</f>
        <v>0</v>
      </c>
      <c r="VN553" s="25">
        <f t="shared" ref="VN553:VN561" si="3051">$J553*VH553</f>
        <v>0</v>
      </c>
      <c r="VO553" s="25">
        <f t="shared" ref="VO553:VO561" si="3052">$K553*VI553</f>
        <v>0</v>
      </c>
      <c r="VP553" s="51"/>
      <c r="VQ553" s="51"/>
      <c r="VR553" s="51"/>
      <c r="VS553" s="25">
        <f t="shared" ref="VS553:VS561" si="3053">$I553*VS$564</f>
        <v>0</v>
      </c>
      <c r="VT553" s="25">
        <f t="shared" ref="VT553:VT561" si="3054">$J553*VT$564</f>
        <v>0</v>
      </c>
      <c r="VU553" s="25">
        <f t="shared" ref="VU553:VU561" si="3055">$K553*VU$564</f>
        <v>0</v>
      </c>
      <c r="VV553" s="51"/>
      <c r="VW553" s="51"/>
      <c r="VX553" s="51"/>
      <c r="VY553" s="25">
        <f t="shared" si="2776"/>
        <v>0</v>
      </c>
      <c r="VZ553" s="25">
        <f t="shared" si="2777"/>
        <v>0</v>
      </c>
      <c r="WA553" s="25">
        <f t="shared" si="2778"/>
        <v>0</v>
      </c>
      <c r="WB553" s="30"/>
      <c r="WC553" s="30"/>
      <c r="WD553" s="30"/>
      <c r="WE553" s="51"/>
      <c r="WF553" s="51"/>
      <c r="WG553" s="51"/>
      <c r="WH553" s="25">
        <f t="shared" ref="WH553:WH561" si="3056">$I553*WB553</f>
        <v>0</v>
      </c>
      <c r="WI553" s="25">
        <f t="shared" ref="WI553:WI561" si="3057">$J553*WC553</f>
        <v>0</v>
      </c>
      <c r="WJ553" s="25">
        <f t="shared" ref="WJ553:WJ561" si="3058">$K553*WD553</f>
        <v>0</v>
      </c>
      <c r="WK553" s="51"/>
      <c r="WL553" s="51"/>
      <c r="WM553" s="51"/>
      <c r="WN553" s="25">
        <f t="shared" ref="WN553:WN561" si="3059">$I553*WN$564</f>
        <v>7018.77</v>
      </c>
      <c r="WO553" s="25">
        <f t="shared" ref="WO553:WO561" si="3060">$J553*WO$564</f>
        <v>7262.59</v>
      </c>
      <c r="WP553" s="25">
        <f t="shared" ref="WP553:WP561" si="3061">$K553*WP$564</f>
        <v>7262.59</v>
      </c>
      <c r="WQ553" s="51"/>
      <c r="WR553" s="51"/>
      <c r="WS553" s="51"/>
      <c r="WT553" s="25">
        <f t="shared" si="2779"/>
        <v>0</v>
      </c>
      <c r="WU553" s="25">
        <f t="shared" si="2780"/>
        <v>0</v>
      </c>
      <c r="WV553" s="25">
        <f t="shared" si="2781"/>
        <v>0</v>
      </c>
      <c r="WW553" s="30"/>
      <c r="WX553" s="30"/>
      <c r="WY553" s="30"/>
      <c r="WZ553" s="51"/>
      <c r="XA553" s="51"/>
      <c r="XB553" s="51"/>
      <c r="XC553" s="25">
        <f t="shared" ref="XC553:XC561" si="3062">$I553*WW553</f>
        <v>0</v>
      </c>
      <c r="XD553" s="25">
        <f t="shared" ref="XD553:XD561" si="3063">$J553*WX553</f>
        <v>0</v>
      </c>
      <c r="XE553" s="25">
        <f t="shared" ref="XE553:XE561" si="3064">$K553*WY553</f>
        <v>0</v>
      </c>
      <c r="XF553" s="51"/>
      <c r="XG553" s="51"/>
      <c r="XH553" s="51"/>
      <c r="XI553" s="25">
        <f t="shared" ref="XI553:XI561" si="3065">$I553*XI$564</f>
        <v>6909.12</v>
      </c>
      <c r="XJ553" s="25">
        <f t="shared" ref="XJ553:XJ561" si="3066">$J553*XJ$564</f>
        <v>7122.46</v>
      </c>
      <c r="XK553" s="25">
        <f t="shared" ref="XK553:XK561" si="3067">$K553*XK$564</f>
        <v>7122.46</v>
      </c>
      <c r="XL553" s="51"/>
      <c r="XM553" s="51"/>
      <c r="XN553" s="51"/>
      <c r="XO553" s="25">
        <f t="shared" si="2782"/>
        <v>0</v>
      </c>
      <c r="XP553" s="25">
        <f t="shared" si="2783"/>
        <v>0</v>
      </c>
      <c r="XQ553" s="25">
        <f t="shared" si="2784"/>
        <v>0</v>
      </c>
      <c r="XR553" s="30"/>
      <c r="XS553" s="30"/>
      <c r="XT553" s="30"/>
      <c r="XU553" s="51"/>
      <c r="XV553" s="51"/>
      <c r="XW553" s="51"/>
      <c r="XX553" s="25">
        <f t="shared" ref="XX553:XX561" si="3068">$I553*XR553</f>
        <v>0</v>
      </c>
      <c r="XY553" s="25">
        <f t="shared" ref="XY553:XY561" si="3069">$J553*XS553</f>
        <v>0</v>
      </c>
      <c r="XZ553" s="25">
        <f t="shared" ref="XZ553:XZ561" si="3070">$K553*XT553</f>
        <v>0</v>
      </c>
      <c r="YA553" s="51"/>
      <c r="YB553" s="51"/>
      <c r="YC553" s="51"/>
      <c r="YD553" s="25">
        <f t="shared" ref="YD553:YD561" si="3071">$I553*YD$564</f>
        <v>6588.6</v>
      </c>
      <c r="YE553" s="25">
        <f t="shared" ref="YE553:YE561" si="3072">$J553*YE$564</f>
        <v>6794.86</v>
      </c>
      <c r="YF553" s="25">
        <f t="shared" ref="YF553:YF561" si="3073">$K553*YF$564</f>
        <v>6794.86</v>
      </c>
      <c r="YG553" s="51"/>
      <c r="YH553" s="51"/>
      <c r="YI553" s="51"/>
      <c r="YJ553" s="25">
        <f t="shared" si="2785"/>
        <v>0</v>
      </c>
      <c r="YK553" s="25">
        <f t="shared" si="2786"/>
        <v>0</v>
      </c>
      <c r="YL553" s="25">
        <f t="shared" si="2787"/>
        <v>0</v>
      </c>
      <c r="YM553" s="30"/>
      <c r="YN553" s="30"/>
      <c r="YO553" s="30"/>
      <c r="YP553" s="51"/>
      <c r="YQ553" s="51"/>
      <c r="YR553" s="51"/>
      <c r="YS553" s="25">
        <f t="shared" ref="YS553:YS561" si="3074">$I553*YM553</f>
        <v>0</v>
      </c>
      <c r="YT553" s="25">
        <f t="shared" ref="YT553:YT561" si="3075">$J553*YN553</f>
        <v>0</v>
      </c>
      <c r="YU553" s="25">
        <f t="shared" ref="YU553:YU561" si="3076">$K553*YO553</f>
        <v>0</v>
      </c>
      <c r="YV553" s="51"/>
      <c r="YW553" s="51"/>
      <c r="YX553" s="51"/>
      <c r="YY553" s="25">
        <f t="shared" ref="YY553:YY561" si="3077">$I553*YY$564</f>
        <v>7285.87</v>
      </c>
      <c r="YZ553" s="25">
        <f t="shared" ref="YZ553:YZ561" si="3078">$J553*YZ$564</f>
        <v>7522.47</v>
      </c>
      <c r="ZA553" s="25">
        <f t="shared" ref="ZA553:ZA561" si="3079">$K553*ZA$564</f>
        <v>7522.47</v>
      </c>
      <c r="ZB553" s="51"/>
      <c r="ZC553" s="51"/>
      <c r="ZD553" s="51"/>
      <c r="ZE553" s="25">
        <f t="shared" si="2788"/>
        <v>0</v>
      </c>
      <c r="ZF553" s="25">
        <f t="shared" si="2789"/>
        <v>0</v>
      </c>
      <c r="ZG553" s="25">
        <f t="shared" si="2790"/>
        <v>0</v>
      </c>
      <c r="ZH553" s="30"/>
      <c r="ZI553" s="30"/>
      <c r="ZJ553" s="30"/>
      <c r="ZK553" s="51"/>
      <c r="ZL553" s="51"/>
      <c r="ZM553" s="51"/>
      <c r="ZN553" s="25">
        <f t="shared" ref="ZN553:ZN561" si="3080">$I553*ZH553</f>
        <v>0</v>
      </c>
      <c r="ZO553" s="25">
        <f t="shared" ref="ZO553:ZO561" si="3081">$J553*ZI553</f>
        <v>0</v>
      </c>
      <c r="ZP553" s="25">
        <f t="shared" ref="ZP553:ZP561" si="3082">$K553*ZJ553</f>
        <v>0</v>
      </c>
      <c r="ZQ553" s="51"/>
      <c r="ZR553" s="51"/>
      <c r="ZS553" s="51"/>
      <c r="ZT553" s="25">
        <f t="shared" ref="ZT553:ZT561" si="3083">$I553*ZT$564</f>
        <v>6945.59</v>
      </c>
      <c r="ZU553" s="25">
        <f t="shared" ref="ZU553:ZU561" si="3084">$J553*ZU$564</f>
        <v>7166.01</v>
      </c>
      <c r="ZV553" s="25">
        <f t="shared" ref="ZV553:ZV561" si="3085">$K553*ZV$564</f>
        <v>7166.01</v>
      </c>
      <c r="ZW553" s="51"/>
      <c r="ZX553" s="51"/>
      <c r="ZY553" s="51"/>
      <c r="ZZ553" s="25">
        <f t="shared" si="2791"/>
        <v>0</v>
      </c>
      <c r="AAA553" s="25">
        <f t="shared" si="2792"/>
        <v>0</v>
      </c>
      <c r="AAB553" s="25">
        <f t="shared" si="279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3086">$I553*AAC553</f>
        <v>0</v>
      </c>
      <c r="AAJ553" s="25">
        <f t="shared" ref="AAJ553:AAJ561" si="3087">$J553*AAD553</f>
        <v>0</v>
      </c>
      <c r="AAK553" s="25">
        <f t="shared" ref="AAK553:AAK561" si="3088">$K553*AAE553</f>
        <v>0</v>
      </c>
      <c r="AAL553" s="51"/>
      <c r="AAM553" s="51"/>
      <c r="AAN553" s="51"/>
      <c r="AAO553" s="25">
        <f t="shared" ref="AAO553:AAO561" si="3089">$I553*AAO$564</f>
        <v>9109.81</v>
      </c>
      <c r="AAP553" s="25">
        <f t="shared" ref="AAP553:AAP561" si="3090">$J553*AAP$564</f>
        <v>9406.86</v>
      </c>
      <c r="AAQ553" s="25">
        <f t="shared" ref="AAQ553:AAQ561" si="3091">$K553*AAQ$564</f>
        <v>9406.86</v>
      </c>
      <c r="AAR553" s="51"/>
      <c r="AAS553" s="51"/>
      <c r="AAT553" s="51"/>
      <c r="AAU553" s="25">
        <f t="shared" si="2794"/>
        <v>0</v>
      </c>
      <c r="AAV553" s="25">
        <f t="shared" si="2795"/>
        <v>0</v>
      </c>
      <c r="AAW553" s="25">
        <f t="shared" si="2796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3092">$I553*AAX553</f>
        <v>0</v>
      </c>
      <c r="ABE553" s="25">
        <f t="shared" ref="ABE553:ABE561" si="3093">$J553*AAY553</f>
        <v>0</v>
      </c>
      <c r="ABF553" s="25">
        <f t="shared" ref="ABF553:ABF561" si="3094">$K553*AAZ553</f>
        <v>0</v>
      </c>
      <c r="ABG553" s="51"/>
      <c r="ABH553" s="51"/>
      <c r="ABI553" s="51"/>
      <c r="ABJ553" s="25">
        <f t="shared" ref="ABJ553:ABJ561" si="3095">$I553*ABJ$564</f>
        <v>5928.31</v>
      </c>
      <c r="ABK553" s="25">
        <f t="shared" ref="ABK553:ABK561" si="3096">$J553*ABK$564</f>
        <v>6097.54</v>
      </c>
      <c r="ABL553" s="25">
        <f t="shared" ref="ABL553:ABL561" si="3097">$K553*ABL$564</f>
        <v>6097.54</v>
      </c>
      <c r="ABM553" s="51"/>
      <c r="ABN553" s="51"/>
      <c r="ABO553" s="51"/>
      <c r="ABP553" s="25">
        <f t="shared" si="2797"/>
        <v>0</v>
      </c>
      <c r="ABQ553" s="25">
        <f t="shared" si="2798"/>
        <v>0</v>
      </c>
      <c r="ABR553" s="25">
        <f t="shared" si="2799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3098">$I553*ABS553</f>
        <v>0</v>
      </c>
      <c r="ABZ553" s="25">
        <f t="shared" ref="ABZ553:ABZ561" si="3099">$J553*ABT553</f>
        <v>0</v>
      </c>
      <c r="ACA553" s="25">
        <f t="shared" ref="ACA553:ACA561" si="3100">$K553*ABU553</f>
        <v>0</v>
      </c>
      <c r="ACB553" s="51"/>
      <c r="ACC553" s="51"/>
      <c r="ACD553" s="51"/>
      <c r="ACE553" s="25">
        <f t="shared" ref="ACE553:ACE561" si="3101">$I553*ACE$564</f>
        <v>7069.91</v>
      </c>
      <c r="ACF553" s="25">
        <f t="shared" ref="ACF553:ACF561" si="3102">$J553*ACF$564</f>
        <v>7293.57</v>
      </c>
      <c r="ACG553" s="25">
        <f t="shared" ref="ACG553:ACG561" si="3103">$K553*ACG$564</f>
        <v>7293.57</v>
      </c>
      <c r="ACH553" s="51"/>
      <c r="ACI553" s="51"/>
      <c r="ACJ553" s="51"/>
      <c r="ACK553" s="25">
        <f t="shared" si="2800"/>
        <v>0</v>
      </c>
      <c r="ACL553" s="25">
        <f t="shared" si="2801"/>
        <v>0</v>
      </c>
      <c r="ACM553" s="25">
        <f t="shared" si="2802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3104">$I553*ACN553</f>
        <v>0</v>
      </c>
      <c r="ACU553" s="25">
        <f t="shared" ref="ACU553:ACU561" si="3105">$J553*ACO553</f>
        <v>0</v>
      </c>
      <c r="ACV553" s="25">
        <f t="shared" ref="ACV553:ACV561" si="3106">$K553*ACP553</f>
        <v>0</v>
      </c>
      <c r="ACW553" s="51"/>
      <c r="ACX553" s="51"/>
      <c r="ACY553" s="51"/>
      <c r="ACZ553" s="25">
        <f t="shared" ref="ACZ553:ACZ561" si="3107">$I553*ACZ$564</f>
        <v>7597.01</v>
      </c>
      <c r="ADA553" s="25">
        <f t="shared" ref="ADA553:ADA561" si="3108">$J553*ADA$564</f>
        <v>7842</v>
      </c>
      <c r="ADB553" s="25">
        <f t="shared" ref="ADB553:ADB561" si="3109">$K553*ADB$564</f>
        <v>7842</v>
      </c>
      <c r="ADC553" s="51"/>
      <c r="ADD553" s="51"/>
      <c r="ADE553" s="51"/>
      <c r="ADF553" s="25">
        <f t="shared" si="2803"/>
        <v>0</v>
      </c>
      <c r="ADG553" s="25">
        <f t="shared" si="2804"/>
        <v>0</v>
      </c>
      <c r="ADH553" s="25">
        <f t="shared" si="2805"/>
        <v>0</v>
      </c>
      <c r="ADI553" s="30"/>
      <c r="ADJ553" s="30"/>
      <c r="ADK553" s="30"/>
      <c r="ADL553" s="51"/>
      <c r="ADM553" s="51"/>
      <c r="ADN553" s="51"/>
      <c r="ADO553" s="25">
        <f t="shared" ref="ADO553:ADO561" si="3110">$I553*ADI553</f>
        <v>0</v>
      </c>
      <c r="ADP553" s="25">
        <f t="shared" ref="ADP553:ADP561" si="3111">$J553*ADJ553</f>
        <v>0</v>
      </c>
      <c r="ADQ553" s="25">
        <f t="shared" ref="ADQ553:ADQ561" si="3112">$K553*ADK553</f>
        <v>0</v>
      </c>
      <c r="ADR553" s="51"/>
      <c r="ADS553" s="51"/>
      <c r="ADT553" s="51"/>
      <c r="ADU553" s="25">
        <f t="shared" ref="ADU553:ADU561" si="3113">$I553*ADU$564</f>
        <v>5211.38</v>
      </c>
      <c r="ADV553" s="25">
        <f t="shared" ref="ADV553:ADV561" si="3114">$J553*ADV$564</f>
        <v>6520.53</v>
      </c>
      <c r="ADW553" s="25">
        <f t="shared" ref="ADW553:ADW561" si="3115">$K553*ADW$564</f>
        <v>6520.53</v>
      </c>
      <c r="ADX553" s="51"/>
      <c r="ADY553" s="51"/>
      <c r="ADZ553" s="51"/>
      <c r="AEA553" s="25">
        <f t="shared" si="2806"/>
        <v>0</v>
      </c>
      <c r="AEB553" s="25">
        <f t="shared" si="2807"/>
        <v>0</v>
      </c>
      <c r="AEC553" s="25">
        <f t="shared" si="2808"/>
        <v>0</v>
      </c>
      <c r="AED553" s="30"/>
      <c r="AEE553" s="30"/>
      <c r="AEF553" s="30"/>
      <c r="AEG553" s="51"/>
      <c r="AEH553" s="51"/>
      <c r="AEI553" s="51"/>
      <c r="AEJ553" s="25">
        <f t="shared" ref="AEJ553:AEJ561" si="3116">$I553*AED553</f>
        <v>0</v>
      </c>
      <c r="AEK553" s="25">
        <f t="shared" ref="AEK553:AEK561" si="3117">$J553*AEE553</f>
        <v>0</v>
      </c>
      <c r="AEL553" s="25">
        <f t="shared" ref="AEL553:AEL561" si="3118">$K553*AEF553</f>
        <v>0</v>
      </c>
      <c r="AEM553" s="51"/>
      <c r="AEN553" s="51"/>
      <c r="AEO553" s="51"/>
      <c r="AEP553" s="25">
        <f t="shared" ref="AEP553:AEP561" si="3119">$I553*AEP$564</f>
        <v>8083.26</v>
      </c>
      <c r="AEQ553" s="25">
        <f t="shared" ref="AEQ553:AEQ561" si="3120">$J553*AEQ$564</f>
        <v>8327.0400000000009</v>
      </c>
      <c r="AER553" s="25">
        <f t="shared" ref="AER553:AER561" si="3121">$K553*AER$564</f>
        <v>8327.0400000000009</v>
      </c>
      <c r="AES553" s="51"/>
      <c r="AET553" s="51"/>
      <c r="AEU553" s="51"/>
      <c r="AEV553" s="25">
        <f t="shared" si="2809"/>
        <v>0</v>
      </c>
      <c r="AEW553" s="25">
        <f t="shared" si="2810"/>
        <v>0</v>
      </c>
      <c r="AEX553" s="25">
        <f t="shared" si="2811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3122">$I553*AEY553</f>
        <v>0</v>
      </c>
      <c r="AFF553" s="25">
        <f t="shared" ref="AFF553:AFF561" si="3123">$J553*AEZ553</f>
        <v>0</v>
      </c>
      <c r="AFG553" s="25">
        <f t="shared" ref="AFG553:AFG561" si="3124">$K553*AFA553</f>
        <v>0</v>
      </c>
      <c r="AFH553" s="51"/>
      <c r="AFI553" s="51"/>
      <c r="AFJ553" s="51"/>
      <c r="AFK553" s="25">
        <f t="shared" ref="AFK553:AFK561" si="3125">$I553*AFK$564</f>
        <v>7934.06</v>
      </c>
      <c r="AFL553" s="25">
        <f t="shared" ref="AFL553:AFL561" si="3126">$J553*AFL$564</f>
        <v>8220.4599999999991</v>
      </c>
      <c r="AFM553" s="25">
        <f t="shared" ref="AFM553:AFM561" si="3127">$K553*AFM$564</f>
        <v>8220.4599999999991</v>
      </c>
      <c r="AFN553" s="51"/>
      <c r="AFO553" s="51"/>
      <c r="AFP553" s="51"/>
      <c r="AFQ553" s="25">
        <f t="shared" si="2812"/>
        <v>0</v>
      </c>
      <c r="AFR553" s="25">
        <f t="shared" si="2813"/>
        <v>0</v>
      </c>
      <c r="AFS553" s="25">
        <f t="shared" si="2814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3128">$I553*AFT553</f>
        <v>0</v>
      </c>
      <c r="AGA553" s="25">
        <f t="shared" ref="AGA553:AGA561" si="3129">$J553*AFU553</f>
        <v>0</v>
      </c>
      <c r="AGB553" s="25">
        <f t="shared" ref="AGB553:AGB561" si="3130">$K553*AFV553</f>
        <v>0</v>
      </c>
      <c r="AGC553" s="51"/>
      <c r="AGD553" s="51"/>
      <c r="AGE553" s="51"/>
      <c r="AGF553" s="25">
        <f t="shared" ref="AGF553:AGF561" si="3131">$I553*AGF$564</f>
        <v>8433.7999999999993</v>
      </c>
      <c r="AGG553" s="25">
        <f t="shared" ref="AGG553:AGG561" si="3132">$J553*AGG$564</f>
        <v>8709.58</v>
      </c>
      <c r="AGH553" s="25">
        <f t="shared" ref="AGH553:AGH561" si="3133">$K553*AGH$564</f>
        <v>8709.58</v>
      </c>
      <c r="AGI553" s="51"/>
      <c r="AGJ553" s="51"/>
      <c r="AGK553" s="51"/>
      <c r="AGL553" s="25">
        <f t="shared" si="2815"/>
        <v>0</v>
      </c>
      <c r="AGM553" s="25">
        <f t="shared" si="2816"/>
        <v>0</v>
      </c>
      <c r="AGN553" s="25">
        <f t="shared" si="2817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3134">$I553*AGO553</f>
        <v>0</v>
      </c>
      <c r="AGV553" s="25">
        <f t="shared" ref="AGV553:AGV561" si="3135">$J553*AGP553</f>
        <v>0</v>
      </c>
      <c r="AGW553" s="25">
        <f t="shared" ref="AGW553:AGW561" si="3136">$K553*AGQ553</f>
        <v>0</v>
      </c>
      <c r="AGX553" s="51"/>
      <c r="AGY553" s="51"/>
      <c r="AGZ553" s="51"/>
      <c r="AHA553" s="25">
        <f t="shared" ref="AHA553:AHA561" si="3137">$I553*AHA$564</f>
        <v>11723.11</v>
      </c>
      <c r="AHB553" s="25">
        <f t="shared" ref="AHB553:AHB561" si="3138">$J553*AHB$564</f>
        <v>12131.81</v>
      </c>
      <c r="AHC553" s="25">
        <f t="shared" ref="AHC553:AHC561" si="3139">$K553*AHC$564</f>
        <v>12131.81</v>
      </c>
      <c r="AHD553" s="51"/>
      <c r="AHE553" s="51"/>
      <c r="AHF553" s="51"/>
      <c r="AHG553" s="25">
        <f t="shared" si="2818"/>
        <v>0</v>
      </c>
      <c r="AHH553" s="25">
        <f t="shared" si="2819"/>
        <v>0</v>
      </c>
      <c r="AHI553" s="25">
        <f t="shared" si="2820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3140">$I553*AHJ553</f>
        <v>0</v>
      </c>
      <c r="AHQ553" s="25">
        <f t="shared" ref="AHQ553:AHQ561" si="3141">$J553*AHK553</f>
        <v>0</v>
      </c>
      <c r="AHR553" s="25">
        <f t="shared" ref="AHR553:AHR561" si="3142">$K553*AHL553</f>
        <v>0</v>
      </c>
      <c r="AHS553" s="51"/>
      <c r="AHT553" s="51"/>
      <c r="AHU553" s="51"/>
      <c r="AHV553" s="25">
        <f t="shared" ref="AHV553:AHV561" si="3143">$I553*AHV$564</f>
        <v>7414.69</v>
      </c>
      <c r="AHW553" s="25">
        <f t="shared" ref="AHW553:AHW561" si="3144">$J553*AHW$564</f>
        <v>7663</v>
      </c>
      <c r="AHX553" s="25">
        <f t="shared" ref="AHX553:AHX561" si="3145">$K553*AHX$564</f>
        <v>7663</v>
      </c>
      <c r="AHY553" s="51"/>
      <c r="AHZ553" s="51"/>
      <c r="AIA553" s="51"/>
      <c r="AIB553" s="25">
        <f t="shared" si="2821"/>
        <v>0</v>
      </c>
      <c r="AIC553" s="25">
        <f t="shared" si="2822"/>
        <v>0</v>
      </c>
      <c r="AID553" s="25">
        <f t="shared" si="282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3146">$I553*AIE553</f>
        <v>0</v>
      </c>
      <c r="AIL553" s="25">
        <f t="shared" ref="AIL553:AIL561" si="3147">$J553*AIF553</f>
        <v>0</v>
      </c>
      <c r="AIM553" s="25">
        <f t="shared" ref="AIM553:AIM561" si="3148">$K553*AIG553</f>
        <v>0</v>
      </c>
      <c r="AIN553" s="51"/>
      <c r="AIO553" s="51"/>
      <c r="AIP553" s="51"/>
      <c r="AIQ553" s="25">
        <f t="shared" ref="AIQ553:AIQ561" si="3149">$I553*AIQ$564</f>
        <v>0</v>
      </c>
      <c r="AIR553" s="25">
        <f t="shared" ref="AIR553:AIR561" si="3150">$J553*AIR$564</f>
        <v>0</v>
      </c>
      <c r="AIS553" s="25">
        <f t="shared" ref="AIS553:AIS561" si="3151">$K553*AIS$564</f>
        <v>0</v>
      </c>
      <c r="AIT553" s="51"/>
      <c r="AIU553" s="51"/>
      <c r="AIV553" s="51"/>
      <c r="AIW553" s="25">
        <f t="shared" si="2824"/>
        <v>0</v>
      </c>
      <c r="AIX553" s="25">
        <f t="shared" si="2825"/>
        <v>0</v>
      </c>
      <c r="AIY553" s="25">
        <f t="shared" si="2826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3152">$I553*AIZ553</f>
        <v>0</v>
      </c>
      <c r="AJG553" s="25">
        <f t="shared" ref="AJG553:AJG561" si="3153">$J553*AJA553</f>
        <v>0</v>
      </c>
      <c r="AJH553" s="25">
        <f t="shared" ref="AJH553:AJH561" si="3154">$K553*AJB553</f>
        <v>0</v>
      </c>
      <c r="AJI553" s="51"/>
      <c r="AJJ553" s="51"/>
      <c r="AJK553" s="51"/>
      <c r="AJL553" s="25">
        <f t="shared" ref="AJL553:AJL561" si="3155">$I553*AJL$564</f>
        <v>7941.04</v>
      </c>
      <c r="AJM553" s="25">
        <f t="shared" ref="AJM553:AJM561" si="3156">$J553*AJM$564</f>
        <v>8199.1299999999992</v>
      </c>
      <c r="AJN553" s="25">
        <f t="shared" ref="AJN553:AJN561" si="3157">$K553*AJN$564</f>
        <v>8199.1299999999992</v>
      </c>
      <c r="AJO553" s="51"/>
      <c r="AJP553" s="51"/>
      <c r="AJQ553" s="51"/>
      <c r="AJR553" s="25">
        <f t="shared" si="2827"/>
        <v>0</v>
      </c>
      <c r="AJS553" s="25">
        <f t="shared" si="2828"/>
        <v>0</v>
      </c>
      <c r="AJT553" s="25">
        <f t="shared" si="2829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3158">$I553*AJU553</f>
        <v>0</v>
      </c>
      <c r="AKB553" s="25">
        <f t="shared" ref="AKB553:AKB561" si="3159">$J553*AJV553</f>
        <v>0</v>
      </c>
      <c r="AKC553" s="25">
        <f t="shared" ref="AKC553:AKC561" si="3160">$K553*AJW553</f>
        <v>0</v>
      </c>
      <c r="AKD553" s="51"/>
      <c r="AKE553" s="51"/>
      <c r="AKF553" s="51"/>
      <c r="AKG553" s="25">
        <f t="shared" ref="AKG553:AKG561" si="3161">$I553*AKG$564</f>
        <v>7800.05</v>
      </c>
      <c r="AKH553" s="25">
        <f t="shared" ref="AKH553:AKH561" si="3162">$J553*AKH$564</f>
        <v>8061.97</v>
      </c>
      <c r="AKI553" s="25">
        <f t="shared" ref="AKI553:AKI561" si="3163">$K553*AKI$564</f>
        <v>8061.97</v>
      </c>
      <c r="AKJ553" s="51"/>
      <c r="AKK553" s="51"/>
      <c r="AKL553" s="51"/>
      <c r="AKM553" s="25">
        <f t="shared" si="2830"/>
        <v>0</v>
      </c>
      <c r="AKN553" s="25">
        <f t="shared" si="2831"/>
        <v>0</v>
      </c>
      <c r="AKO553" s="25">
        <f t="shared" si="2832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3164">$I553*AKP553</f>
        <v>0</v>
      </c>
      <c r="AKW553" s="25">
        <f t="shared" ref="AKW553:AKW561" si="3165">$J553*AKQ553</f>
        <v>0</v>
      </c>
      <c r="AKX553" s="25">
        <f t="shared" ref="AKX553:AKX561" si="3166">$K553*AKR553</f>
        <v>0</v>
      </c>
      <c r="AKY553" s="51"/>
      <c r="AKZ553" s="51"/>
      <c r="ALA553" s="51"/>
      <c r="ALB553" s="25">
        <f t="shared" ref="ALB553:ALB561" si="3167">$I553*ALB$564</f>
        <v>7732.67</v>
      </c>
      <c r="ALC553" s="25">
        <f t="shared" ref="ALC553:ALC561" si="3168">$J553*ALC$564</f>
        <v>7986.62</v>
      </c>
      <c r="ALD553" s="25">
        <f t="shared" ref="ALD553:ALD561" si="3169">$K553*ALD$564</f>
        <v>7986.62</v>
      </c>
      <c r="ALE553" s="51"/>
      <c r="ALF553" s="51"/>
      <c r="ALG553" s="51"/>
      <c r="ALH553" s="25">
        <f t="shared" si="2833"/>
        <v>0</v>
      </c>
      <c r="ALI553" s="25">
        <f t="shared" si="2834"/>
        <v>0</v>
      </c>
      <c r="ALJ553" s="25">
        <f t="shared" si="2835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3170">$I553*ALK553</f>
        <v>0</v>
      </c>
      <c r="ALR553" s="25">
        <f t="shared" ref="ALR553:ALR561" si="3171">$J553*ALL553</f>
        <v>0</v>
      </c>
      <c r="ALS553" s="25">
        <f t="shared" ref="ALS553:ALS561" si="3172">$K553*ALM553</f>
        <v>0</v>
      </c>
      <c r="ALT553" s="51"/>
      <c r="ALU553" s="51"/>
      <c r="ALV553" s="51"/>
      <c r="ALW553" s="25">
        <f t="shared" ref="ALW553:ALW561" si="3173">$I553*ALW$564</f>
        <v>9076.3700000000008</v>
      </c>
      <c r="ALX553" s="25">
        <f t="shared" ref="ALX553:ALX561" si="3174">$J553*ALX$564</f>
        <v>9362.6</v>
      </c>
      <c r="ALY553" s="25">
        <f t="shared" ref="ALY553:ALY561" si="3175">$K553*ALY$564</f>
        <v>9362.6</v>
      </c>
      <c r="ALZ553" s="51"/>
      <c r="AMA553" s="51"/>
      <c r="AMB553" s="51"/>
      <c r="AMC553" s="25">
        <f t="shared" si="2836"/>
        <v>0</v>
      </c>
      <c r="AMD553" s="25">
        <f t="shared" si="2837"/>
        <v>0</v>
      </c>
      <c r="AME553" s="25">
        <f t="shared" si="2838"/>
        <v>0</v>
      </c>
      <c r="AMF553" s="30">
        <v>1</v>
      </c>
      <c r="AMG553" s="30">
        <v>1</v>
      </c>
      <c r="AMH553" s="30">
        <v>1</v>
      </c>
      <c r="AMI553" s="51"/>
      <c r="AMJ553" s="51"/>
      <c r="AMK553" s="51"/>
      <c r="AML553" s="25">
        <f t="shared" ref="AML553:AML561" si="3176">$I553*AMF553</f>
        <v>17853.66</v>
      </c>
      <c r="AMM553" s="25">
        <f t="shared" ref="AMM553:AMM561" si="3177">$J553*AMG553</f>
        <v>17853.66</v>
      </c>
      <c r="AMN553" s="25">
        <f t="shared" ref="AMN553:AMN561" si="3178">$K553*AMH553</f>
        <v>17853.66</v>
      </c>
      <c r="AMO553" s="51"/>
      <c r="AMP553" s="51"/>
      <c r="AMQ553" s="51"/>
      <c r="AMR553" s="25">
        <f t="shared" ref="AMR553:AMR561" si="3179">$I553*AMR$564</f>
        <v>7654.44</v>
      </c>
      <c r="AMS553" s="25">
        <f t="shared" ref="AMS553:AMS561" si="3180">$J553*AMS$564</f>
        <v>7891.88</v>
      </c>
      <c r="AMT553" s="25">
        <f t="shared" ref="AMT553:AMT561" si="3181">$K553*AMT$564</f>
        <v>7891.88</v>
      </c>
      <c r="AMU553" s="51"/>
      <c r="AMV553" s="51"/>
      <c r="AMW553" s="51"/>
      <c r="AMX553" s="25">
        <f t="shared" si="2839"/>
        <v>7654.44</v>
      </c>
      <c r="AMY553" s="25">
        <f t="shared" si="2840"/>
        <v>7891.88</v>
      </c>
      <c r="AMZ553" s="25">
        <f t="shared" si="2841"/>
        <v>7891.88</v>
      </c>
      <c r="ANA553" s="30"/>
      <c r="ANB553" s="30"/>
      <c r="ANC553" s="30"/>
      <c r="AND553" s="51"/>
      <c r="ANE553" s="51"/>
      <c r="ANF553" s="51"/>
      <c r="ANG553" s="25">
        <f t="shared" ref="ANG553:ANG561" si="3182">$I553*ANA553</f>
        <v>0</v>
      </c>
      <c r="ANH553" s="25">
        <f t="shared" ref="ANH553:ANH561" si="3183">$J553*ANB553</f>
        <v>0</v>
      </c>
      <c r="ANI553" s="25">
        <f t="shared" ref="ANI553:ANI561" si="3184">$K553*ANC553</f>
        <v>0</v>
      </c>
      <c r="ANJ553" s="51"/>
      <c r="ANK553" s="51"/>
      <c r="ANL553" s="51"/>
      <c r="ANM553" s="25">
        <f t="shared" ref="ANM553:ANM561" si="3185">$I553*ANM$564</f>
        <v>8308.67</v>
      </c>
      <c r="ANN553" s="25">
        <f t="shared" ref="ANN553:ANN561" si="3186">$J553*ANN$564</f>
        <v>0</v>
      </c>
      <c r="ANO553" s="25">
        <f t="shared" ref="ANO553:ANO561" si="3187">$K553*ANO$564</f>
        <v>0</v>
      </c>
      <c r="ANP553" s="51"/>
      <c r="ANQ553" s="51"/>
      <c r="ANR553" s="51"/>
      <c r="ANS553" s="25">
        <f t="shared" si="2842"/>
        <v>0</v>
      </c>
      <c r="ANT553" s="25">
        <f t="shared" si="2843"/>
        <v>0</v>
      </c>
      <c r="ANU553" s="25">
        <f t="shared" si="2844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3188">$I553*ANV553</f>
        <v>0</v>
      </c>
      <c r="AOC553" s="25">
        <f t="shared" ref="AOC553:AOC561" si="3189">$J553*ANW553</f>
        <v>0</v>
      </c>
      <c r="AOD553" s="25">
        <f t="shared" ref="AOD553:AOD561" si="3190">$K553*ANX553</f>
        <v>0</v>
      </c>
      <c r="AOE553" s="51"/>
      <c r="AOF553" s="51"/>
      <c r="AOG553" s="51"/>
      <c r="AOH553" s="25">
        <f t="shared" ref="AOH553:AOH561" si="3191">$I553*AOH$564</f>
        <v>7927.2</v>
      </c>
      <c r="AOI553" s="25">
        <f t="shared" ref="AOI553:AOI561" si="3192">$J553*AOI$564</f>
        <v>8174.36</v>
      </c>
      <c r="AOJ553" s="25">
        <f t="shared" ref="AOJ553:AOJ561" si="3193">$K553*AOJ$564</f>
        <v>8174.36</v>
      </c>
      <c r="AOK553" s="51"/>
      <c r="AOL553" s="51"/>
      <c r="AOM553" s="51"/>
      <c r="AON553" s="25">
        <f t="shared" si="2845"/>
        <v>0</v>
      </c>
      <c r="AOO553" s="25">
        <f t="shared" si="2846"/>
        <v>0</v>
      </c>
      <c r="AOP553" s="25">
        <f t="shared" si="2847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3194">$I553*AOQ553</f>
        <v>0</v>
      </c>
      <c r="AOX553" s="25">
        <f t="shared" ref="AOX553:AOX561" si="3195">$J553*AOR553</f>
        <v>0</v>
      </c>
      <c r="AOY553" s="25">
        <f t="shared" ref="AOY553:AOY561" si="3196">$K553*AOS553</f>
        <v>0</v>
      </c>
      <c r="AOZ553" s="51"/>
      <c r="APA553" s="51"/>
      <c r="APB553" s="51"/>
      <c r="APC553" s="25">
        <f t="shared" ref="APC553:APC561" si="3197">$I553*APC$564</f>
        <v>9033.01</v>
      </c>
      <c r="APD553" s="25">
        <f t="shared" ref="APD553:APD561" si="3198">$J553*APD$564</f>
        <v>9314.26</v>
      </c>
      <c r="APE553" s="25">
        <f t="shared" ref="APE553:APE561" si="3199">$K553*APE$564</f>
        <v>9314.26</v>
      </c>
      <c r="APF553" s="51"/>
      <c r="APG553" s="51"/>
      <c r="APH553" s="51"/>
      <c r="API553" s="25">
        <f t="shared" si="2848"/>
        <v>0</v>
      </c>
      <c r="APJ553" s="25">
        <f t="shared" si="2849"/>
        <v>0</v>
      </c>
      <c r="APK553" s="25">
        <f t="shared" si="2850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3200">$I553*APL553</f>
        <v>0</v>
      </c>
      <c r="APS553" s="25">
        <f t="shared" ref="APS553:APS561" si="3201">$J553*APM553</f>
        <v>0</v>
      </c>
      <c r="APT553" s="25">
        <f t="shared" ref="APT553:APT561" si="3202">$K553*APN553</f>
        <v>0</v>
      </c>
      <c r="APU553" s="51"/>
      <c r="APV553" s="51"/>
      <c r="APW553" s="51"/>
      <c r="APX553" s="25">
        <f t="shared" ref="APX553:APX561" si="3203">$I553*APX$564</f>
        <v>7786</v>
      </c>
      <c r="APY553" s="25">
        <f t="shared" ref="APY553:APY561" si="3204">$J553*APY$564</f>
        <v>8039.38</v>
      </c>
      <c r="APZ553" s="25">
        <f t="shared" ref="APZ553:APZ561" si="3205">$K553*APZ$564</f>
        <v>8039.38</v>
      </c>
      <c r="AQA553" s="51"/>
      <c r="AQB553" s="51"/>
      <c r="AQC553" s="51"/>
      <c r="AQD553" s="25">
        <f t="shared" si="2851"/>
        <v>0</v>
      </c>
      <c r="AQE553" s="25">
        <f t="shared" si="2852"/>
        <v>0</v>
      </c>
      <c r="AQF553" s="25">
        <f t="shared" si="285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3206">$I553*AQG553</f>
        <v>0</v>
      </c>
      <c r="AQN553" s="25">
        <f t="shared" ref="AQN553:AQN561" si="3207">$J553*AQH553</f>
        <v>0</v>
      </c>
      <c r="AQO553" s="25">
        <f t="shared" ref="AQO553:AQO561" si="3208">$K553*AQI553</f>
        <v>0</v>
      </c>
      <c r="AQP553" s="51"/>
      <c r="AQQ553" s="51"/>
      <c r="AQR553" s="51"/>
      <c r="AQS553" s="25">
        <f t="shared" ref="AQS553:AQS561" si="3209">$I553*AQS$564</f>
        <v>7155.27</v>
      </c>
      <c r="AQT553" s="25">
        <f t="shared" ref="AQT553:AQT561" si="3210">$J553*AQT$564</f>
        <v>7397.62</v>
      </c>
      <c r="AQU553" s="25">
        <f t="shared" ref="AQU553:AQU561" si="3211">$K553*AQU$564</f>
        <v>7397.62</v>
      </c>
      <c r="AQV553" s="51"/>
      <c r="AQW553" s="51"/>
      <c r="AQX553" s="51"/>
      <c r="AQY553" s="25">
        <f t="shared" si="2854"/>
        <v>0</v>
      </c>
      <c r="AQZ553" s="25">
        <f t="shared" si="2855"/>
        <v>0</v>
      </c>
      <c r="ARA553" s="25">
        <f t="shared" si="2856"/>
        <v>0</v>
      </c>
      <c r="ARB553" s="30">
        <v>1</v>
      </c>
      <c r="ARC553" s="30">
        <v>1</v>
      </c>
      <c r="ARD553" s="30">
        <v>1</v>
      </c>
      <c r="ARE553" s="51"/>
      <c r="ARF553" s="51"/>
      <c r="ARG553" s="51"/>
      <c r="ARH553" s="25">
        <f t="shared" ref="ARH553:ARH561" si="3212">$I553*ARB553</f>
        <v>17853.66</v>
      </c>
      <c r="ARI553" s="25">
        <f t="shared" ref="ARI553:ARI561" si="3213">$J553*ARC553</f>
        <v>17853.66</v>
      </c>
      <c r="ARJ553" s="25">
        <f t="shared" ref="ARJ553:ARJ561" si="3214">$K553*ARD553</f>
        <v>17853.66</v>
      </c>
      <c r="ARK553" s="51"/>
      <c r="ARL553" s="51"/>
      <c r="ARM553" s="51"/>
      <c r="ARN553" s="25">
        <f t="shared" ref="ARN553:ARN561" si="3215">$I553*ARN$564</f>
        <v>7313.05</v>
      </c>
      <c r="ARO553" s="25">
        <f t="shared" ref="ARO553:ARO561" si="3216">$J553*ARO$564</f>
        <v>7525.72</v>
      </c>
      <c r="ARP553" s="25">
        <f t="shared" ref="ARP553:ARP561" si="3217">$K553*ARP$564</f>
        <v>7525.72</v>
      </c>
      <c r="ARQ553" s="51"/>
      <c r="ARR553" s="51"/>
      <c r="ARS553" s="51"/>
      <c r="ART553" s="25">
        <f t="shared" si="2857"/>
        <v>7313.05</v>
      </c>
      <c r="ARU553" s="25">
        <f t="shared" si="2858"/>
        <v>7525.72</v>
      </c>
      <c r="ARV553" s="25">
        <f t="shared" si="2859"/>
        <v>7525.72</v>
      </c>
      <c r="ARW553" s="30"/>
      <c r="ARX553" s="30"/>
      <c r="ARY553" s="30"/>
      <c r="ARZ553" s="51"/>
      <c r="ASA553" s="51"/>
      <c r="ASB553" s="51"/>
      <c r="ASC553" s="25">
        <f t="shared" ref="ASC553:ASC561" si="3218">$I553*ARW553</f>
        <v>0</v>
      </c>
      <c r="ASD553" s="25">
        <f t="shared" ref="ASD553:ASD561" si="3219">$J553*ARX553</f>
        <v>0</v>
      </c>
      <c r="ASE553" s="25">
        <f t="shared" ref="ASE553:ASE561" si="3220">$K553*ARY553</f>
        <v>0</v>
      </c>
      <c r="ASF553" s="51"/>
      <c r="ASG553" s="51"/>
      <c r="ASH553" s="51"/>
      <c r="ASI553" s="25">
        <f t="shared" ref="ASI553:ASI561" si="3221">$I553*ASI$564</f>
        <v>7822.45</v>
      </c>
      <c r="ASJ553" s="25">
        <f t="shared" ref="ASJ553:ASJ561" si="3222">$J553*ASJ$564</f>
        <v>7043.99</v>
      </c>
      <c r="ASK553" s="25">
        <f t="shared" ref="ASK553:ASK561" si="3223">$K553*ASK$564</f>
        <v>7043.99</v>
      </c>
      <c r="ASL553" s="51"/>
      <c r="ASM553" s="51"/>
      <c r="ASN553" s="51"/>
      <c r="ASO553" s="25">
        <f t="shared" si="2860"/>
        <v>0</v>
      </c>
      <c r="ASP553" s="25">
        <f t="shared" si="2861"/>
        <v>0</v>
      </c>
      <c r="ASQ553" s="25">
        <f t="shared" si="2862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3224">$I553*ASR553</f>
        <v>0</v>
      </c>
      <c r="ASY553" s="25">
        <f t="shared" ref="ASY553:ASY561" si="3225">$J553*ASS553</f>
        <v>0</v>
      </c>
      <c r="ASZ553" s="25">
        <f t="shared" ref="ASZ553:ASZ561" si="3226">$K553*AST553</f>
        <v>0</v>
      </c>
      <c r="ATA553" s="51"/>
      <c r="ATB553" s="51"/>
      <c r="ATC553" s="51"/>
      <c r="ATD553" s="25">
        <f t="shared" ref="ATD553:ATD561" si="3227">$I553*ATD$564</f>
        <v>6874.74</v>
      </c>
      <c r="ATE553" s="25">
        <f t="shared" ref="ATE553:ATE561" si="3228">$J553*ATE$564</f>
        <v>7085.24</v>
      </c>
      <c r="ATF553" s="25">
        <f t="shared" ref="ATF553:ATF561" si="3229">$K553*ATF$564</f>
        <v>7085.24</v>
      </c>
      <c r="ATG553" s="51"/>
      <c r="ATH553" s="51"/>
      <c r="ATI553" s="51"/>
      <c r="ATJ553" s="25">
        <f t="shared" si="2863"/>
        <v>0</v>
      </c>
      <c r="ATK553" s="25">
        <f t="shared" si="2864"/>
        <v>0</v>
      </c>
      <c r="ATL553" s="25">
        <f t="shared" si="2865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3230">$I553*ATM553</f>
        <v>0</v>
      </c>
      <c r="ATT553" s="25">
        <f t="shared" ref="ATT553:ATT561" si="3231">$J553*ATN553</f>
        <v>0</v>
      </c>
      <c r="ATU553" s="25">
        <f t="shared" ref="ATU553:ATU561" si="3232">$K553*ATO553</f>
        <v>0</v>
      </c>
      <c r="ATV553" s="51"/>
      <c r="ATW553" s="51"/>
      <c r="ATX553" s="51"/>
      <c r="ATY553" s="25">
        <f t="shared" ref="ATY553:ATY561" si="3233">$I553*ATY$564</f>
        <v>7695.1</v>
      </c>
      <c r="ATZ553" s="25">
        <f t="shared" ref="ATZ553:ATZ561" si="3234">$J553*ATZ$564</f>
        <v>6056.94</v>
      </c>
      <c r="AUA553" s="25">
        <f t="shared" ref="AUA553:AUA561" si="3235">$K553*AUA$564</f>
        <v>6056.94</v>
      </c>
      <c r="AUB553" s="51"/>
      <c r="AUC553" s="51"/>
      <c r="AUD553" s="51"/>
      <c r="AUE553" s="25">
        <f t="shared" si="2866"/>
        <v>0</v>
      </c>
      <c r="AUF553" s="25">
        <f t="shared" si="2867"/>
        <v>0</v>
      </c>
      <c r="AUG553" s="25">
        <f t="shared" si="2868"/>
        <v>0</v>
      </c>
      <c r="AUH553" s="30">
        <v>1</v>
      </c>
      <c r="AUI553" s="30">
        <v>1</v>
      </c>
      <c r="AUJ553" s="30">
        <v>1</v>
      </c>
      <c r="AUK553" s="51"/>
      <c r="AUL553" s="51"/>
      <c r="AUM553" s="51"/>
      <c r="AUN553" s="25">
        <f t="shared" ref="AUN553:AUN561" si="3236">$I553*AUH553</f>
        <v>17853.66</v>
      </c>
      <c r="AUO553" s="25">
        <f t="shared" ref="AUO553:AUO561" si="3237">$J553*AUI553</f>
        <v>17853.66</v>
      </c>
      <c r="AUP553" s="25">
        <f t="shared" ref="AUP553:AUP561" si="3238">$K553*AUJ553</f>
        <v>17853.66</v>
      </c>
      <c r="AUQ553" s="51"/>
      <c r="AUR553" s="51"/>
      <c r="AUS553" s="51"/>
      <c r="AUT553" s="25">
        <f t="shared" ref="AUT553:AUT561" si="3239">$I553*AUT$564</f>
        <v>8220.64</v>
      </c>
      <c r="AUU553" s="25">
        <f t="shared" ref="AUU553:AUU561" si="3240">$J553*AUU$564</f>
        <v>6572.95</v>
      </c>
      <c r="AUV553" s="25">
        <f t="shared" ref="AUV553:AUV561" si="3241">$K553*AUV$564</f>
        <v>6572.95</v>
      </c>
      <c r="AUW553" s="51"/>
      <c r="AUX553" s="51"/>
      <c r="AUY553" s="51"/>
      <c r="AUZ553" s="25">
        <f t="shared" si="2869"/>
        <v>8220.64</v>
      </c>
      <c r="AVA553" s="25">
        <f t="shared" si="2870"/>
        <v>6572.95</v>
      </c>
      <c r="AVB553" s="25">
        <f t="shared" si="2871"/>
        <v>6572.95</v>
      </c>
      <c r="AVC553" s="59">
        <f t="shared" si="2872"/>
        <v>4</v>
      </c>
      <c r="AVD553" s="59">
        <f t="shared" si="2873"/>
        <v>4</v>
      </c>
      <c r="AVE553" s="59">
        <f t="shared" si="2874"/>
        <v>4</v>
      </c>
      <c r="AVF553" s="25">
        <f t="shared" si="2875"/>
        <v>0</v>
      </c>
      <c r="AVG553" s="25">
        <f t="shared" si="2876"/>
        <v>0</v>
      </c>
      <c r="AVH553" s="25">
        <f t="shared" si="2877"/>
        <v>0</v>
      </c>
      <c r="AVI553" s="25">
        <f t="shared" si="2878"/>
        <v>71414.64</v>
      </c>
      <c r="AVJ553" s="25">
        <f t="shared" si="2879"/>
        <v>71414.64</v>
      </c>
      <c r="AVK553" s="25">
        <f t="shared" si="2880"/>
        <v>71414.64</v>
      </c>
      <c r="AVL553" s="51"/>
      <c r="AVM553" s="51"/>
      <c r="AVN553" s="51"/>
      <c r="AVO553" s="25"/>
      <c r="AVP553" s="25"/>
      <c r="AVQ553" s="25"/>
      <c r="AVR553" s="25">
        <f t="shared" si="2881"/>
        <v>0</v>
      </c>
      <c r="AVS553" s="25">
        <f t="shared" si="2882"/>
        <v>0</v>
      </c>
      <c r="AVT553" s="25">
        <f t="shared" si="2883"/>
        <v>0</v>
      </c>
      <c r="AVU553" s="25">
        <f t="shared" si="2884"/>
        <v>30165.16</v>
      </c>
      <c r="AVV553" s="25">
        <f t="shared" si="2885"/>
        <v>29207.31</v>
      </c>
      <c r="AVW553" s="25">
        <f t="shared" si="2886"/>
        <v>29207.31</v>
      </c>
    </row>
    <row r="554" spans="1:1271" ht="24">
      <c r="A554" s="8" t="s">
        <v>183</v>
      </c>
      <c r="B554" s="88" t="s">
        <v>88</v>
      </c>
      <c r="C554" s="5"/>
      <c r="D554" s="99"/>
      <c r="E554" s="77"/>
      <c r="F554" s="38"/>
      <c r="G554" s="38"/>
      <c r="H554" s="38"/>
      <c r="I554" s="25">
        <f t="shared" si="2887"/>
        <v>17853.66</v>
      </c>
      <c r="J554" s="25">
        <f t="shared" si="2887"/>
        <v>17853.66</v>
      </c>
      <c r="K554" s="25">
        <f t="shared" si="2887"/>
        <v>17853.66</v>
      </c>
      <c r="L554" s="30"/>
      <c r="M554" s="30"/>
      <c r="N554" s="30"/>
      <c r="O554" s="51"/>
      <c r="P554" s="51"/>
      <c r="Q554" s="51"/>
      <c r="R554" s="25">
        <f t="shared" si="2888"/>
        <v>0</v>
      </c>
      <c r="S554" s="25">
        <f t="shared" si="2889"/>
        <v>0</v>
      </c>
      <c r="T554" s="25">
        <f t="shared" si="2890"/>
        <v>0</v>
      </c>
      <c r="U554" s="51"/>
      <c r="V554" s="51"/>
      <c r="W554" s="51"/>
      <c r="X554" s="25">
        <f t="shared" si="2891"/>
        <v>14285.82</v>
      </c>
      <c r="Y554" s="25">
        <f t="shared" si="2892"/>
        <v>0</v>
      </c>
      <c r="Z554" s="25">
        <f t="shared" si="2893"/>
        <v>0</v>
      </c>
      <c r="AA554" s="51"/>
      <c r="AB554" s="51"/>
      <c r="AC554" s="51"/>
      <c r="AD554" s="25">
        <f t="shared" si="2697"/>
        <v>0</v>
      </c>
      <c r="AE554" s="25">
        <f t="shared" si="2697"/>
        <v>0</v>
      </c>
      <c r="AF554" s="25">
        <f t="shared" si="2697"/>
        <v>0</v>
      </c>
      <c r="AG554" s="30"/>
      <c r="AH554" s="30"/>
      <c r="AI554" s="30"/>
      <c r="AJ554" s="51"/>
      <c r="AK554" s="51"/>
      <c r="AL554" s="51"/>
      <c r="AM554" s="25">
        <f t="shared" si="2894"/>
        <v>0</v>
      </c>
      <c r="AN554" s="25">
        <f t="shared" si="2895"/>
        <v>0</v>
      </c>
      <c r="AO554" s="25">
        <f t="shared" si="2896"/>
        <v>0</v>
      </c>
      <c r="AP554" s="51"/>
      <c r="AQ554" s="51"/>
      <c r="AR554" s="51"/>
      <c r="AS554" s="25">
        <f t="shared" si="2897"/>
        <v>8767.93</v>
      </c>
      <c r="AT554" s="25">
        <f t="shared" si="2898"/>
        <v>6762.23</v>
      </c>
      <c r="AU554" s="25">
        <f t="shared" si="2899"/>
        <v>6762.23</v>
      </c>
      <c r="AV554" s="51"/>
      <c r="AW554" s="51"/>
      <c r="AX554" s="51"/>
      <c r="AY554" s="25">
        <f t="shared" si="2698"/>
        <v>0</v>
      </c>
      <c r="AZ554" s="25">
        <f t="shared" si="2699"/>
        <v>0</v>
      </c>
      <c r="BA554" s="25">
        <f t="shared" si="2700"/>
        <v>0</v>
      </c>
      <c r="BB554" s="30"/>
      <c r="BC554" s="30"/>
      <c r="BD554" s="30"/>
      <c r="BE554" s="51"/>
      <c r="BF554" s="51"/>
      <c r="BG554" s="51"/>
      <c r="BH554" s="25">
        <f t="shared" si="2900"/>
        <v>0</v>
      </c>
      <c r="BI554" s="25">
        <f t="shared" si="2901"/>
        <v>0</v>
      </c>
      <c r="BJ554" s="25">
        <f t="shared" si="2902"/>
        <v>0</v>
      </c>
      <c r="BK554" s="51"/>
      <c r="BL554" s="51"/>
      <c r="BM554" s="51"/>
      <c r="BN554" s="25">
        <f t="shared" si="2903"/>
        <v>8718.74</v>
      </c>
      <c r="BO554" s="25">
        <f t="shared" si="2904"/>
        <v>9044.3799999999992</v>
      </c>
      <c r="BP554" s="25">
        <f t="shared" si="2905"/>
        <v>9044.3799999999992</v>
      </c>
      <c r="BQ554" s="51"/>
      <c r="BR554" s="51"/>
      <c r="BS554" s="51"/>
      <c r="BT554" s="25">
        <f t="shared" si="2701"/>
        <v>0</v>
      </c>
      <c r="BU554" s="25">
        <f t="shared" si="2702"/>
        <v>0</v>
      </c>
      <c r="BV554" s="25">
        <f t="shared" si="2703"/>
        <v>0</v>
      </c>
      <c r="BW554" s="30"/>
      <c r="BX554" s="30"/>
      <c r="BY554" s="30"/>
      <c r="BZ554" s="51"/>
      <c r="CA554" s="51"/>
      <c r="CB554" s="51"/>
      <c r="CC554" s="25">
        <f t="shared" si="2906"/>
        <v>0</v>
      </c>
      <c r="CD554" s="25">
        <f t="shared" si="2907"/>
        <v>0</v>
      </c>
      <c r="CE554" s="25">
        <f t="shared" si="2908"/>
        <v>0</v>
      </c>
      <c r="CF554" s="51"/>
      <c r="CG554" s="51"/>
      <c r="CH554" s="51"/>
      <c r="CI554" s="25">
        <f t="shared" si="2909"/>
        <v>0</v>
      </c>
      <c r="CJ554" s="25">
        <f t="shared" si="2910"/>
        <v>0</v>
      </c>
      <c r="CK554" s="25">
        <f t="shared" si="2911"/>
        <v>0</v>
      </c>
      <c r="CL554" s="51"/>
      <c r="CM554" s="51"/>
      <c r="CN554" s="51"/>
      <c r="CO554" s="25">
        <f t="shared" si="2704"/>
        <v>0</v>
      </c>
      <c r="CP554" s="25">
        <f t="shared" si="2705"/>
        <v>0</v>
      </c>
      <c r="CQ554" s="25">
        <f t="shared" si="2706"/>
        <v>0</v>
      </c>
      <c r="CR554" s="30"/>
      <c r="CS554" s="30"/>
      <c r="CT554" s="30"/>
      <c r="CU554" s="51"/>
      <c r="CV554" s="51"/>
      <c r="CW554" s="51"/>
      <c r="CX554" s="25">
        <f t="shared" si="2912"/>
        <v>0</v>
      </c>
      <c r="CY554" s="25">
        <f t="shared" si="2913"/>
        <v>0</v>
      </c>
      <c r="CZ554" s="25">
        <f t="shared" si="2914"/>
        <v>0</v>
      </c>
      <c r="DA554" s="51"/>
      <c r="DB554" s="51"/>
      <c r="DC554" s="51"/>
      <c r="DD554" s="25">
        <f t="shared" si="2915"/>
        <v>9713.59</v>
      </c>
      <c r="DE554" s="25">
        <f t="shared" si="2916"/>
        <v>10088.64</v>
      </c>
      <c r="DF554" s="25">
        <f t="shared" si="2917"/>
        <v>10088.64</v>
      </c>
      <c r="DG554" s="51"/>
      <c r="DH554" s="51"/>
      <c r="DI554" s="51"/>
      <c r="DJ554" s="25">
        <f t="shared" si="2707"/>
        <v>0</v>
      </c>
      <c r="DK554" s="25">
        <f t="shared" si="2708"/>
        <v>0</v>
      </c>
      <c r="DL554" s="25">
        <f t="shared" si="2709"/>
        <v>0</v>
      </c>
      <c r="DM554" s="30"/>
      <c r="DN554" s="30"/>
      <c r="DO554" s="30"/>
      <c r="DP554" s="51"/>
      <c r="DQ554" s="51"/>
      <c r="DR554" s="51"/>
      <c r="DS554" s="25">
        <f t="shared" si="2918"/>
        <v>0</v>
      </c>
      <c r="DT554" s="25">
        <f t="shared" si="2919"/>
        <v>0</v>
      </c>
      <c r="DU554" s="25">
        <f t="shared" si="2920"/>
        <v>0</v>
      </c>
      <c r="DV554" s="51"/>
      <c r="DW554" s="51"/>
      <c r="DX554" s="51"/>
      <c r="DY554" s="25">
        <f t="shared" si="2921"/>
        <v>10208.02</v>
      </c>
      <c r="DZ554" s="25">
        <f t="shared" si="2922"/>
        <v>10573.94</v>
      </c>
      <c r="EA554" s="25">
        <f t="shared" si="2923"/>
        <v>10573.94</v>
      </c>
      <c r="EB554" s="51"/>
      <c r="EC554" s="51"/>
      <c r="ED554" s="51"/>
      <c r="EE554" s="25">
        <f t="shared" si="2710"/>
        <v>0</v>
      </c>
      <c r="EF554" s="25">
        <f t="shared" si="2711"/>
        <v>0</v>
      </c>
      <c r="EG554" s="25">
        <f t="shared" si="2712"/>
        <v>0</v>
      </c>
      <c r="EH554" s="30"/>
      <c r="EI554" s="30"/>
      <c r="EJ554" s="30"/>
      <c r="EK554" s="51"/>
      <c r="EL554" s="51"/>
      <c r="EM554" s="51"/>
      <c r="EN554" s="25">
        <f t="shared" si="2924"/>
        <v>0</v>
      </c>
      <c r="EO554" s="25">
        <f t="shared" si="2925"/>
        <v>0</v>
      </c>
      <c r="EP554" s="25">
        <f t="shared" si="2926"/>
        <v>0</v>
      </c>
      <c r="EQ554" s="51"/>
      <c r="ER554" s="51"/>
      <c r="ES554" s="51"/>
      <c r="ET554" s="25">
        <f t="shared" si="2927"/>
        <v>10452.879999999999</v>
      </c>
      <c r="EU554" s="25">
        <f t="shared" si="2928"/>
        <v>10757.65</v>
      </c>
      <c r="EV554" s="25">
        <f t="shared" si="2929"/>
        <v>10757.65</v>
      </c>
      <c r="EW554" s="51"/>
      <c r="EX554" s="51"/>
      <c r="EY554" s="51"/>
      <c r="EZ554" s="25">
        <f t="shared" si="2713"/>
        <v>0</v>
      </c>
      <c r="FA554" s="25">
        <f t="shared" si="2714"/>
        <v>0</v>
      </c>
      <c r="FB554" s="25">
        <f t="shared" si="2715"/>
        <v>0</v>
      </c>
      <c r="FC554" s="30"/>
      <c r="FD554" s="30"/>
      <c r="FE554" s="30"/>
      <c r="FF554" s="51"/>
      <c r="FG554" s="51"/>
      <c r="FH554" s="51"/>
      <c r="FI554" s="25">
        <f t="shared" si="2930"/>
        <v>0</v>
      </c>
      <c r="FJ554" s="25">
        <f t="shared" si="2931"/>
        <v>0</v>
      </c>
      <c r="FK554" s="25">
        <f t="shared" si="2932"/>
        <v>0</v>
      </c>
      <c r="FL554" s="51"/>
      <c r="FM554" s="51"/>
      <c r="FN554" s="51"/>
      <c r="FO554" s="25">
        <f t="shared" si="2933"/>
        <v>7650.47</v>
      </c>
      <c r="FP554" s="25">
        <f t="shared" si="2934"/>
        <v>7910.22</v>
      </c>
      <c r="FQ554" s="25">
        <f t="shared" si="2935"/>
        <v>7910.22</v>
      </c>
      <c r="FR554" s="51"/>
      <c r="FS554" s="51"/>
      <c r="FT554" s="51"/>
      <c r="FU554" s="25">
        <f t="shared" si="2716"/>
        <v>0</v>
      </c>
      <c r="FV554" s="25">
        <f t="shared" si="2717"/>
        <v>0</v>
      </c>
      <c r="FW554" s="25">
        <f t="shared" si="2718"/>
        <v>0</v>
      </c>
      <c r="FX554" s="30"/>
      <c r="FY554" s="30"/>
      <c r="FZ554" s="30"/>
      <c r="GA554" s="51"/>
      <c r="GB554" s="51"/>
      <c r="GC554" s="51"/>
      <c r="GD554" s="25">
        <f t="shared" si="2936"/>
        <v>0</v>
      </c>
      <c r="GE554" s="25">
        <f t="shared" si="2937"/>
        <v>0</v>
      </c>
      <c r="GF554" s="25">
        <f t="shared" si="2938"/>
        <v>0</v>
      </c>
      <c r="GG554" s="51"/>
      <c r="GH554" s="51"/>
      <c r="GI554" s="51"/>
      <c r="GJ554" s="25">
        <f t="shared" si="2939"/>
        <v>0</v>
      </c>
      <c r="GK554" s="25">
        <f t="shared" si="2940"/>
        <v>0</v>
      </c>
      <c r="GL554" s="25">
        <f t="shared" si="2941"/>
        <v>0</v>
      </c>
      <c r="GM554" s="51"/>
      <c r="GN554" s="51"/>
      <c r="GO554" s="51"/>
      <c r="GP554" s="25">
        <f t="shared" si="2719"/>
        <v>0</v>
      </c>
      <c r="GQ554" s="25">
        <f t="shared" si="2720"/>
        <v>0</v>
      </c>
      <c r="GR554" s="25">
        <f t="shared" si="2721"/>
        <v>0</v>
      </c>
      <c r="GS554" s="30"/>
      <c r="GT554" s="30"/>
      <c r="GU554" s="30"/>
      <c r="GV554" s="51"/>
      <c r="GW554" s="51"/>
      <c r="GX554" s="51"/>
      <c r="GY554" s="25">
        <f t="shared" si="2942"/>
        <v>0</v>
      </c>
      <c r="GZ554" s="25">
        <f t="shared" si="2943"/>
        <v>0</v>
      </c>
      <c r="HA554" s="25">
        <f t="shared" si="2944"/>
        <v>0</v>
      </c>
      <c r="HB554" s="51"/>
      <c r="HC554" s="51"/>
      <c r="HD554" s="51"/>
      <c r="HE554" s="25">
        <f t="shared" si="2945"/>
        <v>13807.16</v>
      </c>
      <c r="HF554" s="25">
        <f t="shared" si="2946"/>
        <v>14323.49</v>
      </c>
      <c r="HG554" s="25">
        <f t="shared" si="2947"/>
        <v>14323.49</v>
      </c>
      <c r="HH554" s="51"/>
      <c r="HI554" s="51"/>
      <c r="HJ554" s="51"/>
      <c r="HK554" s="25">
        <f t="shared" si="2722"/>
        <v>0</v>
      </c>
      <c r="HL554" s="25">
        <f t="shared" si="2723"/>
        <v>0</v>
      </c>
      <c r="HM554" s="25">
        <f t="shared" si="2724"/>
        <v>0</v>
      </c>
      <c r="HN554" s="30">
        <v>2</v>
      </c>
      <c r="HO554" s="30">
        <v>2</v>
      </c>
      <c r="HP554" s="30">
        <v>2</v>
      </c>
      <c r="HQ554" s="51"/>
      <c r="HR554" s="51"/>
      <c r="HS554" s="51"/>
      <c r="HT554" s="25">
        <f t="shared" si="2948"/>
        <v>35707.32</v>
      </c>
      <c r="HU554" s="25">
        <f t="shared" si="2949"/>
        <v>35707.32</v>
      </c>
      <c r="HV554" s="25">
        <f t="shared" si="2950"/>
        <v>35707.32</v>
      </c>
      <c r="HW554" s="51"/>
      <c r="HX554" s="51"/>
      <c r="HY554" s="51"/>
      <c r="HZ554" s="25">
        <f t="shared" si="2951"/>
        <v>7884.56</v>
      </c>
      <c r="IA554" s="25">
        <f t="shared" si="2952"/>
        <v>7734.96</v>
      </c>
      <c r="IB554" s="25">
        <f t="shared" si="2953"/>
        <v>7734.96</v>
      </c>
      <c r="IC554" s="51"/>
      <c r="ID554" s="51"/>
      <c r="IE554" s="51"/>
      <c r="IF554" s="25">
        <f t="shared" si="2725"/>
        <v>15769.12</v>
      </c>
      <c r="IG554" s="25">
        <f t="shared" si="2726"/>
        <v>15469.92</v>
      </c>
      <c r="IH554" s="25">
        <f t="shared" si="2727"/>
        <v>15469.92</v>
      </c>
      <c r="II554" s="30"/>
      <c r="IJ554" s="30"/>
      <c r="IK554" s="30"/>
      <c r="IL554" s="51"/>
      <c r="IM554" s="51"/>
      <c r="IN554" s="51"/>
      <c r="IO554" s="25">
        <f t="shared" si="2954"/>
        <v>0</v>
      </c>
      <c r="IP554" s="25">
        <f t="shared" si="2955"/>
        <v>0</v>
      </c>
      <c r="IQ554" s="25">
        <f t="shared" si="2956"/>
        <v>0</v>
      </c>
      <c r="IR554" s="51"/>
      <c r="IS554" s="51"/>
      <c r="IT554" s="51"/>
      <c r="IU554" s="25">
        <f t="shared" si="2957"/>
        <v>8260.01</v>
      </c>
      <c r="IV554" s="25">
        <f t="shared" si="2958"/>
        <v>8517.51</v>
      </c>
      <c r="IW554" s="25">
        <f t="shared" si="2959"/>
        <v>8517.51</v>
      </c>
      <c r="IX554" s="51"/>
      <c r="IY554" s="51"/>
      <c r="IZ554" s="51"/>
      <c r="JA554" s="25">
        <f t="shared" si="2728"/>
        <v>0</v>
      </c>
      <c r="JB554" s="25">
        <f t="shared" si="2729"/>
        <v>0</v>
      </c>
      <c r="JC554" s="25">
        <f t="shared" si="2730"/>
        <v>0</v>
      </c>
      <c r="JD554" s="30"/>
      <c r="JE554" s="30"/>
      <c r="JF554" s="30"/>
      <c r="JG554" s="51"/>
      <c r="JH554" s="51"/>
      <c r="JI554" s="51"/>
      <c r="JJ554" s="25">
        <f t="shared" si="2960"/>
        <v>0</v>
      </c>
      <c r="JK554" s="25">
        <f t="shared" si="2961"/>
        <v>0</v>
      </c>
      <c r="JL554" s="25">
        <f t="shared" si="2962"/>
        <v>0</v>
      </c>
      <c r="JM554" s="51"/>
      <c r="JN554" s="51"/>
      <c r="JO554" s="51"/>
      <c r="JP554" s="25">
        <f t="shared" si="2963"/>
        <v>11889.03</v>
      </c>
      <c r="JQ554" s="25">
        <f t="shared" si="2964"/>
        <v>12305.17</v>
      </c>
      <c r="JR554" s="25">
        <f t="shared" si="2965"/>
        <v>12305.17</v>
      </c>
      <c r="JS554" s="51"/>
      <c r="JT554" s="51"/>
      <c r="JU554" s="51"/>
      <c r="JV554" s="25">
        <f t="shared" si="2731"/>
        <v>0</v>
      </c>
      <c r="JW554" s="25">
        <f t="shared" si="2732"/>
        <v>0</v>
      </c>
      <c r="JX554" s="25">
        <f t="shared" si="2733"/>
        <v>0</v>
      </c>
      <c r="JY554" s="30"/>
      <c r="JZ554" s="30"/>
      <c r="KA554" s="30"/>
      <c r="KB554" s="51"/>
      <c r="KC554" s="51"/>
      <c r="KD554" s="51"/>
      <c r="KE554" s="25">
        <f t="shared" si="2966"/>
        <v>0</v>
      </c>
      <c r="KF554" s="25">
        <f t="shared" si="2967"/>
        <v>0</v>
      </c>
      <c r="KG554" s="25">
        <f t="shared" si="2968"/>
        <v>0</v>
      </c>
      <c r="KH554" s="51"/>
      <c r="KI554" s="51"/>
      <c r="KJ554" s="51"/>
      <c r="KK554" s="25">
        <f t="shared" si="2969"/>
        <v>7696.04</v>
      </c>
      <c r="KL554" s="25">
        <f t="shared" si="2970"/>
        <v>7952.87</v>
      </c>
      <c r="KM554" s="25">
        <f t="shared" si="2971"/>
        <v>7952.87</v>
      </c>
      <c r="KN554" s="51"/>
      <c r="KO554" s="51"/>
      <c r="KP554" s="51"/>
      <c r="KQ554" s="25">
        <f t="shared" si="2734"/>
        <v>0</v>
      </c>
      <c r="KR554" s="25">
        <f t="shared" si="2735"/>
        <v>0</v>
      </c>
      <c r="KS554" s="25">
        <f t="shared" si="2736"/>
        <v>0</v>
      </c>
      <c r="KT554" s="30"/>
      <c r="KU554" s="30"/>
      <c r="KV554" s="30"/>
      <c r="KW554" s="51"/>
      <c r="KX554" s="51"/>
      <c r="KY554" s="51"/>
      <c r="KZ554" s="25">
        <f t="shared" si="2972"/>
        <v>0</v>
      </c>
      <c r="LA554" s="25">
        <f t="shared" si="2973"/>
        <v>0</v>
      </c>
      <c r="LB554" s="25">
        <f t="shared" si="2974"/>
        <v>0</v>
      </c>
      <c r="LC554" s="51"/>
      <c r="LD554" s="51"/>
      <c r="LE554" s="51"/>
      <c r="LF554" s="25">
        <f t="shared" si="2975"/>
        <v>6977.03</v>
      </c>
      <c r="LG554" s="25">
        <f t="shared" si="2976"/>
        <v>7216.76</v>
      </c>
      <c r="LH554" s="25">
        <f t="shared" si="2977"/>
        <v>7216.76</v>
      </c>
      <c r="LI554" s="51"/>
      <c r="LJ554" s="51"/>
      <c r="LK554" s="51"/>
      <c r="LL554" s="25">
        <f t="shared" si="2737"/>
        <v>0</v>
      </c>
      <c r="LM554" s="25">
        <f t="shared" si="2738"/>
        <v>0</v>
      </c>
      <c r="LN554" s="25">
        <f t="shared" si="2739"/>
        <v>0</v>
      </c>
      <c r="LO554" s="30"/>
      <c r="LP554" s="30"/>
      <c r="LQ554" s="30"/>
      <c r="LR554" s="51"/>
      <c r="LS554" s="51"/>
      <c r="LT554" s="51"/>
      <c r="LU554" s="25">
        <f t="shared" si="2978"/>
        <v>0</v>
      </c>
      <c r="LV554" s="25">
        <f t="shared" si="2979"/>
        <v>0</v>
      </c>
      <c r="LW554" s="25">
        <f t="shared" si="2980"/>
        <v>0</v>
      </c>
      <c r="LX554" s="51"/>
      <c r="LY554" s="51"/>
      <c r="LZ554" s="51"/>
      <c r="MA554" s="25">
        <f t="shared" si="2981"/>
        <v>10027.719999999999</v>
      </c>
      <c r="MB554" s="25">
        <f t="shared" si="2982"/>
        <v>10364.57</v>
      </c>
      <c r="MC554" s="25">
        <f t="shared" si="2983"/>
        <v>10364.57</v>
      </c>
      <c r="MD554" s="51"/>
      <c r="ME554" s="51"/>
      <c r="MF554" s="51"/>
      <c r="MG554" s="25">
        <f t="shared" si="2740"/>
        <v>0</v>
      </c>
      <c r="MH554" s="25">
        <f t="shared" si="2741"/>
        <v>0</v>
      </c>
      <c r="MI554" s="25">
        <f t="shared" si="2742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2984"/>
        <v>17853.66</v>
      </c>
      <c r="MQ554" s="25">
        <f t="shared" si="2985"/>
        <v>17853.66</v>
      </c>
      <c r="MR554" s="25">
        <f t="shared" si="2986"/>
        <v>17853.66</v>
      </c>
      <c r="MS554" s="51"/>
      <c r="MT554" s="51"/>
      <c r="MU554" s="51"/>
      <c r="MV554" s="25">
        <f t="shared" si="2987"/>
        <v>10461.11</v>
      </c>
      <c r="MW554" s="25">
        <f t="shared" si="2988"/>
        <v>10816.84</v>
      </c>
      <c r="MX554" s="25">
        <f t="shared" si="2989"/>
        <v>10816.84</v>
      </c>
      <c r="MY554" s="51"/>
      <c r="MZ554" s="51"/>
      <c r="NA554" s="51"/>
      <c r="NB554" s="25">
        <f t="shared" si="2743"/>
        <v>10461.11</v>
      </c>
      <c r="NC554" s="25">
        <f t="shared" si="2744"/>
        <v>10816.84</v>
      </c>
      <c r="ND554" s="25">
        <f t="shared" si="2745"/>
        <v>10816.84</v>
      </c>
      <c r="NE554" s="30"/>
      <c r="NF554" s="30"/>
      <c r="NG554" s="30"/>
      <c r="NH554" s="51"/>
      <c r="NI554" s="51"/>
      <c r="NJ554" s="51"/>
      <c r="NK554" s="25">
        <f t="shared" si="2990"/>
        <v>0</v>
      </c>
      <c r="NL554" s="25">
        <f t="shared" si="2991"/>
        <v>0</v>
      </c>
      <c r="NM554" s="25">
        <f t="shared" si="2992"/>
        <v>0</v>
      </c>
      <c r="NN554" s="51"/>
      <c r="NO554" s="51"/>
      <c r="NP554" s="51"/>
      <c r="NQ554" s="25">
        <f t="shared" si="2993"/>
        <v>7463.39</v>
      </c>
      <c r="NR554" s="25">
        <f t="shared" si="2994"/>
        <v>7702.88</v>
      </c>
      <c r="NS554" s="25">
        <f t="shared" si="2995"/>
        <v>7702.88</v>
      </c>
      <c r="NT554" s="51"/>
      <c r="NU554" s="51"/>
      <c r="NV554" s="51"/>
      <c r="NW554" s="25">
        <f t="shared" si="2746"/>
        <v>0</v>
      </c>
      <c r="NX554" s="25">
        <f t="shared" si="2747"/>
        <v>0</v>
      </c>
      <c r="NY554" s="25">
        <f t="shared" si="2748"/>
        <v>0</v>
      </c>
      <c r="NZ554" s="30"/>
      <c r="OA554" s="30"/>
      <c r="OB554" s="30"/>
      <c r="OC554" s="51"/>
      <c r="OD554" s="51"/>
      <c r="OE554" s="51"/>
      <c r="OF554" s="25">
        <f t="shared" si="2996"/>
        <v>0</v>
      </c>
      <c r="OG554" s="25">
        <f t="shared" si="2997"/>
        <v>0</v>
      </c>
      <c r="OH554" s="25">
        <f t="shared" si="2998"/>
        <v>0</v>
      </c>
      <c r="OI554" s="51"/>
      <c r="OJ554" s="51"/>
      <c r="OK554" s="51"/>
      <c r="OL554" s="25">
        <f t="shared" si="2999"/>
        <v>10801.11</v>
      </c>
      <c r="OM554" s="25">
        <f t="shared" si="3000"/>
        <v>11163.11</v>
      </c>
      <c r="ON554" s="25">
        <f t="shared" si="3001"/>
        <v>11163.11</v>
      </c>
      <c r="OO554" s="51"/>
      <c r="OP554" s="51"/>
      <c r="OQ554" s="51"/>
      <c r="OR554" s="25">
        <f t="shared" si="2749"/>
        <v>0</v>
      </c>
      <c r="OS554" s="25">
        <f t="shared" si="2750"/>
        <v>0</v>
      </c>
      <c r="OT554" s="25">
        <f t="shared" si="2751"/>
        <v>0</v>
      </c>
      <c r="OU554" s="30"/>
      <c r="OV554" s="30"/>
      <c r="OW554" s="30"/>
      <c r="OX554" s="51"/>
      <c r="OY554" s="51"/>
      <c r="OZ554" s="51"/>
      <c r="PA554" s="25">
        <f t="shared" si="3002"/>
        <v>0</v>
      </c>
      <c r="PB554" s="25">
        <f t="shared" si="3003"/>
        <v>0</v>
      </c>
      <c r="PC554" s="25">
        <f t="shared" si="3004"/>
        <v>0</v>
      </c>
      <c r="PD554" s="51"/>
      <c r="PE554" s="51"/>
      <c r="PF554" s="51"/>
      <c r="PG554" s="25">
        <f t="shared" si="3005"/>
        <v>8747.82</v>
      </c>
      <c r="PH554" s="25">
        <f t="shared" si="3006"/>
        <v>9031.34</v>
      </c>
      <c r="PI554" s="25">
        <f t="shared" si="3007"/>
        <v>9031.34</v>
      </c>
      <c r="PJ554" s="51"/>
      <c r="PK554" s="51"/>
      <c r="PL554" s="51"/>
      <c r="PM554" s="25">
        <f t="shared" si="2752"/>
        <v>0</v>
      </c>
      <c r="PN554" s="25">
        <f t="shared" si="2753"/>
        <v>0</v>
      </c>
      <c r="PO554" s="25">
        <f t="shared" si="2754"/>
        <v>0</v>
      </c>
      <c r="PP554" s="30">
        <v>1</v>
      </c>
      <c r="PQ554" s="30">
        <v>1</v>
      </c>
      <c r="PR554" s="30">
        <v>1</v>
      </c>
      <c r="PS554" s="51"/>
      <c r="PT554" s="51"/>
      <c r="PU554" s="51"/>
      <c r="PV554" s="25">
        <f t="shared" si="3008"/>
        <v>17853.66</v>
      </c>
      <c r="PW554" s="25">
        <f t="shared" si="3009"/>
        <v>17853.66</v>
      </c>
      <c r="PX554" s="25">
        <f t="shared" si="3010"/>
        <v>17853.66</v>
      </c>
      <c r="PY554" s="51"/>
      <c r="PZ554" s="51"/>
      <c r="QA554" s="51"/>
      <c r="QB554" s="25">
        <f t="shared" si="3011"/>
        <v>9932.25</v>
      </c>
      <c r="QC554" s="25">
        <f t="shared" si="3012"/>
        <v>10265.219999999999</v>
      </c>
      <c r="QD554" s="25">
        <f t="shared" si="3013"/>
        <v>10265.219999999999</v>
      </c>
      <c r="QE554" s="51"/>
      <c r="QF554" s="51"/>
      <c r="QG554" s="51"/>
      <c r="QH554" s="25">
        <f t="shared" si="2755"/>
        <v>9932.25</v>
      </c>
      <c r="QI554" s="25">
        <f t="shared" si="2756"/>
        <v>10265.219999999999</v>
      </c>
      <c r="QJ554" s="25">
        <f t="shared" si="2757"/>
        <v>10265.219999999999</v>
      </c>
      <c r="QK554" s="30"/>
      <c r="QL554" s="30"/>
      <c r="QM554" s="30"/>
      <c r="QN554" s="51"/>
      <c r="QO554" s="51"/>
      <c r="QP554" s="51"/>
      <c r="QQ554" s="25">
        <f t="shared" si="3014"/>
        <v>0</v>
      </c>
      <c r="QR554" s="25">
        <f t="shared" si="3015"/>
        <v>0</v>
      </c>
      <c r="QS554" s="25">
        <f t="shared" si="3016"/>
        <v>0</v>
      </c>
      <c r="QT554" s="51"/>
      <c r="QU554" s="51"/>
      <c r="QV554" s="51"/>
      <c r="QW554" s="25">
        <f t="shared" si="3017"/>
        <v>9236.74</v>
      </c>
      <c r="QX554" s="25">
        <f t="shared" si="3018"/>
        <v>9529.44</v>
      </c>
      <c r="QY554" s="25">
        <f t="shared" si="3019"/>
        <v>9529.44</v>
      </c>
      <c r="QZ554" s="51"/>
      <c r="RA554" s="51"/>
      <c r="RB554" s="51"/>
      <c r="RC554" s="25">
        <f t="shared" si="2758"/>
        <v>0</v>
      </c>
      <c r="RD554" s="25">
        <f t="shared" si="2759"/>
        <v>0</v>
      </c>
      <c r="RE554" s="25">
        <f t="shared" si="2760"/>
        <v>0</v>
      </c>
      <c r="RF554" s="30"/>
      <c r="RG554" s="30"/>
      <c r="RH554" s="30"/>
      <c r="RI554" s="51"/>
      <c r="RJ554" s="51"/>
      <c r="RK554" s="51"/>
      <c r="RL554" s="25">
        <f t="shared" si="3020"/>
        <v>0</v>
      </c>
      <c r="RM554" s="25">
        <f t="shared" si="3021"/>
        <v>0</v>
      </c>
      <c r="RN554" s="25">
        <f t="shared" si="3022"/>
        <v>0</v>
      </c>
      <c r="RO554" s="51"/>
      <c r="RP554" s="51"/>
      <c r="RQ554" s="51"/>
      <c r="RR554" s="25">
        <f t="shared" si="3023"/>
        <v>6625.54</v>
      </c>
      <c r="RS554" s="25">
        <f t="shared" si="3024"/>
        <v>6827.74</v>
      </c>
      <c r="RT554" s="25">
        <f t="shared" si="3025"/>
        <v>6827.74</v>
      </c>
      <c r="RU554" s="51"/>
      <c r="RV554" s="51"/>
      <c r="RW554" s="51"/>
      <c r="RX554" s="25">
        <f t="shared" si="2761"/>
        <v>0</v>
      </c>
      <c r="RY554" s="25">
        <f t="shared" si="2762"/>
        <v>0</v>
      </c>
      <c r="RZ554" s="25">
        <f t="shared" si="2763"/>
        <v>0</v>
      </c>
      <c r="SA554" s="30"/>
      <c r="SB554" s="30"/>
      <c r="SC554" s="30"/>
      <c r="SD554" s="51"/>
      <c r="SE554" s="51"/>
      <c r="SF554" s="51"/>
      <c r="SG554" s="25">
        <f t="shared" si="3026"/>
        <v>0</v>
      </c>
      <c r="SH554" s="25">
        <f t="shared" si="3027"/>
        <v>0</v>
      </c>
      <c r="SI554" s="25">
        <f t="shared" si="3028"/>
        <v>0</v>
      </c>
      <c r="SJ554" s="51"/>
      <c r="SK554" s="51"/>
      <c r="SL554" s="51"/>
      <c r="SM554" s="25">
        <f t="shared" si="3029"/>
        <v>8796.7900000000009</v>
      </c>
      <c r="SN554" s="25">
        <f t="shared" si="3030"/>
        <v>9065.07</v>
      </c>
      <c r="SO554" s="25">
        <f t="shared" si="3031"/>
        <v>9065.07</v>
      </c>
      <c r="SP554" s="51"/>
      <c r="SQ554" s="51"/>
      <c r="SR554" s="51"/>
      <c r="SS554" s="25">
        <f t="shared" si="2764"/>
        <v>0</v>
      </c>
      <c r="ST554" s="25">
        <f t="shared" si="2765"/>
        <v>0</v>
      </c>
      <c r="SU554" s="25">
        <f t="shared" si="2766"/>
        <v>0</v>
      </c>
      <c r="SV554" s="30">
        <v>1</v>
      </c>
      <c r="SW554" s="30">
        <v>1</v>
      </c>
      <c r="SX554" s="30">
        <v>1</v>
      </c>
      <c r="SY554" s="51"/>
      <c r="SZ554" s="51"/>
      <c r="TA554" s="51"/>
      <c r="TB554" s="25">
        <f t="shared" si="3032"/>
        <v>17853.66</v>
      </c>
      <c r="TC554" s="25">
        <f t="shared" si="3033"/>
        <v>17853.66</v>
      </c>
      <c r="TD554" s="25">
        <f t="shared" si="3034"/>
        <v>17853.66</v>
      </c>
      <c r="TE554" s="51"/>
      <c r="TF554" s="51"/>
      <c r="TG554" s="51"/>
      <c r="TH554" s="25">
        <f t="shared" si="3035"/>
        <v>8624.74</v>
      </c>
      <c r="TI554" s="25">
        <f t="shared" si="3036"/>
        <v>8913.2199999999993</v>
      </c>
      <c r="TJ554" s="25">
        <f t="shared" si="3037"/>
        <v>8913.2199999999993</v>
      </c>
      <c r="TK554" s="51"/>
      <c r="TL554" s="51"/>
      <c r="TM554" s="51"/>
      <c r="TN554" s="25">
        <f t="shared" si="2767"/>
        <v>8624.74</v>
      </c>
      <c r="TO554" s="25">
        <f t="shared" si="2768"/>
        <v>8913.2199999999993</v>
      </c>
      <c r="TP554" s="25">
        <f t="shared" si="2769"/>
        <v>8913.2199999999993</v>
      </c>
      <c r="TQ554" s="30"/>
      <c r="TR554" s="30"/>
      <c r="TS554" s="30"/>
      <c r="TT554" s="51"/>
      <c r="TU554" s="51"/>
      <c r="TV554" s="51"/>
      <c r="TW554" s="25">
        <f t="shared" si="3038"/>
        <v>0</v>
      </c>
      <c r="TX554" s="25">
        <f t="shared" si="3039"/>
        <v>0</v>
      </c>
      <c r="TY554" s="25">
        <f t="shared" si="3040"/>
        <v>0</v>
      </c>
      <c r="TZ554" s="51"/>
      <c r="UA554" s="51"/>
      <c r="UB554" s="51"/>
      <c r="UC554" s="25">
        <f t="shared" si="3041"/>
        <v>7272.61</v>
      </c>
      <c r="UD554" s="25">
        <f t="shared" si="3042"/>
        <v>7720.51</v>
      </c>
      <c r="UE554" s="25">
        <f t="shared" si="3043"/>
        <v>7720.51</v>
      </c>
      <c r="UF554" s="51"/>
      <c r="UG554" s="51"/>
      <c r="UH554" s="51"/>
      <c r="UI554" s="25">
        <f t="shared" si="2770"/>
        <v>0</v>
      </c>
      <c r="UJ554" s="25">
        <f t="shared" si="2771"/>
        <v>0</v>
      </c>
      <c r="UK554" s="25">
        <f t="shared" si="2772"/>
        <v>0</v>
      </c>
      <c r="UL554" s="30"/>
      <c r="UM554" s="30"/>
      <c r="UN554" s="30"/>
      <c r="UO554" s="51"/>
      <c r="UP554" s="51"/>
      <c r="UQ554" s="51"/>
      <c r="UR554" s="25">
        <f t="shared" si="3044"/>
        <v>0</v>
      </c>
      <c r="US554" s="25">
        <f t="shared" si="3045"/>
        <v>0</v>
      </c>
      <c r="UT554" s="25">
        <f t="shared" si="3046"/>
        <v>0</v>
      </c>
      <c r="UU554" s="51"/>
      <c r="UV554" s="51"/>
      <c r="UW554" s="51"/>
      <c r="UX554" s="25">
        <f t="shared" si="3047"/>
        <v>9253.4500000000007</v>
      </c>
      <c r="UY554" s="25">
        <f t="shared" si="3048"/>
        <v>7485.24</v>
      </c>
      <c r="UZ554" s="25">
        <f t="shared" si="3049"/>
        <v>7485.24</v>
      </c>
      <c r="VA554" s="51"/>
      <c r="VB554" s="51"/>
      <c r="VC554" s="51"/>
      <c r="VD554" s="25">
        <f t="shared" si="2773"/>
        <v>0</v>
      </c>
      <c r="VE554" s="25">
        <f t="shared" si="2774"/>
        <v>0</v>
      </c>
      <c r="VF554" s="25">
        <f t="shared" si="2775"/>
        <v>0</v>
      </c>
      <c r="VG554" s="30"/>
      <c r="VH554" s="30"/>
      <c r="VI554" s="30"/>
      <c r="VJ554" s="51"/>
      <c r="VK554" s="51"/>
      <c r="VL554" s="51"/>
      <c r="VM554" s="25">
        <f t="shared" si="3050"/>
        <v>0</v>
      </c>
      <c r="VN554" s="25">
        <f t="shared" si="3051"/>
        <v>0</v>
      </c>
      <c r="VO554" s="25">
        <f t="shared" si="3052"/>
        <v>0</v>
      </c>
      <c r="VP554" s="51"/>
      <c r="VQ554" s="51"/>
      <c r="VR554" s="51"/>
      <c r="VS554" s="25">
        <f t="shared" si="3053"/>
        <v>0</v>
      </c>
      <c r="VT554" s="25">
        <f t="shared" si="3054"/>
        <v>0</v>
      </c>
      <c r="VU554" s="25">
        <f t="shared" si="3055"/>
        <v>0</v>
      </c>
      <c r="VV554" s="51"/>
      <c r="VW554" s="51"/>
      <c r="VX554" s="51"/>
      <c r="VY554" s="25">
        <f t="shared" si="2776"/>
        <v>0</v>
      </c>
      <c r="VZ554" s="25">
        <f t="shared" si="2777"/>
        <v>0</v>
      </c>
      <c r="WA554" s="25">
        <f t="shared" si="2778"/>
        <v>0</v>
      </c>
      <c r="WB554" s="30"/>
      <c r="WC554" s="30"/>
      <c r="WD554" s="30"/>
      <c r="WE554" s="51"/>
      <c r="WF554" s="51"/>
      <c r="WG554" s="51"/>
      <c r="WH554" s="25">
        <f t="shared" si="3056"/>
        <v>0</v>
      </c>
      <c r="WI554" s="25">
        <f t="shared" si="3057"/>
        <v>0</v>
      </c>
      <c r="WJ554" s="25">
        <f t="shared" si="3058"/>
        <v>0</v>
      </c>
      <c r="WK554" s="51"/>
      <c r="WL554" s="51"/>
      <c r="WM554" s="51"/>
      <c r="WN554" s="25">
        <f t="shared" si="3059"/>
        <v>7018.77</v>
      </c>
      <c r="WO554" s="25">
        <f t="shared" si="3060"/>
        <v>7262.59</v>
      </c>
      <c r="WP554" s="25">
        <f t="shared" si="3061"/>
        <v>7262.59</v>
      </c>
      <c r="WQ554" s="51"/>
      <c r="WR554" s="51"/>
      <c r="WS554" s="51"/>
      <c r="WT554" s="25">
        <f t="shared" si="2779"/>
        <v>0</v>
      </c>
      <c r="WU554" s="25">
        <f t="shared" si="2780"/>
        <v>0</v>
      </c>
      <c r="WV554" s="25">
        <f t="shared" si="2781"/>
        <v>0</v>
      </c>
      <c r="WW554" s="30"/>
      <c r="WX554" s="30"/>
      <c r="WY554" s="30"/>
      <c r="WZ554" s="51"/>
      <c r="XA554" s="51"/>
      <c r="XB554" s="51"/>
      <c r="XC554" s="25">
        <f t="shared" si="3062"/>
        <v>0</v>
      </c>
      <c r="XD554" s="25">
        <f t="shared" si="3063"/>
        <v>0</v>
      </c>
      <c r="XE554" s="25">
        <f t="shared" si="3064"/>
        <v>0</v>
      </c>
      <c r="XF554" s="51"/>
      <c r="XG554" s="51"/>
      <c r="XH554" s="51"/>
      <c r="XI554" s="25">
        <f t="shared" si="3065"/>
        <v>6909.12</v>
      </c>
      <c r="XJ554" s="25">
        <f t="shared" si="3066"/>
        <v>7122.46</v>
      </c>
      <c r="XK554" s="25">
        <f t="shared" si="3067"/>
        <v>7122.46</v>
      </c>
      <c r="XL554" s="51"/>
      <c r="XM554" s="51"/>
      <c r="XN554" s="51"/>
      <c r="XO554" s="25">
        <f t="shared" si="2782"/>
        <v>0</v>
      </c>
      <c r="XP554" s="25">
        <f t="shared" si="2783"/>
        <v>0</v>
      </c>
      <c r="XQ554" s="25">
        <f t="shared" si="2784"/>
        <v>0</v>
      </c>
      <c r="XR554" s="30"/>
      <c r="XS554" s="30"/>
      <c r="XT554" s="30"/>
      <c r="XU554" s="51"/>
      <c r="XV554" s="51"/>
      <c r="XW554" s="51"/>
      <c r="XX554" s="25">
        <f t="shared" si="3068"/>
        <v>0</v>
      </c>
      <c r="XY554" s="25">
        <f t="shared" si="3069"/>
        <v>0</v>
      </c>
      <c r="XZ554" s="25">
        <f t="shared" si="3070"/>
        <v>0</v>
      </c>
      <c r="YA554" s="51"/>
      <c r="YB554" s="51"/>
      <c r="YC554" s="51"/>
      <c r="YD554" s="25">
        <f t="shared" si="3071"/>
        <v>6588.6</v>
      </c>
      <c r="YE554" s="25">
        <f t="shared" si="3072"/>
        <v>6794.86</v>
      </c>
      <c r="YF554" s="25">
        <f t="shared" si="3073"/>
        <v>6794.86</v>
      </c>
      <c r="YG554" s="51"/>
      <c r="YH554" s="51"/>
      <c r="YI554" s="51"/>
      <c r="YJ554" s="25">
        <f t="shared" si="2785"/>
        <v>0</v>
      </c>
      <c r="YK554" s="25">
        <f t="shared" si="2786"/>
        <v>0</v>
      </c>
      <c r="YL554" s="25">
        <f t="shared" si="2787"/>
        <v>0</v>
      </c>
      <c r="YM554" s="30">
        <v>1</v>
      </c>
      <c r="YN554" s="30">
        <v>1</v>
      </c>
      <c r="YO554" s="30">
        <v>1</v>
      </c>
      <c r="YP554" s="51"/>
      <c r="YQ554" s="51"/>
      <c r="YR554" s="51"/>
      <c r="YS554" s="25">
        <f t="shared" si="3074"/>
        <v>17853.66</v>
      </c>
      <c r="YT554" s="25">
        <f t="shared" si="3075"/>
        <v>17853.66</v>
      </c>
      <c r="YU554" s="25">
        <f t="shared" si="3076"/>
        <v>17853.66</v>
      </c>
      <c r="YV554" s="51"/>
      <c r="YW554" s="51"/>
      <c r="YX554" s="51"/>
      <c r="YY554" s="25">
        <f t="shared" si="3077"/>
        <v>7285.87</v>
      </c>
      <c r="YZ554" s="25">
        <f t="shared" si="3078"/>
        <v>7522.47</v>
      </c>
      <c r="ZA554" s="25">
        <f t="shared" si="3079"/>
        <v>7522.47</v>
      </c>
      <c r="ZB554" s="51"/>
      <c r="ZC554" s="51"/>
      <c r="ZD554" s="51"/>
      <c r="ZE554" s="25">
        <f t="shared" si="2788"/>
        <v>7285.87</v>
      </c>
      <c r="ZF554" s="25">
        <f t="shared" si="2789"/>
        <v>7522.47</v>
      </c>
      <c r="ZG554" s="25">
        <f t="shared" si="2790"/>
        <v>7522.47</v>
      </c>
      <c r="ZH554" s="30"/>
      <c r="ZI554" s="30"/>
      <c r="ZJ554" s="30"/>
      <c r="ZK554" s="51"/>
      <c r="ZL554" s="51"/>
      <c r="ZM554" s="51"/>
      <c r="ZN554" s="25">
        <f t="shared" si="3080"/>
        <v>0</v>
      </c>
      <c r="ZO554" s="25">
        <f t="shared" si="3081"/>
        <v>0</v>
      </c>
      <c r="ZP554" s="25">
        <f t="shared" si="3082"/>
        <v>0</v>
      </c>
      <c r="ZQ554" s="51"/>
      <c r="ZR554" s="51"/>
      <c r="ZS554" s="51"/>
      <c r="ZT554" s="25">
        <f t="shared" si="3083"/>
        <v>6945.59</v>
      </c>
      <c r="ZU554" s="25">
        <f t="shared" si="3084"/>
        <v>7166.01</v>
      </c>
      <c r="ZV554" s="25">
        <f t="shared" si="3085"/>
        <v>7166.01</v>
      </c>
      <c r="ZW554" s="51"/>
      <c r="ZX554" s="51"/>
      <c r="ZY554" s="51"/>
      <c r="ZZ554" s="25">
        <f t="shared" si="2791"/>
        <v>0</v>
      </c>
      <c r="AAA554" s="25">
        <f t="shared" si="2792"/>
        <v>0</v>
      </c>
      <c r="AAB554" s="25">
        <f t="shared" si="2793"/>
        <v>0</v>
      </c>
      <c r="AAC554" s="30"/>
      <c r="AAD554" s="30"/>
      <c r="AAE554" s="30"/>
      <c r="AAF554" s="51"/>
      <c r="AAG554" s="51"/>
      <c r="AAH554" s="51"/>
      <c r="AAI554" s="25">
        <f t="shared" si="3086"/>
        <v>0</v>
      </c>
      <c r="AAJ554" s="25">
        <f t="shared" si="3087"/>
        <v>0</v>
      </c>
      <c r="AAK554" s="25">
        <f t="shared" si="3088"/>
        <v>0</v>
      </c>
      <c r="AAL554" s="51"/>
      <c r="AAM554" s="51"/>
      <c r="AAN554" s="51"/>
      <c r="AAO554" s="25">
        <f t="shared" si="3089"/>
        <v>9109.81</v>
      </c>
      <c r="AAP554" s="25">
        <f t="shared" si="3090"/>
        <v>9406.86</v>
      </c>
      <c r="AAQ554" s="25">
        <f t="shared" si="3091"/>
        <v>9406.86</v>
      </c>
      <c r="AAR554" s="51"/>
      <c r="AAS554" s="51"/>
      <c r="AAT554" s="51"/>
      <c r="AAU554" s="25">
        <f t="shared" si="2794"/>
        <v>0</v>
      </c>
      <c r="AAV554" s="25">
        <f t="shared" si="2795"/>
        <v>0</v>
      </c>
      <c r="AAW554" s="25">
        <f t="shared" si="2796"/>
        <v>0</v>
      </c>
      <c r="AAX554" s="30"/>
      <c r="AAY554" s="30"/>
      <c r="AAZ554" s="30"/>
      <c r="ABA554" s="51"/>
      <c r="ABB554" s="51"/>
      <c r="ABC554" s="51"/>
      <c r="ABD554" s="25">
        <f t="shared" si="3092"/>
        <v>0</v>
      </c>
      <c r="ABE554" s="25">
        <f t="shared" si="3093"/>
        <v>0</v>
      </c>
      <c r="ABF554" s="25">
        <f t="shared" si="3094"/>
        <v>0</v>
      </c>
      <c r="ABG554" s="51"/>
      <c r="ABH554" s="51"/>
      <c r="ABI554" s="51"/>
      <c r="ABJ554" s="25">
        <f t="shared" si="3095"/>
        <v>5928.31</v>
      </c>
      <c r="ABK554" s="25">
        <f t="shared" si="3096"/>
        <v>6097.54</v>
      </c>
      <c r="ABL554" s="25">
        <f t="shared" si="3097"/>
        <v>6097.54</v>
      </c>
      <c r="ABM554" s="51"/>
      <c r="ABN554" s="51"/>
      <c r="ABO554" s="51"/>
      <c r="ABP554" s="25">
        <f t="shared" si="2797"/>
        <v>0</v>
      </c>
      <c r="ABQ554" s="25">
        <f t="shared" si="2798"/>
        <v>0</v>
      </c>
      <c r="ABR554" s="25">
        <f t="shared" si="2799"/>
        <v>0</v>
      </c>
      <c r="ABS554" s="30"/>
      <c r="ABT554" s="30"/>
      <c r="ABU554" s="30"/>
      <c r="ABV554" s="51"/>
      <c r="ABW554" s="51"/>
      <c r="ABX554" s="51"/>
      <c r="ABY554" s="25">
        <f t="shared" si="3098"/>
        <v>0</v>
      </c>
      <c r="ABZ554" s="25">
        <f t="shared" si="3099"/>
        <v>0</v>
      </c>
      <c r="ACA554" s="25">
        <f t="shared" si="3100"/>
        <v>0</v>
      </c>
      <c r="ACB554" s="51"/>
      <c r="ACC554" s="51"/>
      <c r="ACD554" s="51"/>
      <c r="ACE554" s="25">
        <f t="shared" si="3101"/>
        <v>7069.91</v>
      </c>
      <c r="ACF554" s="25">
        <f t="shared" si="3102"/>
        <v>7293.57</v>
      </c>
      <c r="ACG554" s="25">
        <f t="shared" si="3103"/>
        <v>7293.57</v>
      </c>
      <c r="ACH554" s="51"/>
      <c r="ACI554" s="51"/>
      <c r="ACJ554" s="51"/>
      <c r="ACK554" s="25">
        <f t="shared" si="2800"/>
        <v>0</v>
      </c>
      <c r="ACL554" s="25">
        <f t="shared" si="2801"/>
        <v>0</v>
      </c>
      <c r="ACM554" s="25">
        <f t="shared" si="2802"/>
        <v>0</v>
      </c>
      <c r="ACN554" s="30"/>
      <c r="ACO554" s="30"/>
      <c r="ACP554" s="30"/>
      <c r="ACQ554" s="51"/>
      <c r="ACR554" s="51"/>
      <c r="ACS554" s="51"/>
      <c r="ACT554" s="25">
        <f t="shared" si="3104"/>
        <v>0</v>
      </c>
      <c r="ACU554" s="25">
        <f t="shared" si="3105"/>
        <v>0</v>
      </c>
      <c r="ACV554" s="25">
        <f t="shared" si="3106"/>
        <v>0</v>
      </c>
      <c r="ACW554" s="51"/>
      <c r="ACX554" s="51"/>
      <c r="ACY554" s="51"/>
      <c r="ACZ554" s="25">
        <f t="shared" si="3107"/>
        <v>7597.01</v>
      </c>
      <c r="ADA554" s="25">
        <f t="shared" si="3108"/>
        <v>7842</v>
      </c>
      <c r="ADB554" s="25">
        <f t="shared" si="3109"/>
        <v>7842</v>
      </c>
      <c r="ADC554" s="51"/>
      <c r="ADD554" s="51"/>
      <c r="ADE554" s="51"/>
      <c r="ADF554" s="25">
        <f t="shared" si="2803"/>
        <v>0</v>
      </c>
      <c r="ADG554" s="25">
        <f t="shared" si="2804"/>
        <v>0</v>
      </c>
      <c r="ADH554" s="25">
        <f t="shared" si="2805"/>
        <v>0</v>
      </c>
      <c r="ADI554" s="30"/>
      <c r="ADJ554" s="30"/>
      <c r="ADK554" s="30"/>
      <c r="ADL554" s="51"/>
      <c r="ADM554" s="51"/>
      <c r="ADN554" s="51"/>
      <c r="ADO554" s="25">
        <f t="shared" si="3110"/>
        <v>0</v>
      </c>
      <c r="ADP554" s="25">
        <f t="shared" si="3111"/>
        <v>0</v>
      </c>
      <c r="ADQ554" s="25">
        <f t="shared" si="3112"/>
        <v>0</v>
      </c>
      <c r="ADR554" s="51"/>
      <c r="ADS554" s="51"/>
      <c r="ADT554" s="51"/>
      <c r="ADU554" s="25">
        <f t="shared" si="3113"/>
        <v>5211.38</v>
      </c>
      <c r="ADV554" s="25">
        <f t="shared" si="3114"/>
        <v>6520.53</v>
      </c>
      <c r="ADW554" s="25">
        <f t="shared" si="3115"/>
        <v>6520.53</v>
      </c>
      <c r="ADX554" s="51"/>
      <c r="ADY554" s="51"/>
      <c r="ADZ554" s="51"/>
      <c r="AEA554" s="25">
        <f t="shared" si="2806"/>
        <v>0</v>
      </c>
      <c r="AEB554" s="25">
        <f t="shared" si="2807"/>
        <v>0</v>
      </c>
      <c r="AEC554" s="25">
        <f t="shared" si="2808"/>
        <v>0</v>
      </c>
      <c r="AED554" s="30"/>
      <c r="AEE554" s="30"/>
      <c r="AEF554" s="30"/>
      <c r="AEG554" s="51"/>
      <c r="AEH554" s="51"/>
      <c r="AEI554" s="51"/>
      <c r="AEJ554" s="25">
        <f t="shared" si="3116"/>
        <v>0</v>
      </c>
      <c r="AEK554" s="25">
        <f t="shared" si="3117"/>
        <v>0</v>
      </c>
      <c r="AEL554" s="25">
        <f t="shared" si="3118"/>
        <v>0</v>
      </c>
      <c r="AEM554" s="51"/>
      <c r="AEN554" s="51"/>
      <c r="AEO554" s="51"/>
      <c r="AEP554" s="25">
        <f t="shared" si="3119"/>
        <v>8083.26</v>
      </c>
      <c r="AEQ554" s="25">
        <f t="shared" si="3120"/>
        <v>8327.0400000000009</v>
      </c>
      <c r="AER554" s="25">
        <f t="shared" si="3121"/>
        <v>8327.0400000000009</v>
      </c>
      <c r="AES554" s="51"/>
      <c r="AET554" s="51"/>
      <c r="AEU554" s="51"/>
      <c r="AEV554" s="25">
        <f t="shared" si="2809"/>
        <v>0</v>
      </c>
      <c r="AEW554" s="25">
        <f t="shared" si="2810"/>
        <v>0</v>
      </c>
      <c r="AEX554" s="25">
        <f t="shared" si="2811"/>
        <v>0</v>
      </c>
      <c r="AEY554" s="30"/>
      <c r="AEZ554" s="30"/>
      <c r="AFA554" s="30"/>
      <c r="AFB554" s="51"/>
      <c r="AFC554" s="51"/>
      <c r="AFD554" s="51"/>
      <c r="AFE554" s="25">
        <f t="shared" si="3122"/>
        <v>0</v>
      </c>
      <c r="AFF554" s="25">
        <f t="shared" si="3123"/>
        <v>0</v>
      </c>
      <c r="AFG554" s="25">
        <f t="shared" si="3124"/>
        <v>0</v>
      </c>
      <c r="AFH554" s="51"/>
      <c r="AFI554" s="51"/>
      <c r="AFJ554" s="51"/>
      <c r="AFK554" s="25">
        <f t="shared" si="3125"/>
        <v>7934.06</v>
      </c>
      <c r="AFL554" s="25">
        <f t="shared" si="3126"/>
        <v>8220.4599999999991</v>
      </c>
      <c r="AFM554" s="25">
        <f t="shared" si="3127"/>
        <v>8220.4599999999991</v>
      </c>
      <c r="AFN554" s="51"/>
      <c r="AFO554" s="51"/>
      <c r="AFP554" s="51"/>
      <c r="AFQ554" s="25">
        <f t="shared" si="2812"/>
        <v>0</v>
      </c>
      <c r="AFR554" s="25">
        <f t="shared" si="2813"/>
        <v>0</v>
      </c>
      <c r="AFS554" s="25">
        <f t="shared" si="2814"/>
        <v>0</v>
      </c>
      <c r="AFT554" s="30"/>
      <c r="AFU554" s="30"/>
      <c r="AFV554" s="30"/>
      <c r="AFW554" s="51"/>
      <c r="AFX554" s="51"/>
      <c r="AFY554" s="51"/>
      <c r="AFZ554" s="25">
        <f t="shared" si="3128"/>
        <v>0</v>
      </c>
      <c r="AGA554" s="25">
        <f t="shared" si="3129"/>
        <v>0</v>
      </c>
      <c r="AGB554" s="25">
        <f t="shared" si="3130"/>
        <v>0</v>
      </c>
      <c r="AGC554" s="51"/>
      <c r="AGD554" s="51"/>
      <c r="AGE554" s="51"/>
      <c r="AGF554" s="25">
        <f t="shared" si="3131"/>
        <v>8433.7999999999993</v>
      </c>
      <c r="AGG554" s="25">
        <f t="shared" si="3132"/>
        <v>8709.58</v>
      </c>
      <c r="AGH554" s="25">
        <f t="shared" si="3133"/>
        <v>8709.58</v>
      </c>
      <c r="AGI554" s="51"/>
      <c r="AGJ554" s="51"/>
      <c r="AGK554" s="51"/>
      <c r="AGL554" s="25">
        <f t="shared" si="2815"/>
        <v>0</v>
      </c>
      <c r="AGM554" s="25">
        <f t="shared" si="2816"/>
        <v>0</v>
      </c>
      <c r="AGN554" s="25">
        <f t="shared" si="2817"/>
        <v>0</v>
      </c>
      <c r="AGO554" s="30"/>
      <c r="AGP554" s="30"/>
      <c r="AGQ554" s="30"/>
      <c r="AGR554" s="51"/>
      <c r="AGS554" s="51"/>
      <c r="AGT554" s="51"/>
      <c r="AGU554" s="25">
        <f t="shared" si="3134"/>
        <v>0</v>
      </c>
      <c r="AGV554" s="25">
        <f t="shared" si="3135"/>
        <v>0</v>
      </c>
      <c r="AGW554" s="25">
        <f t="shared" si="3136"/>
        <v>0</v>
      </c>
      <c r="AGX554" s="51"/>
      <c r="AGY554" s="51"/>
      <c r="AGZ554" s="51"/>
      <c r="AHA554" s="25">
        <f t="shared" si="3137"/>
        <v>11723.11</v>
      </c>
      <c r="AHB554" s="25">
        <f t="shared" si="3138"/>
        <v>12131.81</v>
      </c>
      <c r="AHC554" s="25">
        <f t="shared" si="3139"/>
        <v>12131.81</v>
      </c>
      <c r="AHD554" s="51"/>
      <c r="AHE554" s="51"/>
      <c r="AHF554" s="51"/>
      <c r="AHG554" s="25">
        <f t="shared" si="2818"/>
        <v>0</v>
      </c>
      <c r="AHH554" s="25">
        <f t="shared" si="2819"/>
        <v>0</v>
      </c>
      <c r="AHI554" s="25">
        <f t="shared" si="2820"/>
        <v>0</v>
      </c>
      <c r="AHJ554" s="30"/>
      <c r="AHK554" s="30"/>
      <c r="AHL554" s="30"/>
      <c r="AHM554" s="51"/>
      <c r="AHN554" s="51"/>
      <c r="AHO554" s="51"/>
      <c r="AHP554" s="25">
        <f t="shared" si="3140"/>
        <v>0</v>
      </c>
      <c r="AHQ554" s="25">
        <f t="shared" si="3141"/>
        <v>0</v>
      </c>
      <c r="AHR554" s="25">
        <f t="shared" si="3142"/>
        <v>0</v>
      </c>
      <c r="AHS554" s="51"/>
      <c r="AHT554" s="51"/>
      <c r="AHU554" s="51"/>
      <c r="AHV554" s="25">
        <f t="shared" si="3143"/>
        <v>7414.69</v>
      </c>
      <c r="AHW554" s="25">
        <f t="shared" si="3144"/>
        <v>7663</v>
      </c>
      <c r="AHX554" s="25">
        <f t="shared" si="3145"/>
        <v>7663</v>
      </c>
      <c r="AHY554" s="51"/>
      <c r="AHZ554" s="51"/>
      <c r="AIA554" s="51"/>
      <c r="AIB554" s="25">
        <f t="shared" si="2821"/>
        <v>0</v>
      </c>
      <c r="AIC554" s="25">
        <f t="shared" si="2822"/>
        <v>0</v>
      </c>
      <c r="AID554" s="25">
        <f t="shared" si="2823"/>
        <v>0</v>
      </c>
      <c r="AIE554" s="30"/>
      <c r="AIF554" s="30"/>
      <c r="AIG554" s="30"/>
      <c r="AIH554" s="51"/>
      <c r="AII554" s="51"/>
      <c r="AIJ554" s="51"/>
      <c r="AIK554" s="25">
        <f t="shared" si="3146"/>
        <v>0</v>
      </c>
      <c r="AIL554" s="25">
        <f t="shared" si="3147"/>
        <v>0</v>
      </c>
      <c r="AIM554" s="25">
        <f t="shared" si="3148"/>
        <v>0</v>
      </c>
      <c r="AIN554" s="51"/>
      <c r="AIO554" s="51"/>
      <c r="AIP554" s="51"/>
      <c r="AIQ554" s="25">
        <f t="shared" si="3149"/>
        <v>0</v>
      </c>
      <c r="AIR554" s="25">
        <f t="shared" si="3150"/>
        <v>0</v>
      </c>
      <c r="AIS554" s="25">
        <f t="shared" si="3151"/>
        <v>0</v>
      </c>
      <c r="AIT554" s="51"/>
      <c r="AIU554" s="51"/>
      <c r="AIV554" s="51"/>
      <c r="AIW554" s="25">
        <f t="shared" si="2824"/>
        <v>0</v>
      </c>
      <c r="AIX554" s="25">
        <f t="shared" si="2825"/>
        <v>0</v>
      </c>
      <c r="AIY554" s="25">
        <f t="shared" si="2826"/>
        <v>0</v>
      </c>
      <c r="AIZ554" s="30"/>
      <c r="AJA554" s="30"/>
      <c r="AJB554" s="30"/>
      <c r="AJC554" s="51"/>
      <c r="AJD554" s="51"/>
      <c r="AJE554" s="51"/>
      <c r="AJF554" s="25">
        <f t="shared" si="3152"/>
        <v>0</v>
      </c>
      <c r="AJG554" s="25">
        <f t="shared" si="3153"/>
        <v>0</v>
      </c>
      <c r="AJH554" s="25">
        <f t="shared" si="3154"/>
        <v>0</v>
      </c>
      <c r="AJI554" s="51"/>
      <c r="AJJ554" s="51"/>
      <c r="AJK554" s="51"/>
      <c r="AJL554" s="25">
        <f t="shared" si="3155"/>
        <v>7941.04</v>
      </c>
      <c r="AJM554" s="25">
        <f t="shared" si="3156"/>
        <v>8199.1299999999992</v>
      </c>
      <c r="AJN554" s="25">
        <f t="shared" si="3157"/>
        <v>8199.1299999999992</v>
      </c>
      <c r="AJO554" s="51"/>
      <c r="AJP554" s="51"/>
      <c r="AJQ554" s="51"/>
      <c r="AJR554" s="25">
        <f t="shared" si="2827"/>
        <v>0</v>
      </c>
      <c r="AJS554" s="25">
        <f t="shared" si="2828"/>
        <v>0</v>
      </c>
      <c r="AJT554" s="25">
        <f t="shared" si="2829"/>
        <v>0</v>
      </c>
      <c r="AJU554" s="30"/>
      <c r="AJV554" s="30"/>
      <c r="AJW554" s="30"/>
      <c r="AJX554" s="51"/>
      <c r="AJY554" s="51"/>
      <c r="AJZ554" s="51"/>
      <c r="AKA554" s="25">
        <f t="shared" si="3158"/>
        <v>0</v>
      </c>
      <c r="AKB554" s="25">
        <f t="shared" si="3159"/>
        <v>0</v>
      </c>
      <c r="AKC554" s="25">
        <f t="shared" si="3160"/>
        <v>0</v>
      </c>
      <c r="AKD554" s="51"/>
      <c r="AKE554" s="51"/>
      <c r="AKF554" s="51"/>
      <c r="AKG554" s="25">
        <f t="shared" si="3161"/>
        <v>7800.05</v>
      </c>
      <c r="AKH554" s="25">
        <f t="shared" si="3162"/>
        <v>8061.97</v>
      </c>
      <c r="AKI554" s="25">
        <f t="shared" si="3163"/>
        <v>8061.97</v>
      </c>
      <c r="AKJ554" s="51"/>
      <c r="AKK554" s="51"/>
      <c r="AKL554" s="51"/>
      <c r="AKM554" s="25">
        <f t="shared" si="2830"/>
        <v>0</v>
      </c>
      <c r="AKN554" s="25">
        <f t="shared" si="2831"/>
        <v>0</v>
      </c>
      <c r="AKO554" s="25">
        <f t="shared" si="2832"/>
        <v>0</v>
      </c>
      <c r="AKP554" s="30">
        <v>1</v>
      </c>
      <c r="AKQ554" s="30">
        <v>1</v>
      </c>
      <c r="AKR554" s="30">
        <v>1</v>
      </c>
      <c r="AKS554" s="51"/>
      <c r="AKT554" s="51"/>
      <c r="AKU554" s="51"/>
      <c r="AKV554" s="25">
        <f t="shared" si="3164"/>
        <v>17853.66</v>
      </c>
      <c r="AKW554" s="25">
        <f t="shared" si="3165"/>
        <v>17853.66</v>
      </c>
      <c r="AKX554" s="25">
        <f t="shared" si="3166"/>
        <v>17853.66</v>
      </c>
      <c r="AKY554" s="51"/>
      <c r="AKZ554" s="51"/>
      <c r="ALA554" s="51"/>
      <c r="ALB554" s="25">
        <f t="shared" si="3167"/>
        <v>7732.67</v>
      </c>
      <c r="ALC554" s="25">
        <f t="shared" si="3168"/>
        <v>7986.62</v>
      </c>
      <c r="ALD554" s="25">
        <f t="shared" si="3169"/>
        <v>7986.62</v>
      </c>
      <c r="ALE554" s="51"/>
      <c r="ALF554" s="51"/>
      <c r="ALG554" s="51"/>
      <c r="ALH554" s="25">
        <f t="shared" si="2833"/>
        <v>7732.67</v>
      </c>
      <c r="ALI554" s="25">
        <f t="shared" si="2834"/>
        <v>7986.62</v>
      </c>
      <c r="ALJ554" s="25">
        <f t="shared" si="2835"/>
        <v>7986.62</v>
      </c>
      <c r="ALK554" s="30"/>
      <c r="ALL554" s="30"/>
      <c r="ALM554" s="30"/>
      <c r="ALN554" s="51"/>
      <c r="ALO554" s="51"/>
      <c r="ALP554" s="51"/>
      <c r="ALQ554" s="25">
        <f t="shared" si="3170"/>
        <v>0</v>
      </c>
      <c r="ALR554" s="25">
        <f t="shared" si="3171"/>
        <v>0</v>
      </c>
      <c r="ALS554" s="25">
        <f t="shared" si="3172"/>
        <v>0</v>
      </c>
      <c r="ALT554" s="51"/>
      <c r="ALU554" s="51"/>
      <c r="ALV554" s="51"/>
      <c r="ALW554" s="25">
        <f t="shared" si="3173"/>
        <v>9076.3700000000008</v>
      </c>
      <c r="ALX554" s="25">
        <f t="shared" si="3174"/>
        <v>9362.6</v>
      </c>
      <c r="ALY554" s="25">
        <f t="shared" si="3175"/>
        <v>9362.6</v>
      </c>
      <c r="ALZ554" s="51"/>
      <c r="AMA554" s="51"/>
      <c r="AMB554" s="51"/>
      <c r="AMC554" s="25">
        <f t="shared" si="2836"/>
        <v>0</v>
      </c>
      <c r="AMD554" s="25">
        <f t="shared" si="2837"/>
        <v>0</v>
      </c>
      <c r="AME554" s="25">
        <f t="shared" si="2838"/>
        <v>0</v>
      </c>
      <c r="AMF554" s="30"/>
      <c r="AMG554" s="30"/>
      <c r="AMH554" s="30"/>
      <c r="AMI554" s="51"/>
      <c r="AMJ554" s="51"/>
      <c r="AMK554" s="51"/>
      <c r="AML554" s="25">
        <f t="shared" si="3176"/>
        <v>0</v>
      </c>
      <c r="AMM554" s="25">
        <f t="shared" si="3177"/>
        <v>0</v>
      </c>
      <c r="AMN554" s="25">
        <f t="shared" si="3178"/>
        <v>0</v>
      </c>
      <c r="AMO554" s="51"/>
      <c r="AMP554" s="51"/>
      <c r="AMQ554" s="51"/>
      <c r="AMR554" s="25">
        <f t="shared" si="3179"/>
        <v>7654.44</v>
      </c>
      <c r="AMS554" s="25">
        <f t="shared" si="3180"/>
        <v>7891.88</v>
      </c>
      <c r="AMT554" s="25">
        <f t="shared" si="3181"/>
        <v>7891.88</v>
      </c>
      <c r="AMU554" s="51"/>
      <c r="AMV554" s="51"/>
      <c r="AMW554" s="51"/>
      <c r="AMX554" s="25">
        <f t="shared" si="2839"/>
        <v>0</v>
      </c>
      <c r="AMY554" s="25">
        <f t="shared" si="2840"/>
        <v>0</v>
      </c>
      <c r="AMZ554" s="25">
        <f t="shared" si="2841"/>
        <v>0</v>
      </c>
      <c r="ANA554" s="30"/>
      <c r="ANB554" s="30"/>
      <c r="ANC554" s="30"/>
      <c r="AND554" s="51"/>
      <c r="ANE554" s="51"/>
      <c r="ANF554" s="51"/>
      <c r="ANG554" s="25">
        <f t="shared" si="3182"/>
        <v>0</v>
      </c>
      <c r="ANH554" s="25">
        <f t="shared" si="3183"/>
        <v>0</v>
      </c>
      <c r="ANI554" s="25">
        <f t="shared" si="3184"/>
        <v>0</v>
      </c>
      <c r="ANJ554" s="51"/>
      <c r="ANK554" s="51"/>
      <c r="ANL554" s="51"/>
      <c r="ANM554" s="25">
        <f t="shared" si="3185"/>
        <v>8308.67</v>
      </c>
      <c r="ANN554" s="25">
        <f t="shared" si="3186"/>
        <v>0</v>
      </c>
      <c r="ANO554" s="25">
        <f t="shared" si="3187"/>
        <v>0</v>
      </c>
      <c r="ANP554" s="51"/>
      <c r="ANQ554" s="51"/>
      <c r="ANR554" s="51"/>
      <c r="ANS554" s="25">
        <f t="shared" si="2842"/>
        <v>0</v>
      </c>
      <c r="ANT554" s="25">
        <f t="shared" si="2843"/>
        <v>0</v>
      </c>
      <c r="ANU554" s="25">
        <f t="shared" si="2844"/>
        <v>0</v>
      </c>
      <c r="ANV554" s="30"/>
      <c r="ANW554" s="30"/>
      <c r="ANX554" s="30"/>
      <c r="ANY554" s="51"/>
      <c r="ANZ554" s="51"/>
      <c r="AOA554" s="51"/>
      <c r="AOB554" s="25">
        <f t="shared" si="3188"/>
        <v>0</v>
      </c>
      <c r="AOC554" s="25">
        <f t="shared" si="3189"/>
        <v>0</v>
      </c>
      <c r="AOD554" s="25">
        <f t="shared" si="3190"/>
        <v>0</v>
      </c>
      <c r="AOE554" s="51"/>
      <c r="AOF554" s="51"/>
      <c r="AOG554" s="51"/>
      <c r="AOH554" s="25">
        <f t="shared" si="3191"/>
        <v>7927.2</v>
      </c>
      <c r="AOI554" s="25">
        <f t="shared" si="3192"/>
        <v>8174.36</v>
      </c>
      <c r="AOJ554" s="25">
        <f t="shared" si="3193"/>
        <v>8174.36</v>
      </c>
      <c r="AOK554" s="51"/>
      <c r="AOL554" s="51"/>
      <c r="AOM554" s="51"/>
      <c r="AON554" s="25">
        <f t="shared" si="2845"/>
        <v>0</v>
      </c>
      <c r="AOO554" s="25">
        <f t="shared" si="2846"/>
        <v>0</v>
      </c>
      <c r="AOP554" s="25">
        <f t="shared" si="2847"/>
        <v>0</v>
      </c>
      <c r="AOQ554" s="30"/>
      <c r="AOR554" s="30"/>
      <c r="AOS554" s="30"/>
      <c r="AOT554" s="51"/>
      <c r="AOU554" s="51"/>
      <c r="AOV554" s="51"/>
      <c r="AOW554" s="25">
        <f t="shared" si="3194"/>
        <v>0</v>
      </c>
      <c r="AOX554" s="25">
        <f t="shared" si="3195"/>
        <v>0</v>
      </c>
      <c r="AOY554" s="25">
        <f t="shared" si="3196"/>
        <v>0</v>
      </c>
      <c r="AOZ554" s="51"/>
      <c r="APA554" s="51"/>
      <c r="APB554" s="51"/>
      <c r="APC554" s="25">
        <f t="shared" si="3197"/>
        <v>9033.01</v>
      </c>
      <c r="APD554" s="25">
        <f t="shared" si="3198"/>
        <v>9314.26</v>
      </c>
      <c r="APE554" s="25">
        <f t="shared" si="3199"/>
        <v>9314.26</v>
      </c>
      <c r="APF554" s="51"/>
      <c r="APG554" s="51"/>
      <c r="APH554" s="51"/>
      <c r="API554" s="25">
        <f t="shared" si="2848"/>
        <v>0</v>
      </c>
      <c r="APJ554" s="25">
        <f t="shared" si="2849"/>
        <v>0</v>
      </c>
      <c r="APK554" s="25">
        <f t="shared" si="2850"/>
        <v>0</v>
      </c>
      <c r="APL554" s="30">
        <v>1</v>
      </c>
      <c r="APM554" s="30">
        <v>1</v>
      </c>
      <c r="APN554" s="30">
        <v>1</v>
      </c>
      <c r="APO554" s="51"/>
      <c r="APP554" s="51"/>
      <c r="APQ554" s="51"/>
      <c r="APR554" s="25">
        <f t="shared" si="3200"/>
        <v>17853.66</v>
      </c>
      <c r="APS554" s="25">
        <f t="shared" si="3201"/>
        <v>17853.66</v>
      </c>
      <c r="APT554" s="25">
        <f t="shared" si="3202"/>
        <v>17853.66</v>
      </c>
      <c r="APU554" s="51"/>
      <c r="APV554" s="51"/>
      <c r="APW554" s="51"/>
      <c r="APX554" s="25">
        <f t="shared" si="3203"/>
        <v>7786</v>
      </c>
      <c r="APY554" s="25">
        <f t="shared" si="3204"/>
        <v>8039.38</v>
      </c>
      <c r="APZ554" s="25">
        <f t="shared" si="3205"/>
        <v>8039.38</v>
      </c>
      <c r="AQA554" s="51"/>
      <c r="AQB554" s="51"/>
      <c r="AQC554" s="51"/>
      <c r="AQD554" s="25">
        <f t="shared" si="2851"/>
        <v>7786</v>
      </c>
      <c r="AQE554" s="25">
        <f t="shared" si="2852"/>
        <v>8039.38</v>
      </c>
      <c r="AQF554" s="25">
        <f t="shared" si="2853"/>
        <v>8039.38</v>
      </c>
      <c r="AQG554" s="30"/>
      <c r="AQH554" s="30"/>
      <c r="AQI554" s="30"/>
      <c r="AQJ554" s="51"/>
      <c r="AQK554" s="51"/>
      <c r="AQL554" s="51"/>
      <c r="AQM554" s="25">
        <f t="shared" si="3206"/>
        <v>0</v>
      </c>
      <c r="AQN554" s="25">
        <f t="shared" si="3207"/>
        <v>0</v>
      </c>
      <c r="AQO554" s="25">
        <f t="shared" si="3208"/>
        <v>0</v>
      </c>
      <c r="AQP554" s="51"/>
      <c r="AQQ554" s="51"/>
      <c r="AQR554" s="51"/>
      <c r="AQS554" s="25">
        <f t="shared" si="3209"/>
        <v>7155.27</v>
      </c>
      <c r="AQT554" s="25">
        <f t="shared" si="3210"/>
        <v>7397.62</v>
      </c>
      <c r="AQU554" s="25">
        <f t="shared" si="3211"/>
        <v>7397.62</v>
      </c>
      <c r="AQV554" s="51"/>
      <c r="AQW554" s="51"/>
      <c r="AQX554" s="51"/>
      <c r="AQY554" s="25">
        <f t="shared" si="2854"/>
        <v>0</v>
      </c>
      <c r="AQZ554" s="25">
        <f t="shared" si="2855"/>
        <v>0</v>
      </c>
      <c r="ARA554" s="25">
        <f t="shared" si="2856"/>
        <v>0</v>
      </c>
      <c r="ARB554" s="30"/>
      <c r="ARC554" s="30"/>
      <c r="ARD554" s="30"/>
      <c r="ARE554" s="51"/>
      <c r="ARF554" s="51"/>
      <c r="ARG554" s="51"/>
      <c r="ARH554" s="25">
        <f t="shared" si="3212"/>
        <v>0</v>
      </c>
      <c r="ARI554" s="25">
        <f t="shared" si="3213"/>
        <v>0</v>
      </c>
      <c r="ARJ554" s="25">
        <f t="shared" si="3214"/>
        <v>0</v>
      </c>
      <c r="ARK554" s="51"/>
      <c r="ARL554" s="51"/>
      <c r="ARM554" s="51"/>
      <c r="ARN554" s="25">
        <f t="shared" si="3215"/>
        <v>7313.05</v>
      </c>
      <c r="ARO554" s="25">
        <f t="shared" si="3216"/>
        <v>7525.72</v>
      </c>
      <c r="ARP554" s="25">
        <f t="shared" si="3217"/>
        <v>7525.72</v>
      </c>
      <c r="ARQ554" s="51"/>
      <c r="ARR554" s="51"/>
      <c r="ARS554" s="51"/>
      <c r="ART554" s="25">
        <f t="shared" si="2857"/>
        <v>0</v>
      </c>
      <c r="ARU554" s="25">
        <f t="shared" si="2858"/>
        <v>0</v>
      </c>
      <c r="ARV554" s="25">
        <f t="shared" si="2859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3218"/>
        <v>17853.66</v>
      </c>
      <c r="ASD554" s="25">
        <f t="shared" si="3219"/>
        <v>17853.66</v>
      </c>
      <c r="ASE554" s="25">
        <f t="shared" si="3220"/>
        <v>17853.66</v>
      </c>
      <c r="ASF554" s="51"/>
      <c r="ASG554" s="51"/>
      <c r="ASH554" s="51"/>
      <c r="ASI554" s="25">
        <f t="shared" si="3221"/>
        <v>7822.45</v>
      </c>
      <c r="ASJ554" s="25">
        <f t="shared" si="3222"/>
        <v>7043.99</v>
      </c>
      <c r="ASK554" s="25">
        <f t="shared" si="3223"/>
        <v>7043.99</v>
      </c>
      <c r="ASL554" s="51"/>
      <c r="ASM554" s="51"/>
      <c r="ASN554" s="51"/>
      <c r="ASO554" s="25">
        <f t="shared" si="2860"/>
        <v>7822.45</v>
      </c>
      <c r="ASP554" s="25">
        <f t="shared" si="2861"/>
        <v>7043.99</v>
      </c>
      <c r="ASQ554" s="25">
        <f t="shared" si="2862"/>
        <v>7043.99</v>
      </c>
      <c r="ASR554" s="30"/>
      <c r="ASS554" s="30"/>
      <c r="AST554" s="30"/>
      <c r="ASU554" s="51"/>
      <c r="ASV554" s="51"/>
      <c r="ASW554" s="51"/>
      <c r="ASX554" s="25">
        <f t="shared" si="3224"/>
        <v>0</v>
      </c>
      <c r="ASY554" s="25">
        <f t="shared" si="3225"/>
        <v>0</v>
      </c>
      <c r="ASZ554" s="25">
        <f t="shared" si="3226"/>
        <v>0</v>
      </c>
      <c r="ATA554" s="51"/>
      <c r="ATB554" s="51"/>
      <c r="ATC554" s="51"/>
      <c r="ATD554" s="25">
        <f t="shared" si="3227"/>
        <v>6874.74</v>
      </c>
      <c r="ATE554" s="25">
        <f t="shared" si="3228"/>
        <v>7085.24</v>
      </c>
      <c r="ATF554" s="25">
        <f t="shared" si="3229"/>
        <v>7085.24</v>
      </c>
      <c r="ATG554" s="51"/>
      <c r="ATH554" s="51"/>
      <c r="ATI554" s="51"/>
      <c r="ATJ554" s="25">
        <f t="shared" si="2863"/>
        <v>0</v>
      </c>
      <c r="ATK554" s="25">
        <f t="shared" si="2864"/>
        <v>0</v>
      </c>
      <c r="ATL554" s="25">
        <f t="shared" si="2865"/>
        <v>0</v>
      </c>
      <c r="ATM554" s="30"/>
      <c r="ATN554" s="30"/>
      <c r="ATO554" s="30"/>
      <c r="ATP554" s="51"/>
      <c r="ATQ554" s="51"/>
      <c r="ATR554" s="51"/>
      <c r="ATS554" s="25">
        <f t="shared" si="3230"/>
        <v>0</v>
      </c>
      <c r="ATT554" s="25">
        <f t="shared" si="3231"/>
        <v>0</v>
      </c>
      <c r="ATU554" s="25">
        <f t="shared" si="3232"/>
        <v>0</v>
      </c>
      <c r="ATV554" s="51"/>
      <c r="ATW554" s="51"/>
      <c r="ATX554" s="51"/>
      <c r="ATY554" s="25">
        <f t="shared" si="3233"/>
        <v>7695.1</v>
      </c>
      <c r="ATZ554" s="25">
        <f t="shared" si="3234"/>
        <v>6056.94</v>
      </c>
      <c r="AUA554" s="25">
        <f t="shared" si="3235"/>
        <v>6056.94</v>
      </c>
      <c r="AUB554" s="51"/>
      <c r="AUC554" s="51"/>
      <c r="AUD554" s="51"/>
      <c r="AUE554" s="25">
        <f t="shared" si="2866"/>
        <v>0</v>
      </c>
      <c r="AUF554" s="25">
        <f t="shared" si="2867"/>
        <v>0</v>
      </c>
      <c r="AUG554" s="25">
        <f t="shared" si="2868"/>
        <v>0</v>
      </c>
      <c r="AUH554" s="30"/>
      <c r="AUI554" s="30"/>
      <c r="AUJ554" s="30"/>
      <c r="AUK554" s="51"/>
      <c r="AUL554" s="51"/>
      <c r="AUM554" s="51"/>
      <c r="AUN554" s="25">
        <f t="shared" si="3236"/>
        <v>0</v>
      </c>
      <c r="AUO554" s="25">
        <f t="shared" si="3237"/>
        <v>0</v>
      </c>
      <c r="AUP554" s="25">
        <f t="shared" si="3238"/>
        <v>0</v>
      </c>
      <c r="AUQ554" s="51"/>
      <c r="AUR554" s="51"/>
      <c r="AUS554" s="51"/>
      <c r="AUT554" s="25">
        <f t="shared" si="3239"/>
        <v>8220.64</v>
      </c>
      <c r="AUU554" s="25">
        <f t="shared" si="3240"/>
        <v>6572.95</v>
      </c>
      <c r="AUV554" s="25">
        <f t="shared" si="3241"/>
        <v>6572.95</v>
      </c>
      <c r="AUW554" s="51"/>
      <c r="AUX554" s="51"/>
      <c r="AUY554" s="51"/>
      <c r="AUZ554" s="25">
        <f t="shared" si="2869"/>
        <v>0</v>
      </c>
      <c r="AVA554" s="25">
        <f t="shared" si="2870"/>
        <v>0</v>
      </c>
      <c r="AVB554" s="25">
        <f t="shared" si="2871"/>
        <v>0</v>
      </c>
      <c r="AVC554" s="59">
        <f t="shared" si="2872"/>
        <v>9</v>
      </c>
      <c r="AVD554" s="59">
        <f t="shared" si="2873"/>
        <v>9</v>
      </c>
      <c r="AVE554" s="59">
        <f t="shared" si="2874"/>
        <v>9</v>
      </c>
      <c r="AVF554" s="25">
        <f t="shared" si="2875"/>
        <v>0</v>
      </c>
      <c r="AVG554" s="25">
        <f t="shared" si="2876"/>
        <v>0</v>
      </c>
      <c r="AVH554" s="25">
        <f t="shared" si="2877"/>
        <v>0</v>
      </c>
      <c r="AVI554" s="25">
        <f t="shared" si="2878"/>
        <v>160682.94</v>
      </c>
      <c r="AVJ554" s="25">
        <f t="shared" si="2879"/>
        <v>160682.94</v>
      </c>
      <c r="AVK554" s="25">
        <f t="shared" si="2880"/>
        <v>160682.94</v>
      </c>
      <c r="AVL554" s="51"/>
      <c r="AVM554" s="51"/>
      <c r="AVN554" s="51"/>
      <c r="AVO554" s="25"/>
      <c r="AVP554" s="25"/>
      <c r="AVQ554" s="25"/>
      <c r="AVR554" s="25">
        <f t="shared" si="2881"/>
        <v>0</v>
      </c>
      <c r="AVS554" s="25">
        <f t="shared" si="2882"/>
        <v>0</v>
      </c>
      <c r="AVT554" s="25">
        <f t="shared" si="2883"/>
        <v>0</v>
      </c>
      <c r="AVU554" s="25">
        <f t="shared" si="2884"/>
        <v>75414.210000000006</v>
      </c>
      <c r="AVV554" s="25">
        <f t="shared" si="2885"/>
        <v>76057.66</v>
      </c>
      <c r="AVW554" s="25">
        <f t="shared" si="2886"/>
        <v>76057.66</v>
      </c>
    </row>
    <row r="555" spans="1:1271" ht="36">
      <c r="A555" s="8" t="s">
        <v>184</v>
      </c>
      <c r="B555" s="88" t="s">
        <v>89</v>
      </c>
      <c r="C555" s="5"/>
      <c r="D555" s="99"/>
      <c r="E555" s="77"/>
      <c r="F555" s="38"/>
      <c r="G555" s="38"/>
      <c r="H555" s="38"/>
      <c r="I555" s="25">
        <f t="shared" si="2887"/>
        <v>10890.73</v>
      </c>
      <c r="J555" s="25">
        <f t="shared" si="2887"/>
        <v>10890.73</v>
      </c>
      <c r="K555" s="25">
        <f t="shared" si="2887"/>
        <v>10890.73</v>
      </c>
      <c r="L555" s="30"/>
      <c r="M555" s="30"/>
      <c r="N555" s="30"/>
      <c r="O555" s="51"/>
      <c r="P555" s="51"/>
      <c r="Q555" s="51"/>
      <c r="R555" s="25">
        <f t="shared" si="2888"/>
        <v>0</v>
      </c>
      <c r="S555" s="25">
        <f t="shared" si="2889"/>
        <v>0</v>
      </c>
      <c r="T555" s="25">
        <f t="shared" si="2890"/>
        <v>0</v>
      </c>
      <c r="U555" s="51"/>
      <c r="V555" s="51"/>
      <c r="W555" s="51"/>
      <c r="X555" s="25">
        <f t="shared" si="2891"/>
        <v>8714.35</v>
      </c>
      <c r="Y555" s="25">
        <f t="shared" si="2892"/>
        <v>0</v>
      </c>
      <c r="Z555" s="25">
        <f t="shared" si="2893"/>
        <v>0</v>
      </c>
      <c r="AA555" s="51"/>
      <c r="AB555" s="51"/>
      <c r="AC555" s="51"/>
      <c r="AD555" s="25">
        <f t="shared" si="2697"/>
        <v>0</v>
      </c>
      <c r="AE555" s="25">
        <f t="shared" si="2697"/>
        <v>0</v>
      </c>
      <c r="AF555" s="25">
        <f t="shared" si="2697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2894"/>
        <v>108907.3</v>
      </c>
      <c r="AN555" s="25">
        <f t="shared" si="2895"/>
        <v>108907.3</v>
      </c>
      <c r="AO555" s="25">
        <f t="shared" si="2896"/>
        <v>108907.3</v>
      </c>
      <c r="AP555" s="51"/>
      <c r="AQ555" s="51"/>
      <c r="AR555" s="51"/>
      <c r="AS555" s="25">
        <f t="shared" si="2897"/>
        <v>5348.44</v>
      </c>
      <c r="AT555" s="25">
        <f t="shared" si="2898"/>
        <v>4124.96</v>
      </c>
      <c r="AU555" s="25">
        <f t="shared" si="2899"/>
        <v>4124.96</v>
      </c>
      <c r="AV555" s="51"/>
      <c r="AW555" s="51"/>
      <c r="AX555" s="51"/>
      <c r="AY555" s="25">
        <f t="shared" si="2698"/>
        <v>53484.4</v>
      </c>
      <c r="AZ555" s="25">
        <f t="shared" si="2699"/>
        <v>41249.599999999999</v>
      </c>
      <c r="BA555" s="25">
        <f t="shared" si="2700"/>
        <v>41249.599999999999</v>
      </c>
      <c r="BB555" s="30"/>
      <c r="BC555" s="30"/>
      <c r="BD555" s="30"/>
      <c r="BE555" s="51"/>
      <c r="BF555" s="51"/>
      <c r="BG555" s="51"/>
      <c r="BH555" s="25">
        <f t="shared" si="2900"/>
        <v>0</v>
      </c>
      <c r="BI555" s="25">
        <f t="shared" si="2901"/>
        <v>0</v>
      </c>
      <c r="BJ555" s="25">
        <f t="shared" si="2902"/>
        <v>0</v>
      </c>
      <c r="BK555" s="51"/>
      <c r="BL555" s="51"/>
      <c r="BM555" s="51"/>
      <c r="BN555" s="25">
        <f t="shared" si="2903"/>
        <v>5318.43</v>
      </c>
      <c r="BO555" s="25">
        <f t="shared" si="2904"/>
        <v>5517.07</v>
      </c>
      <c r="BP555" s="25">
        <f t="shared" si="2905"/>
        <v>5517.07</v>
      </c>
      <c r="BQ555" s="51"/>
      <c r="BR555" s="51"/>
      <c r="BS555" s="51"/>
      <c r="BT555" s="25">
        <f t="shared" si="2701"/>
        <v>0</v>
      </c>
      <c r="BU555" s="25">
        <f t="shared" si="2702"/>
        <v>0</v>
      </c>
      <c r="BV555" s="25">
        <f t="shared" si="2703"/>
        <v>0</v>
      </c>
      <c r="BW555" s="30"/>
      <c r="BX555" s="30"/>
      <c r="BY555" s="30"/>
      <c r="BZ555" s="51"/>
      <c r="CA555" s="51"/>
      <c r="CB555" s="51"/>
      <c r="CC555" s="25">
        <f t="shared" si="2906"/>
        <v>0</v>
      </c>
      <c r="CD555" s="25">
        <f t="shared" si="2907"/>
        <v>0</v>
      </c>
      <c r="CE555" s="25">
        <f t="shared" si="2908"/>
        <v>0</v>
      </c>
      <c r="CF555" s="51"/>
      <c r="CG555" s="51"/>
      <c r="CH555" s="51"/>
      <c r="CI555" s="25">
        <f t="shared" si="2909"/>
        <v>0</v>
      </c>
      <c r="CJ555" s="25">
        <f t="shared" si="2910"/>
        <v>0</v>
      </c>
      <c r="CK555" s="25">
        <f t="shared" si="2911"/>
        <v>0</v>
      </c>
      <c r="CL555" s="51"/>
      <c r="CM555" s="51"/>
      <c r="CN555" s="51"/>
      <c r="CO555" s="25">
        <f t="shared" si="2704"/>
        <v>0</v>
      </c>
      <c r="CP555" s="25">
        <f t="shared" si="2705"/>
        <v>0</v>
      </c>
      <c r="CQ555" s="25">
        <f t="shared" si="2706"/>
        <v>0</v>
      </c>
      <c r="CR555" s="30"/>
      <c r="CS555" s="30"/>
      <c r="CT555" s="30"/>
      <c r="CU555" s="51"/>
      <c r="CV555" s="51"/>
      <c r="CW555" s="51"/>
      <c r="CX555" s="25">
        <f t="shared" si="2912"/>
        <v>0</v>
      </c>
      <c r="CY555" s="25">
        <f t="shared" si="2913"/>
        <v>0</v>
      </c>
      <c r="CZ555" s="25">
        <f t="shared" si="2914"/>
        <v>0</v>
      </c>
      <c r="DA555" s="51"/>
      <c r="DB555" s="51"/>
      <c r="DC555" s="51"/>
      <c r="DD555" s="25">
        <f t="shared" si="2915"/>
        <v>5925.29</v>
      </c>
      <c r="DE555" s="25">
        <f t="shared" si="2916"/>
        <v>6154.07</v>
      </c>
      <c r="DF555" s="25">
        <f t="shared" si="2917"/>
        <v>6154.07</v>
      </c>
      <c r="DG555" s="51"/>
      <c r="DH555" s="51"/>
      <c r="DI555" s="51"/>
      <c r="DJ555" s="25">
        <f t="shared" si="2707"/>
        <v>0</v>
      </c>
      <c r="DK555" s="25">
        <f t="shared" si="2708"/>
        <v>0</v>
      </c>
      <c r="DL555" s="25">
        <f t="shared" si="2709"/>
        <v>0</v>
      </c>
      <c r="DM555" s="30"/>
      <c r="DN555" s="30"/>
      <c r="DO555" s="30"/>
      <c r="DP555" s="51"/>
      <c r="DQ555" s="51"/>
      <c r="DR555" s="51"/>
      <c r="DS555" s="25">
        <f t="shared" si="2918"/>
        <v>0</v>
      </c>
      <c r="DT555" s="25">
        <f t="shared" si="2919"/>
        <v>0</v>
      </c>
      <c r="DU555" s="25">
        <f t="shared" si="2920"/>
        <v>0</v>
      </c>
      <c r="DV555" s="51"/>
      <c r="DW555" s="51"/>
      <c r="DX555" s="51"/>
      <c r="DY555" s="25">
        <f t="shared" si="2921"/>
        <v>6226.89</v>
      </c>
      <c r="DZ555" s="25">
        <f t="shared" si="2922"/>
        <v>6450.1</v>
      </c>
      <c r="EA555" s="25">
        <f t="shared" si="2923"/>
        <v>6450.1</v>
      </c>
      <c r="EB555" s="51"/>
      <c r="EC555" s="51"/>
      <c r="ED555" s="51"/>
      <c r="EE555" s="25">
        <f t="shared" si="2710"/>
        <v>0</v>
      </c>
      <c r="EF555" s="25">
        <f t="shared" si="2711"/>
        <v>0</v>
      </c>
      <c r="EG555" s="25">
        <f t="shared" si="2712"/>
        <v>0</v>
      </c>
      <c r="EH555" s="30"/>
      <c r="EI555" s="30"/>
      <c r="EJ555" s="30"/>
      <c r="EK555" s="51"/>
      <c r="EL555" s="51"/>
      <c r="EM555" s="51"/>
      <c r="EN555" s="25">
        <f t="shared" si="2924"/>
        <v>0</v>
      </c>
      <c r="EO555" s="25">
        <f t="shared" si="2925"/>
        <v>0</v>
      </c>
      <c r="EP555" s="25">
        <f t="shared" si="2926"/>
        <v>0</v>
      </c>
      <c r="EQ555" s="51"/>
      <c r="ER555" s="51"/>
      <c r="ES555" s="51"/>
      <c r="ET555" s="25">
        <f t="shared" si="2927"/>
        <v>6376.26</v>
      </c>
      <c r="EU555" s="25">
        <f t="shared" si="2928"/>
        <v>6562.16</v>
      </c>
      <c r="EV555" s="25">
        <f t="shared" si="2929"/>
        <v>6562.16</v>
      </c>
      <c r="EW555" s="51"/>
      <c r="EX555" s="51"/>
      <c r="EY555" s="51"/>
      <c r="EZ555" s="25">
        <f t="shared" si="2713"/>
        <v>0</v>
      </c>
      <c r="FA555" s="25">
        <f t="shared" si="2714"/>
        <v>0</v>
      </c>
      <c r="FB555" s="25">
        <f t="shared" si="2715"/>
        <v>0</v>
      </c>
      <c r="FC555" s="30">
        <v>10</v>
      </c>
      <c r="FD555" s="30">
        <v>10</v>
      </c>
      <c r="FE555" s="30">
        <v>10</v>
      </c>
      <c r="FF555" s="51"/>
      <c r="FG555" s="51"/>
      <c r="FH555" s="51"/>
      <c r="FI555" s="25">
        <f t="shared" si="2930"/>
        <v>108907.3</v>
      </c>
      <c r="FJ555" s="25">
        <f t="shared" si="2931"/>
        <v>108907.3</v>
      </c>
      <c r="FK555" s="25">
        <f t="shared" si="2932"/>
        <v>108907.3</v>
      </c>
      <c r="FL555" s="51"/>
      <c r="FM555" s="51"/>
      <c r="FN555" s="51"/>
      <c r="FO555" s="25">
        <f t="shared" si="2933"/>
        <v>4666.78</v>
      </c>
      <c r="FP555" s="25">
        <f t="shared" si="2934"/>
        <v>4825.24</v>
      </c>
      <c r="FQ555" s="25">
        <f t="shared" si="2935"/>
        <v>4825.24</v>
      </c>
      <c r="FR555" s="51"/>
      <c r="FS555" s="51"/>
      <c r="FT555" s="51"/>
      <c r="FU555" s="25">
        <f t="shared" si="2716"/>
        <v>46667.8</v>
      </c>
      <c r="FV555" s="25">
        <f t="shared" si="2717"/>
        <v>48252.4</v>
      </c>
      <c r="FW555" s="25">
        <f t="shared" si="2718"/>
        <v>48252.4</v>
      </c>
      <c r="FX555" s="30">
        <f>6-6</f>
        <v>0</v>
      </c>
      <c r="FY555" s="30">
        <f t="shared" ref="FY555:FZ555" si="3242">6-6</f>
        <v>0</v>
      </c>
      <c r="FZ555" s="30">
        <f t="shared" si="3242"/>
        <v>0</v>
      </c>
      <c r="GA555" s="51"/>
      <c r="GB555" s="51"/>
      <c r="GC555" s="51"/>
      <c r="GD555" s="25">
        <f t="shared" si="2936"/>
        <v>0</v>
      </c>
      <c r="GE555" s="25">
        <f t="shared" si="2937"/>
        <v>0</v>
      </c>
      <c r="GF555" s="25">
        <f t="shared" si="2938"/>
        <v>0</v>
      </c>
      <c r="GG555" s="51"/>
      <c r="GH555" s="51"/>
      <c r="GI555" s="51"/>
      <c r="GJ555" s="25">
        <f t="shared" si="2939"/>
        <v>0</v>
      </c>
      <c r="GK555" s="25">
        <f t="shared" si="2940"/>
        <v>0</v>
      </c>
      <c r="GL555" s="25">
        <f t="shared" si="2941"/>
        <v>0</v>
      </c>
      <c r="GM555" s="51"/>
      <c r="GN555" s="51"/>
      <c r="GO555" s="51"/>
      <c r="GP555" s="25">
        <f t="shared" si="2719"/>
        <v>0</v>
      </c>
      <c r="GQ555" s="25">
        <f t="shared" si="2720"/>
        <v>0</v>
      </c>
      <c r="GR555" s="25">
        <f t="shared" si="2721"/>
        <v>0</v>
      </c>
      <c r="GS555" s="30"/>
      <c r="GT555" s="30"/>
      <c r="GU555" s="30"/>
      <c r="GV555" s="51"/>
      <c r="GW555" s="51"/>
      <c r="GX555" s="51"/>
      <c r="GY555" s="25">
        <f t="shared" si="2942"/>
        <v>0</v>
      </c>
      <c r="GZ555" s="25">
        <f t="shared" si="2943"/>
        <v>0</v>
      </c>
      <c r="HA555" s="25">
        <f t="shared" si="2944"/>
        <v>0</v>
      </c>
      <c r="HB555" s="51"/>
      <c r="HC555" s="51"/>
      <c r="HD555" s="51"/>
      <c r="HE555" s="25">
        <f t="shared" si="2945"/>
        <v>8422.3700000000008</v>
      </c>
      <c r="HF555" s="25">
        <f t="shared" si="2946"/>
        <v>8737.33</v>
      </c>
      <c r="HG555" s="25">
        <f t="shared" si="2947"/>
        <v>8737.33</v>
      </c>
      <c r="HH555" s="51"/>
      <c r="HI555" s="51"/>
      <c r="HJ555" s="51"/>
      <c r="HK555" s="25">
        <f t="shared" si="2722"/>
        <v>0</v>
      </c>
      <c r="HL555" s="25">
        <f t="shared" si="2723"/>
        <v>0</v>
      </c>
      <c r="HM555" s="25">
        <f t="shared" si="2724"/>
        <v>0</v>
      </c>
      <c r="HN555" s="30">
        <v>15</v>
      </c>
      <c r="HO555" s="30">
        <v>15</v>
      </c>
      <c r="HP555" s="30">
        <v>15</v>
      </c>
      <c r="HQ555" s="51"/>
      <c r="HR555" s="51"/>
      <c r="HS555" s="51"/>
      <c r="HT555" s="25">
        <f t="shared" si="2948"/>
        <v>163360.95000000001</v>
      </c>
      <c r="HU555" s="25">
        <f t="shared" si="2949"/>
        <v>163360.95000000001</v>
      </c>
      <c r="HV555" s="25">
        <f t="shared" si="2950"/>
        <v>163360.95000000001</v>
      </c>
      <c r="HW555" s="51"/>
      <c r="HX555" s="51"/>
      <c r="HY555" s="51"/>
      <c r="HZ555" s="25">
        <f t="shared" si="2951"/>
        <v>4809.58</v>
      </c>
      <c r="IA555" s="25">
        <f t="shared" si="2952"/>
        <v>4718.32</v>
      </c>
      <c r="IB555" s="25">
        <f t="shared" si="2953"/>
        <v>4718.32</v>
      </c>
      <c r="IC555" s="51"/>
      <c r="ID555" s="51"/>
      <c r="IE555" s="51"/>
      <c r="IF555" s="25">
        <f t="shared" si="2725"/>
        <v>72143.7</v>
      </c>
      <c r="IG555" s="25">
        <f t="shared" si="2726"/>
        <v>70774.8</v>
      </c>
      <c r="IH555" s="25">
        <f t="shared" si="2727"/>
        <v>70774.8</v>
      </c>
      <c r="II555" s="30"/>
      <c r="IJ555" s="30"/>
      <c r="IK555" s="30"/>
      <c r="IL555" s="51"/>
      <c r="IM555" s="51"/>
      <c r="IN555" s="51"/>
      <c r="IO555" s="25">
        <f t="shared" si="2954"/>
        <v>0</v>
      </c>
      <c r="IP555" s="25">
        <f t="shared" si="2955"/>
        <v>0</v>
      </c>
      <c r="IQ555" s="25">
        <f t="shared" si="2956"/>
        <v>0</v>
      </c>
      <c r="IR555" s="51"/>
      <c r="IS555" s="51"/>
      <c r="IT555" s="51"/>
      <c r="IU555" s="25">
        <f t="shared" si="2957"/>
        <v>5038.6099999999997</v>
      </c>
      <c r="IV555" s="25">
        <f t="shared" si="2958"/>
        <v>5195.68</v>
      </c>
      <c r="IW555" s="25">
        <f t="shared" si="2959"/>
        <v>5195.68</v>
      </c>
      <c r="IX555" s="51"/>
      <c r="IY555" s="51"/>
      <c r="IZ555" s="51"/>
      <c r="JA555" s="25">
        <f t="shared" si="2728"/>
        <v>0</v>
      </c>
      <c r="JB555" s="25">
        <f t="shared" si="2729"/>
        <v>0</v>
      </c>
      <c r="JC555" s="25">
        <f t="shared" si="2730"/>
        <v>0</v>
      </c>
      <c r="JD555" s="30"/>
      <c r="JE555" s="30"/>
      <c r="JF555" s="30"/>
      <c r="JG555" s="51"/>
      <c r="JH555" s="51"/>
      <c r="JI555" s="51"/>
      <c r="JJ555" s="25">
        <f t="shared" si="2960"/>
        <v>0</v>
      </c>
      <c r="JK555" s="25">
        <f t="shared" si="2961"/>
        <v>0</v>
      </c>
      <c r="JL555" s="25">
        <f t="shared" si="2962"/>
        <v>0</v>
      </c>
      <c r="JM555" s="51"/>
      <c r="JN555" s="51"/>
      <c r="JO555" s="51"/>
      <c r="JP555" s="25">
        <f t="shared" si="2963"/>
        <v>7252.31</v>
      </c>
      <c r="JQ555" s="25">
        <f t="shared" si="2964"/>
        <v>7506.15</v>
      </c>
      <c r="JR555" s="25">
        <f t="shared" si="2965"/>
        <v>7506.15</v>
      </c>
      <c r="JS555" s="51"/>
      <c r="JT555" s="51"/>
      <c r="JU555" s="51"/>
      <c r="JV555" s="25">
        <f t="shared" si="2731"/>
        <v>0</v>
      </c>
      <c r="JW555" s="25">
        <f t="shared" si="2732"/>
        <v>0</v>
      </c>
      <c r="JX555" s="25">
        <f t="shared" si="2733"/>
        <v>0</v>
      </c>
      <c r="JY555" s="30">
        <v>8</v>
      </c>
      <c r="JZ555" s="30">
        <v>8</v>
      </c>
      <c r="KA555" s="30">
        <v>8</v>
      </c>
      <c r="KB555" s="51"/>
      <c r="KC555" s="51"/>
      <c r="KD555" s="51"/>
      <c r="KE555" s="25">
        <f t="shared" si="2966"/>
        <v>87125.84</v>
      </c>
      <c r="KF555" s="25">
        <f t="shared" si="2967"/>
        <v>87125.84</v>
      </c>
      <c r="KG555" s="25">
        <f t="shared" si="2968"/>
        <v>87125.84</v>
      </c>
      <c r="KH555" s="51"/>
      <c r="KI555" s="51"/>
      <c r="KJ555" s="51"/>
      <c r="KK555" s="25">
        <f t="shared" si="2969"/>
        <v>4694.58</v>
      </c>
      <c r="KL555" s="25">
        <f t="shared" si="2970"/>
        <v>4851.25</v>
      </c>
      <c r="KM555" s="25">
        <f t="shared" si="2971"/>
        <v>4851.25</v>
      </c>
      <c r="KN555" s="51"/>
      <c r="KO555" s="51"/>
      <c r="KP555" s="51"/>
      <c r="KQ555" s="25">
        <f t="shared" si="2734"/>
        <v>37556.639999999999</v>
      </c>
      <c r="KR555" s="25">
        <f t="shared" si="2735"/>
        <v>38810</v>
      </c>
      <c r="KS555" s="25">
        <f t="shared" si="2736"/>
        <v>38810</v>
      </c>
      <c r="KT555" s="30">
        <v>9</v>
      </c>
      <c r="KU555" s="30">
        <v>9</v>
      </c>
      <c r="KV555" s="30">
        <v>9</v>
      </c>
      <c r="KW555" s="51"/>
      <c r="KX555" s="51"/>
      <c r="KY555" s="51"/>
      <c r="KZ555" s="25">
        <f t="shared" si="2972"/>
        <v>98016.57</v>
      </c>
      <c r="LA555" s="25">
        <f t="shared" si="2973"/>
        <v>98016.57</v>
      </c>
      <c r="LB555" s="25">
        <f t="shared" si="2974"/>
        <v>98016.57</v>
      </c>
      <c r="LC555" s="51"/>
      <c r="LD555" s="51"/>
      <c r="LE555" s="51"/>
      <c r="LF555" s="25">
        <f t="shared" si="2975"/>
        <v>4255.99</v>
      </c>
      <c r="LG555" s="25">
        <f t="shared" si="2976"/>
        <v>4402.2299999999996</v>
      </c>
      <c r="LH555" s="25">
        <f t="shared" si="2977"/>
        <v>4402.2299999999996</v>
      </c>
      <c r="LI555" s="51"/>
      <c r="LJ555" s="51"/>
      <c r="LK555" s="51"/>
      <c r="LL555" s="25">
        <f t="shared" si="2737"/>
        <v>38303.910000000003</v>
      </c>
      <c r="LM555" s="25">
        <f t="shared" si="2738"/>
        <v>39620.07</v>
      </c>
      <c r="LN555" s="25">
        <f t="shared" si="2739"/>
        <v>39620.07</v>
      </c>
      <c r="LO555" s="30">
        <v>5</v>
      </c>
      <c r="LP555" s="30">
        <v>5</v>
      </c>
      <c r="LQ555" s="30">
        <v>5</v>
      </c>
      <c r="LR555" s="51"/>
      <c r="LS555" s="51"/>
      <c r="LT555" s="51"/>
      <c r="LU555" s="25">
        <f t="shared" si="2978"/>
        <v>54453.65</v>
      </c>
      <c r="LV555" s="25">
        <f t="shared" si="2979"/>
        <v>54453.65</v>
      </c>
      <c r="LW555" s="25">
        <f t="shared" si="2980"/>
        <v>54453.65</v>
      </c>
      <c r="LX555" s="51"/>
      <c r="LY555" s="51"/>
      <c r="LZ555" s="51"/>
      <c r="MA555" s="25">
        <f t="shared" si="2981"/>
        <v>6116.91</v>
      </c>
      <c r="MB555" s="25">
        <f t="shared" si="2982"/>
        <v>6322.39</v>
      </c>
      <c r="MC555" s="25">
        <f t="shared" si="2983"/>
        <v>6322.39</v>
      </c>
      <c r="MD555" s="51"/>
      <c r="ME555" s="51"/>
      <c r="MF555" s="51"/>
      <c r="MG555" s="25">
        <f t="shared" si="2740"/>
        <v>30584.55</v>
      </c>
      <c r="MH555" s="25">
        <f t="shared" si="2741"/>
        <v>31611.95</v>
      </c>
      <c r="MI555" s="25">
        <f t="shared" si="2742"/>
        <v>31611.95</v>
      </c>
      <c r="MJ555" s="30">
        <v>7</v>
      </c>
      <c r="MK555" s="30">
        <v>7</v>
      </c>
      <c r="ML555" s="30">
        <v>7</v>
      </c>
      <c r="MM555" s="51"/>
      <c r="MN555" s="51"/>
      <c r="MO555" s="51"/>
      <c r="MP555" s="25">
        <f t="shared" si="2984"/>
        <v>76235.11</v>
      </c>
      <c r="MQ555" s="25">
        <f t="shared" si="2985"/>
        <v>76235.11</v>
      </c>
      <c r="MR555" s="25">
        <f t="shared" si="2986"/>
        <v>76235.11</v>
      </c>
      <c r="MS555" s="51"/>
      <c r="MT555" s="51"/>
      <c r="MU555" s="51"/>
      <c r="MV555" s="25">
        <f t="shared" si="2987"/>
        <v>6381.28</v>
      </c>
      <c r="MW555" s="25">
        <f t="shared" si="2988"/>
        <v>6598.27</v>
      </c>
      <c r="MX555" s="25">
        <f t="shared" si="2989"/>
        <v>6598.27</v>
      </c>
      <c r="MY555" s="51"/>
      <c r="MZ555" s="51"/>
      <c r="NA555" s="51"/>
      <c r="NB555" s="25">
        <f t="shared" si="2743"/>
        <v>44668.959999999999</v>
      </c>
      <c r="NC555" s="25">
        <f t="shared" si="2744"/>
        <v>46187.89</v>
      </c>
      <c r="ND555" s="25">
        <f t="shared" si="2745"/>
        <v>46187.89</v>
      </c>
      <c r="NE555" s="30">
        <v>10</v>
      </c>
      <c r="NF555" s="30">
        <v>10</v>
      </c>
      <c r="NG555" s="30">
        <v>10</v>
      </c>
      <c r="NH555" s="51"/>
      <c r="NI555" s="51"/>
      <c r="NJ555" s="51"/>
      <c r="NK555" s="25">
        <f t="shared" si="2990"/>
        <v>108907.3</v>
      </c>
      <c r="NL555" s="25">
        <f t="shared" si="2991"/>
        <v>108907.3</v>
      </c>
      <c r="NM555" s="25">
        <f t="shared" si="2992"/>
        <v>108907.3</v>
      </c>
      <c r="NN555" s="51"/>
      <c r="NO555" s="51"/>
      <c r="NP555" s="51"/>
      <c r="NQ555" s="25">
        <f t="shared" si="2993"/>
        <v>4552.67</v>
      </c>
      <c r="NR555" s="25">
        <f t="shared" si="2994"/>
        <v>4698.75</v>
      </c>
      <c r="NS555" s="25">
        <f t="shared" si="2995"/>
        <v>4698.75</v>
      </c>
      <c r="NT555" s="51"/>
      <c r="NU555" s="51"/>
      <c r="NV555" s="51"/>
      <c r="NW555" s="25">
        <f t="shared" si="2746"/>
        <v>45526.7</v>
      </c>
      <c r="NX555" s="25">
        <f t="shared" si="2747"/>
        <v>46987.5</v>
      </c>
      <c r="NY555" s="25">
        <f t="shared" si="2748"/>
        <v>46987.5</v>
      </c>
      <c r="NZ555" s="30"/>
      <c r="OA555" s="30"/>
      <c r="OB555" s="30"/>
      <c r="OC555" s="51"/>
      <c r="OD555" s="51"/>
      <c r="OE555" s="51"/>
      <c r="OF555" s="25">
        <f t="shared" si="2996"/>
        <v>0</v>
      </c>
      <c r="OG555" s="25">
        <f t="shared" si="2997"/>
        <v>0</v>
      </c>
      <c r="OH555" s="25">
        <f t="shared" si="2998"/>
        <v>0</v>
      </c>
      <c r="OI555" s="51"/>
      <c r="OJ555" s="51"/>
      <c r="OK555" s="51"/>
      <c r="OL555" s="25">
        <f t="shared" si="2999"/>
        <v>6588.68</v>
      </c>
      <c r="OM555" s="25">
        <f t="shared" si="3000"/>
        <v>6809.5</v>
      </c>
      <c r="ON555" s="25">
        <f t="shared" si="3001"/>
        <v>6809.5</v>
      </c>
      <c r="OO555" s="51"/>
      <c r="OP555" s="51"/>
      <c r="OQ555" s="51"/>
      <c r="OR555" s="25">
        <f t="shared" si="2749"/>
        <v>0</v>
      </c>
      <c r="OS555" s="25">
        <f t="shared" si="2750"/>
        <v>0</v>
      </c>
      <c r="OT555" s="25">
        <f t="shared" si="2751"/>
        <v>0</v>
      </c>
      <c r="OU555" s="30"/>
      <c r="OV555" s="30"/>
      <c r="OW555" s="30"/>
      <c r="OX555" s="51"/>
      <c r="OY555" s="51"/>
      <c r="OZ555" s="51"/>
      <c r="PA555" s="25">
        <f t="shared" si="3002"/>
        <v>0</v>
      </c>
      <c r="PB555" s="25">
        <f t="shared" si="3003"/>
        <v>0</v>
      </c>
      <c r="PC555" s="25">
        <f t="shared" si="3004"/>
        <v>0</v>
      </c>
      <c r="PD555" s="51"/>
      <c r="PE555" s="51"/>
      <c r="PF555" s="51"/>
      <c r="PG555" s="25">
        <f t="shared" si="3005"/>
        <v>5336.17</v>
      </c>
      <c r="PH555" s="25">
        <f t="shared" si="3006"/>
        <v>5509.11</v>
      </c>
      <c r="PI555" s="25">
        <f t="shared" si="3007"/>
        <v>5509.11</v>
      </c>
      <c r="PJ555" s="51"/>
      <c r="PK555" s="51"/>
      <c r="PL555" s="51"/>
      <c r="PM555" s="25">
        <f t="shared" si="2752"/>
        <v>0</v>
      </c>
      <c r="PN555" s="25">
        <f t="shared" si="2753"/>
        <v>0</v>
      </c>
      <c r="PO555" s="25">
        <f t="shared" si="2754"/>
        <v>0</v>
      </c>
      <c r="PP555" s="30">
        <v>8</v>
      </c>
      <c r="PQ555" s="30">
        <v>8</v>
      </c>
      <c r="PR555" s="30">
        <v>8</v>
      </c>
      <c r="PS555" s="51"/>
      <c r="PT555" s="51"/>
      <c r="PU555" s="51"/>
      <c r="PV555" s="25">
        <f t="shared" si="3008"/>
        <v>87125.84</v>
      </c>
      <c r="PW555" s="25">
        <f t="shared" si="3009"/>
        <v>87125.84</v>
      </c>
      <c r="PX555" s="25">
        <f t="shared" si="3010"/>
        <v>87125.84</v>
      </c>
      <c r="PY555" s="51"/>
      <c r="PZ555" s="51"/>
      <c r="QA555" s="51"/>
      <c r="QB555" s="25">
        <f t="shared" si="3011"/>
        <v>6058.67</v>
      </c>
      <c r="QC555" s="25">
        <f t="shared" si="3012"/>
        <v>6261.79</v>
      </c>
      <c r="QD555" s="25">
        <f t="shared" si="3013"/>
        <v>6261.79</v>
      </c>
      <c r="QE555" s="51"/>
      <c r="QF555" s="51"/>
      <c r="QG555" s="51"/>
      <c r="QH555" s="25">
        <f t="shared" si="2755"/>
        <v>48469.36</v>
      </c>
      <c r="QI555" s="25">
        <f t="shared" si="2756"/>
        <v>50094.32</v>
      </c>
      <c r="QJ555" s="25">
        <f t="shared" si="2757"/>
        <v>50094.32</v>
      </c>
      <c r="QK555" s="30">
        <v>8</v>
      </c>
      <c r="QL555" s="30">
        <v>8</v>
      </c>
      <c r="QM555" s="30">
        <v>8</v>
      </c>
      <c r="QN555" s="51"/>
      <c r="QO555" s="51"/>
      <c r="QP555" s="51"/>
      <c r="QQ555" s="25">
        <f t="shared" si="3014"/>
        <v>87125.84</v>
      </c>
      <c r="QR555" s="25">
        <f t="shared" si="3015"/>
        <v>87125.84</v>
      </c>
      <c r="QS555" s="25">
        <f t="shared" si="3016"/>
        <v>87125.84</v>
      </c>
      <c r="QT555" s="51"/>
      <c r="QU555" s="51"/>
      <c r="QV555" s="51"/>
      <c r="QW555" s="25">
        <f t="shared" si="3017"/>
        <v>5634.41</v>
      </c>
      <c r="QX555" s="25">
        <f t="shared" si="3018"/>
        <v>5812.96</v>
      </c>
      <c r="QY555" s="25">
        <f t="shared" si="3019"/>
        <v>5812.96</v>
      </c>
      <c r="QZ555" s="51"/>
      <c r="RA555" s="51"/>
      <c r="RB555" s="51"/>
      <c r="RC555" s="25">
        <f t="shared" si="2758"/>
        <v>45075.28</v>
      </c>
      <c r="RD555" s="25">
        <f t="shared" si="2759"/>
        <v>46503.68</v>
      </c>
      <c r="RE555" s="25">
        <f t="shared" si="2760"/>
        <v>46503.68</v>
      </c>
      <c r="RF555" s="30">
        <v>13</v>
      </c>
      <c r="RG555" s="30">
        <v>13</v>
      </c>
      <c r="RH555" s="30">
        <v>13</v>
      </c>
      <c r="RI555" s="51"/>
      <c r="RJ555" s="51"/>
      <c r="RK555" s="51"/>
      <c r="RL555" s="25">
        <f t="shared" si="3020"/>
        <v>141579.49</v>
      </c>
      <c r="RM555" s="25">
        <f t="shared" si="3021"/>
        <v>141579.49</v>
      </c>
      <c r="RN555" s="25">
        <f t="shared" si="3022"/>
        <v>141579.49</v>
      </c>
      <c r="RO555" s="51"/>
      <c r="RP555" s="51"/>
      <c r="RQ555" s="51"/>
      <c r="RR555" s="25">
        <f t="shared" si="3023"/>
        <v>4041.58</v>
      </c>
      <c r="RS555" s="25">
        <f t="shared" si="3024"/>
        <v>4164.92</v>
      </c>
      <c r="RT555" s="25">
        <f t="shared" si="3025"/>
        <v>4164.92</v>
      </c>
      <c r="RU555" s="51"/>
      <c r="RV555" s="51"/>
      <c r="RW555" s="51"/>
      <c r="RX555" s="25">
        <f t="shared" si="2761"/>
        <v>52540.54</v>
      </c>
      <c r="RY555" s="25">
        <f t="shared" si="2762"/>
        <v>54143.96</v>
      </c>
      <c r="RZ555" s="25">
        <f t="shared" si="2763"/>
        <v>54143.96</v>
      </c>
      <c r="SA555" s="30">
        <v>7</v>
      </c>
      <c r="SB555" s="30">
        <v>7</v>
      </c>
      <c r="SC555" s="30">
        <v>7</v>
      </c>
      <c r="SD555" s="51"/>
      <c r="SE555" s="51"/>
      <c r="SF555" s="51"/>
      <c r="SG555" s="25">
        <f t="shared" si="3026"/>
        <v>76235.11</v>
      </c>
      <c r="SH555" s="25">
        <f t="shared" si="3027"/>
        <v>76235.11</v>
      </c>
      <c r="SI555" s="25">
        <f t="shared" si="3028"/>
        <v>76235.11</v>
      </c>
      <c r="SJ555" s="51"/>
      <c r="SK555" s="51"/>
      <c r="SL555" s="51"/>
      <c r="SM555" s="25">
        <f t="shared" si="3029"/>
        <v>5366.04</v>
      </c>
      <c r="SN555" s="25">
        <f t="shared" si="3030"/>
        <v>5529.69</v>
      </c>
      <c r="SO555" s="25">
        <f t="shared" si="3031"/>
        <v>5529.69</v>
      </c>
      <c r="SP555" s="51"/>
      <c r="SQ555" s="51"/>
      <c r="SR555" s="51"/>
      <c r="SS555" s="25">
        <f t="shared" si="2764"/>
        <v>37562.28</v>
      </c>
      <c r="ST555" s="25">
        <f t="shared" si="2765"/>
        <v>38707.83</v>
      </c>
      <c r="SU555" s="25">
        <f t="shared" si="2766"/>
        <v>38707.83</v>
      </c>
      <c r="SV555" s="30">
        <v>3</v>
      </c>
      <c r="SW555" s="30">
        <v>3</v>
      </c>
      <c r="SX555" s="30">
        <v>3</v>
      </c>
      <c r="SY555" s="51"/>
      <c r="SZ555" s="51"/>
      <c r="TA555" s="51"/>
      <c r="TB555" s="25">
        <f t="shared" si="3032"/>
        <v>32672.19</v>
      </c>
      <c r="TC555" s="25">
        <f t="shared" si="3033"/>
        <v>32672.19</v>
      </c>
      <c r="TD555" s="25">
        <f t="shared" si="3034"/>
        <v>32672.19</v>
      </c>
      <c r="TE555" s="51"/>
      <c r="TF555" s="51"/>
      <c r="TG555" s="51"/>
      <c r="TH555" s="25">
        <f t="shared" si="3035"/>
        <v>5261.09</v>
      </c>
      <c r="TI555" s="25">
        <f t="shared" si="3036"/>
        <v>5437.06</v>
      </c>
      <c r="TJ555" s="25">
        <f t="shared" si="3037"/>
        <v>5437.06</v>
      </c>
      <c r="TK555" s="51"/>
      <c r="TL555" s="51"/>
      <c r="TM555" s="51"/>
      <c r="TN555" s="25">
        <f t="shared" si="2767"/>
        <v>15783.27</v>
      </c>
      <c r="TO555" s="25">
        <f t="shared" si="2768"/>
        <v>16311.18</v>
      </c>
      <c r="TP555" s="25">
        <f t="shared" si="2769"/>
        <v>16311.18</v>
      </c>
      <c r="TQ555" s="30">
        <v>11</v>
      </c>
      <c r="TR555" s="30">
        <v>11</v>
      </c>
      <c r="TS555" s="30">
        <v>11</v>
      </c>
      <c r="TT555" s="51"/>
      <c r="TU555" s="51"/>
      <c r="TV555" s="51"/>
      <c r="TW555" s="25">
        <f t="shared" si="3038"/>
        <v>119798.03</v>
      </c>
      <c r="TX555" s="25">
        <f t="shared" si="3039"/>
        <v>119798.03</v>
      </c>
      <c r="TY555" s="25">
        <f t="shared" si="3040"/>
        <v>119798.03</v>
      </c>
      <c r="TZ555" s="51"/>
      <c r="UA555" s="51"/>
      <c r="UB555" s="51"/>
      <c r="UC555" s="25">
        <f t="shared" si="3041"/>
        <v>4436.29</v>
      </c>
      <c r="UD555" s="25">
        <f t="shared" si="3042"/>
        <v>4709.51</v>
      </c>
      <c r="UE555" s="25">
        <f t="shared" si="3043"/>
        <v>4709.51</v>
      </c>
      <c r="UF555" s="51"/>
      <c r="UG555" s="51"/>
      <c r="UH555" s="51"/>
      <c r="UI555" s="25">
        <f t="shared" si="2770"/>
        <v>48799.19</v>
      </c>
      <c r="UJ555" s="25">
        <f t="shared" si="2771"/>
        <v>51804.61</v>
      </c>
      <c r="UK555" s="25">
        <f t="shared" si="2772"/>
        <v>51804.61</v>
      </c>
      <c r="UL555" s="30">
        <v>36</v>
      </c>
      <c r="UM555" s="30">
        <v>36</v>
      </c>
      <c r="UN555" s="30">
        <v>36</v>
      </c>
      <c r="UO555" s="51"/>
      <c r="UP555" s="51"/>
      <c r="UQ555" s="51"/>
      <c r="UR555" s="25">
        <f t="shared" si="3044"/>
        <v>392066.28</v>
      </c>
      <c r="US555" s="25">
        <f t="shared" si="3045"/>
        <v>392066.28</v>
      </c>
      <c r="UT555" s="25">
        <f t="shared" si="3046"/>
        <v>392066.28</v>
      </c>
      <c r="UU555" s="51"/>
      <c r="UV555" s="51"/>
      <c r="UW555" s="51"/>
      <c r="UX555" s="25">
        <f t="shared" si="3047"/>
        <v>5644.6</v>
      </c>
      <c r="UY555" s="25">
        <f t="shared" si="3048"/>
        <v>4566</v>
      </c>
      <c r="UZ555" s="25">
        <f t="shared" si="3049"/>
        <v>4566</v>
      </c>
      <c r="VA555" s="51"/>
      <c r="VB555" s="51"/>
      <c r="VC555" s="51"/>
      <c r="VD555" s="25">
        <f t="shared" si="2773"/>
        <v>203205.6</v>
      </c>
      <c r="VE555" s="25">
        <f t="shared" si="2774"/>
        <v>164376</v>
      </c>
      <c r="VF555" s="25">
        <f t="shared" si="2775"/>
        <v>164376</v>
      </c>
      <c r="VG555" s="30">
        <f>10-10</f>
        <v>0</v>
      </c>
      <c r="VH555" s="30">
        <f t="shared" ref="VH555:VI555" si="3243">10-10</f>
        <v>0</v>
      </c>
      <c r="VI555" s="30">
        <f t="shared" si="3243"/>
        <v>0</v>
      </c>
      <c r="VJ555" s="51"/>
      <c r="VK555" s="51"/>
      <c r="VL555" s="51"/>
      <c r="VM555" s="25">
        <f t="shared" si="3050"/>
        <v>0</v>
      </c>
      <c r="VN555" s="25">
        <f t="shared" si="3051"/>
        <v>0</v>
      </c>
      <c r="VO555" s="25">
        <f t="shared" si="3052"/>
        <v>0</v>
      </c>
      <c r="VP555" s="51"/>
      <c r="VQ555" s="51"/>
      <c r="VR555" s="51"/>
      <c r="VS555" s="25">
        <f t="shared" si="3053"/>
        <v>0</v>
      </c>
      <c r="VT555" s="25">
        <f t="shared" si="3054"/>
        <v>0</v>
      </c>
      <c r="VU555" s="25">
        <f t="shared" si="3055"/>
        <v>0</v>
      </c>
      <c r="VV555" s="51"/>
      <c r="VW555" s="51"/>
      <c r="VX555" s="51"/>
      <c r="VY555" s="25">
        <f t="shared" si="2776"/>
        <v>0</v>
      </c>
      <c r="VZ555" s="25">
        <f t="shared" si="2777"/>
        <v>0</v>
      </c>
      <c r="WA555" s="25">
        <f t="shared" si="2778"/>
        <v>0</v>
      </c>
      <c r="WB555" s="30">
        <v>10</v>
      </c>
      <c r="WC555" s="30">
        <v>10</v>
      </c>
      <c r="WD555" s="30">
        <v>10</v>
      </c>
      <c r="WE555" s="51"/>
      <c r="WF555" s="51"/>
      <c r="WG555" s="51"/>
      <c r="WH555" s="25">
        <f t="shared" si="3056"/>
        <v>108907.3</v>
      </c>
      <c r="WI555" s="25">
        <f t="shared" si="3057"/>
        <v>108907.3</v>
      </c>
      <c r="WJ555" s="25">
        <f t="shared" si="3058"/>
        <v>108907.3</v>
      </c>
      <c r="WK555" s="51"/>
      <c r="WL555" s="51"/>
      <c r="WM555" s="51"/>
      <c r="WN555" s="25">
        <f t="shared" si="3059"/>
        <v>4281.45</v>
      </c>
      <c r="WO555" s="25">
        <f t="shared" si="3060"/>
        <v>4430.18</v>
      </c>
      <c r="WP555" s="25">
        <f t="shared" si="3061"/>
        <v>4430.18</v>
      </c>
      <c r="WQ555" s="51"/>
      <c r="WR555" s="51"/>
      <c r="WS555" s="51"/>
      <c r="WT555" s="25">
        <f t="shared" si="2779"/>
        <v>42814.5</v>
      </c>
      <c r="WU555" s="25">
        <f t="shared" si="2780"/>
        <v>44301.8</v>
      </c>
      <c r="WV555" s="25">
        <f t="shared" si="2781"/>
        <v>44301.8</v>
      </c>
      <c r="WW555" s="30">
        <v>17</v>
      </c>
      <c r="WX555" s="30">
        <v>17</v>
      </c>
      <c r="WY555" s="30">
        <v>17</v>
      </c>
      <c r="WZ555" s="51"/>
      <c r="XA555" s="51"/>
      <c r="XB555" s="51"/>
      <c r="XC555" s="25">
        <f t="shared" si="3062"/>
        <v>185142.41</v>
      </c>
      <c r="XD555" s="25">
        <f t="shared" si="3063"/>
        <v>185142.41</v>
      </c>
      <c r="XE555" s="25">
        <f t="shared" si="3064"/>
        <v>185142.41</v>
      </c>
      <c r="XF555" s="51"/>
      <c r="XG555" s="51"/>
      <c r="XH555" s="51"/>
      <c r="XI555" s="25">
        <f t="shared" si="3065"/>
        <v>4214.5600000000004</v>
      </c>
      <c r="XJ555" s="25">
        <f t="shared" si="3066"/>
        <v>4344.7</v>
      </c>
      <c r="XK555" s="25">
        <f t="shared" si="3067"/>
        <v>4344.7</v>
      </c>
      <c r="XL555" s="51"/>
      <c r="XM555" s="51"/>
      <c r="XN555" s="51"/>
      <c r="XO555" s="25">
        <f t="shared" si="2782"/>
        <v>71647.520000000004</v>
      </c>
      <c r="XP555" s="25">
        <f t="shared" si="2783"/>
        <v>73859.899999999994</v>
      </c>
      <c r="XQ555" s="25">
        <f t="shared" si="2784"/>
        <v>73859.899999999994</v>
      </c>
      <c r="XR555" s="30">
        <v>14</v>
      </c>
      <c r="XS555" s="30">
        <v>14</v>
      </c>
      <c r="XT555" s="30">
        <v>14</v>
      </c>
      <c r="XU555" s="51"/>
      <c r="XV555" s="51"/>
      <c r="XW555" s="51"/>
      <c r="XX555" s="25">
        <f t="shared" si="3068"/>
        <v>152470.22</v>
      </c>
      <c r="XY555" s="25">
        <f t="shared" si="3069"/>
        <v>152470.22</v>
      </c>
      <c r="XZ555" s="25">
        <f t="shared" si="3070"/>
        <v>152470.22</v>
      </c>
      <c r="YA555" s="51"/>
      <c r="YB555" s="51"/>
      <c r="YC555" s="51"/>
      <c r="YD555" s="25">
        <f t="shared" si="3071"/>
        <v>4019.05</v>
      </c>
      <c r="YE555" s="25">
        <f t="shared" si="3072"/>
        <v>4144.8599999999997</v>
      </c>
      <c r="YF555" s="25">
        <f t="shared" si="3073"/>
        <v>4144.8599999999997</v>
      </c>
      <c r="YG555" s="51"/>
      <c r="YH555" s="51"/>
      <c r="YI555" s="51"/>
      <c r="YJ555" s="25">
        <f t="shared" si="2785"/>
        <v>56266.7</v>
      </c>
      <c r="YK555" s="25">
        <f t="shared" si="2786"/>
        <v>58028.04</v>
      </c>
      <c r="YL555" s="25">
        <f t="shared" si="2787"/>
        <v>58028.04</v>
      </c>
      <c r="YM555" s="30">
        <v>8</v>
      </c>
      <c r="YN555" s="30">
        <v>8</v>
      </c>
      <c r="YO555" s="30">
        <v>8</v>
      </c>
      <c r="YP555" s="51"/>
      <c r="YQ555" s="51"/>
      <c r="YR555" s="51"/>
      <c r="YS555" s="25">
        <f t="shared" si="3074"/>
        <v>87125.84</v>
      </c>
      <c r="YT555" s="25">
        <f t="shared" si="3075"/>
        <v>87125.84</v>
      </c>
      <c r="YU555" s="25">
        <f t="shared" si="3076"/>
        <v>87125.84</v>
      </c>
      <c r="YV555" s="51"/>
      <c r="YW555" s="51"/>
      <c r="YX555" s="51"/>
      <c r="YY555" s="25">
        <f t="shared" si="3077"/>
        <v>4444.38</v>
      </c>
      <c r="YZ555" s="25">
        <f t="shared" si="3078"/>
        <v>4588.71</v>
      </c>
      <c r="ZA555" s="25">
        <f t="shared" si="3079"/>
        <v>4588.71</v>
      </c>
      <c r="ZB555" s="51"/>
      <c r="ZC555" s="51"/>
      <c r="ZD555" s="51"/>
      <c r="ZE555" s="25">
        <f t="shared" si="2788"/>
        <v>35555.040000000001</v>
      </c>
      <c r="ZF555" s="25">
        <f t="shared" si="2789"/>
        <v>36709.68</v>
      </c>
      <c r="ZG555" s="25">
        <f t="shared" si="2790"/>
        <v>36709.68</v>
      </c>
      <c r="ZH555" s="30">
        <v>3</v>
      </c>
      <c r="ZI555" s="30">
        <v>3</v>
      </c>
      <c r="ZJ555" s="30">
        <v>3</v>
      </c>
      <c r="ZK555" s="51"/>
      <c r="ZL555" s="51"/>
      <c r="ZM555" s="51"/>
      <c r="ZN555" s="25">
        <f t="shared" si="3080"/>
        <v>32672.19</v>
      </c>
      <c r="ZO555" s="25">
        <f t="shared" si="3081"/>
        <v>32672.19</v>
      </c>
      <c r="ZP555" s="25">
        <f t="shared" si="3082"/>
        <v>32672.19</v>
      </c>
      <c r="ZQ555" s="51"/>
      <c r="ZR555" s="51"/>
      <c r="ZS555" s="51"/>
      <c r="ZT555" s="25">
        <f t="shared" si="3083"/>
        <v>4236.8100000000004</v>
      </c>
      <c r="ZU555" s="25">
        <f t="shared" si="3084"/>
        <v>4371.26</v>
      </c>
      <c r="ZV555" s="25">
        <f t="shared" si="3085"/>
        <v>4371.26</v>
      </c>
      <c r="ZW555" s="51"/>
      <c r="ZX555" s="51"/>
      <c r="ZY555" s="51"/>
      <c r="ZZ555" s="25">
        <f t="shared" si="2791"/>
        <v>12710.43</v>
      </c>
      <c r="AAA555" s="25">
        <f t="shared" si="2792"/>
        <v>13113.78</v>
      </c>
      <c r="AAB555" s="25">
        <f t="shared" si="2793"/>
        <v>13113.78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3086"/>
        <v>32672.19</v>
      </c>
      <c r="AAJ555" s="25">
        <f t="shared" si="3087"/>
        <v>32672.19</v>
      </c>
      <c r="AAK555" s="25">
        <f t="shared" si="3088"/>
        <v>32672.19</v>
      </c>
      <c r="AAL555" s="51"/>
      <c r="AAM555" s="51"/>
      <c r="AAN555" s="51"/>
      <c r="AAO555" s="25">
        <f t="shared" si="3089"/>
        <v>5556.98</v>
      </c>
      <c r="AAP555" s="25">
        <f t="shared" si="3090"/>
        <v>5738.18</v>
      </c>
      <c r="AAQ555" s="25">
        <f t="shared" si="3091"/>
        <v>5738.18</v>
      </c>
      <c r="AAR555" s="51"/>
      <c r="AAS555" s="51"/>
      <c r="AAT555" s="51"/>
      <c r="AAU555" s="25">
        <f t="shared" si="2794"/>
        <v>16670.939999999999</v>
      </c>
      <c r="AAV555" s="25">
        <f t="shared" si="2795"/>
        <v>17214.54</v>
      </c>
      <c r="AAW555" s="25">
        <f t="shared" si="2796"/>
        <v>17214.54</v>
      </c>
      <c r="AAX555" s="30">
        <v>6</v>
      </c>
      <c r="AAY555" s="30">
        <v>6</v>
      </c>
      <c r="AAZ555" s="30">
        <v>6</v>
      </c>
      <c r="ABA555" s="51"/>
      <c r="ABB555" s="51"/>
      <c r="ABC555" s="51"/>
      <c r="ABD555" s="25">
        <f t="shared" si="3092"/>
        <v>65344.38</v>
      </c>
      <c r="ABE555" s="25">
        <f t="shared" si="3093"/>
        <v>65344.38</v>
      </c>
      <c r="ABF555" s="25">
        <f t="shared" si="3094"/>
        <v>65344.38</v>
      </c>
      <c r="ABG555" s="51"/>
      <c r="ABH555" s="51"/>
      <c r="ABI555" s="51"/>
      <c r="ABJ555" s="25">
        <f t="shared" si="3095"/>
        <v>3616.27</v>
      </c>
      <c r="ABK555" s="25">
        <f t="shared" si="3096"/>
        <v>3719.5</v>
      </c>
      <c r="ABL555" s="25">
        <f t="shared" si="3097"/>
        <v>3719.5</v>
      </c>
      <c r="ABM555" s="51"/>
      <c r="ABN555" s="51"/>
      <c r="ABO555" s="51"/>
      <c r="ABP555" s="25">
        <f t="shared" si="2797"/>
        <v>21697.62</v>
      </c>
      <c r="ABQ555" s="25">
        <f t="shared" si="2798"/>
        <v>22317</v>
      </c>
      <c r="ABR555" s="25">
        <f t="shared" si="2799"/>
        <v>22317</v>
      </c>
      <c r="ABS555" s="30">
        <v>4</v>
      </c>
      <c r="ABT555" s="30">
        <v>4</v>
      </c>
      <c r="ABU555" s="30">
        <v>4</v>
      </c>
      <c r="ABV555" s="51"/>
      <c r="ABW555" s="51"/>
      <c r="ABX555" s="51"/>
      <c r="ABY555" s="25">
        <f t="shared" si="3098"/>
        <v>43562.92</v>
      </c>
      <c r="ABZ555" s="25">
        <f t="shared" si="3099"/>
        <v>43562.92</v>
      </c>
      <c r="ACA555" s="25">
        <f t="shared" si="3100"/>
        <v>43562.92</v>
      </c>
      <c r="ACB555" s="51"/>
      <c r="ACC555" s="51"/>
      <c r="ACD555" s="51"/>
      <c r="ACE555" s="25">
        <f t="shared" si="3101"/>
        <v>4312.6400000000003</v>
      </c>
      <c r="ACF555" s="25">
        <f t="shared" si="3102"/>
        <v>4449.08</v>
      </c>
      <c r="ACG555" s="25">
        <f t="shared" si="3103"/>
        <v>4449.08</v>
      </c>
      <c r="ACH555" s="51"/>
      <c r="ACI555" s="51"/>
      <c r="ACJ555" s="51"/>
      <c r="ACK555" s="25">
        <f t="shared" si="2800"/>
        <v>17250.560000000001</v>
      </c>
      <c r="ACL555" s="25">
        <f t="shared" si="2801"/>
        <v>17796.32</v>
      </c>
      <c r="ACM555" s="25">
        <f t="shared" si="2802"/>
        <v>17796.32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3104"/>
        <v>32672.19</v>
      </c>
      <c r="ACU555" s="25">
        <f t="shared" si="3105"/>
        <v>32672.19</v>
      </c>
      <c r="ACV555" s="25">
        <f t="shared" si="3106"/>
        <v>32672.19</v>
      </c>
      <c r="ACW555" s="51"/>
      <c r="ACX555" s="51"/>
      <c r="ACY555" s="51"/>
      <c r="ACZ555" s="25">
        <f t="shared" si="3107"/>
        <v>4634.17</v>
      </c>
      <c r="ADA555" s="25">
        <f t="shared" si="3108"/>
        <v>4783.62</v>
      </c>
      <c r="ADB555" s="25">
        <f t="shared" si="3109"/>
        <v>4783.62</v>
      </c>
      <c r="ADC555" s="51"/>
      <c r="ADD555" s="51"/>
      <c r="ADE555" s="51"/>
      <c r="ADF555" s="25">
        <f t="shared" si="2803"/>
        <v>13902.51</v>
      </c>
      <c r="ADG555" s="25">
        <f t="shared" si="2804"/>
        <v>14350.86</v>
      </c>
      <c r="ADH555" s="25">
        <f t="shared" si="2805"/>
        <v>14350.86</v>
      </c>
      <c r="ADI555" s="123">
        <v>20</v>
      </c>
      <c r="ADJ555" s="123">
        <v>20</v>
      </c>
      <c r="ADK555" s="123">
        <v>20</v>
      </c>
      <c r="ADL555" s="51"/>
      <c r="ADM555" s="51"/>
      <c r="ADN555" s="51"/>
      <c r="ADO555" s="25">
        <f t="shared" si="3110"/>
        <v>217814.6</v>
      </c>
      <c r="ADP555" s="25">
        <f t="shared" si="3111"/>
        <v>217814.6</v>
      </c>
      <c r="ADQ555" s="25">
        <f t="shared" si="3112"/>
        <v>217814.6</v>
      </c>
      <c r="ADR555" s="51"/>
      <c r="ADS555" s="51"/>
      <c r="ADT555" s="51"/>
      <c r="ADU555" s="25">
        <f t="shared" si="3113"/>
        <v>3178.94</v>
      </c>
      <c r="ADV555" s="25">
        <f t="shared" si="3114"/>
        <v>3977.52</v>
      </c>
      <c r="ADW555" s="25">
        <f t="shared" si="3115"/>
        <v>3977.52</v>
      </c>
      <c r="ADX555" s="51"/>
      <c r="ADY555" s="51"/>
      <c r="ADZ555" s="51"/>
      <c r="AEA555" s="25">
        <f t="shared" si="2806"/>
        <v>63578.8</v>
      </c>
      <c r="AEB555" s="25">
        <f t="shared" si="2807"/>
        <v>79550.399999999994</v>
      </c>
      <c r="AEC555" s="25">
        <f t="shared" si="2808"/>
        <v>79550.399999999994</v>
      </c>
      <c r="AED555" s="30">
        <v>6</v>
      </c>
      <c r="AEE555" s="30">
        <v>6</v>
      </c>
      <c r="AEF555" s="30">
        <v>6</v>
      </c>
      <c r="AEG555" s="51"/>
      <c r="AEH555" s="51"/>
      <c r="AEI555" s="51"/>
      <c r="AEJ555" s="25">
        <f t="shared" si="3116"/>
        <v>65344.38</v>
      </c>
      <c r="AEK555" s="25">
        <f t="shared" si="3117"/>
        <v>65344.38</v>
      </c>
      <c r="AEL555" s="25">
        <f t="shared" si="3118"/>
        <v>65344.38</v>
      </c>
      <c r="AEM555" s="51"/>
      <c r="AEN555" s="51"/>
      <c r="AEO555" s="51"/>
      <c r="AEP555" s="25">
        <f t="shared" si="3119"/>
        <v>4930.78</v>
      </c>
      <c r="AEQ555" s="25">
        <f t="shared" si="3120"/>
        <v>5079.49</v>
      </c>
      <c r="AER555" s="25">
        <f t="shared" si="3121"/>
        <v>5079.49</v>
      </c>
      <c r="AES555" s="51"/>
      <c r="AET555" s="51"/>
      <c r="AEU555" s="51"/>
      <c r="AEV555" s="25">
        <f t="shared" si="2809"/>
        <v>29584.68</v>
      </c>
      <c r="AEW555" s="25">
        <f t="shared" si="2810"/>
        <v>30476.94</v>
      </c>
      <c r="AEX555" s="25">
        <f t="shared" si="2811"/>
        <v>30476.94</v>
      </c>
      <c r="AEY555" s="30"/>
      <c r="AEZ555" s="30"/>
      <c r="AFA555" s="30"/>
      <c r="AFB555" s="51"/>
      <c r="AFC555" s="51"/>
      <c r="AFD555" s="51"/>
      <c r="AFE555" s="25">
        <f t="shared" si="3122"/>
        <v>0</v>
      </c>
      <c r="AFF555" s="25">
        <f t="shared" si="3123"/>
        <v>0</v>
      </c>
      <c r="AFG555" s="25">
        <f t="shared" si="3124"/>
        <v>0</v>
      </c>
      <c r="AFH555" s="51"/>
      <c r="AFI555" s="51"/>
      <c r="AFJ555" s="51"/>
      <c r="AFK555" s="25">
        <f t="shared" si="3125"/>
        <v>4839.78</v>
      </c>
      <c r="AFL555" s="25">
        <f t="shared" si="3126"/>
        <v>5014.4799999999996</v>
      </c>
      <c r="AFM555" s="25">
        <f t="shared" si="3127"/>
        <v>5014.4799999999996</v>
      </c>
      <c r="AFN555" s="51"/>
      <c r="AFO555" s="51"/>
      <c r="AFP555" s="51"/>
      <c r="AFQ555" s="25">
        <f t="shared" si="2812"/>
        <v>0</v>
      </c>
      <c r="AFR555" s="25">
        <f t="shared" si="2813"/>
        <v>0</v>
      </c>
      <c r="AFS555" s="25">
        <f t="shared" si="2814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3128"/>
        <v>32672.19</v>
      </c>
      <c r="AGA555" s="25">
        <f t="shared" si="3129"/>
        <v>32672.19</v>
      </c>
      <c r="AGB555" s="25">
        <f t="shared" si="3130"/>
        <v>32672.19</v>
      </c>
      <c r="AGC555" s="51"/>
      <c r="AGD555" s="51"/>
      <c r="AGE555" s="51"/>
      <c r="AGF555" s="25">
        <f t="shared" si="3131"/>
        <v>5144.62</v>
      </c>
      <c r="AGG555" s="25">
        <f t="shared" si="3132"/>
        <v>5312.84</v>
      </c>
      <c r="AGH555" s="25">
        <f t="shared" si="3133"/>
        <v>5312.84</v>
      </c>
      <c r="AGI555" s="51"/>
      <c r="AGJ555" s="51"/>
      <c r="AGK555" s="51"/>
      <c r="AGL555" s="25">
        <f t="shared" si="2815"/>
        <v>15433.86</v>
      </c>
      <c r="AGM555" s="25">
        <f t="shared" si="2816"/>
        <v>15938.52</v>
      </c>
      <c r="AGN555" s="25">
        <f t="shared" si="2817"/>
        <v>15938.52</v>
      </c>
      <c r="AGO555" s="30"/>
      <c r="AGP555" s="30"/>
      <c r="AGQ555" s="30"/>
      <c r="AGR555" s="51"/>
      <c r="AGS555" s="51"/>
      <c r="AGT555" s="51"/>
      <c r="AGU555" s="25">
        <f t="shared" si="3134"/>
        <v>0</v>
      </c>
      <c r="AGV555" s="25">
        <f t="shared" si="3135"/>
        <v>0</v>
      </c>
      <c r="AGW555" s="25">
        <f t="shared" si="3136"/>
        <v>0</v>
      </c>
      <c r="AGX555" s="51"/>
      <c r="AGY555" s="51"/>
      <c r="AGZ555" s="51"/>
      <c r="AHA555" s="25">
        <f t="shared" si="3137"/>
        <v>7151.1</v>
      </c>
      <c r="AHB555" s="25">
        <f t="shared" si="3138"/>
        <v>7400.4</v>
      </c>
      <c r="AHC555" s="25">
        <f t="shared" si="3139"/>
        <v>7400.4</v>
      </c>
      <c r="AHD555" s="51"/>
      <c r="AHE555" s="51"/>
      <c r="AHF555" s="51"/>
      <c r="AHG555" s="25">
        <f t="shared" si="2818"/>
        <v>0</v>
      </c>
      <c r="AHH555" s="25">
        <f t="shared" si="2819"/>
        <v>0</v>
      </c>
      <c r="AHI555" s="25">
        <f t="shared" si="2820"/>
        <v>0</v>
      </c>
      <c r="AHJ555" s="30">
        <v>10</v>
      </c>
      <c r="AHK555" s="30">
        <v>10</v>
      </c>
      <c r="AHL555" s="30">
        <v>10</v>
      </c>
      <c r="AHM555" s="51"/>
      <c r="AHN555" s="51"/>
      <c r="AHO555" s="51"/>
      <c r="AHP555" s="25">
        <f t="shared" si="3140"/>
        <v>108907.3</v>
      </c>
      <c r="AHQ555" s="25">
        <f t="shared" si="3141"/>
        <v>108907.3</v>
      </c>
      <c r="AHR555" s="25">
        <f t="shared" si="3142"/>
        <v>108907.3</v>
      </c>
      <c r="AHS555" s="51"/>
      <c r="AHT555" s="51"/>
      <c r="AHU555" s="51"/>
      <c r="AHV555" s="25">
        <f t="shared" si="3143"/>
        <v>4522.96</v>
      </c>
      <c r="AHW555" s="25">
        <f t="shared" si="3144"/>
        <v>4674.43</v>
      </c>
      <c r="AHX555" s="25">
        <f t="shared" si="3145"/>
        <v>4674.43</v>
      </c>
      <c r="AHY555" s="51"/>
      <c r="AHZ555" s="51"/>
      <c r="AIA555" s="51"/>
      <c r="AIB555" s="25">
        <f t="shared" si="2821"/>
        <v>45229.599999999999</v>
      </c>
      <c r="AIC555" s="25">
        <f t="shared" si="2822"/>
        <v>46744.3</v>
      </c>
      <c r="AID555" s="25">
        <f t="shared" si="2823"/>
        <v>46744.3</v>
      </c>
      <c r="AIE555" s="30">
        <f>4-4</f>
        <v>0</v>
      </c>
      <c r="AIF555" s="30">
        <f t="shared" ref="AIF555:AIG555" si="3244">4-4</f>
        <v>0</v>
      </c>
      <c r="AIG555" s="30">
        <f t="shared" si="3244"/>
        <v>0</v>
      </c>
      <c r="AIH555" s="51"/>
      <c r="AII555" s="51"/>
      <c r="AIJ555" s="51"/>
      <c r="AIK555" s="25">
        <f t="shared" si="3146"/>
        <v>0</v>
      </c>
      <c r="AIL555" s="25">
        <f t="shared" si="3147"/>
        <v>0</v>
      </c>
      <c r="AIM555" s="25">
        <f t="shared" si="3148"/>
        <v>0</v>
      </c>
      <c r="AIN555" s="51"/>
      <c r="AIO555" s="51"/>
      <c r="AIP555" s="51"/>
      <c r="AIQ555" s="25">
        <f t="shared" si="3149"/>
        <v>0</v>
      </c>
      <c r="AIR555" s="25">
        <f t="shared" si="3150"/>
        <v>0</v>
      </c>
      <c r="AIS555" s="25">
        <f t="shared" si="3151"/>
        <v>0</v>
      </c>
      <c r="AIT555" s="51"/>
      <c r="AIU555" s="51"/>
      <c r="AIV555" s="51"/>
      <c r="AIW555" s="25">
        <f t="shared" si="2824"/>
        <v>0</v>
      </c>
      <c r="AIX555" s="25">
        <f t="shared" si="2825"/>
        <v>0</v>
      </c>
      <c r="AIY555" s="25">
        <f t="shared" si="2826"/>
        <v>0</v>
      </c>
      <c r="AIZ555" s="30">
        <v>7</v>
      </c>
      <c r="AJA555" s="30">
        <v>7</v>
      </c>
      <c r="AJB555" s="30">
        <v>7</v>
      </c>
      <c r="AJC555" s="51"/>
      <c r="AJD555" s="51"/>
      <c r="AJE555" s="51"/>
      <c r="AJF555" s="25">
        <f t="shared" si="3152"/>
        <v>76235.11</v>
      </c>
      <c r="AJG555" s="25">
        <f t="shared" si="3153"/>
        <v>76235.11</v>
      </c>
      <c r="AJH555" s="25">
        <f t="shared" si="3154"/>
        <v>76235.11</v>
      </c>
      <c r="AJI555" s="51"/>
      <c r="AJJ555" s="51"/>
      <c r="AJK555" s="51"/>
      <c r="AJL555" s="25">
        <f t="shared" si="3155"/>
        <v>4844.03</v>
      </c>
      <c r="AJM555" s="25">
        <f t="shared" si="3156"/>
        <v>5001.47</v>
      </c>
      <c r="AJN555" s="25">
        <f t="shared" si="3157"/>
        <v>5001.47</v>
      </c>
      <c r="AJO555" s="51"/>
      <c r="AJP555" s="51"/>
      <c r="AJQ555" s="51"/>
      <c r="AJR555" s="25">
        <f t="shared" si="2827"/>
        <v>33908.21</v>
      </c>
      <c r="AJS555" s="25">
        <f t="shared" si="2828"/>
        <v>35010.29</v>
      </c>
      <c r="AJT555" s="25">
        <f t="shared" si="2829"/>
        <v>35010.29</v>
      </c>
      <c r="AJU555" s="30">
        <v>4</v>
      </c>
      <c r="AJV555" s="30">
        <v>4</v>
      </c>
      <c r="AJW555" s="30">
        <v>4</v>
      </c>
      <c r="AJX555" s="51"/>
      <c r="AJY555" s="51"/>
      <c r="AJZ555" s="51"/>
      <c r="AKA555" s="25">
        <f t="shared" si="3158"/>
        <v>43562.92</v>
      </c>
      <c r="AKB555" s="25">
        <f t="shared" si="3159"/>
        <v>43562.92</v>
      </c>
      <c r="AKC555" s="25">
        <f t="shared" si="3160"/>
        <v>43562.92</v>
      </c>
      <c r="AKD555" s="51"/>
      <c r="AKE555" s="51"/>
      <c r="AKF555" s="51"/>
      <c r="AKG555" s="25">
        <f t="shared" si="3161"/>
        <v>4758.03</v>
      </c>
      <c r="AKH555" s="25">
        <f t="shared" si="3162"/>
        <v>4917.8</v>
      </c>
      <c r="AKI555" s="25">
        <f t="shared" si="3163"/>
        <v>4917.8</v>
      </c>
      <c r="AKJ555" s="51"/>
      <c r="AKK555" s="51"/>
      <c r="AKL555" s="51"/>
      <c r="AKM555" s="25">
        <f t="shared" si="2830"/>
        <v>19032.12</v>
      </c>
      <c r="AKN555" s="25">
        <f t="shared" si="2831"/>
        <v>19671.2</v>
      </c>
      <c r="AKO555" s="25">
        <f t="shared" si="2832"/>
        <v>19671.2</v>
      </c>
      <c r="AKP555" s="30">
        <v>3</v>
      </c>
      <c r="AKQ555" s="30">
        <v>3</v>
      </c>
      <c r="AKR555" s="30">
        <v>3</v>
      </c>
      <c r="AKS555" s="51"/>
      <c r="AKT555" s="51"/>
      <c r="AKU555" s="51"/>
      <c r="AKV555" s="25">
        <f t="shared" si="3164"/>
        <v>32672.19</v>
      </c>
      <c r="AKW555" s="25">
        <f t="shared" si="3165"/>
        <v>32672.19</v>
      </c>
      <c r="AKX555" s="25">
        <f t="shared" si="3166"/>
        <v>32672.19</v>
      </c>
      <c r="AKY555" s="51"/>
      <c r="AKZ555" s="51"/>
      <c r="ALA555" s="51"/>
      <c r="ALB555" s="25">
        <f t="shared" si="3167"/>
        <v>4716.93</v>
      </c>
      <c r="ALC555" s="25">
        <f t="shared" si="3168"/>
        <v>4871.84</v>
      </c>
      <c r="ALD555" s="25">
        <f t="shared" si="3169"/>
        <v>4871.84</v>
      </c>
      <c r="ALE555" s="51"/>
      <c r="ALF555" s="51"/>
      <c r="ALG555" s="51"/>
      <c r="ALH555" s="25">
        <f t="shared" si="2833"/>
        <v>14150.79</v>
      </c>
      <c r="ALI555" s="25">
        <f t="shared" si="2834"/>
        <v>14615.52</v>
      </c>
      <c r="ALJ555" s="25">
        <f t="shared" si="2835"/>
        <v>14615.52</v>
      </c>
      <c r="ALK555" s="30">
        <v>1</v>
      </c>
      <c r="ALL555" s="30">
        <v>1</v>
      </c>
      <c r="ALM555" s="30">
        <v>1</v>
      </c>
      <c r="ALN555" s="51"/>
      <c r="ALO555" s="51"/>
      <c r="ALP555" s="51"/>
      <c r="ALQ555" s="25">
        <f t="shared" si="3170"/>
        <v>10890.73</v>
      </c>
      <c r="ALR555" s="25">
        <f t="shared" si="3171"/>
        <v>10890.73</v>
      </c>
      <c r="ALS555" s="25">
        <f t="shared" si="3172"/>
        <v>10890.73</v>
      </c>
      <c r="ALT555" s="51"/>
      <c r="ALU555" s="51"/>
      <c r="ALV555" s="51"/>
      <c r="ALW555" s="25">
        <f t="shared" si="3173"/>
        <v>5536.58</v>
      </c>
      <c r="ALX555" s="25">
        <f t="shared" si="3174"/>
        <v>5711.18</v>
      </c>
      <c r="ALY555" s="25">
        <f t="shared" si="3175"/>
        <v>5711.18</v>
      </c>
      <c r="ALZ555" s="51"/>
      <c r="AMA555" s="51"/>
      <c r="AMB555" s="51"/>
      <c r="AMC555" s="25">
        <f t="shared" si="2836"/>
        <v>5536.58</v>
      </c>
      <c r="AMD555" s="25">
        <f t="shared" si="2837"/>
        <v>5711.18</v>
      </c>
      <c r="AME555" s="25">
        <f t="shared" si="2838"/>
        <v>5711.18</v>
      </c>
      <c r="AMF555" s="30">
        <v>13</v>
      </c>
      <c r="AMG555" s="30">
        <v>13</v>
      </c>
      <c r="AMH555" s="30">
        <v>13</v>
      </c>
      <c r="AMI555" s="51"/>
      <c r="AMJ555" s="51"/>
      <c r="AMK555" s="51"/>
      <c r="AML555" s="25">
        <f t="shared" si="3176"/>
        <v>141579.49</v>
      </c>
      <c r="AMM555" s="25">
        <f t="shared" si="3177"/>
        <v>141579.49</v>
      </c>
      <c r="AMN555" s="25">
        <f t="shared" si="3178"/>
        <v>141579.49</v>
      </c>
      <c r="AMO555" s="51"/>
      <c r="AMP555" s="51"/>
      <c r="AMQ555" s="51"/>
      <c r="AMR555" s="25">
        <f t="shared" si="3179"/>
        <v>4669.21</v>
      </c>
      <c r="AMS555" s="25">
        <f t="shared" si="3180"/>
        <v>4814.05</v>
      </c>
      <c r="AMT555" s="25">
        <f t="shared" si="3181"/>
        <v>4814.05</v>
      </c>
      <c r="AMU555" s="51"/>
      <c r="AMV555" s="51"/>
      <c r="AMW555" s="51"/>
      <c r="AMX555" s="25">
        <f t="shared" si="2839"/>
        <v>60699.73</v>
      </c>
      <c r="AMY555" s="25">
        <f t="shared" si="2840"/>
        <v>62582.65</v>
      </c>
      <c r="AMZ555" s="25">
        <f t="shared" si="2841"/>
        <v>62582.65</v>
      </c>
      <c r="ANA555" s="30"/>
      <c r="ANB555" s="30"/>
      <c r="ANC555" s="30"/>
      <c r="AND555" s="51"/>
      <c r="ANE555" s="51"/>
      <c r="ANF555" s="51"/>
      <c r="ANG555" s="25">
        <f t="shared" si="3182"/>
        <v>0</v>
      </c>
      <c r="ANH555" s="25">
        <f t="shared" si="3183"/>
        <v>0</v>
      </c>
      <c r="ANI555" s="25">
        <f t="shared" si="3184"/>
        <v>0</v>
      </c>
      <c r="ANJ555" s="51"/>
      <c r="ANK555" s="51"/>
      <c r="ANL555" s="51"/>
      <c r="ANM555" s="25">
        <f t="shared" si="3185"/>
        <v>5068.29</v>
      </c>
      <c r="ANN555" s="25">
        <f t="shared" si="3186"/>
        <v>0</v>
      </c>
      <c r="ANO555" s="25">
        <f t="shared" si="3187"/>
        <v>0</v>
      </c>
      <c r="ANP555" s="51"/>
      <c r="ANQ555" s="51"/>
      <c r="ANR555" s="51"/>
      <c r="ANS555" s="25">
        <f t="shared" si="2842"/>
        <v>0</v>
      </c>
      <c r="ANT555" s="25">
        <f t="shared" si="2843"/>
        <v>0</v>
      </c>
      <c r="ANU555" s="25">
        <f t="shared" si="2844"/>
        <v>0</v>
      </c>
      <c r="ANV555" s="30">
        <v>5</v>
      </c>
      <c r="ANW555" s="30">
        <v>5</v>
      </c>
      <c r="ANX555" s="30">
        <v>5</v>
      </c>
      <c r="ANY555" s="51"/>
      <c r="ANZ555" s="51"/>
      <c r="AOA555" s="51"/>
      <c r="AOB555" s="25">
        <f t="shared" si="3188"/>
        <v>54453.65</v>
      </c>
      <c r="AOC555" s="25">
        <f t="shared" si="3189"/>
        <v>54453.65</v>
      </c>
      <c r="AOD555" s="25">
        <f t="shared" si="3190"/>
        <v>54453.65</v>
      </c>
      <c r="AOE555" s="51"/>
      <c r="AOF555" s="51"/>
      <c r="AOG555" s="51"/>
      <c r="AOH555" s="25">
        <f t="shared" si="3191"/>
        <v>4835.59</v>
      </c>
      <c r="AOI555" s="25">
        <f t="shared" si="3192"/>
        <v>4986.3599999999997</v>
      </c>
      <c r="AOJ555" s="25">
        <f t="shared" si="3193"/>
        <v>4986.3599999999997</v>
      </c>
      <c r="AOK555" s="51"/>
      <c r="AOL555" s="51"/>
      <c r="AOM555" s="51"/>
      <c r="AON555" s="25">
        <f t="shared" si="2845"/>
        <v>24177.95</v>
      </c>
      <c r="AOO555" s="25">
        <f t="shared" si="2846"/>
        <v>24931.8</v>
      </c>
      <c r="AOP555" s="25">
        <f t="shared" si="2847"/>
        <v>24931.8</v>
      </c>
      <c r="AOQ555" s="30">
        <v>6</v>
      </c>
      <c r="AOR555" s="30">
        <v>6</v>
      </c>
      <c r="AOS555" s="30">
        <v>6</v>
      </c>
      <c r="AOT555" s="51"/>
      <c r="AOU555" s="51"/>
      <c r="AOV555" s="51"/>
      <c r="AOW555" s="25">
        <f t="shared" si="3194"/>
        <v>65344.38</v>
      </c>
      <c r="AOX555" s="25">
        <f t="shared" si="3195"/>
        <v>65344.38</v>
      </c>
      <c r="AOY555" s="25">
        <f t="shared" si="3196"/>
        <v>65344.38</v>
      </c>
      <c r="AOZ555" s="51"/>
      <c r="APA555" s="51"/>
      <c r="APB555" s="51"/>
      <c r="APC555" s="25">
        <f t="shared" si="3197"/>
        <v>5510.13</v>
      </c>
      <c r="APD555" s="25">
        <f t="shared" si="3198"/>
        <v>5681.7</v>
      </c>
      <c r="APE555" s="25">
        <f t="shared" si="3199"/>
        <v>5681.7</v>
      </c>
      <c r="APF555" s="51"/>
      <c r="APG555" s="51"/>
      <c r="APH555" s="51"/>
      <c r="API555" s="25">
        <f t="shared" si="2848"/>
        <v>33060.78</v>
      </c>
      <c r="APJ555" s="25">
        <f t="shared" si="2849"/>
        <v>34090.199999999997</v>
      </c>
      <c r="APK555" s="25">
        <f t="shared" si="2850"/>
        <v>34090.199999999997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3200"/>
        <v>32672.19</v>
      </c>
      <c r="APS555" s="25">
        <f t="shared" si="3201"/>
        <v>32672.19</v>
      </c>
      <c r="APT555" s="25">
        <f t="shared" si="3202"/>
        <v>32672.19</v>
      </c>
      <c r="APU555" s="51"/>
      <c r="APV555" s="51"/>
      <c r="APW555" s="51"/>
      <c r="APX555" s="25">
        <f t="shared" si="3203"/>
        <v>4749.46</v>
      </c>
      <c r="APY555" s="25">
        <f t="shared" si="3204"/>
        <v>4904.0200000000004</v>
      </c>
      <c r="APZ555" s="25">
        <f t="shared" si="3205"/>
        <v>4904.0200000000004</v>
      </c>
      <c r="AQA555" s="51"/>
      <c r="AQB555" s="51"/>
      <c r="AQC555" s="51"/>
      <c r="AQD555" s="25">
        <f t="shared" si="2851"/>
        <v>14248.38</v>
      </c>
      <c r="AQE555" s="25">
        <f t="shared" si="2852"/>
        <v>14712.06</v>
      </c>
      <c r="AQF555" s="25">
        <f t="shared" si="2853"/>
        <v>14712.06</v>
      </c>
      <c r="AQG555" s="30">
        <v>13</v>
      </c>
      <c r="AQH555" s="30">
        <v>13</v>
      </c>
      <c r="AQI555" s="30">
        <v>13</v>
      </c>
      <c r="AQJ555" s="51"/>
      <c r="AQK555" s="51"/>
      <c r="AQL555" s="51"/>
      <c r="AQM555" s="25">
        <f t="shared" si="3206"/>
        <v>141579.49</v>
      </c>
      <c r="AQN555" s="25">
        <f t="shared" si="3207"/>
        <v>141579.49</v>
      </c>
      <c r="AQO555" s="25">
        <f t="shared" si="3208"/>
        <v>141579.49</v>
      </c>
      <c r="AQP555" s="51"/>
      <c r="AQQ555" s="51"/>
      <c r="AQR555" s="51"/>
      <c r="AQS555" s="25">
        <f t="shared" si="3209"/>
        <v>4364.71</v>
      </c>
      <c r="AQT555" s="25">
        <f t="shared" si="3210"/>
        <v>4512.54</v>
      </c>
      <c r="AQU555" s="25">
        <f t="shared" si="3211"/>
        <v>4512.54</v>
      </c>
      <c r="AQV555" s="51"/>
      <c r="AQW555" s="51"/>
      <c r="AQX555" s="51"/>
      <c r="AQY555" s="25">
        <f t="shared" si="2854"/>
        <v>56741.23</v>
      </c>
      <c r="AQZ555" s="25">
        <f t="shared" si="2855"/>
        <v>58663.02</v>
      </c>
      <c r="ARA555" s="25">
        <f t="shared" si="2856"/>
        <v>58663.02</v>
      </c>
      <c r="ARB555" s="30">
        <v>7</v>
      </c>
      <c r="ARC555" s="30">
        <v>7</v>
      </c>
      <c r="ARD555" s="30">
        <v>7</v>
      </c>
      <c r="ARE555" s="51"/>
      <c r="ARF555" s="51"/>
      <c r="ARG555" s="51"/>
      <c r="ARH555" s="25">
        <f t="shared" si="3212"/>
        <v>76235.11</v>
      </c>
      <c r="ARI555" s="25">
        <f t="shared" si="3213"/>
        <v>76235.11</v>
      </c>
      <c r="ARJ555" s="25">
        <f t="shared" si="3214"/>
        <v>76235.11</v>
      </c>
      <c r="ARK555" s="51"/>
      <c r="ARL555" s="51"/>
      <c r="ARM555" s="51"/>
      <c r="ARN555" s="25">
        <f t="shared" si="3215"/>
        <v>4460.96</v>
      </c>
      <c r="ARO555" s="25">
        <f t="shared" si="3216"/>
        <v>4590.6899999999996</v>
      </c>
      <c r="ARP555" s="25">
        <f t="shared" si="3217"/>
        <v>4590.6899999999996</v>
      </c>
      <c r="ARQ555" s="51"/>
      <c r="ARR555" s="51"/>
      <c r="ARS555" s="51"/>
      <c r="ART555" s="25">
        <f t="shared" si="2857"/>
        <v>31226.720000000001</v>
      </c>
      <c r="ARU555" s="25">
        <f t="shared" si="2858"/>
        <v>32134.83</v>
      </c>
      <c r="ARV555" s="25">
        <f t="shared" si="2859"/>
        <v>32134.83</v>
      </c>
      <c r="ARW555" s="30">
        <v>19</v>
      </c>
      <c r="ARX555" s="30">
        <v>19</v>
      </c>
      <c r="ARY555" s="30">
        <v>19</v>
      </c>
      <c r="ARZ555" s="51"/>
      <c r="ASA555" s="51"/>
      <c r="ASB555" s="51"/>
      <c r="ASC555" s="25">
        <f t="shared" si="3218"/>
        <v>206923.87</v>
      </c>
      <c r="ASD555" s="25">
        <f t="shared" si="3219"/>
        <v>206923.87</v>
      </c>
      <c r="ASE555" s="25">
        <f t="shared" si="3220"/>
        <v>206923.87</v>
      </c>
      <c r="ASF555" s="51"/>
      <c r="ASG555" s="51"/>
      <c r="ASH555" s="51"/>
      <c r="ASI555" s="25">
        <f t="shared" si="3221"/>
        <v>4771.6899999999996</v>
      </c>
      <c r="ASJ555" s="25">
        <f t="shared" si="3222"/>
        <v>4296.83</v>
      </c>
      <c r="ASK555" s="25">
        <f t="shared" si="3223"/>
        <v>4296.83</v>
      </c>
      <c r="ASL555" s="51"/>
      <c r="ASM555" s="51"/>
      <c r="ASN555" s="51"/>
      <c r="ASO555" s="25">
        <f t="shared" si="2860"/>
        <v>90662.11</v>
      </c>
      <c r="ASP555" s="25">
        <f t="shared" si="2861"/>
        <v>81639.77</v>
      </c>
      <c r="ASQ555" s="25">
        <f t="shared" si="2862"/>
        <v>81639.77</v>
      </c>
      <c r="ASR555" s="30">
        <v>17</v>
      </c>
      <c r="ASS555" s="30">
        <v>17</v>
      </c>
      <c r="AST555" s="30">
        <v>17</v>
      </c>
      <c r="ASU555" s="51"/>
      <c r="ASV555" s="51"/>
      <c r="ASW555" s="51"/>
      <c r="ASX555" s="25">
        <f t="shared" si="3224"/>
        <v>185142.41</v>
      </c>
      <c r="ASY555" s="25">
        <f t="shared" si="3225"/>
        <v>185142.41</v>
      </c>
      <c r="ASZ555" s="25">
        <f t="shared" si="3226"/>
        <v>185142.41</v>
      </c>
      <c r="ATA555" s="51"/>
      <c r="ATB555" s="51"/>
      <c r="ATC555" s="51"/>
      <c r="ATD555" s="25">
        <f t="shared" si="3227"/>
        <v>4193.59</v>
      </c>
      <c r="ATE555" s="25">
        <f t="shared" si="3228"/>
        <v>4322</v>
      </c>
      <c r="ATF555" s="25">
        <f t="shared" si="3229"/>
        <v>4322</v>
      </c>
      <c r="ATG555" s="51"/>
      <c r="ATH555" s="51"/>
      <c r="ATI555" s="51"/>
      <c r="ATJ555" s="25">
        <f t="shared" si="2863"/>
        <v>71291.03</v>
      </c>
      <c r="ATK555" s="25">
        <f t="shared" si="2864"/>
        <v>73474</v>
      </c>
      <c r="ATL555" s="25">
        <f t="shared" si="2865"/>
        <v>73474</v>
      </c>
      <c r="ATM555" s="30">
        <v>14</v>
      </c>
      <c r="ATN555" s="30">
        <v>14</v>
      </c>
      <c r="ATO555" s="30">
        <v>14</v>
      </c>
      <c r="ATP555" s="51"/>
      <c r="ATQ555" s="51"/>
      <c r="ATR555" s="51"/>
      <c r="ATS555" s="25">
        <f t="shared" si="3230"/>
        <v>152470.22</v>
      </c>
      <c r="ATT555" s="25">
        <f t="shared" si="3231"/>
        <v>152470.22</v>
      </c>
      <c r="ATU555" s="25">
        <f t="shared" si="3232"/>
        <v>152470.22</v>
      </c>
      <c r="ATV555" s="51"/>
      <c r="ATW555" s="51"/>
      <c r="ATX555" s="51"/>
      <c r="ATY555" s="25">
        <f t="shared" si="3233"/>
        <v>4694.01</v>
      </c>
      <c r="ATZ555" s="25">
        <f t="shared" si="3234"/>
        <v>3694.73</v>
      </c>
      <c r="AUA555" s="25">
        <f t="shared" si="3235"/>
        <v>3694.73</v>
      </c>
      <c r="AUB555" s="51"/>
      <c r="AUC555" s="51"/>
      <c r="AUD555" s="51"/>
      <c r="AUE555" s="25">
        <f t="shared" si="2866"/>
        <v>65716.14</v>
      </c>
      <c r="AUF555" s="25">
        <f t="shared" si="2867"/>
        <v>51726.22</v>
      </c>
      <c r="AUG555" s="25">
        <f t="shared" si="2868"/>
        <v>51726.22</v>
      </c>
      <c r="AUH555" s="30">
        <v>15</v>
      </c>
      <c r="AUI555" s="30">
        <v>15</v>
      </c>
      <c r="AUJ555" s="30">
        <v>15</v>
      </c>
      <c r="AUK555" s="51"/>
      <c r="AUL555" s="51"/>
      <c r="AUM555" s="51"/>
      <c r="AUN555" s="25">
        <f t="shared" si="3236"/>
        <v>163360.95000000001</v>
      </c>
      <c r="AUO555" s="25">
        <f t="shared" si="3237"/>
        <v>163360.95000000001</v>
      </c>
      <c r="AUP555" s="25">
        <f t="shared" si="3238"/>
        <v>163360.95000000001</v>
      </c>
      <c r="AUQ555" s="51"/>
      <c r="AUR555" s="51"/>
      <c r="AUS555" s="51"/>
      <c r="AUT555" s="25">
        <f t="shared" si="3239"/>
        <v>5014.59</v>
      </c>
      <c r="AUU555" s="25">
        <f t="shared" si="3240"/>
        <v>4009.5</v>
      </c>
      <c r="AUV555" s="25">
        <f t="shared" si="3241"/>
        <v>4009.5</v>
      </c>
      <c r="AUW555" s="51"/>
      <c r="AUX555" s="51"/>
      <c r="AUY555" s="51"/>
      <c r="AUZ555" s="25">
        <f t="shared" si="2869"/>
        <v>75218.850000000006</v>
      </c>
      <c r="AVA555" s="25">
        <f t="shared" si="2870"/>
        <v>60142.5</v>
      </c>
      <c r="AVB555" s="25">
        <f t="shared" si="2871"/>
        <v>60142.5</v>
      </c>
      <c r="AVC555" s="59">
        <f t="shared" si="2872"/>
        <v>394</v>
      </c>
      <c r="AVD555" s="59">
        <f t="shared" si="2873"/>
        <v>394</v>
      </c>
      <c r="AVE555" s="59">
        <f t="shared" si="2874"/>
        <v>394</v>
      </c>
      <c r="AVF555" s="25">
        <f t="shared" si="2875"/>
        <v>0</v>
      </c>
      <c r="AVG555" s="25">
        <f t="shared" si="2876"/>
        <v>0</v>
      </c>
      <c r="AVH555" s="25">
        <f t="shared" si="2877"/>
        <v>0</v>
      </c>
      <c r="AVI555" s="25">
        <f t="shared" si="2878"/>
        <v>4290947.62</v>
      </c>
      <c r="AVJ555" s="25">
        <f t="shared" si="2879"/>
        <v>4290947.62</v>
      </c>
      <c r="AVK555" s="25">
        <f t="shared" si="2880"/>
        <v>4290947.62</v>
      </c>
      <c r="AVL555" s="51"/>
      <c r="AVM555" s="51"/>
      <c r="AVN555" s="51"/>
      <c r="AVO555" s="25"/>
      <c r="AVP555" s="25"/>
      <c r="AVQ555" s="25"/>
      <c r="AVR555" s="25">
        <f t="shared" si="2881"/>
        <v>0</v>
      </c>
      <c r="AVS555" s="25">
        <f t="shared" si="2882"/>
        <v>0</v>
      </c>
      <c r="AVT555" s="25">
        <f t="shared" si="2883"/>
        <v>0</v>
      </c>
      <c r="AVU555" s="25">
        <f t="shared" si="2884"/>
        <v>1858385.56</v>
      </c>
      <c r="AVV555" s="25">
        <f t="shared" si="2885"/>
        <v>1824943.11</v>
      </c>
      <c r="AVW555" s="25">
        <f t="shared" si="2886"/>
        <v>1824943.11</v>
      </c>
    </row>
    <row r="556" spans="1:1271" ht="36">
      <c r="A556" s="8" t="s">
        <v>185</v>
      </c>
      <c r="B556" s="88" t="s">
        <v>90</v>
      </c>
      <c r="C556" s="5"/>
      <c r="D556" s="99"/>
      <c r="E556" s="77"/>
      <c r="F556" s="38"/>
      <c r="G556" s="38"/>
      <c r="H556" s="38"/>
      <c r="I556" s="25">
        <f t="shared" si="2887"/>
        <v>3927.8</v>
      </c>
      <c r="J556" s="25">
        <f t="shared" si="2887"/>
        <v>3927.8</v>
      </c>
      <c r="K556" s="25">
        <f t="shared" si="2887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2888"/>
        <v>70700.399999999994</v>
      </c>
      <c r="S556" s="25">
        <f t="shared" si="2889"/>
        <v>70700.399999999994</v>
      </c>
      <c r="T556" s="25">
        <f t="shared" si="2890"/>
        <v>70700.399999999994</v>
      </c>
      <c r="U556" s="51"/>
      <c r="V556" s="51"/>
      <c r="W556" s="51"/>
      <c r="X556" s="25">
        <f t="shared" si="2891"/>
        <v>3142.88</v>
      </c>
      <c r="Y556" s="25">
        <f t="shared" si="2892"/>
        <v>0</v>
      </c>
      <c r="Z556" s="25">
        <f t="shared" si="2893"/>
        <v>0</v>
      </c>
      <c r="AA556" s="51"/>
      <c r="AB556" s="51"/>
      <c r="AC556" s="51"/>
      <c r="AD556" s="25">
        <f t="shared" si="2697"/>
        <v>56571.839999999997</v>
      </c>
      <c r="AE556" s="25">
        <f t="shared" si="2697"/>
        <v>0</v>
      </c>
      <c r="AF556" s="25">
        <f t="shared" si="2697"/>
        <v>0</v>
      </c>
      <c r="AG556" s="30">
        <v>41</v>
      </c>
      <c r="AH556" s="30">
        <v>41</v>
      </c>
      <c r="AI556" s="30">
        <v>41</v>
      </c>
      <c r="AJ556" s="51"/>
      <c r="AK556" s="51"/>
      <c r="AL556" s="51"/>
      <c r="AM556" s="25">
        <f t="shared" si="2894"/>
        <v>161039.79999999999</v>
      </c>
      <c r="AN556" s="25">
        <f t="shared" si="2895"/>
        <v>161039.79999999999</v>
      </c>
      <c r="AO556" s="25">
        <f t="shared" si="2896"/>
        <v>161039.79999999999</v>
      </c>
      <c r="AP556" s="51"/>
      <c r="AQ556" s="51"/>
      <c r="AR556" s="51"/>
      <c r="AS556" s="25">
        <f t="shared" si="2897"/>
        <v>1928.94</v>
      </c>
      <c r="AT556" s="25">
        <f t="shared" si="2898"/>
        <v>1487.69</v>
      </c>
      <c r="AU556" s="25">
        <f t="shared" si="2899"/>
        <v>1487.69</v>
      </c>
      <c r="AV556" s="51"/>
      <c r="AW556" s="51"/>
      <c r="AX556" s="51"/>
      <c r="AY556" s="25">
        <f t="shared" si="2698"/>
        <v>79086.539999999994</v>
      </c>
      <c r="AZ556" s="25">
        <f t="shared" si="2699"/>
        <v>60995.29</v>
      </c>
      <c r="BA556" s="25">
        <f t="shared" si="2700"/>
        <v>60995.29</v>
      </c>
      <c r="BB556" s="30"/>
      <c r="BC556" s="30"/>
      <c r="BD556" s="30"/>
      <c r="BE556" s="51"/>
      <c r="BF556" s="51"/>
      <c r="BG556" s="51"/>
      <c r="BH556" s="25">
        <f t="shared" si="2900"/>
        <v>0</v>
      </c>
      <c r="BI556" s="25">
        <f t="shared" si="2901"/>
        <v>0</v>
      </c>
      <c r="BJ556" s="25">
        <f t="shared" si="2902"/>
        <v>0</v>
      </c>
      <c r="BK556" s="51"/>
      <c r="BL556" s="51"/>
      <c r="BM556" s="51"/>
      <c r="BN556" s="25">
        <f t="shared" si="2903"/>
        <v>1918.12</v>
      </c>
      <c r="BO556" s="25">
        <f t="shared" si="2904"/>
        <v>1989.76</v>
      </c>
      <c r="BP556" s="25">
        <f t="shared" si="2905"/>
        <v>1989.76</v>
      </c>
      <c r="BQ556" s="51"/>
      <c r="BR556" s="51"/>
      <c r="BS556" s="51"/>
      <c r="BT556" s="25">
        <f t="shared" si="2701"/>
        <v>0</v>
      </c>
      <c r="BU556" s="25">
        <f t="shared" si="2702"/>
        <v>0</v>
      </c>
      <c r="BV556" s="25">
        <f t="shared" si="2703"/>
        <v>0</v>
      </c>
      <c r="BW556" s="30"/>
      <c r="BX556" s="30"/>
      <c r="BY556" s="30"/>
      <c r="BZ556" s="51"/>
      <c r="CA556" s="51"/>
      <c r="CB556" s="51"/>
      <c r="CC556" s="25">
        <f t="shared" si="2906"/>
        <v>0</v>
      </c>
      <c r="CD556" s="25">
        <f t="shared" si="2907"/>
        <v>0</v>
      </c>
      <c r="CE556" s="25">
        <f t="shared" si="2908"/>
        <v>0</v>
      </c>
      <c r="CF556" s="51"/>
      <c r="CG556" s="51"/>
      <c r="CH556" s="51"/>
      <c r="CI556" s="25">
        <f t="shared" si="2909"/>
        <v>0</v>
      </c>
      <c r="CJ556" s="25">
        <f t="shared" si="2910"/>
        <v>0</v>
      </c>
      <c r="CK556" s="25">
        <f t="shared" si="2911"/>
        <v>0</v>
      </c>
      <c r="CL556" s="51"/>
      <c r="CM556" s="51"/>
      <c r="CN556" s="51"/>
      <c r="CO556" s="25">
        <f t="shared" si="2704"/>
        <v>0</v>
      </c>
      <c r="CP556" s="25">
        <f t="shared" si="2705"/>
        <v>0</v>
      </c>
      <c r="CQ556" s="25">
        <f t="shared" si="2706"/>
        <v>0</v>
      </c>
      <c r="CR556" s="30"/>
      <c r="CS556" s="30"/>
      <c r="CT556" s="30"/>
      <c r="CU556" s="51"/>
      <c r="CV556" s="51"/>
      <c r="CW556" s="51"/>
      <c r="CX556" s="25">
        <f t="shared" si="2912"/>
        <v>0</v>
      </c>
      <c r="CY556" s="25">
        <f t="shared" si="2913"/>
        <v>0</v>
      </c>
      <c r="CZ556" s="25">
        <f t="shared" si="2914"/>
        <v>0</v>
      </c>
      <c r="DA556" s="51"/>
      <c r="DB556" s="51"/>
      <c r="DC556" s="51"/>
      <c r="DD556" s="25">
        <f t="shared" si="2915"/>
        <v>2136.9899999999998</v>
      </c>
      <c r="DE556" s="25">
        <f t="shared" si="2916"/>
        <v>2219.5</v>
      </c>
      <c r="DF556" s="25">
        <f t="shared" si="2917"/>
        <v>2219.5</v>
      </c>
      <c r="DG556" s="51"/>
      <c r="DH556" s="51"/>
      <c r="DI556" s="51"/>
      <c r="DJ556" s="25">
        <f t="shared" si="2707"/>
        <v>0</v>
      </c>
      <c r="DK556" s="25">
        <f t="shared" si="2708"/>
        <v>0</v>
      </c>
      <c r="DL556" s="25">
        <f t="shared" si="2709"/>
        <v>0</v>
      </c>
      <c r="DM556" s="30"/>
      <c r="DN556" s="30"/>
      <c r="DO556" s="30"/>
      <c r="DP556" s="51"/>
      <c r="DQ556" s="51"/>
      <c r="DR556" s="51"/>
      <c r="DS556" s="25">
        <f t="shared" si="2918"/>
        <v>0</v>
      </c>
      <c r="DT556" s="25">
        <f t="shared" si="2919"/>
        <v>0</v>
      </c>
      <c r="DU556" s="25">
        <f t="shared" si="2920"/>
        <v>0</v>
      </c>
      <c r="DV556" s="51"/>
      <c r="DW556" s="51"/>
      <c r="DX556" s="51"/>
      <c r="DY556" s="25">
        <f t="shared" si="2921"/>
        <v>2245.7600000000002</v>
      </c>
      <c r="DZ556" s="25">
        <f t="shared" si="2922"/>
        <v>2326.2600000000002</v>
      </c>
      <c r="EA556" s="25">
        <f t="shared" si="2923"/>
        <v>2326.2600000000002</v>
      </c>
      <c r="EB556" s="51"/>
      <c r="EC556" s="51"/>
      <c r="ED556" s="51"/>
      <c r="EE556" s="25">
        <f t="shared" si="2710"/>
        <v>0</v>
      </c>
      <c r="EF556" s="25">
        <f t="shared" si="2711"/>
        <v>0</v>
      </c>
      <c r="EG556" s="25">
        <f t="shared" si="2712"/>
        <v>0</v>
      </c>
      <c r="EH556" s="30"/>
      <c r="EI556" s="30"/>
      <c r="EJ556" s="30"/>
      <c r="EK556" s="51"/>
      <c r="EL556" s="51"/>
      <c r="EM556" s="51"/>
      <c r="EN556" s="25">
        <f t="shared" si="2924"/>
        <v>0</v>
      </c>
      <c r="EO556" s="25">
        <f t="shared" si="2925"/>
        <v>0</v>
      </c>
      <c r="EP556" s="25">
        <f t="shared" si="2926"/>
        <v>0</v>
      </c>
      <c r="EQ556" s="51"/>
      <c r="ER556" s="51"/>
      <c r="ES556" s="51"/>
      <c r="ET556" s="25">
        <f t="shared" si="2927"/>
        <v>2299.63</v>
      </c>
      <c r="EU556" s="25">
        <f t="shared" si="2928"/>
        <v>2366.6799999999998</v>
      </c>
      <c r="EV556" s="25">
        <f t="shared" si="2929"/>
        <v>2366.6799999999998</v>
      </c>
      <c r="EW556" s="51"/>
      <c r="EX556" s="51"/>
      <c r="EY556" s="51"/>
      <c r="EZ556" s="25">
        <f t="shared" si="2713"/>
        <v>0</v>
      </c>
      <c r="FA556" s="25">
        <f t="shared" si="2714"/>
        <v>0</v>
      </c>
      <c r="FB556" s="25">
        <f t="shared" si="2715"/>
        <v>0</v>
      </c>
      <c r="FC556" s="30">
        <v>17</v>
      </c>
      <c r="FD556" s="30">
        <v>17</v>
      </c>
      <c r="FE556" s="30">
        <v>17</v>
      </c>
      <c r="FF556" s="51"/>
      <c r="FG556" s="51"/>
      <c r="FH556" s="51"/>
      <c r="FI556" s="25">
        <f t="shared" si="2930"/>
        <v>66772.600000000006</v>
      </c>
      <c r="FJ556" s="25">
        <f t="shared" si="2931"/>
        <v>66772.600000000006</v>
      </c>
      <c r="FK556" s="25">
        <f t="shared" si="2932"/>
        <v>66772.600000000006</v>
      </c>
      <c r="FL556" s="51"/>
      <c r="FM556" s="51"/>
      <c r="FN556" s="51"/>
      <c r="FO556" s="25">
        <f t="shared" si="2933"/>
        <v>1683.1</v>
      </c>
      <c r="FP556" s="25">
        <f t="shared" si="2934"/>
        <v>1740.25</v>
      </c>
      <c r="FQ556" s="25">
        <f t="shared" si="2935"/>
        <v>1740.25</v>
      </c>
      <c r="FR556" s="51"/>
      <c r="FS556" s="51"/>
      <c r="FT556" s="51"/>
      <c r="FU556" s="25">
        <f t="shared" si="2716"/>
        <v>28612.7</v>
      </c>
      <c r="FV556" s="25">
        <f t="shared" si="2717"/>
        <v>29584.25</v>
      </c>
      <c r="FW556" s="25">
        <f t="shared" si="2718"/>
        <v>29584.25</v>
      </c>
      <c r="FX556" s="30">
        <f>10-10</f>
        <v>0</v>
      </c>
      <c r="FY556" s="30">
        <f t="shared" ref="FY556:FZ556" si="3245">10-10</f>
        <v>0</v>
      </c>
      <c r="FZ556" s="30">
        <f t="shared" si="3245"/>
        <v>0</v>
      </c>
      <c r="GA556" s="51"/>
      <c r="GB556" s="51"/>
      <c r="GC556" s="51"/>
      <c r="GD556" s="25">
        <f t="shared" si="2936"/>
        <v>0</v>
      </c>
      <c r="GE556" s="25">
        <f t="shared" si="2937"/>
        <v>0</v>
      </c>
      <c r="GF556" s="25">
        <f t="shared" si="2938"/>
        <v>0</v>
      </c>
      <c r="GG556" s="51"/>
      <c r="GH556" s="51"/>
      <c r="GI556" s="51"/>
      <c r="GJ556" s="25">
        <f t="shared" si="2939"/>
        <v>0</v>
      </c>
      <c r="GK556" s="25">
        <f t="shared" si="2940"/>
        <v>0</v>
      </c>
      <c r="GL556" s="25">
        <f t="shared" si="2941"/>
        <v>0</v>
      </c>
      <c r="GM556" s="51"/>
      <c r="GN556" s="51"/>
      <c r="GO556" s="51"/>
      <c r="GP556" s="25">
        <f t="shared" si="2719"/>
        <v>0</v>
      </c>
      <c r="GQ556" s="25">
        <f t="shared" si="2720"/>
        <v>0</v>
      </c>
      <c r="GR556" s="25">
        <f t="shared" si="2721"/>
        <v>0</v>
      </c>
      <c r="GS556" s="30"/>
      <c r="GT556" s="30"/>
      <c r="GU556" s="30"/>
      <c r="GV556" s="51"/>
      <c r="GW556" s="51"/>
      <c r="GX556" s="51"/>
      <c r="GY556" s="25">
        <f t="shared" si="2942"/>
        <v>0</v>
      </c>
      <c r="GZ556" s="25">
        <f t="shared" si="2943"/>
        <v>0</v>
      </c>
      <c r="HA556" s="25">
        <f t="shared" si="2944"/>
        <v>0</v>
      </c>
      <c r="HB556" s="51"/>
      <c r="HC556" s="51"/>
      <c r="HD556" s="51"/>
      <c r="HE556" s="25">
        <f t="shared" si="2945"/>
        <v>3037.57</v>
      </c>
      <c r="HF556" s="25">
        <f t="shared" si="2946"/>
        <v>3151.16</v>
      </c>
      <c r="HG556" s="25">
        <f t="shared" si="2947"/>
        <v>3151.16</v>
      </c>
      <c r="HH556" s="51"/>
      <c r="HI556" s="51"/>
      <c r="HJ556" s="51"/>
      <c r="HK556" s="25">
        <f t="shared" si="2722"/>
        <v>0</v>
      </c>
      <c r="HL556" s="25">
        <f t="shared" si="2723"/>
        <v>0</v>
      </c>
      <c r="HM556" s="25">
        <f t="shared" si="2724"/>
        <v>0</v>
      </c>
      <c r="HN556" s="30">
        <v>42</v>
      </c>
      <c r="HO556" s="30">
        <v>42</v>
      </c>
      <c r="HP556" s="30">
        <v>42</v>
      </c>
      <c r="HQ556" s="51"/>
      <c r="HR556" s="51"/>
      <c r="HS556" s="51"/>
      <c r="HT556" s="25">
        <f t="shared" si="2948"/>
        <v>164967.6</v>
      </c>
      <c r="HU556" s="25">
        <f t="shared" si="2949"/>
        <v>164967.6</v>
      </c>
      <c r="HV556" s="25">
        <f t="shared" si="2950"/>
        <v>164967.6</v>
      </c>
      <c r="HW556" s="51"/>
      <c r="HX556" s="51"/>
      <c r="HY556" s="51"/>
      <c r="HZ556" s="25">
        <f t="shared" si="2951"/>
        <v>1734.6</v>
      </c>
      <c r="IA556" s="25">
        <f t="shared" si="2952"/>
        <v>1701.69</v>
      </c>
      <c r="IB556" s="25">
        <f t="shared" si="2953"/>
        <v>1701.69</v>
      </c>
      <c r="IC556" s="51"/>
      <c r="ID556" s="51"/>
      <c r="IE556" s="51"/>
      <c r="IF556" s="25">
        <f t="shared" si="2725"/>
        <v>72853.2</v>
      </c>
      <c r="IG556" s="25">
        <f t="shared" si="2726"/>
        <v>71470.98</v>
      </c>
      <c r="IH556" s="25">
        <f t="shared" si="2727"/>
        <v>71470.98</v>
      </c>
      <c r="II556" s="30"/>
      <c r="IJ556" s="30"/>
      <c r="IK556" s="30"/>
      <c r="IL556" s="51"/>
      <c r="IM556" s="51"/>
      <c r="IN556" s="51"/>
      <c r="IO556" s="25">
        <f t="shared" si="2954"/>
        <v>0</v>
      </c>
      <c r="IP556" s="25">
        <f t="shared" si="2955"/>
        <v>0</v>
      </c>
      <c r="IQ556" s="25">
        <f t="shared" si="2956"/>
        <v>0</v>
      </c>
      <c r="IR556" s="51"/>
      <c r="IS556" s="51"/>
      <c r="IT556" s="51"/>
      <c r="IU556" s="25">
        <f t="shared" si="2957"/>
        <v>1817.2</v>
      </c>
      <c r="IV556" s="25">
        <f t="shared" si="2958"/>
        <v>1873.85</v>
      </c>
      <c r="IW556" s="25">
        <f t="shared" si="2959"/>
        <v>1873.85</v>
      </c>
      <c r="IX556" s="51"/>
      <c r="IY556" s="51"/>
      <c r="IZ556" s="51"/>
      <c r="JA556" s="25">
        <f t="shared" si="2728"/>
        <v>0</v>
      </c>
      <c r="JB556" s="25">
        <f t="shared" si="2729"/>
        <v>0</v>
      </c>
      <c r="JC556" s="25">
        <f t="shared" si="2730"/>
        <v>0</v>
      </c>
      <c r="JD556" s="30"/>
      <c r="JE556" s="30"/>
      <c r="JF556" s="30"/>
      <c r="JG556" s="51"/>
      <c r="JH556" s="51"/>
      <c r="JI556" s="51"/>
      <c r="JJ556" s="25">
        <f t="shared" si="2960"/>
        <v>0</v>
      </c>
      <c r="JK556" s="25">
        <f t="shared" si="2961"/>
        <v>0</v>
      </c>
      <c r="JL556" s="25">
        <f t="shared" si="2962"/>
        <v>0</v>
      </c>
      <c r="JM556" s="51"/>
      <c r="JN556" s="51"/>
      <c r="JO556" s="51"/>
      <c r="JP556" s="25">
        <f t="shared" si="2963"/>
        <v>2615.58</v>
      </c>
      <c r="JQ556" s="25">
        <f t="shared" si="2964"/>
        <v>2707.13</v>
      </c>
      <c r="JR556" s="25">
        <f t="shared" si="2965"/>
        <v>2707.13</v>
      </c>
      <c r="JS556" s="51"/>
      <c r="JT556" s="51"/>
      <c r="JU556" s="51"/>
      <c r="JV556" s="25">
        <f t="shared" si="2731"/>
        <v>0</v>
      </c>
      <c r="JW556" s="25">
        <f t="shared" si="2732"/>
        <v>0</v>
      </c>
      <c r="JX556" s="25">
        <f t="shared" si="2733"/>
        <v>0</v>
      </c>
      <c r="JY556" s="30">
        <v>29</v>
      </c>
      <c r="JZ556" s="30">
        <v>29</v>
      </c>
      <c r="KA556" s="30">
        <v>29</v>
      </c>
      <c r="KB556" s="51"/>
      <c r="KC556" s="51"/>
      <c r="KD556" s="51"/>
      <c r="KE556" s="25">
        <f t="shared" si="2966"/>
        <v>113906.2</v>
      </c>
      <c r="KF556" s="25">
        <f t="shared" si="2967"/>
        <v>113906.2</v>
      </c>
      <c r="KG556" s="25">
        <f t="shared" si="2968"/>
        <v>113906.2</v>
      </c>
      <c r="KH556" s="51"/>
      <c r="KI556" s="51"/>
      <c r="KJ556" s="51"/>
      <c r="KK556" s="25">
        <f t="shared" si="2969"/>
        <v>1693.13</v>
      </c>
      <c r="KL556" s="25">
        <f t="shared" si="2970"/>
        <v>1749.63</v>
      </c>
      <c r="KM556" s="25">
        <f t="shared" si="2971"/>
        <v>1749.63</v>
      </c>
      <c r="KN556" s="51"/>
      <c r="KO556" s="51"/>
      <c r="KP556" s="51"/>
      <c r="KQ556" s="25">
        <f t="shared" si="2734"/>
        <v>49100.77</v>
      </c>
      <c r="KR556" s="25">
        <f t="shared" si="2735"/>
        <v>50739.27</v>
      </c>
      <c r="KS556" s="25">
        <f t="shared" si="2736"/>
        <v>50739.27</v>
      </c>
      <c r="KT556" s="30">
        <v>34</v>
      </c>
      <c r="KU556" s="30">
        <v>34</v>
      </c>
      <c r="KV556" s="30">
        <v>34</v>
      </c>
      <c r="KW556" s="51"/>
      <c r="KX556" s="51"/>
      <c r="KY556" s="51"/>
      <c r="KZ556" s="25">
        <f t="shared" si="2972"/>
        <v>133545.20000000001</v>
      </c>
      <c r="LA556" s="25">
        <f t="shared" si="2973"/>
        <v>133545.20000000001</v>
      </c>
      <c r="LB556" s="25">
        <f t="shared" si="2974"/>
        <v>133545.20000000001</v>
      </c>
      <c r="LC556" s="51"/>
      <c r="LD556" s="51"/>
      <c r="LE556" s="51"/>
      <c r="LF556" s="25">
        <f t="shared" si="2975"/>
        <v>1534.94</v>
      </c>
      <c r="LG556" s="25">
        <f t="shared" si="2976"/>
        <v>1587.69</v>
      </c>
      <c r="LH556" s="25">
        <f t="shared" si="2977"/>
        <v>1587.69</v>
      </c>
      <c r="LI556" s="51"/>
      <c r="LJ556" s="51"/>
      <c r="LK556" s="51"/>
      <c r="LL556" s="25">
        <f t="shared" si="2737"/>
        <v>52187.96</v>
      </c>
      <c r="LM556" s="25">
        <f t="shared" si="2738"/>
        <v>53981.46</v>
      </c>
      <c r="LN556" s="25">
        <f t="shared" si="2739"/>
        <v>53981.46</v>
      </c>
      <c r="LO556" s="30">
        <v>22</v>
      </c>
      <c r="LP556" s="30">
        <v>22</v>
      </c>
      <c r="LQ556" s="30">
        <v>22</v>
      </c>
      <c r="LR556" s="51"/>
      <c r="LS556" s="51"/>
      <c r="LT556" s="51"/>
      <c r="LU556" s="25">
        <f t="shared" si="2978"/>
        <v>86411.6</v>
      </c>
      <c r="LV556" s="25">
        <f t="shared" si="2979"/>
        <v>86411.6</v>
      </c>
      <c r="LW556" s="25">
        <f t="shared" si="2980"/>
        <v>86411.6</v>
      </c>
      <c r="LX556" s="51"/>
      <c r="LY556" s="51"/>
      <c r="LZ556" s="51"/>
      <c r="MA556" s="25">
        <f t="shared" si="2981"/>
        <v>2206.1</v>
      </c>
      <c r="MB556" s="25">
        <f t="shared" si="2982"/>
        <v>2280.1999999999998</v>
      </c>
      <c r="MC556" s="25">
        <f t="shared" si="2983"/>
        <v>2280.1999999999998</v>
      </c>
      <c r="MD556" s="51"/>
      <c r="ME556" s="51"/>
      <c r="MF556" s="51"/>
      <c r="MG556" s="25">
        <f t="shared" si="2740"/>
        <v>48534.2</v>
      </c>
      <c r="MH556" s="25">
        <f t="shared" si="2741"/>
        <v>50164.4</v>
      </c>
      <c r="MI556" s="25">
        <f t="shared" si="2742"/>
        <v>50164.4</v>
      </c>
      <c r="MJ556" s="30">
        <v>21</v>
      </c>
      <c r="MK556" s="30">
        <v>21</v>
      </c>
      <c r="ML556" s="30">
        <v>21</v>
      </c>
      <c r="MM556" s="51"/>
      <c r="MN556" s="51"/>
      <c r="MO556" s="51"/>
      <c r="MP556" s="25">
        <f t="shared" si="2984"/>
        <v>82483.8</v>
      </c>
      <c r="MQ556" s="25">
        <f t="shared" si="2985"/>
        <v>82483.8</v>
      </c>
      <c r="MR556" s="25">
        <f t="shared" si="2986"/>
        <v>82483.8</v>
      </c>
      <c r="MS556" s="51"/>
      <c r="MT556" s="51"/>
      <c r="MU556" s="51"/>
      <c r="MV556" s="25">
        <f t="shared" si="2987"/>
        <v>2301.44</v>
      </c>
      <c r="MW556" s="25">
        <f t="shared" si="2988"/>
        <v>2379.6999999999998</v>
      </c>
      <c r="MX556" s="25">
        <f t="shared" si="2989"/>
        <v>2379.6999999999998</v>
      </c>
      <c r="MY556" s="51"/>
      <c r="MZ556" s="51"/>
      <c r="NA556" s="51"/>
      <c r="NB556" s="25">
        <f t="shared" si="2743"/>
        <v>48330.239999999998</v>
      </c>
      <c r="NC556" s="25">
        <f t="shared" si="2744"/>
        <v>49973.7</v>
      </c>
      <c r="ND556" s="25">
        <f t="shared" si="2745"/>
        <v>49973.7</v>
      </c>
      <c r="NE556" s="30">
        <v>24</v>
      </c>
      <c r="NF556" s="30">
        <v>24</v>
      </c>
      <c r="NG556" s="30">
        <v>24</v>
      </c>
      <c r="NH556" s="51"/>
      <c r="NI556" s="51"/>
      <c r="NJ556" s="51"/>
      <c r="NK556" s="25">
        <f t="shared" si="2990"/>
        <v>94267.199999999997</v>
      </c>
      <c r="NL556" s="25">
        <f t="shared" si="2991"/>
        <v>94267.199999999997</v>
      </c>
      <c r="NM556" s="25">
        <f t="shared" si="2992"/>
        <v>94267.199999999997</v>
      </c>
      <c r="NN556" s="51"/>
      <c r="NO556" s="51"/>
      <c r="NP556" s="51"/>
      <c r="NQ556" s="25">
        <f t="shared" si="2993"/>
        <v>1641.94</v>
      </c>
      <c r="NR556" s="25">
        <f t="shared" si="2994"/>
        <v>1694.63</v>
      </c>
      <c r="NS556" s="25">
        <f t="shared" si="2995"/>
        <v>1694.63</v>
      </c>
      <c r="NT556" s="51"/>
      <c r="NU556" s="51"/>
      <c r="NV556" s="51"/>
      <c r="NW556" s="25">
        <f t="shared" si="2746"/>
        <v>39406.559999999998</v>
      </c>
      <c r="NX556" s="25">
        <f t="shared" si="2747"/>
        <v>40671.120000000003</v>
      </c>
      <c r="NY556" s="25">
        <f t="shared" si="2748"/>
        <v>40671.120000000003</v>
      </c>
      <c r="NZ556" s="30"/>
      <c r="OA556" s="30"/>
      <c r="OB556" s="30"/>
      <c r="OC556" s="51"/>
      <c r="OD556" s="51"/>
      <c r="OE556" s="51"/>
      <c r="OF556" s="25">
        <f t="shared" si="2996"/>
        <v>0</v>
      </c>
      <c r="OG556" s="25">
        <f t="shared" si="2997"/>
        <v>0</v>
      </c>
      <c r="OH556" s="25">
        <f t="shared" si="2998"/>
        <v>0</v>
      </c>
      <c r="OI556" s="51"/>
      <c r="OJ556" s="51"/>
      <c r="OK556" s="51"/>
      <c r="OL556" s="25">
        <f t="shared" si="2999"/>
        <v>2376.2399999999998</v>
      </c>
      <c r="OM556" s="25">
        <f t="shared" si="3000"/>
        <v>2455.88</v>
      </c>
      <c r="ON556" s="25">
        <f t="shared" si="3001"/>
        <v>2455.88</v>
      </c>
      <c r="OO556" s="51"/>
      <c r="OP556" s="51"/>
      <c r="OQ556" s="51"/>
      <c r="OR556" s="25">
        <f t="shared" si="2749"/>
        <v>0</v>
      </c>
      <c r="OS556" s="25">
        <f t="shared" si="2750"/>
        <v>0</v>
      </c>
      <c r="OT556" s="25">
        <f t="shared" si="2751"/>
        <v>0</v>
      </c>
      <c r="OU556" s="30"/>
      <c r="OV556" s="30"/>
      <c r="OW556" s="30"/>
      <c r="OX556" s="51"/>
      <c r="OY556" s="51"/>
      <c r="OZ556" s="51"/>
      <c r="PA556" s="25">
        <f t="shared" si="3002"/>
        <v>0</v>
      </c>
      <c r="PB556" s="25">
        <f t="shared" si="3003"/>
        <v>0</v>
      </c>
      <c r="PC556" s="25">
        <f t="shared" si="3004"/>
        <v>0</v>
      </c>
      <c r="PD556" s="51"/>
      <c r="PE556" s="51"/>
      <c r="PF556" s="51"/>
      <c r="PG556" s="25">
        <f t="shared" si="3005"/>
        <v>1924.52</v>
      </c>
      <c r="PH556" s="25">
        <f t="shared" si="3006"/>
        <v>1986.89</v>
      </c>
      <c r="PI556" s="25">
        <f t="shared" si="3007"/>
        <v>1986.89</v>
      </c>
      <c r="PJ556" s="51"/>
      <c r="PK556" s="51"/>
      <c r="PL556" s="51"/>
      <c r="PM556" s="25">
        <f t="shared" si="2752"/>
        <v>0</v>
      </c>
      <c r="PN556" s="25">
        <f t="shared" si="2753"/>
        <v>0</v>
      </c>
      <c r="PO556" s="25">
        <f t="shared" si="2754"/>
        <v>0</v>
      </c>
      <c r="PP556" s="30">
        <v>47</v>
      </c>
      <c r="PQ556" s="30">
        <v>47</v>
      </c>
      <c r="PR556" s="30">
        <v>47</v>
      </c>
      <c r="PS556" s="51"/>
      <c r="PT556" s="51"/>
      <c r="PU556" s="51"/>
      <c r="PV556" s="25">
        <f t="shared" si="3008"/>
        <v>184606.6</v>
      </c>
      <c r="PW556" s="25">
        <f t="shared" si="3009"/>
        <v>184606.6</v>
      </c>
      <c r="PX556" s="25">
        <f t="shared" si="3010"/>
        <v>184606.6</v>
      </c>
      <c r="PY556" s="51"/>
      <c r="PZ556" s="51"/>
      <c r="QA556" s="51"/>
      <c r="QB556" s="25">
        <f t="shared" si="3011"/>
        <v>2185.09</v>
      </c>
      <c r="QC556" s="25">
        <f t="shared" si="3012"/>
        <v>2258.35</v>
      </c>
      <c r="QD556" s="25">
        <f t="shared" si="3013"/>
        <v>2258.35</v>
      </c>
      <c r="QE556" s="51"/>
      <c r="QF556" s="51"/>
      <c r="QG556" s="51"/>
      <c r="QH556" s="25">
        <f t="shared" si="2755"/>
        <v>102699.23</v>
      </c>
      <c r="QI556" s="25">
        <f t="shared" si="2756"/>
        <v>106142.45</v>
      </c>
      <c r="QJ556" s="25">
        <f t="shared" si="2757"/>
        <v>106142.45</v>
      </c>
      <c r="QK556" s="30">
        <v>17</v>
      </c>
      <c r="QL556" s="30">
        <v>17</v>
      </c>
      <c r="QM556" s="30">
        <v>17</v>
      </c>
      <c r="QN556" s="51"/>
      <c r="QO556" s="51"/>
      <c r="QP556" s="51"/>
      <c r="QQ556" s="25">
        <f t="shared" si="3014"/>
        <v>66772.600000000006</v>
      </c>
      <c r="QR556" s="25">
        <f t="shared" si="3015"/>
        <v>66772.600000000006</v>
      </c>
      <c r="QS556" s="25">
        <f t="shared" si="3016"/>
        <v>66772.600000000006</v>
      </c>
      <c r="QT556" s="51"/>
      <c r="QU556" s="51"/>
      <c r="QV556" s="51"/>
      <c r="QW556" s="25">
        <f t="shared" si="3017"/>
        <v>2032.08</v>
      </c>
      <c r="QX556" s="25">
        <f t="shared" si="3018"/>
        <v>2096.4699999999998</v>
      </c>
      <c r="QY556" s="25">
        <f t="shared" si="3019"/>
        <v>2096.4699999999998</v>
      </c>
      <c r="QZ556" s="51"/>
      <c r="RA556" s="51"/>
      <c r="RB556" s="51"/>
      <c r="RC556" s="25">
        <f t="shared" si="2758"/>
        <v>34545.360000000001</v>
      </c>
      <c r="RD556" s="25">
        <f t="shared" si="2759"/>
        <v>35639.99</v>
      </c>
      <c r="RE556" s="25">
        <f t="shared" si="2760"/>
        <v>35639.99</v>
      </c>
      <c r="RF556" s="30">
        <v>44</v>
      </c>
      <c r="RG556" s="30">
        <v>44</v>
      </c>
      <c r="RH556" s="30">
        <v>44</v>
      </c>
      <c r="RI556" s="51"/>
      <c r="RJ556" s="51"/>
      <c r="RK556" s="51"/>
      <c r="RL556" s="25">
        <f t="shared" si="3020"/>
        <v>172823.2</v>
      </c>
      <c r="RM556" s="25">
        <f t="shared" si="3021"/>
        <v>172823.2</v>
      </c>
      <c r="RN556" s="25">
        <f t="shared" si="3022"/>
        <v>172823.2</v>
      </c>
      <c r="RO556" s="51"/>
      <c r="RP556" s="51"/>
      <c r="RQ556" s="51"/>
      <c r="RR556" s="25">
        <f t="shared" si="3023"/>
        <v>1457.62</v>
      </c>
      <c r="RS556" s="25">
        <f t="shared" si="3024"/>
        <v>1502.1</v>
      </c>
      <c r="RT556" s="25">
        <f t="shared" si="3025"/>
        <v>1502.1</v>
      </c>
      <c r="RU556" s="51"/>
      <c r="RV556" s="51"/>
      <c r="RW556" s="51"/>
      <c r="RX556" s="25">
        <f t="shared" si="2761"/>
        <v>64135.28</v>
      </c>
      <c r="RY556" s="25">
        <f t="shared" si="2762"/>
        <v>66092.399999999994</v>
      </c>
      <c r="RZ556" s="25">
        <f t="shared" si="2763"/>
        <v>66092.399999999994</v>
      </c>
      <c r="SA556" s="30">
        <v>16</v>
      </c>
      <c r="SB556" s="30">
        <v>16</v>
      </c>
      <c r="SC556" s="30">
        <v>16</v>
      </c>
      <c r="SD556" s="51"/>
      <c r="SE556" s="51"/>
      <c r="SF556" s="51"/>
      <c r="SG556" s="25">
        <f t="shared" si="3026"/>
        <v>62844.800000000003</v>
      </c>
      <c r="SH556" s="25">
        <f t="shared" si="3027"/>
        <v>62844.800000000003</v>
      </c>
      <c r="SI556" s="25">
        <f t="shared" si="3028"/>
        <v>62844.800000000003</v>
      </c>
      <c r="SJ556" s="51"/>
      <c r="SK556" s="51"/>
      <c r="SL556" s="51"/>
      <c r="SM556" s="25">
        <f t="shared" si="3029"/>
        <v>1935.29</v>
      </c>
      <c r="SN556" s="25">
        <f t="shared" si="3030"/>
        <v>1994.31</v>
      </c>
      <c r="SO556" s="25">
        <f t="shared" si="3031"/>
        <v>1994.31</v>
      </c>
      <c r="SP556" s="51"/>
      <c r="SQ556" s="51"/>
      <c r="SR556" s="51"/>
      <c r="SS556" s="25">
        <f t="shared" si="2764"/>
        <v>30964.639999999999</v>
      </c>
      <c r="ST556" s="25">
        <f t="shared" si="2765"/>
        <v>31908.959999999999</v>
      </c>
      <c r="SU556" s="25">
        <f t="shared" si="2766"/>
        <v>31908.959999999999</v>
      </c>
      <c r="SV556" s="30">
        <v>23</v>
      </c>
      <c r="SW556" s="30">
        <v>23</v>
      </c>
      <c r="SX556" s="30">
        <v>23</v>
      </c>
      <c r="SY556" s="51"/>
      <c r="SZ556" s="51"/>
      <c r="TA556" s="51"/>
      <c r="TB556" s="25">
        <f t="shared" si="3032"/>
        <v>90339.4</v>
      </c>
      <c r="TC556" s="25">
        <f t="shared" si="3033"/>
        <v>90339.4</v>
      </c>
      <c r="TD556" s="25">
        <f t="shared" si="3034"/>
        <v>90339.4</v>
      </c>
      <c r="TE556" s="51"/>
      <c r="TF556" s="51"/>
      <c r="TG556" s="51"/>
      <c r="TH556" s="25">
        <f t="shared" si="3035"/>
        <v>1897.44</v>
      </c>
      <c r="TI556" s="25">
        <f t="shared" si="3036"/>
        <v>1960.9</v>
      </c>
      <c r="TJ556" s="25">
        <f t="shared" si="3037"/>
        <v>1960.9</v>
      </c>
      <c r="TK556" s="51"/>
      <c r="TL556" s="51"/>
      <c r="TM556" s="51"/>
      <c r="TN556" s="25">
        <f t="shared" si="2767"/>
        <v>43641.120000000003</v>
      </c>
      <c r="TO556" s="25">
        <f t="shared" si="2768"/>
        <v>45100.7</v>
      </c>
      <c r="TP556" s="25">
        <f t="shared" si="2769"/>
        <v>45100.7</v>
      </c>
      <c r="TQ556" s="30">
        <v>40</v>
      </c>
      <c r="TR556" s="30">
        <v>40</v>
      </c>
      <c r="TS556" s="30">
        <v>40</v>
      </c>
      <c r="TT556" s="51"/>
      <c r="TU556" s="51"/>
      <c r="TV556" s="51"/>
      <c r="TW556" s="25">
        <f t="shared" si="3038"/>
        <v>157112</v>
      </c>
      <c r="TX556" s="25">
        <f t="shared" si="3039"/>
        <v>157112</v>
      </c>
      <c r="TY556" s="25">
        <f t="shared" si="3040"/>
        <v>157112</v>
      </c>
      <c r="TZ556" s="51"/>
      <c r="UA556" s="51"/>
      <c r="UB556" s="51"/>
      <c r="UC556" s="25">
        <f t="shared" si="3041"/>
        <v>1599.97</v>
      </c>
      <c r="UD556" s="25">
        <f t="shared" si="3042"/>
        <v>1698.51</v>
      </c>
      <c r="UE556" s="25">
        <f t="shared" si="3043"/>
        <v>1698.51</v>
      </c>
      <c r="UF556" s="51"/>
      <c r="UG556" s="51"/>
      <c r="UH556" s="51"/>
      <c r="UI556" s="25">
        <f t="shared" si="2770"/>
        <v>63998.8</v>
      </c>
      <c r="UJ556" s="25">
        <f t="shared" si="2771"/>
        <v>67940.399999999994</v>
      </c>
      <c r="UK556" s="25">
        <f t="shared" si="2772"/>
        <v>67940.399999999994</v>
      </c>
      <c r="UL556" s="30">
        <v>59</v>
      </c>
      <c r="UM556" s="30">
        <v>59</v>
      </c>
      <c r="UN556" s="30">
        <v>59</v>
      </c>
      <c r="UO556" s="51"/>
      <c r="UP556" s="51"/>
      <c r="UQ556" s="51"/>
      <c r="UR556" s="25">
        <f t="shared" si="3044"/>
        <v>231740.2</v>
      </c>
      <c r="US556" s="25">
        <f t="shared" si="3045"/>
        <v>231740.2</v>
      </c>
      <c r="UT556" s="25">
        <f t="shared" si="3046"/>
        <v>231740.2</v>
      </c>
      <c r="UU556" s="51"/>
      <c r="UV556" s="51"/>
      <c r="UW556" s="51"/>
      <c r="UX556" s="25">
        <f t="shared" si="3047"/>
        <v>2035.76</v>
      </c>
      <c r="UY556" s="25">
        <f t="shared" si="3048"/>
        <v>1646.75</v>
      </c>
      <c r="UZ556" s="25">
        <f t="shared" si="3049"/>
        <v>1646.75</v>
      </c>
      <c r="VA556" s="51"/>
      <c r="VB556" s="51"/>
      <c r="VC556" s="51"/>
      <c r="VD556" s="25">
        <f t="shared" si="2773"/>
        <v>120109.84</v>
      </c>
      <c r="VE556" s="25">
        <f t="shared" si="2774"/>
        <v>97158.25</v>
      </c>
      <c r="VF556" s="25">
        <f t="shared" si="2775"/>
        <v>97158.25</v>
      </c>
      <c r="VG556" s="30">
        <f>22-22</f>
        <v>0</v>
      </c>
      <c r="VH556" s="30">
        <f t="shared" ref="VH556:VI556" si="3246">22-22</f>
        <v>0</v>
      </c>
      <c r="VI556" s="30">
        <f t="shared" si="3246"/>
        <v>0</v>
      </c>
      <c r="VJ556" s="51"/>
      <c r="VK556" s="51"/>
      <c r="VL556" s="51"/>
      <c r="VM556" s="25">
        <f t="shared" si="3050"/>
        <v>0</v>
      </c>
      <c r="VN556" s="25">
        <f t="shared" si="3051"/>
        <v>0</v>
      </c>
      <c r="VO556" s="25">
        <f t="shared" si="3052"/>
        <v>0</v>
      </c>
      <c r="VP556" s="51"/>
      <c r="VQ556" s="51"/>
      <c r="VR556" s="51"/>
      <c r="VS556" s="25">
        <f t="shared" si="3053"/>
        <v>0</v>
      </c>
      <c r="VT556" s="25">
        <f t="shared" si="3054"/>
        <v>0</v>
      </c>
      <c r="VU556" s="25">
        <f t="shared" si="3055"/>
        <v>0</v>
      </c>
      <c r="VV556" s="51"/>
      <c r="VW556" s="51"/>
      <c r="VX556" s="51"/>
      <c r="VY556" s="25">
        <f t="shared" si="2776"/>
        <v>0</v>
      </c>
      <c r="VZ556" s="25">
        <f t="shared" si="2777"/>
        <v>0</v>
      </c>
      <c r="WA556" s="25">
        <f t="shared" si="2778"/>
        <v>0</v>
      </c>
      <c r="WB556" s="30">
        <v>24</v>
      </c>
      <c r="WC556" s="30">
        <v>24</v>
      </c>
      <c r="WD556" s="30">
        <v>24</v>
      </c>
      <c r="WE556" s="51"/>
      <c r="WF556" s="51"/>
      <c r="WG556" s="51"/>
      <c r="WH556" s="25">
        <f t="shared" si="3056"/>
        <v>94267.199999999997</v>
      </c>
      <c r="WI556" s="25">
        <f t="shared" si="3057"/>
        <v>94267.199999999997</v>
      </c>
      <c r="WJ556" s="25">
        <f t="shared" si="3058"/>
        <v>94267.199999999997</v>
      </c>
      <c r="WK556" s="51"/>
      <c r="WL556" s="51"/>
      <c r="WM556" s="51"/>
      <c r="WN556" s="25">
        <f t="shared" si="3059"/>
        <v>1544.13</v>
      </c>
      <c r="WO556" s="25">
        <f t="shared" si="3060"/>
        <v>1597.77</v>
      </c>
      <c r="WP556" s="25">
        <f t="shared" si="3061"/>
        <v>1597.77</v>
      </c>
      <c r="WQ556" s="51"/>
      <c r="WR556" s="51"/>
      <c r="WS556" s="51"/>
      <c r="WT556" s="25">
        <f t="shared" si="2779"/>
        <v>37059.120000000003</v>
      </c>
      <c r="WU556" s="25">
        <f t="shared" si="2780"/>
        <v>38346.480000000003</v>
      </c>
      <c r="WV556" s="25">
        <f t="shared" si="2781"/>
        <v>38346.480000000003</v>
      </c>
      <c r="WW556" s="30">
        <v>37</v>
      </c>
      <c r="WX556" s="30">
        <v>37</v>
      </c>
      <c r="WY556" s="30">
        <v>37</v>
      </c>
      <c r="WZ556" s="51"/>
      <c r="XA556" s="51"/>
      <c r="XB556" s="51"/>
      <c r="XC556" s="25">
        <f t="shared" si="3062"/>
        <v>145328.6</v>
      </c>
      <c r="XD556" s="25">
        <f t="shared" si="3063"/>
        <v>145328.6</v>
      </c>
      <c r="XE556" s="25">
        <f t="shared" si="3064"/>
        <v>145328.6</v>
      </c>
      <c r="XF556" s="51"/>
      <c r="XG556" s="51"/>
      <c r="XH556" s="51"/>
      <c r="XI556" s="25">
        <f t="shared" si="3065"/>
        <v>1520</v>
      </c>
      <c r="XJ556" s="25">
        <f t="shared" si="3066"/>
        <v>1566.94</v>
      </c>
      <c r="XK556" s="25">
        <f t="shared" si="3067"/>
        <v>1566.94</v>
      </c>
      <c r="XL556" s="51"/>
      <c r="XM556" s="51"/>
      <c r="XN556" s="51"/>
      <c r="XO556" s="25">
        <f t="shared" si="2782"/>
        <v>56240</v>
      </c>
      <c r="XP556" s="25">
        <f t="shared" si="2783"/>
        <v>57976.78</v>
      </c>
      <c r="XQ556" s="25">
        <f t="shared" si="2784"/>
        <v>57976.78</v>
      </c>
      <c r="XR556" s="30">
        <v>74</v>
      </c>
      <c r="XS556" s="30">
        <v>74</v>
      </c>
      <c r="XT556" s="30">
        <v>74</v>
      </c>
      <c r="XU556" s="51"/>
      <c r="XV556" s="51"/>
      <c r="XW556" s="51"/>
      <c r="XX556" s="25">
        <f t="shared" si="3068"/>
        <v>290657.2</v>
      </c>
      <c r="XY556" s="25">
        <f t="shared" si="3069"/>
        <v>290657.2</v>
      </c>
      <c r="XZ556" s="25">
        <f t="shared" si="3070"/>
        <v>290657.2</v>
      </c>
      <c r="YA556" s="51"/>
      <c r="YB556" s="51"/>
      <c r="YC556" s="51"/>
      <c r="YD556" s="25">
        <f t="shared" si="3071"/>
        <v>1449.49</v>
      </c>
      <c r="YE556" s="25">
        <f t="shared" si="3072"/>
        <v>1494.87</v>
      </c>
      <c r="YF556" s="25">
        <f t="shared" si="3073"/>
        <v>1494.87</v>
      </c>
      <c r="YG556" s="51"/>
      <c r="YH556" s="51"/>
      <c r="YI556" s="51"/>
      <c r="YJ556" s="25">
        <f t="shared" si="2785"/>
        <v>107262.26</v>
      </c>
      <c r="YK556" s="25">
        <f t="shared" si="2786"/>
        <v>110620.38</v>
      </c>
      <c r="YL556" s="25">
        <f t="shared" si="2787"/>
        <v>110620.38</v>
      </c>
      <c r="YM556" s="30">
        <v>18</v>
      </c>
      <c r="YN556" s="30">
        <v>18</v>
      </c>
      <c r="YO556" s="30">
        <v>18</v>
      </c>
      <c r="YP556" s="51"/>
      <c r="YQ556" s="51"/>
      <c r="YR556" s="51"/>
      <c r="YS556" s="25">
        <f t="shared" si="3074"/>
        <v>70700.399999999994</v>
      </c>
      <c r="YT556" s="25">
        <f t="shared" si="3075"/>
        <v>70700.399999999994</v>
      </c>
      <c r="YU556" s="25">
        <f t="shared" si="3076"/>
        <v>70700.399999999994</v>
      </c>
      <c r="YV556" s="51"/>
      <c r="YW556" s="51"/>
      <c r="YX556" s="51"/>
      <c r="YY556" s="25">
        <f t="shared" si="3077"/>
        <v>1602.89</v>
      </c>
      <c r="YZ556" s="25">
        <f t="shared" si="3078"/>
        <v>1654.94</v>
      </c>
      <c r="ZA556" s="25">
        <f t="shared" si="3079"/>
        <v>1654.94</v>
      </c>
      <c r="ZB556" s="51"/>
      <c r="ZC556" s="51"/>
      <c r="ZD556" s="51"/>
      <c r="ZE556" s="25">
        <f t="shared" si="2788"/>
        <v>28852.02</v>
      </c>
      <c r="ZF556" s="25">
        <f t="shared" si="2789"/>
        <v>29788.92</v>
      </c>
      <c r="ZG556" s="25">
        <f t="shared" si="2790"/>
        <v>29788.92</v>
      </c>
      <c r="ZH556" s="30">
        <v>40</v>
      </c>
      <c r="ZI556" s="30">
        <v>40</v>
      </c>
      <c r="ZJ556" s="30">
        <v>40</v>
      </c>
      <c r="ZK556" s="51"/>
      <c r="ZL556" s="51"/>
      <c r="ZM556" s="51"/>
      <c r="ZN556" s="25">
        <f t="shared" si="3080"/>
        <v>157112</v>
      </c>
      <c r="ZO556" s="25">
        <f t="shared" si="3081"/>
        <v>157112</v>
      </c>
      <c r="ZP556" s="25">
        <f t="shared" si="3082"/>
        <v>157112</v>
      </c>
      <c r="ZQ556" s="51"/>
      <c r="ZR556" s="51"/>
      <c r="ZS556" s="51"/>
      <c r="ZT556" s="25">
        <f t="shared" si="3083"/>
        <v>1528.03</v>
      </c>
      <c r="ZU556" s="25">
        <f t="shared" si="3084"/>
        <v>1576.52</v>
      </c>
      <c r="ZV556" s="25">
        <f t="shared" si="3085"/>
        <v>1576.52</v>
      </c>
      <c r="ZW556" s="51"/>
      <c r="ZX556" s="51"/>
      <c r="ZY556" s="51"/>
      <c r="ZZ556" s="25">
        <f t="shared" si="2791"/>
        <v>61121.2</v>
      </c>
      <c r="AAA556" s="25">
        <f t="shared" si="2792"/>
        <v>63060.800000000003</v>
      </c>
      <c r="AAB556" s="25">
        <f t="shared" si="2793"/>
        <v>63060.800000000003</v>
      </c>
      <c r="AAC556" s="30">
        <v>18</v>
      </c>
      <c r="AAD556" s="30">
        <v>18</v>
      </c>
      <c r="AAE556" s="30">
        <v>18</v>
      </c>
      <c r="AAF556" s="51"/>
      <c r="AAG556" s="51"/>
      <c r="AAH556" s="51"/>
      <c r="AAI556" s="25">
        <f t="shared" si="3086"/>
        <v>70700.399999999994</v>
      </c>
      <c r="AAJ556" s="25">
        <f t="shared" si="3087"/>
        <v>70700.399999999994</v>
      </c>
      <c r="AAK556" s="25">
        <f t="shared" si="3088"/>
        <v>70700.399999999994</v>
      </c>
      <c r="AAL556" s="51"/>
      <c r="AAM556" s="51"/>
      <c r="AAN556" s="51"/>
      <c r="AAO556" s="25">
        <f t="shared" si="3089"/>
        <v>2004.16</v>
      </c>
      <c r="AAP556" s="25">
        <f t="shared" si="3090"/>
        <v>2069.5100000000002</v>
      </c>
      <c r="AAQ556" s="25">
        <f t="shared" si="3091"/>
        <v>2069.5100000000002</v>
      </c>
      <c r="AAR556" s="51"/>
      <c r="AAS556" s="51"/>
      <c r="AAT556" s="51"/>
      <c r="AAU556" s="25">
        <f t="shared" si="2794"/>
        <v>36074.879999999997</v>
      </c>
      <c r="AAV556" s="25">
        <f t="shared" si="2795"/>
        <v>37251.18</v>
      </c>
      <c r="AAW556" s="25">
        <f t="shared" si="2796"/>
        <v>37251.18</v>
      </c>
      <c r="AAX556" s="30">
        <v>20</v>
      </c>
      <c r="AAY556" s="30">
        <v>20</v>
      </c>
      <c r="AAZ556" s="30">
        <v>20</v>
      </c>
      <c r="ABA556" s="51"/>
      <c r="ABB556" s="51"/>
      <c r="ABC556" s="51"/>
      <c r="ABD556" s="25">
        <f t="shared" si="3092"/>
        <v>78556</v>
      </c>
      <c r="ABE556" s="25">
        <f t="shared" si="3093"/>
        <v>78556</v>
      </c>
      <c r="ABF556" s="25">
        <f t="shared" si="3094"/>
        <v>78556</v>
      </c>
      <c r="ABG556" s="51"/>
      <c r="ABH556" s="51"/>
      <c r="ABI556" s="51"/>
      <c r="ABJ556" s="25">
        <f t="shared" si="3095"/>
        <v>1304.23</v>
      </c>
      <c r="ABK556" s="25">
        <f t="shared" si="3096"/>
        <v>1341.46</v>
      </c>
      <c r="ABL556" s="25">
        <f t="shared" si="3097"/>
        <v>1341.46</v>
      </c>
      <c r="ABM556" s="51"/>
      <c r="ABN556" s="51"/>
      <c r="ABO556" s="51"/>
      <c r="ABP556" s="25">
        <f t="shared" si="2797"/>
        <v>26084.6</v>
      </c>
      <c r="ABQ556" s="25">
        <f t="shared" si="2798"/>
        <v>26829.200000000001</v>
      </c>
      <c r="ABR556" s="25">
        <f t="shared" si="2799"/>
        <v>26829.200000000001</v>
      </c>
      <c r="ABS556" s="30">
        <v>11</v>
      </c>
      <c r="ABT556" s="30">
        <v>11</v>
      </c>
      <c r="ABU556" s="30">
        <v>11</v>
      </c>
      <c r="ABV556" s="51"/>
      <c r="ABW556" s="51"/>
      <c r="ABX556" s="51"/>
      <c r="ABY556" s="25">
        <f t="shared" si="3098"/>
        <v>43205.8</v>
      </c>
      <c r="ABZ556" s="25">
        <f t="shared" si="3099"/>
        <v>43205.8</v>
      </c>
      <c r="ACA556" s="25">
        <f t="shared" si="3100"/>
        <v>43205.8</v>
      </c>
      <c r="ACB556" s="51"/>
      <c r="ACC556" s="51"/>
      <c r="ACD556" s="51"/>
      <c r="ACE556" s="25">
        <f t="shared" si="3101"/>
        <v>1555.38</v>
      </c>
      <c r="ACF556" s="25">
        <f t="shared" si="3102"/>
        <v>1604.58</v>
      </c>
      <c r="ACG556" s="25">
        <f t="shared" si="3103"/>
        <v>1604.58</v>
      </c>
      <c r="ACH556" s="51"/>
      <c r="ACI556" s="51"/>
      <c r="ACJ556" s="51"/>
      <c r="ACK556" s="25">
        <f t="shared" si="2800"/>
        <v>17109.18</v>
      </c>
      <c r="ACL556" s="25">
        <f t="shared" si="2801"/>
        <v>17650.38</v>
      </c>
      <c r="ACM556" s="25">
        <f t="shared" si="2802"/>
        <v>17650.38</v>
      </c>
      <c r="ACN556" s="30">
        <v>27</v>
      </c>
      <c r="ACO556" s="30">
        <v>27</v>
      </c>
      <c r="ACP556" s="30">
        <v>27</v>
      </c>
      <c r="ACQ556" s="51"/>
      <c r="ACR556" s="51"/>
      <c r="ACS556" s="51"/>
      <c r="ACT556" s="25">
        <f t="shared" si="3104"/>
        <v>106050.6</v>
      </c>
      <c r="ACU556" s="25">
        <f t="shared" si="3105"/>
        <v>106050.6</v>
      </c>
      <c r="ACV556" s="25">
        <f t="shared" si="3106"/>
        <v>106050.6</v>
      </c>
      <c r="ACW556" s="51"/>
      <c r="ACX556" s="51"/>
      <c r="ACY556" s="51"/>
      <c r="ACZ556" s="25">
        <f t="shared" si="3107"/>
        <v>1671.34</v>
      </c>
      <c r="ADA556" s="25">
        <f t="shared" si="3108"/>
        <v>1725.24</v>
      </c>
      <c r="ADB556" s="25">
        <f t="shared" si="3109"/>
        <v>1725.24</v>
      </c>
      <c r="ADC556" s="51"/>
      <c r="ADD556" s="51"/>
      <c r="ADE556" s="51"/>
      <c r="ADF556" s="25">
        <f t="shared" si="2803"/>
        <v>45126.18</v>
      </c>
      <c r="ADG556" s="25">
        <f t="shared" si="2804"/>
        <v>46581.48</v>
      </c>
      <c r="ADH556" s="25">
        <f t="shared" si="2805"/>
        <v>46581.48</v>
      </c>
      <c r="ADI556" s="123">
        <v>62</v>
      </c>
      <c r="ADJ556" s="123">
        <v>62</v>
      </c>
      <c r="ADK556" s="123">
        <v>62</v>
      </c>
      <c r="ADL556" s="51"/>
      <c r="ADM556" s="51"/>
      <c r="ADN556" s="51"/>
      <c r="ADO556" s="25">
        <f t="shared" si="3110"/>
        <v>243523.6</v>
      </c>
      <c r="ADP556" s="25">
        <f t="shared" si="3111"/>
        <v>243523.6</v>
      </c>
      <c r="ADQ556" s="25">
        <f t="shared" si="3112"/>
        <v>243523.6</v>
      </c>
      <c r="ADR556" s="51"/>
      <c r="ADS556" s="51"/>
      <c r="ADT556" s="51"/>
      <c r="ADU556" s="25">
        <f t="shared" si="3113"/>
        <v>1146.5</v>
      </c>
      <c r="ADV556" s="25">
        <f t="shared" si="3114"/>
        <v>1434.51</v>
      </c>
      <c r="ADW556" s="25">
        <f t="shared" si="3115"/>
        <v>1434.51</v>
      </c>
      <c r="ADX556" s="51"/>
      <c r="ADY556" s="51"/>
      <c r="ADZ556" s="51"/>
      <c r="AEA556" s="25">
        <f t="shared" si="2806"/>
        <v>71083</v>
      </c>
      <c r="AEB556" s="25">
        <f t="shared" si="2807"/>
        <v>88939.62</v>
      </c>
      <c r="AEC556" s="25">
        <f t="shared" si="2808"/>
        <v>88939.62</v>
      </c>
      <c r="AED556" s="30">
        <v>22</v>
      </c>
      <c r="AEE556" s="30">
        <v>22</v>
      </c>
      <c r="AEF556" s="30">
        <v>22</v>
      </c>
      <c r="AEG556" s="51"/>
      <c r="AEH556" s="51"/>
      <c r="AEI556" s="51"/>
      <c r="AEJ556" s="25">
        <f t="shared" si="3116"/>
        <v>86411.6</v>
      </c>
      <c r="AEK556" s="25">
        <f t="shared" si="3117"/>
        <v>86411.6</v>
      </c>
      <c r="AEL556" s="25">
        <f t="shared" si="3118"/>
        <v>86411.6</v>
      </c>
      <c r="AEM556" s="51"/>
      <c r="AEN556" s="51"/>
      <c r="AEO556" s="51"/>
      <c r="AEP556" s="25">
        <f t="shared" si="3119"/>
        <v>1778.31</v>
      </c>
      <c r="AEQ556" s="25">
        <f t="shared" si="3120"/>
        <v>1831.95</v>
      </c>
      <c r="AER556" s="25">
        <f t="shared" si="3121"/>
        <v>1831.95</v>
      </c>
      <c r="AES556" s="51"/>
      <c r="AET556" s="51"/>
      <c r="AEU556" s="51"/>
      <c r="AEV556" s="25">
        <f t="shared" si="2809"/>
        <v>39122.82</v>
      </c>
      <c r="AEW556" s="25">
        <f t="shared" si="2810"/>
        <v>40302.9</v>
      </c>
      <c r="AEX556" s="25">
        <f t="shared" si="2811"/>
        <v>40302.9</v>
      </c>
      <c r="AEY556" s="30"/>
      <c r="AEZ556" s="30"/>
      <c r="AFA556" s="30"/>
      <c r="AFB556" s="51"/>
      <c r="AFC556" s="51"/>
      <c r="AFD556" s="51"/>
      <c r="AFE556" s="25">
        <f t="shared" si="3122"/>
        <v>0</v>
      </c>
      <c r="AFF556" s="25">
        <f t="shared" si="3123"/>
        <v>0</v>
      </c>
      <c r="AFG556" s="25">
        <f t="shared" si="3124"/>
        <v>0</v>
      </c>
      <c r="AFH556" s="51"/>
      <c r="AFI556" s="51"/>
      <c r="AFJ556" s="51"/>
      <c r="AFK556" s="25">
        <f t="shared" si="3125"/>
        <v>1745.49</v>
      </c>
      <c r="AFL556" s="25">
        <f t="shared" si="3126"/>
        <v>1808.5</v>
      </c>
      <c r="AFM556" s="25">
        <f t="shared" si="3127"/>
        <v>1808.5</v>
      </c>
      <c r="AFN556" s="51"/>
      <c r="AFO556" s="51"/>
      <c r="AFP556" s="51"/>
      <c r="AFQ556" s="25">
        <f t="shared" si="2812"/>
        <v>0</v>
      </c>
      <c r="AFR556" s="25">
        <f t="shared" si="2813"/>
        <v>0</v>
      </c>
      <c r="AFS556" s="25">
        <f t="shared" si="2814"/>
        <v>0</v>
      </c>
      <c r="AFT556" s="30">
        <v>17</v>
      </c>
      <c r="AFU556" s="30">
        <v>17</v>
      </c>
      <c r="AFV556" s="30">
        <v>17</v>
      </c>
      <c r="AFW556" s="51"/>
      <c r="AFX556" s="51"/>
      <c r="AFY556" s="51"/>
      <c r="AFZ556" s="25">
        <f t="shared" si="3128"/>
        <v>66772.600000000006</v>
      </c>
      <c r="AGA556" s="25">
        <f t="shared" si="3129"/>
        <v>66772.600000000006</v>
      </c>
      <c r="AGB556" s="25">
        <f t="shared" si="3130"/>
        <v>66772.600000000006</v>
      </c>
      <c r="AGC556" s="51"/>
      <c r="AGD556" s="51"/>
      <c r="AGE556" s="51"/>
      <c r="AGF556" s="25">
        <f t="shared" si="3131"/>
        <v>1855.43</v>
      </c>
      <c r="AGG556" s="25">
        <f t="shared" si="3132"/>
        <v>1916.1</v>
      </c>
      <c r="AGH556" s="25">
        <f t="shared" si="3133"/>
        <v>1916.1</v>
      </c>
      <c r="AGI556" s="51"/>
      <c r="AGJ556" s="51"/>
      <c r="AGK556" s="51"/>
      <c r="AGL556" s="25">
        <f t="shared" si="2815"/>
        <v>31542.31</v>
      </c>
      <c r="AGM556" s="25">
        <f t="shared" si="2816"/>
        <v>32573.7</v>
      </c>
      <c r="AGN556" s="25">
        <f t="shared" si="2817"/>
        <v>32573.7</v>
      </c>
      <c r="AGO556" s="30"/>
      <c r="AGP556" s="30"/>
      <c r="AGQ556" s="30"/>
      <c r="AGR556" s="51"/>
      <c r="AGS556" s="51"/>
      <c r="AGT556" s="51"/>
      <c r="AGU556" s="25">
        <f t="shared" si="3134"/>
        <v>0</v>
      </c>
      <c r="AGV556" s="25">
        <f t="shared" si="3135"/>
        <v>0</v>
      </c>
      <c r="AGW556" s="25">
        <f t="shared" si="3136"/>
        <v>0</v>
      </c>
      <c r="AGX556" s="51"/>
      <c r="AGY556" s="51"/>
      <c r="AGZ556" s="51"/>
      <c r="AHA556" s="25">
        <f t="shared" si="3137"/>
        <v>2579.08</v>
      </c>
      <c r="AHB556" s="25">
        <f t="shared" si="3138"/>
        <v>2669</v>
      </c>
      <c r="AHC556" s="25">
        <f t="shared" si="3139"/>
        <v>2669</v>
      </c>
      <c r="AHD556" s="51"/>
      <c r="AHE556" s="51"/>
      <c r="AHF556" s="51"/>
      <c r="AHG556" s="25">
        <f t="shared" si="2818"/>
        <v>0</v>
      </c>
      <c r="AHH556" s="25">
        <f t="shared" si="2819"/>
        <v>0</v>
      </c>
      <c r="AHI556" s="25">
        <f t="shared" si="2820"/>
        <v>0</v>
      </c>
      <c r="AHJ556" s="30">
        <v>16</v>
      </c>
      <c r="AHK556" s="30">
        <v>16</v>
      </c>
      <c r="AHL556" s="30">
        <v>16</v>
      </c>
      <c r="AHM556" s="51"/>
      <c r="AHN556" s="51"/>
      <c r="AHO556" s="51"/>
      <c r="AHP556" s="25">
        <f t="shared" si="3140"/>
        <v>62844.800000000003</v>
      </c>
      <c r="AHQ556" s="25">
        <f t="shared" si="3141"/>
        <v>62844.800000000003</v>
      </c>
      <c r="AHR556" s="25">
        <f t="shared" si="3142"/>
        <v>62844.800000000003</v>
      </c>
      <c r="AHS556" s="51"/>
      <c r="AHT556" s="51"/>
      <c r="AHU556" s="51"/>
      <c r="AHV556" s="25">
        <f t="shared" si="3143"/>
        <v>1631.23</v>
      </c>
      <c r="AHW556" s="25">
        <f t="shared" si="3144"/>
        <v>1685.86</v>
      </c>
      <c r="AHX556" s="25">
        <f t="shared" si="3145"/>
        <v>1685.86</v>
      </c>
      <c r="AHY556" s="51"/>
      <c r="AHZ556" s="51"/>
      <c r="AIA556" s="51"/>
      <c r="AIB556" s="25">
        <f t="shared" si="2821"/>
        <v>26099.68</v>
      </c>
      <c r="AIC556" s="25">
        <f t="shared" si="2822"/>
        <v>26973.759999999998</v>
      </c>
      <c r="AID556" s="25">
        <f t="shared" si="2823"/>
        <v>26973.759999999998</v>
      </c>
      <c r="AIE556" s="30">
        <f>23-23</f>
        <v>0</v>
      </c>
      <c r="AIF556" s="30">
        <f t="shared" ref="AIF556:AIG556" si="3247">23-23</f>
        <v>0</v>
      </c>
      <c r="AIG556" s="30">
        <f t="shared" si="3247"/>
        <v>0</v>
      </c>
      <c r="AIH556" s="51"/>
      <c r="AII556" s="51"/>
      <c r="AIJ556" s="51"/>
      <c r="AIK556" s="25">
        <f t="shared" si="3146"/>
        <v>0</v>
      </c>
      <c r="AIL556" s="25">
        <f t="shared" si="3147"/>
        <v>0</v>
      </c>
      <c r="AIM556" s="25">
        <f t="shared" si="3148"/>
        <v>0</v>
      </c>
      <c r="AIN556" s="51"/>
      <c r="AIO556" s="51"/>
      <c r="AIP556" s="51"/>
      <c r="AIQ556" s="25">
        <f t="shared" si="3149"/>
        <v>0</v>
      </c>
      <c r="AIR556" s="25">
        <f t="shared" si="3150"/>
        <v>0</v>
      </c>
      <c r="AIS556" s="25">
        <f t="shared" si="3151"/>
        <v>0</v>
      </c>
      <c r="AIT556" s="51"/>
      <c r="AIU556" s="51"/>
      <c r="AIV556" s="51"/>
      <c r="AIW556" s="25">
        <f t="shared" si="2824"/>
        <v>0</v>
      </c>
      <c r="AIX556" s="25">
        <f t="shared" si="2825"/>
        <v>0</v>
      </c>
      <c r="AIY556" s="25">
        <f t="shared" si="2826"/>
        <v>0</v>
      </c>
      <c r="AIZ556" s="30">
        <v>28</v>
      </c>
      <c r="AJA556" s="30">
        <v>28</v>
      </c>
      <c r="AJB556" s="30">
        <v>28</v>
      </c>
      <c r="AJC556" s="51"/>
      <c r="AJD556" s="51"/>
      <c r="AJE556" s="51"/>
      <c r="AJF556" s="25">
        <f t="shared" si="3152"/>
        <v>109978.4</v>
      </c>
      <c r="AJG556" s="25">
        <f t="shared" si="3153"/>
        <v>109978.4</v>
      </c>
      <c r="AJH556" s="25">
        <f t="shared" si="3154"/>
        <v>109978.4</v>
      </c>
      <c r="AJI556" s="51"/>
      <c r="AJJ556" s="51"/>
      <c r="AJK556" s="51"/>
      <c r="AJL556" s="25">
        <f t="shared" si="3155"/>
        <v>1747.03</v>
      </c>
      <c r="AJM556" s="25">
        <f t="shared" si="3156"/>
        <v>1803.81</v>
      </c>
      <c r="AJN556" s="25">
        <f t="shared" si="3157"/>
        <v>1803.81</v>
      </c>
      <c r="AJO556" s="51"/>
      <c r="AJP556" s="51"/>
      <c r="AJQ556" s="51"/>
      <c r="AJR556" s="25">
        <f t="shared" si="2827"/>
        <v>48916.84</v>
      </c>
      <c r="AJS556" s="25">
        <f t="shared" si="2828"/>
        <v>50506.68</v>
      </c>
      <c r="AJT556" s="25">
        <f t="shared" si="2829"/>
        <v>50506.68</v>
      </c>
      <c r="AJU556" s="30">
        <v>21</v>
      </c>
      <c r="AJV556" s="30">
        <v>21</v>
      </c>
      <c r="AJW556" s="30">
        <v>21</v>
      </c>
      <c r="AJX556" s="51"/>
      <c r="AJY556" s="51"/>
      <c r="AJZ556" s="51"/>
      <c r="AKA556" s="25">
        <f t="shared" si="3158"/>
        <v>82483.8</v>
      </c>
      <c r="AKB556" s="25">
        <f t="shared" si="3159"/>
        <v>82483.8</v>
      </c>
      <c r="AKC556" s="25">
        <f t="shared" si="3160"/>
        <v>82483.8</v>
      </c>
      <c r="AKD556" s="51"/>
      <c r="AKE556" s="51"/>
      <c r="AKF556" s="51"/>
      <c r="AKG556" s="25">
        <f t="shared" si="3161"/>
        <v>1716.01</v>
      </c>
      <c r="AKH556" s="25">
        <f t="shared" si="3162"/>
        <v>1773.63</v>
      </c>
      <c r="AKI556" s="25">
        <f t="shared" si="3163"/>
        <v>1773.63</v>
      </c>
      <c r="AKJ556" s="51"/>
      <c r="AKK556" s="51"/>
      <c r="AKL556" s="51"/>
      <c r="AKM556" s="25">
        <f t="shared" si="2830"/>
        <v>36036.21</v>
      </c>
      <c r="AKN556" s="25">
        <f t="shared" si="2831"/>
        <v>37246.230000000003</v>
      </c>
      <c r="AKO556" s="25">
        <f t="shared" si="2832"/>
        <v>37246.230000000003</v>
      </c>
      <c r="AKP556" s="30">
        <v>19</v>
      </c>
      <c r="AKQ556" s="30">
        <v>19</v>
      </c>
      <c r="AKR556" s="30">
        <v>19</v>
      </c>
      <c r="AKS556" s="51"/>
      <c r="AKT556" s="51"/>
      <c r="AKU556" s="51"/>
      <c r="AKV556" s="25">
        <f t="shared" si="3164"/>
        <v>74628.2</v>
      </c>
      <c r="AKW556" s="25">
        <f t="shared" si="3165"/>
        <v>74628.2</v>
      </c>
      <c r="AKX556" s="25">
        <f t="shared" si="3166"/>
        <v>74628.2</v>
      </c>
      <c r="AKY556" s="51"/>
      <c r="AKZ556" s="51"/>
      <c r="ALA556" s="51"/>
      <c r="ALB556" s="25">
        <f t="shared" si="3167"/>
        <v>1701.18</v>
      </c>
      <c r="ALC556" s="25">
        <f t="shared" si="3168"/>
        <v>1757.05</v>
      </c>
      <c r="ALD556" s="25">
        <f t="shared" si="3169"/>
        <v>1757.05</v>
      </c>
      <c r="ALE556" s="51"/>
      <c r="ALF556" s="51"/>
      <c r="ALG556" s="51"/>
      <c r="ALH556" s="25">
        <f t="shared" si="2833"/>
        <v>32322.42</v>
      </c>
      <c r="ALI556" s="25">
        <f t="shared" si="2834"/>
        <v>33383.949999999997</v>
      </c>
      <c r="ALJ556" s="25">
        <f t="shared" si="2835"/>
        <v>33383.949999999997</v>
      </c>
      <c r="ALK556" s="30">
        <v>17</v>
      </c>
      <c r="ALL556" s="30">
        <v>17</v>
      </c>
      <c r="ALM556" s="30">
        <v>17</v>
      </c>
      <c r="ALN556" s="51"/>
      <c r="ALO556" s="51"/>
      <c r="ALP556" s="51"/>
      <c r="ALQ556" s="25">
        <f t="shared" si="3170"/>
        <v>66772.600000000006</v>
      </c>
      <c r="ALR556" s="25">
        <f t="shared" si="3171"/>
        <v>66772.600000000006</v>
      </c>
      <c r="ALS556" s="25">
        <f t="shared" si="3172"/>
        <v>66772.600000000006</v>
      </c>
      <c r="ALT556" s="51"/>
      <c r="ALU556" s="51"/>
      <c r="ALV556" s="51"/>
      <c r="ALW556" s="25">
        <f t="shared" si="3173"/>
        <v>1996.8</v>
      </c>
      <c r="ALX556" s="25">
        <f t="shared" si="3174"/>
        <v>2059.77</v>
      </c>
      <c r="ALY556" s="25">
        <f t="shared" si="3175"/>
        <v>2059.77</v>
      </c>
      <c r="ALZ556" s="51"/>
      <c r="AMA556" s="51"/>
      <c r="AMB556" s="51"/>
      <c r="AMC556" s="25">
        <f t="shared" si="2836"/>
        <v>33945.599999999999</v>
      </c>
      <c r="AMD556" s="25">
        <f t="shared" si="2837"/>
        <v>35016.089999999997</v>
      </c>
      <c r="AME556" s="25">
        <f t="shared" si="2838"/>
        <v>35016.089999999997</v>
      </c>
      <c r="AMF556" s="30">
        <v>14</v>
      </c>
      <c r="AMG556" s="30">
        <v>14</v>
      </c>
      <c r="AMH556" s="30">
        <v>14</v>
      </c>
      <c r="AMI556" s="51"/>
      <c r="AMJ556" s="51"/>
      <c r="AMK556" s="51"/>
      <c r="AML556" s="25">
        <f t="shared" si="3176"/>
        <v>54989.2</v>
      </c>
      <c r="AMM556" s="25">
        <f t="shared" si="3177"/>
        <v>54989.2</v>
      </c>
      <c r="AMN556" s="25">
        <f t="shared" si="3178"/>
        <v>54989.2</v>
      </c>
      <c r="AMO556" s="51"/>
      <c r="AMP556" s="51"/>
      <c r="AMQ556" s="51"/>
      <c r="AMR556" s="25">
        <f t="shared" si="3179"/>
        <v>1683.98</v>
      </c>
      <c r="AMS556" s="25">
        <f t="shared" si="3180"/>
        <v>1736.21</v>
      </c>
      <c r="AMT556" s="25">
        <f t="shared" si="3181"/>
        <v>1736.21</v>
      </c>
      <c r="AMU556" s="51"/>
      <c r="AMV556" s="51"/>
      <c r="AMW556" s="51"/>
      <c r="AMX556" s="25">
        <f t="shared" si="2839"/>
        <v>23575.72</v>
      </c>
      <c r="AMY556" s="25">
        <f t="shared" si="2840"/>
        <v>24306.94</v>
      </c>
      <c r="AMZ556" s="25">
        <f t="shared" si="2841"/>
        <v>24306.94</v>
      </c>
      <c r="ANA556" s="30">
        <v>13</v>
      </c>
      <c r="ANB556" s="30">
        <v>13</v>
      </c>
      <c r="ANC556" s="30">
        <v>13</v>
      </c>
      <c r="AND556" s="51"/>
      <c r="ANE556" s="51"/>
      <c r="ANF556" s="51"/>
      <c r="ANG556" s="25">
        <f t="shared" si="3182"/>
        <v>51061.4</v>
      </c>
      <c r="ANH556" s="25">
        <f t="shared" si="3183"/>
        <v>51061.4</v>
      </c>
      <c r="ANI556" s="25">
        <f t="shared" si="3184"/>
        <v>51061.4</v>
      </c>
      <c r="ANJ556" s="51"/>
      <c r="ANK556" s="51"/>
      <c r="ANL556" s="51"/>
      <c r="ANM556" s="25">
        <f t="shared" si="3185"/>
        <v>1827.9</v>
      </c>
      <c r="ANN556" s="25">
        <f t="shared" si="3186"/>
        <v>0</v>
      </c>
      <c r="ANO556" s="25">
        <f t="shared" si="3187"/>
        <v>0</v>
      </c>
      <c r="ANP556" s="51"/>
      <c r="ANQ556" s="51"/>
      <c r="ANR556" s="51"/>
      <c r="ANS556" s="25">
        <f t="shared" si="2842"/>
        <v>23762.7</v>
      </c>
      <c r="ANT556" s="25">
        <f t="shared" si="2843"/>
        <v>0</v>
      </c>
      <c r="ANU556" s="25">
        <f t="shared" si="2844"/>
        <v>0</v>
      </c>
      <c r="ANV556" s="30">
        <v>19</v>
      </c>
      <c r="ANW556" s="30">
        <v>19</v>
      </c>
      <c r="ANX556" s="30">
        <v>19</v>
      </c>
      <c r="ANY556" s="51"/>
      <c r="ANZ556" s="51"/>
      <c r="AOA556" s="51"/>
      <c r="AOB556" s="25">
        <f t="shared" si="3188"/>
        <v>74628.2</v>
      </c>
      <c r="AOC556" s="25">
        <f t="shared" si="3189"/>
        <v>74628.2</v>
      </c>
      <c r="AOD556" s="25">
        <f t="shared" si="3190"/>
        <v>74628.2</v>
      </c>
      <c r="AOE556" s="51"/>
      <c r="AOF556" s="51"/>
      <c r="AOG556" s="51"/>
      <c r="AOH556" s="25">
        <f t="shared" si="3191"/>
        <v>1743.98</v>
      </c>
      <c r="AOI556" s="25">
        <f t="shared" si="3192"/>
        <v>1798.36</v>
      </c>
      <c r="AOJ556" s="25">
        <f t="shared" si="3193"/>
        <v>1798.36</v>
      </c>
      <c r="AOK556" s="51"/>
      <c r="AOL556" s="51"/>
      <c r="AOM556" s="51"/>
      <c r="AON556" s="25">
        <f t="shared" si="2845"/>
        <v>33135.620000000003</v>
      </c>
      <c r="AOO556" s="25">
        <f t="shared" si="2846"/>
        <v>34168.839999999997</v>
      </c>
      <c r="AOP556" s="25">
        <f t="shared" si="2847"/>
        <v>34168.839999999997</v>
      </c>
      <c r="AOQ556" s="30">
        <v>44</v>
      </c>
      <c r="AOR556" s="30">
        <v>44</v>
      </c>
      <c r="AOS556" s="30">
        <v>44</v>
      </c>
      <c r="AOT556" s="51"/>
      <c r="AOU556" s="51"/>
      <c r="AOV556" s="51"/>
      <c r="AOW556" s="25">
        <f t="shared" si="3194"/>
        <v>172823.2</v>
      </c>
      <c r="AOX556" s="25">
        <f t="shared" si="3195"/>
        <v>172823.2</v>
      </c>
      <c r="AOY556" s="25">
        <f t="shared" si="3196"/>
        <v>172823.2</v>
      </c>
      <c r="AOZ556" s="51"/>
      <c r="APA556" s="51"/>
      <c r="APB556" s="51"/>
      <c r="APC556" s="25">
        <f t="shared" si="3197"/>
        <v>1987.26</v>
      </c>
      <c r="APD556" s="25">
        <f t="shared" si="3198"/>
        <v>2049.14</v>
      </c>
      <c r="APE556" s="25">
        <f t="shared" si="3199"/>
        <v>2049.14</v>
      </c>
      <c r="APF556" s="51"/>
      <c r="APG556" s="51"/>
      <c r="APH556" s="51"/>
      <c r="API556" s="25">
        <f t="shared" si="2848"/>
        <v>87439.44</v>
      </c>
      <c r="APJ556" s="25">
        <f t="shared" si="2849"/>
        <v>90162.16</v>
      </c>
      <c r="APK556" s="25">
        <f t="shared" si="2850"/>
        <v>90162.16</v>
      </c>
      <c r="APL556" s="30">
        <v>23</v>
      </c>
      <c r="APM556" s="30">
        <v>23</v>
      </c>
      <c r="APN556" s="30">
        <v>23</v>
      </c>
      <c r="APO556" s="51"/>
      <c r="APP556" s="51"/>
      <c r="APQ556" s="51"/>
      <c r="APR556" s="25">
        <f t="shared" si="3200"/>
        <v>90339.4</v>
      </c>
      <c r="APS556" s="25">
        <f t="shared" si="3201"/>
        <v>90339.4</v>
      </c>
      <c r="APT556" s="25">
        <f t="shared" si="3202"/>
        <v>90339.4</v>
      </c>
      <c r="APU556" s="51"/>
      <c r="APV556" s="51"/>
      <c r="APW556" s="51"/>
      <c r="APX556" s="25">
        <f t="shared" si="3203"/>
        <v>1712.92</v>
      </c>
      <c r="APY556" s="25">
        <f t="shared" si="3204"/>
        <v>1768.66</v>
      </c>
      <c r="APZ556" s="25">
        <f t="shared" si="3205"/>
        <v>1768.66</v>
      </c>
      <c r="AQA556" s="51"/>
      <c r="AQB556" s="51"/>
      <c r="AQC556" s="51"/>
      <c r="AQD556" s="25">
        <f t="shared" si="2851"/>
        <v>39397.160000000003</v>
      </c>
      <c r="AQE556" s="25">
        <f t="shared" si="2852"/>
        <v>40679.18</v>
      </c>
      <c r="AQF556" s="25">
        <f t="shared" si="2853"/>
        <v>40679.18</v>
      </c>
      <c r="AQG556" s="30">
        <v>14</v>
      </c>
      <c r="AQH556" s="30">
        <v>14</v>
      </c>
      <c r="AQI556" s="30">
        <v>14</v>
      </c>
      <c r="AQJ556" s="51"/>
      <c r="AQK556" s="51"/>
      <c r="AQL556" s="51"/>
      <c r="AQM556" s="25">
        <f t="shared" si="3206"/>
        <v>54989.2</v>
      </c>
      <c r="AQN556" s="25">
        <f t="shared" si="3207"/>
        <v>54989.2</v>
      </c>
      <c r="AQO556" s="25">
        <f t="shared" si="3208"/>
        <v>54989.2</v>
      </c>
      <c r="AQP556" s="51"/>
      <c r="AQQ556" s="51"/>
      <c r="AQR556" s="51"/>
      <c r="AQS556" s="25">
        <f t="shared" si="3209"/>
        <v>1574.16</v>
      </c>
      <c r="AQT556" s="25">
        <f t="shared" si="3210"/>
        <v>1627.47</v>
      </c>
      <c r="AQU556" s="25">
        <f t="shared" si="3211"/>
        <v>1627.47</v>
      </c>
      <c r="AQV556" s="51"/>
      <c r="AQW556" s="51"/>
      <c r="AQX556" s="51"/>
      <c r="AQY556" s="25">
        <f t="shared" si="2854"/>
        <v>22038.240000000002</v>
      </c>
      <c r="AQZ556" s="25">
        <f t="shared" si="2855"/>
        <v>22784.58</v>
      </c>
      <c r="ARA556" s="25">
        <f t="shared" si="2856"/>
        <v>22784.58</v>
      </c>
      <c r="ARB556" s="30">
        <v>14</v>
      </c>
      <c r="ARC556" s="30">
        <v>14</v>
      </c>
      <c r="ARD556" s="30">
        <v>14</v>
      </c>
      <c r="ARE556" s="51"/>
      <c r="ARF556" s="51"/>
      <c r="ARG556" s="51"/>
      <c r="ARH556" s="25">
        <f t="shared" si="3212"/>
        <v>54989.2</v>
      </c>
      <c r="ARI556" s="25">
        <f t="shared" si="3213"/>
        <v>54989.2</v>
      </c>
      <c r="ARJ556" s="25">
        <f t="shared" si="3214"/>
        <v>54989.2</v>
      </c>
      <c r="ARK556" s="51"/>
      <c r="ARL556" s="51"/>
      <c r="ARM556" s="51"/>
      <c r="ARN556" s="25">
        <f t="shared" si="3215"/>
        <v>1608.87</v>
      </c>
      <c r="ARO556" s="25">
        <f t="shared" si="3216"/>
        <v>1655.66</v>
      </c>
      <c r="ARP556" s="25">
        <f t="shared" si="3217"/>
        <v>1655.66</v>
      </c>
      <c r="ARQ556" s="51"/>
      <c r="ARR556" s="51"/>
      <c r="ARS556" s="51"/>
      <c r="ART556" s="25">
        <f t="shared" si="2857"/>
        <v>22524.18</v>
      </c>
      <c r="ARU556" s="25">
        <f t="shared" si="2858"/>
        <v>23179.24</v>
      </c>
      <c r="ARV556" s="25">
        <f t="shared" si="2859"/>
        <v>23179.24</v>
      </c>
      <c r="ARW556" s="30">
        <v>36</v>
      </c>
      <c r="ARX556" s="30">
        <v>36</v>
      </c>
      <c r="ARY556" s="30">
        <v>36</v>
      </c>
      <c r="ARZ556" s="51"/>
      <c r="ASA556" s="51"/>
      <c r="ASB556" s="51"/>
      <c r="ASC556" s="25">
        <f t="shared" si="3218"/>
        <v>141400.79999999999</v>
      </c>
      <c r="ASD556" s="25">
        <f t="shared" si="3219"/>
        <v>141400.79999999999</v>
      </c>
      <c r="ASE556" s="25">
        <f t="shared" si="3220"/>
        <v>141400.79999999999</v>
      </c>
      <c r="ASF556" s="51"/>
      <c r="ASG556" s="51"/>
      <c r="ASH556" s="51"/>
      <c r="ASI556" s="25">
        <f t="shared" si="3221"/>
        <v>1720.94</v>
      </c>
      <c r="ASJ556" s="25">
        <f t="shared" si="3222"/>
        <v>1549.68</v>
      </c>
      <c r="ASK556" s="25">
        <f t="shared" si="3223"/>
        <v>1549.68</v>
      </c>
      <c r="ASL556" s="51"/>
      <c r="ASM556" s="51"/>
      <c r="ASN556" s="51"/>
      <c r="ASO556" s="25">
        <f t="shared" si="2860"/>
        <v>61953.84</v>
      </c>
      <c r="ASP556" s="25">
        <f t="shared" si="2861"/>
        <v>55788.480000000003</v>
      </c>
      <c r="ASQ556" s="25">
        <f t="shared" si="2862"/>
        <v>55788.480000000003</v>
      </c>
      <c r="ASR556" s="30">
        <v>39</v>
      </c>
      <c r="ASS556" s="30">
        <v>39</v>
      </c>
      <c r="AST556" s="30">
        <v>39</v>
      </c>
      <c r="ASU556" s="51"/>
      <c r="ASV556" s="51"/>
      <c r="ASW556" s="51"/>
      <c r="ASX556" s="25">
        <f t="shared" si="3224"/>
        <v>153184.20000000001</v>
      </c>
      <c r="ASY556" s="25">
        <f t="shared" si="3225"/>
        <v>153184.20000000001</v>
      </c>
      <c r="ASZ556" s="25">
        <f t="shared" si="3226"/>
        <v>153184.20000000001</v>
      </c>
      <c r="ATA556" s="51"/>
      <c r="ATB556" s="51"/>
      <c r="ATC556" s="51"/>
      <c r="ATD556" s="25">
        <f t="shared" si="3227"/>
        <v>1512.44</v>
      </c>
      <c r="ATE556" s="25">
        <f t="shared" si="3228"/>
        <v>1558.75</v>
      </c>
      <c r="ATF556" s="25">
        <f t="shared" si="3229"/>
        <v>1558.75</v>
      </c>
      <c r="ATG556" s="51"/>
      <c r="ATH556" s="51"/>
      <c r="ATI556" s="51"/>
      <c r="ATJ556" s="25">
        <f t="shared" si="2863"/>
        <v>58985.16</v>
      </c>
      <c r="ATK556" s="25">
        <f t="shared" si="2864"/>
        <v>60791.25</v>
      </c>
      <c r="ATL556" s="25">
        <f t="shared" si="2865"/>
        <v>60791.25</v>
      </c>
      <c r="ATM556" s="30">
        <v>13</v>
      </c>
      <c r="ATN556" s="30">
        <v>13</v>
      </c>
      <c r="ATO556" s="30">
        <v>13</v>
      </c>
      <c r="ATP556" s="51"/>
      <c r="ATQ556" s="51"/>
      <c r="ATR556" s="51"/>
      <c r="ATS556" s="25">
        <f t="shared" si="3230"/>
        <v>51061.4</v>
      </c>
      <c r="ATT556" s="25">
        <f t="shared" si="3231"/>
        <v>51061.4</v>
      </c>
      <c r="ATU556" s="25">
        <f t="shared" si="3232"/>
        <v>51061.4</v>
      </c>
      <c r="ATV556" s="51"/>
      <c r="ATW556" s="51"/>
      <c r="ATX556" s="51"/>
      <c r="ATY556" s="25">
        <f t="shared" si="3233"/>
        <v>1692.92</v>
      </c>
      <c r="ATZ556" s="25">
        <f t="shared" si="3234"/>
        <v>1332.52</v>
      </c>
      <c r="AUA556" s="25">
        <f t="shared" si="3235"/>
        <v>1332.52</v>
      </c>
      <c r="AUB556" s="51"/>
      <c r="AUC556" s="51"/>
      <c r="AUD556" s="51"/>
      <c r="AUE556" s="25">
        <f t="shared" si="2866"/>
        <v>22007.96</v>
      </c>
      <c r="AUF556" s="25">
        <f t="shared" si="2867"/>
        <v>17322.759999999998</v>
      </c>
      <c r="AUG556" s="25">
        <f t="shared" si="2868"/>
        <v>17322.759999999998</v>
      </c>
      <c r="AUH556" s="30">
        <v>37</v>
      </c>
      <c r="AUI556" s="30">
        <v>37</v>
      </c>
      <c r="AUJ556" s="30">
        <v>37</v>
      </c>
      <c r="AUK556" s="51"/>
      <c r="AUL556" s="51"/>
      <c r="AUM556" s="51"/>
      <c r="AUN556" s="25">
        <f t="shared" si="3236"/>
        <v>145328.6</v>
      </c>
      <c r="AUO556" s="25">
        <f t="shared" si="3237"/>
        <v>145328.6</v>
      </c>
      <c r="AUP556" s="25">
        <f t="shared" si="3238"/>
        <v>145328.6</v>
      </c>
      <c r="AUQ556" s="51"/>
      <c r="AUR556" s="51"/>
      <c r="AUS556" s="51"/>
      <c r="AUT556" s="25">
        <f t="shared" si="3239"/>
        <v>1808.54</v>
      </c>
      <c r="AUU556" s="25">
        <f t="shared" si="3240"/>
        <v>1446.05</v>
      </c>
      <c r="AUV556" s="25">
        <f t="shared" si="3241"/>
        <v>1446.05</v>
      </c>
      <c r="AUW556" s="51"/>
      <c r="AUX556" s="51"/>
      <c r="AUY556" s="51"/>
      <c r="AUZ556" s="25">
        <f t="shared" si="2869"/>
        <v>66915.98</v>
      </c>
      <c r="AVA556" s="25">
        <f t="shared" si="2870"/>
        <v>53503.85</v>
      </c>
      <c r="AVB556" s="25">
        <f t="shared" si="2871"/>
        <v>53503.85</v>
      </c>
      <c r="AVC556" s="59">
        <f t="shared" si="2872"/>
        <v>1231</v>
      </c>
      <c r="AVD556" s="59">
        <f t="shared" si="2873"/>
        <v>1231</v>
      </c>
      <c r="AVE556" s="59">
        <f t="shared" si="2874"/>
        <v>1231</v>
      </c>
      <c r="AVF556" s="25">
        <f t="shared" si="2875"/>
        <v>0</v>
      </c>
      <c r="AVG556" s="25">
        <f t="shared" si="2876"/>
        <v>0</v>
      </c>
      <c r="AVH556" s="25">
        <f t="shared" si="2877"/>
        <v>0</v>
      </c>
      <c r="AVI556" s="25">
        <f t="shared" si="2878"/>
        <v>4835121.8</v>
      </c>
      <c r="AVJ556" s="25">
        <f t="shared" si="2879"/>
        <v>4835121.8</v>
      </c>
      <c r="AVK556" s="25">
        <f t="shared" si="2880"/>
        <v>4835121.8</v>
      </c>
      <c r="AVL556" s="51"/>
      <c r="AVM556" s="51"/>
      <c r="AVN556" s="51"/>
      <c r="AVO556" s="25"/>
      <c r="AVP556" s="25"/>
      <c r="AVQ556" s="25"/>
      <c r="AVR556" s="25">
        <f t="shared" si="2881"/>
        <v>0</v>
      </c>
      <c r="AVS556" s="25">
        <f t="shared" si="2882"/>
        <v>0</v>
      </c>
      <c r="AVT556" s="25">
        <f t="shared" si="2883"/>
        <v>0</v>
      </c>
      <c r="AVU556" s="25">
        <f t="shared" si="2884"/>
        <v>2130512.6</v>
      </c>
      <c r="AVV556" s="25">
        <f t="shared" si="2885"/>
        <v>2053299.43</v>
      </c>
      <c r="AVW556" s="25">
        <f t="shared" si="2886"/>
        <v>2053299.43</v>
      </c>
    </row>
    <row r="557" spans="1:1271" ht="36">
      <c r="A557" s="26" t="s">
        <v>186</v>
      </c>
      <c r="B557" s="88" t="s">
        <v>91</v>
      </c>
      <c r="C557" s="5"/>
      <c r="D557" s="99"/>
      <c r="E557" s="77"/>
      <c r="F557" s="38"/>
      <c r="G557" s="38"/>
      <c r="H557" s="38"/>
      <c r="I557" s="25">
        <f t="shared" si="2887"/>
        <v>21370.45</v>
      </c>
      <c r="J557" s="25">
        <f t="shared" si="2887"/>
        <v>21370.45</v>
      </c>
      <c r="K557" s="25">
        <f t="shared" si="2887"/>
        <v>21370.45</v>
      </c>
      <c r="L557" s="30"/>
      <c r="M557" s="30"/>
      <c r="N557" s="30"/>
      <c r="O557" s="51"/>
      <c r="P557" s="51"/>
      <c r="Q557" s="51"/>
      <c r="R557" s="25">
        <f t="shared" si="2888"/>
        <v>0</v>
      </c>
      <c r="S557" s="25">
        <f t="shared" si="2889"/>
        <v>0</v>
      </c>
      <c r="T557" s="25">
        <f t="shared" si="2890"/>
        <v>0</v>
      </c>
      <c r="U557" s="51"/>
      <c r="V557" s="51"/>
      <c r="W557" s="51"/>
      <c r="X557" s="25">
        <f t="shared" si="2891"/>
        <v>17099.82</v>
      </c>
      <c r="Y557" s="25">
        <f t="shared" si="2892"/>
        <v>0</v>
      </c>
      <c r="Z557" s="25">
        <f t="shared" si="2893"/>
        <v>0</v>
      </c>
      <c r="AA557" s="51"/>
      <c r="AB557" s="51"/>
      <c r="AC557" s="51"/>
      <c r="AD557" s="25">
        <f t="shared" si="2697"/>
        <v>0</v>
      </c>
      <c r="AE557" s="25">
        <f t="shared" si="2697"/>
        <v>0</v>
      </c>
      <c r="AF557" s="25">
        <f t="shared" si="2697"/>
        <v>0</v>
      </c>
      <c r="AG557" s="30"/>
      <c r="AH557" s="30"/>
      <c r="AI557" s="30"/>
      <c r="AJ557" s="51"/>
      <c r="AK557" s="51"/>
      <c r="AL557" s="51"/>
      <c r="AM557" s="25">
        <f t="shared" si="2894"/>
        <v>0</v>
      </c>
      <c r="AN557" s="25">
        <f t="shared" si="2895"/>
        <v>0</v>
      </c>
      <c r="AO557" s="25">
        <f t="shared" si="2896"/>
        <v>0</v>
      </c>
      <c r="AP557" s="51"/>
      <c r="AQ557" s="51"/>
      <c r="AR557" s="51"/>
      <c r="AS557" s="25">
        <f t="shared" si="2897"/>
        <v>10495.03</v>
      </c>
      <c r="AT557" s="25">
        <f t="shared" si="2898"/>
        <v>8094.24</v>
      </c>
      <c r="AU557" s="25">
        <f t="shared" si="2899"/>
        <v>8094.24</v>
      </c>
      <c r="AV557" s="51"/>
      <c r="AW557" s="51"/>
      <c r="AX557" s="51"/>
      <c r="AY557" s="25">
        <f t="shared" si="2698"/>
        <v>0</v>
      </c>
      <c r="AZ557" s="25">
        <f t="shared" si="2699"/>
        <v>0</v>
      </c>
      <c r="BA557" s="25">
        <f t="shared" si="2700"/>
        <v>0</v>
      </c>
      <c r="BB557" s="30"/>
      <c r="BC557" s="30"/>
      <c r="BD557" s="30"/>
      <c r="BE557" s="51"/>
      <c r="BF557" s="51"/>
      <c r="BG557" s="51"/>
      <c r="BH557" s="25">
        <f t="shared" si="2900"/>
        <v>0</v>
      </c>
      <c r="BI557" s="25">
        <f t="shared" si="2901"/>
        <v>0</v>
      </c>
      <c r="BJ557" s="25">
        <f t="shared" si="2902"/>
        <v>0</v>
      </c>
      <c r="BK557" s="51"/>
      <c r="BL557" s="51"/>
      <c r="BM557" s="51"/>
      <c r="BN557" s="25">
        <f t="shared" si="2903"/>
        <v>10436.15</v>
      </c>
      <c r="BO557" s="25">
        <f t="shared" si="2904"/>
        <v>10825.94</v>
      </c>
      <c r="BP557" s="25">
        <f t="shared" si="2905"/>
        <v>10825.94</v>
      </c>
      <c r="BQ557" s="51"/>
      <c r="BR557" s="51"/>
      <c r="BS557" s="51"/>
      <c r="BT557" s="25">
        <f t="shared" si="2701"/>
        <v>0</v>
      </c>
      <c r="BU557" s="25">
        <f t="shared" si="2702"/>
        <v>0</v>
      </c>
      <c r="BV557" s="25">
        <f t="shared" si="2703"/>
        <v>0</v>
      </c>
      <c r="BW557" s="30"/>
      <c r="BX557" s="30"/>
      <c r="BY557" s="30"/>
      <c r="BZ557" s="51"/>
      <c r="CA557" s="51"/>
      <c r="CB557" s="51"/>
      <c r="CC557" s="25">
        <f t="shared" si="2906"/>
        <v>0</v>
      </c>
      <c r="CD557" s="25">
        <f t="shared" si="2907"/>
        <v>0</v>
      </c>
      <c r="CE557" s="25">
        <f t="shared" si="2908"/>
        <v>0</v>
      </c>
      <c r="CF557" s="51"/>
      <c r="CG557" s="51"/>
      <c r="CH557" s="51"/>
      <c r="CI557" s="25">
        <f t="shared" si="2909"/>
        <v>0</v>
      </c>
      <c r="CJ557" s="25">
        <f t="shared" si="2910"/>
        <v>0</v>
      </c>
      <c r="CK557" s="25">
        <f t="shared" si="2911"/>
        <v>0</v>
      </c>
      <c r="CL557" s="51"/>
      <c r="CM557" s="51"/>
      <c r="CN557" s="51"/>
      <c r="CO557" s="25">
        <f t="shared" si="2704"/>
        <v>0</v>
      </c>
      <c r="CP557" s="25">
        <f t="shared" si="2705"/>
        <v>0</v>
      </c>
      <c r="CQ557" s="25">
        <f t="shared" si="2706"/>
        <v>0</v>
      </c>
      <c r="CR557" s="30"/>
      <c r="CS557" s="30"/>
      <c r="CT557" s="30"/>
      <c r="CU557" s="51"/>
      <c r="CV557" s="51"/>
      <c r="CW557" s="51"/>
      <c r="CX557" s="25">
        <f t="shared" si="2912"/>
        <v>0</v>
      </c>
      <c r="CY557" s="25">
        <f t="shared" si="2913"/>
        <v>0</v>
      </c>
      <c r="CZ557" s="25">
        <f t="shared" si="2914"/>
        <v>0</v>
      </c>
      <c r="DA557" s="51"/>
      <c r="DB557" s="51"/>
      <c r="DC557" s="51"/>
      <c r="DD557" s="25">
        <f t="shared" si="2915"/>
        <v>11626.96</v>
      </c>
      <c r="DE557" s="25">
        <f t="shared" si="2916"/>
        <v>12075.89</v>
      </c>
      <c r="DF557" s="25">
        <f t="shared" si="2917"/>
        <v>12075.89</v>
      </c>
      <c r="DG557" s="51"/>
      <c r="DH557" s="51"/>
      <c r="DI557" s="51"/>
      <c r="DJ557" s="25">
        <f t="shared" si="2707"/>
        <v>0</v>
      </c>
      <c r="DK557" s="25">
        <f t="shared" si="2708"/>
        <v>0</v>
      </c>
      <c r="DL557" s="25">
        <f t="shared" si="2709"/>
        <v>0</v>
      </c>
      <c r="DM557" s="30"/>
      <c r="DN557" s="30"/>
      <c r="DO557" s="30"/>
      <c r="DP557" s="51"/>
      <c r="DQ557" s="51"/>
      <c r="DR557" s="51"/>
      <c r="DS557" s="25">
        <f t="shared" si="2918"/>
        <v>0</v>
      </c>
      <c r="DT557" s="25">
        <f t="shared" si="2919"/>
        <v>0</v>
      </c>
      <c r="DU557" s="25">
        <f t="shared" si="2920"/>
        <v>0</v>
      </c>
      <c r="DV557" s="51"/>
      <c r="DW557" s="51"/>
      <c r="DX557" s="51"/>
      <c r="DY557" s="25">
        <f t="shared" si="2921"/>
        <v>12218.78</v>
      </c>
      <c r="DZ557" s="25">
        <f t="shared" si="2922"/>
        <v>12656.77</v>
      </c>
      <c r="EA557" s="25">
        <f t="shared" si="2923"/>
        <v>12656.77</v>
      </c>
      <c r="EB557" s="51"/>
      <c r="EC557" s="51"/>
      <c r="ED557" s="51"/>
      <c r="EE557" s="25">
        <f t="shared" si="2710"/>
        <v>0</v>
      </c>
      <c r="EF557" s="25">
        <f t="shared" si="2711"/>
        <v>0</v>
      </c>
      <c r="EG557" s="25">
        <f t="shared" si="2712"/>
        <v>0</v>
      </c>
      <c r="EH557" s="30"/>
      <c r="EI557" s="30"/>
      <c r="EJ557" s="30"/>
      <c r="EK557" s="51"/>
      <c r="EL557" s="51"/>
      <c r="EM557" s="51"/>
      <c r="EN557" s="25">
        <f t="shared" si="2924"/>
        <v>0</v>
      </c>
      <c r="EO557" s="25">
        <f t="shared" si="2925"/>
        <v>0</v>
      </c>
      <c r="EP557" s="25">
        <f t="shared" si="2926"/>
        <v>0</v>
      </c>
      <c r="EQ557" s="51"/>
      <c r="ER557" s="51"/>
      <c r="ES557" s="51"/>
      <c r="ET557" s="25">
        <f t="shared" si="2927"/>
        <v>12511.87</v>
      </c>
      <c r="EU557" s="25">
        <f t="shared" si="2928"/>
        <v>12876.67</v>
      </c>
      <c r="EV557" s="25">
        <f t="shared" si="2929"/>
        <v>12876.67</v>
      </c>
      <c r="EW557" s="51"/>
      <c r="EX557" s="51"/>
      <c r="EY557" s="51"/>
      <c r="EZ557" s="25">
        <f t="shared" si="2713"/>
        <v>0</v>
      </c>
      <c r="FA557" s="25">
        <f t="shared" si="2714"/>
        <v>0</v>
      </c>
      <c r="FB557" s="25">
        <f t="shared" si="2715"/>
        <v>0</v>
      </c>
      <c r="FC557" s="30"/>
      <c r="FD557" s="30"/>
      <c r="FE557" s="30"/>
      <c r="FF557" s="51"/>
      <c r="FG557" s="51"/>
      <c r="FH557" s="51"/>
      <c r="FI557" s="25">
        <f t="shared" si="2930"/>
        <v>0</v>
      </c>
      <c r="FJ557" s="25">
        <f t="shared" si="2931"/>
        <v>0</v>
      </c>
      <c r="FK557" s="25">
        <f t="shared" si="2932"/>
        <v>0</v>
      </c>
      <c r="FL557" s="51"/>
      <c r="FM557" s="51"/>
      <c r="FN557" s="51"/>
      <c r="FO557" s="25">
        <f t="shared" si="2933"/>
        <v>9157.4500000000007</v>
      </c>
      <c r="FP557" s="25">
        <f t="shared" si="2934"/>
        <v>9468.3700000000008</v>
      </c>
      <c r="FQ557" s="25">
        <f t="shared" si="2935"/>
        <v>9468.3700000000008</v>
      </c>
      <c r="FR557" s="51"/>
      <c r="FS557" s="51"/>
      <c r="FT557" s="51"/>
      <c r="FU557" s="25">
        <f t="shared" si="2716"/>
        <v>0</v>
      </c>
      <c r="FV557" s="25">
        <f t="shared" si="2717"/>
        <v>0</v>
      </c>
      <c r="FW557" s="25">
        <f t="shared" si="2718"/>
        <v>0</v>
      </c>
      <c r="FX557" s="30"/>
      <c r="FY557" s="30"/>
      <c r="FZ557" s="30"/>
      <c r="GA557" s="51"/>
      <c r="GB557" s="51"/>
      <c r="GC557" s="51"/>
      <c r="GD557" s="25">
        <f t="shared" si="2936"/>
        <v>0</v>
      </c>
      <c r="GE557" s="25">
        <f t="shared" si="2937"/>
        <v>0</v>
      </c>
      <c r="GF557" s="25">
        <f t="shared" si="2938"/>
        <v>0</v>
      </c>
      <c r="GG557" s="51"/>
      <c r="GH557" s="51"/>
      <c r="GI557" s="51"/>
      <c r="GJ557" s="25">
        <f t="shared" si="2939"/>
        <v>0</v>
      </c>
      <c r="GK557" s="25">
        <f t="shared" si="2940"/>
        <v>0</v>
      </c>
      <c r="GL557" s="25">
        <f t="shared" si="2941"/>
        <v>0</v>
      </c>
      <c r="GM557" s="51"/>
      <c r="GN557" s="51"/>
      <c r="GO557" s="51"/>
      <c r="GP557" s="25">
        <f t="shared" si="2719"/>
        <v>0</v>
      </c>
      <c r="GQ557" s="25">
        <f t="shared" si="2720"/>
        <v>0</v>
      </c>
      <c r="GR557" s="25">
        <f t="shared" si="2721"/>
        <v>0</v>
      </c>
      <c r="GS557" s="30"/>
      <c r="GT557" s="30"/>
      <c r="GU557" s="30"/>
      <c r="GV557" s="51"/>
      <c r="GW557" s="51"/>
      <c r="GX557" s="51"/>
      <c r="GY557" s="25">
        <f t="shared" si="2942"/>
        <v>0</v>
      </c>
      <c r="GZ557" s="25">
        <f t="shared" si="2943"/>
        <v>0</v>
      </c>
      <c r="HA557" s="25">
        <f t="shared" si="2944"/>
        <v>0</v>
      </c>
      <c r="HB557" s="51"/>
      <c r="HC557" s="51"/>
      <c r="HD557" s="51"/>
      <c r="HE557" s="25">
        <f t="shared" si="2945"/>
        <v>16526.88</v>
      </c>
      <c r="HF557" s="25">
        <f t="shared" si="2946"/>
        <v>17144.91</v>
      </c>
      <c r="HG557" s="25">
        <f t="shared" si="2947"/>
        <v>17144.91</v>
      </c>
      <c r="HH557" s="51"/>
      <c r="HI557" s="51"/>
      <c r="HJ557" s="51"/>
      <c r="HK557" s="25">
        <f t="shared" si="2722"/>
        <v>0</v>
      </c>
      <c r="HL557" s="25">
        <f t="shared" si="2723"/>
        <v>0</v>
      </c>
      <c r="HM557" s="25">
        <f t="shared" si="2724"/>
        <v>0</v>
      </c>
      <c r="HN557" s="30"/>
      <c r="HO557" s="30"/>
      <c r="HP557" s="30"/>
      <c r="HQ557" s="51"/>
      <c r="HR557" s="51"/>
      <c r="HS557" s="51"/>
      <c r="HT557" s="25">
        <f t="shared" si="2948"/>
        <v>0</v>
      </c>
      <c r="HU557" s="25">
        <f t="shared" si="2949"/>
        <v>0</v>
      </c>
      <c r="HV557" s="25">
        <f t="shared" si="2950"/>
        <v>0</v>
      </c>
      <c r="HW557" s="51"/>
      <c r="HX557" s="51"/>
      <c r="HY557" s="51"/>
      <c r="HZ557" s="25">
        <f t="shared" si="2951"/>
        <v>9437.65</v>
      </c>
      <c r="IA557" s="25">
        <f t="shared" si="2952"/>
        <v>9258.58</v>
      </c>
      <c r="IB557" s="25">
        <f t="shared" si="2953"/>
        <v>9258.58</v>
      </c>
      <c r="IC557" s="51"/>
      <c r="ID557" s="51"/>
      <c r="IE557" s="51"/>
      <c r="IF557" s="25">
        <f t="shared" si="2725"/>
        <v>0</v>
      </c>
      <c r="IG557" s="25">
        <f t="shared" si="2726"/>
        <v>0</v>
      </c>
      <c r="IH557" s="25">
        <f t="shared" si="2727"/>
        <v>0</v>
      </c>
      <c r="II557" s="30"/>
      <c r="IJ557" s="30"/>
      <c r="IK557" s="30"/>
      <c r="IL557" s="51"/>
      <c r="IM557" s="51"/>
      <c r="IN557" s="51"/>
      <c r="IO557" s="25">
        <f t="shared" si="2954"/>
        <v>0</v>
      </c>
      <c r="IP557" s="25">
        <f t="shared" si="2955"/>
        <v>0</v>
      </c>
      <c r="IQ557" s="25">
        <f t="shared" si="2956"/>
        <v>0</v>
      </c>
      <c r="IR557" s="51"/>
      <c r="IS557" s="51"/>
      <c r="IT557" s="51"/>
      <c r="IU557" s="25">
        <f t="shared" si="2957"/>
        <v>9887.06</v>
      </c>
      <c r="IV557" s="25">
        <f t="shared" si="2958"/>
        <v>10195.280000000001</v>
      </c>
      <c r="IW557" s="25">
        <f t="shared" si="2959"/>
        <v>10195.280000000001</v>
      </c>
      <c r="IX557" s="51"/>
      <c r="IY557" s="51"/>
      <c r="IZ557" s="51"/>
      <c r="JA557" s="25">
        <f t="shared" si="2728"/>
        <v>0</v>
      </c>
      <c r="JB557" s="25">
        <f t="shared" si="2729"/>
        <v>0</v>
      </c>
      <c r="JC557" s="25">
        <f t="shared" si="2730"/>
        <v>0</v>
      </c>
      <c r="JD557" s="30"/>
      <c r="JE557" s="30"/>
      <c r="JF557" s="30"/>
      <c r="JG557" s="51"/>
      <c r="JH557" s="51"/>
      <c r="JI557" s="51"/>
      <c r="JJ557" s="25">
        <f t="shared" si="2960"/>
        <v>0</v>
      </c>
      <c r="JK557" s="25">
        <f t="shared" si="2961"/>
        <v>0</v>
      </c>
      <c r="JL557" s="25">
        <f t="shared" si="2962"/>
        <v>0</v>
      </c>
      <c r="JM557" s="51"/>
      <c r="JN557" s="51"/>
      <c r="JO557" s="51"/>
      <c r="JP557" s="25">
        <f t="shared" si="2963"/>
        <v>14230.92</v>
      </c>
      <c r="JQ557" s="25">
        <f t="shared" si="2964"/>
        <v>14729.03</v>
      </c>
      <c r="JR557" s="25">
        <f t="shared" si="2965"/>
        <v>14729.03</v>
      </c>
      <c r="JS557" s="51"/>
      <c r="JT557" s="51"/>
      <c r="JU557" s="51"/>
      <c r="JV557" s="25">
        <f t="shared" si="2731"/>
        <v>0</v>
      </c>
      <c r="JW557" s="25">
        <f t="shared" si="2732"/>
        <v>0</v>
      </c>
      <c r="JX557" s="25">
        <f t="shared" si="2733"/>
        <v>0</v>
      </c>
      <c r="JY557" s="30"/>
      <c r="JZ557" s="30"/>
      <c r="KA557" s="30"/>
      <c r="KB557" s="51"/>
      <c r="KC557" s="51"/>
      <c r="KD557" s="51"/>
      <c r="KE557" s="25">
        <f t="shared" si="2966"/>
        <v>0</v>
      </c>
      <c r="KF557" s="25">
        <f t="shared" si="2967"/>
        <v>0</v>
      </c>
      <c r="KG557" s="25">
        <f t="shared" si="2968"/>
        <v>0</v>
      </c>
      <c r="KH557" s="51"/>
      <c r="KI557" s="51"/>
      <c r="KJ557" s="51"/>
      <c r="KK557" s="25">
        <f t="shared" si="2969"/>
        <v>9212</v>
      </c>
      <c r="KL557" s="25">
        <f t="shared" si="2970"/>
        <v>9519.42</v>
      </c>
      <c r="KM557" s="25">
        <f t="shared" si="2971"/>
        <v>9519.42</v>
      </c>
      <c r="KN557" s="51"/>
      <c r="KO557" s="51"/>
      <c r="KP557" s="51"/>
      <c r="KQ557" s="25">
        <f t="shared" si="2734"/>
        <v>0</v>
      </c>
      <c r="KR557" s="25">
        <f t="shared" si="2735"/>
        <v>0</v>
      </c>
      <c r="KS557" s="25">
        <f t="shared" si="2736"/>
        <v>0</v>
      </c>
      <c r="KT557" s="30"/>
      <c r="KU557" s="30"/>
      <c r="KV557" s="30"/>
      <c r="KW557" s="51"/>
      <c r="KX557" s="51"/>
      <c r="KY557" s="51"/>
      <c r="KZ557" s="25">
        <f t="shared" si="2972"/>
        <v>0</v>
      </c>
      <c r="LA557" s="25">
        <f t="shared" si="2973"/>
        <v>0</v>
      </c>
      <c r="LB557" s="25">
        <f t="shared" si="2974"/>
        <v>0</v>
      </c>
      <c r="LC557" s="51"/>
      <c r="LD557" s="51"/>
      <c r="LE557" s="51"/>
      <c r="LF557" s="25">
        <f t="shared" si="2975"/>
        <v>8351.35</v>
      </c>
      <c r="LG557" s="25">
        <f t="shared" si="2976"/>
        <v>8638.31</v>
      </c>
      <c r="LH557" s="25">
        <f t="shared" si="2977"/>
        <v>8638.31</v>
      </c>
      <c r="LI557" s="51"/>
      <c r="LJ557" s="51"/>
      <c r="LK557" s="51"/>
      <c r="LL557" s="25">
        <f t="shared" si="2737"/>
        <v>0</v>
      </c>
      <c r="LM557" s="25">
        <f t="shared" si="2738"/>
        <v>0</v>
      </c>
      <c r="LN557" s="25">
        <f t="shared" si="2739"/>
        <v>0</v>
      </c>
      <c r="LO557" s="30"/>
      <c r="LP557" s="30"/>
      <c r="LQ557" s="30"/>
      <c r="LR557" s="51"/>
      <c r="LS557" s="51"/>
      <c r="LT557" s="51"/>
      <c r="LU557" s="25">
        <f t="shared" si="2978"/>
        <v>0</v>
      </c>
      <c r="LV557" s="25">
        <f t="shared" si="2979"/>
        <v>0</v>
      </c>
      <c r="LW557" s="25">
        <f t="shared" si="2980"/>
        <v>0</v>
      </c>
      <c r="LX557" s="51"/>
      <c r="LY557" s="51"/>
      <c r="LZ557" s="51"/>
      <c r="MA557" s="25">
        <f t="shared" si="2981"/>
        <v>12002.97</v>
      </c>
      <c r="MB557" s="25">
        <f t="shared" si="2982"/>
        <v>12406.17</v>
      </c>
      <c r="MC557" s="25">
        <f t="shared" si="2983"/>
        <v>12406.17</v>
      </c>
      <c r="MD557" s="51"/>
      <c r="ME557" s="51"/>
      <c r="MF557" s="51"/>
      <c r="MG557" s="25">
        <f t="shared" si="2740"/>
        <v>0</v>
      </c>
      <c r="MH557" s="25">
        <f t="shared" si="2741"/>
        <v>0</v>
      </c>
      <c r="MI557" s="25">
        <f t="shared" si="2742"/>
        <v>0</v>
      </c>
      <c r="MJ557" s="30"/>
      <c r="MK557" s="30"/>
      <c r="ML557" s="30"/>
      <c r="MM557" s="51"/>
      <c r="MN557" s="51"/>
      <c r="MO557" s="51"/>
      <c r="MP557" s="25">
        <f t="shared" si="2984"/>
        <v>0</v>
      </c>
      <c r="MQ557" s="25">
        <f t="shared" si="2985"/>
        <v>0</v>
      </c>
      <c r="MR557" s="25">
        <f t="shared" si="2986"/>
        <v>0</v>
      </c>
      <c r="MS557" s="51"/>
      <c r="MT557" s="51"/>
      <c r="MU557" s="51"/>
      <c r="MV557" s="25">
        <f t="shared" si="2987"/>
        <v>12521.73</v>
      </c>
      <c r="MW557" s="25">
        <f t="shared" si="2988"/>
        <v>12947.53</v>
      </c>
      <c r="MX557" s="25">
        <f t="shared" si="2989"/>
        <v>12947.53</v>
      </c>
      <c r="MY557" s="51"/>
      <c r="MZ557" s="51"/>
      <c r="NA557" s="51"/>
      <c r="NB557" s="25">
        <f t="shared" si="2743"/>
        <v>0</v>
      </c>
      <c r="NC557" s="25">
        <f t="shared" si="2744"/>
        <v>0</v>
      </c>
      <c r="ND557" s="25">
        <f t="shared" si="2745"/>
        <v>0</v>
      </c>
      <c r="NE557" s="30"/>
      <c r="NF557" s="30"/>
      <c r="NG557" s="30"/>
      <c r="NH557" s="51"/>
      <c r="NI557" s="51"/>
      <c r="NJ557" s="51"/>
      <c r="NK557" s="25">
        <f t="shared" si="2990"/>
        <v>0</v>
      </c>
      <c r="NL557" s="25">
        <f t="shared" si="2991"/>
        <v>0</v>
      </c>
      <c r="NM557" s="25">
        <f t="shared" si="2992"/>
        <v>0</v>
      </c>
      <c r="NN557" s="51"/>
      <c r="NO557" s="51"/>
      <c r="NP557" s="51"/>
      <c r="NQ557" s="25">
        <f t="shared" si="2993"/>
        <v>8933.52</v>
      </c>
      <c r="NR557" s="25">
        <f t="shared" si="2994"/>
        <v>9220.18</v>
      </c>
      <c r="NS557" s="25">
        <f t="shared" si="2995"/>
        <v>9220.18</v>
      </c>
      <c r="NT557" s="51"/>
      <c r="NU557" s="51"/>
      <c r="NV557" s="51"/>
      <c r="NW557" s="25">
        <f t="shared" si="2746"/>
        <v>0</v>
      </c>
      <c r="NX557" s="25">
        <f t="shared" si="2747"/>
        <v>0</v>
      </c>
      <c r="NY557" s="25">
        <f t="shared" si="2748"/>
        <v>0</v>
      </c>
      <c r="NZ557" s="30"/>
      <c r="OA557" s="30"/>
      <c r="OB557" s="30"/>
      <c r="OC557" s="51"/>
      <c r="OD557" s="51"/>
      <c r="OE557" s="51"/>
      <c r="OF557" s="25">
        <f t="shared" si="2996"/>
        <v>0</v>
      </c>
      <c r="OG557" s="25">
        <f t="shared" si="2997"/>
        <v>0</v>
      </c>
      <c r="OH557" s="25">
        <f t="shared" si="2998"/>
        <v>0</v>
      </c>
      <c r="OI557" s="51"/>
      <c r="OJ557" s="51"/>
      <c r="OK557" s="51"/>
      <c r="OL557" s="25">
        <f t="shared" si="2999"/>
        <v>12928.7</v>
      </c>
      <c r="OM557" s="25">
        <f t="shared" si="3000"/>
        <v>13362.01</v>
      </c>
      <c r="ON557" s="25">
        <f t="shared" si="3001"/>
        <v>13362.01</v>
      </c>
      <c r="OO557" s="51"/>
      <c r="OP557" s="51"/>
      <c r="OQ557" s="51"/>
      <c r="OR557" s="25">
        <f t="shared" si="2749"/>
        <v>0</v>
      </c>
      <c r="OS557" s="25">
        <f t="shared" si="2750"/>
        <v>0</v>
      </c>
      <c r="OT557" s="25">
        <f t="shared" si="2751"/>
        <v>0</v>
      </c>
      <c r="OU557" s="30"/>
      <c r="OV557" s="30"/>
      <c r="OW557" s="30"/>
      <c r="OX557" s="51"/>
      <c r="OY557" s="51"/>
      <c r="OZ557" s="51"/>
      <c r="PA557" s="25">
        <f t="shared" si="3002"/>
        <v>0</v>
      </c>
      <c r="PB557" s="25">
        <f t="shared" si="3003"/>
        <v>0</v>
      </c>
      <c r="PC557" s="25">
        <f t="shared" si="3004"/>
        <v>0</v>
      </c>
      <c r="PD557" s="51"/>
      <c r="PE557" s="51"/>
      <c r="PF557" s="51"/>
      <c r="PG557" s="25">
        <f t="shared" si="3005"/>
        <v>10470.959999999999</v>
      </c>
      <c r="PH557" s="25">
        <f t="shared" si="3006"/>
        <v>10810.32</v>
      </c>
      <c r="PI557" s="25">
        <f t="shared" si="3007"/>
        <v>10810.32</v>
      </c>
      <c r="PJ557" s="51"/>
      <c r="PK557" s="51"/>
      <c r="PL557" s="51"/>
      <c r="PM557" s="25">
        <f t="shared" si="2752"/>
        <v>0</v>
      </c>
      <c r="PN557" s="25">
        <f t="shared" si="2753"/>
        <v>0</v>
      </c>
      <c r="PO557" s="25">
        <f t="shared" si="2754"/>
        <v>0</v>
      </c>
      <c r="PP557" s="30"/>
      <c r="PQ557" s="30"/>
      <c r="PR557" s="30"/>
      <c r="PS557" s="51"/>
      <c r="PT557" s="51"/>
      <c r="PU557" s="51"/>
      <c r="PV557" s="25">
        <f t="shared" si="3008"/>
        <v>0</v>
      </c>
      <c r="PW557" s="25">
        <f t="shared" si="3009"/>
        <v>0</v>
      </c>
      <c r="PX557" s="25">
        <f t="shared" si="3010"/>
        <v>0</v>
      </c>
      <c r="PY557" s="51"/>
      <c r="PZ557" s="51"/>
      <c r="QA557" s="51"/>
      <c r="QB557" s="25">
        <f t="shared" si="3011"/>
        <v>11888.7</v>
      </c>
      <c r="QC557" s="25">
        <f t="shared" si="3012"/>
        <v>12287.25</v>
      </c>
      <c r="QD557" s="25">
        <f t="shared" si="3013"/>
        <v>12287.25</v>
      </c>
      <c r="QE557" s="51"/>
      <c r="QF557" s="51"/>
      <c r="QG557" s="51"/>
      <c r="QH557" s="25">
        <f t="shared" si="2755"/>
        <v>0</v>
      </c>
      <c r="QI557" s="25">
        <f t="shared" si="2756"/>
        <v>0</v>
      </c>
      <c r="QJ557" s="25">
        <f t="shared" si="2757"/>
        <v>0</v>
      </c>
      <c r="QK557" s="30"/>
      <c r="QL557" s="30"/>
      <c r="QM557" s="30"/>
      <c r="QN557" s="51"/>
      <c r="QO557" s="51"/>
      <c r="QP557" s="51"/>
      <c r="QQ557" s="25">
        <f t="shared" si="3014"/>
        <v>0</v>
      </c>
      <c r="QR557" s="25">
        <f t="shared" si="3015"/>
        <v>0</v>
      </c>
      <c r="QS557" s="25">
        <f t="shared" si="3016"/>
        <v>0</v>
      </c>
      <c r="QT557" s="51"/>
      <c r="QU557" s="51"/>
      <c r="QV557" s="51"/>
      <c r="QW557" s="25">
        <f t="shared" si="3017"/>
        <v>11056.18</v>
      </c>
      <c r="QX557" s="25">
        <f t="shared" si="3018"/>
        <v>11406.53</v>
      </c>
      <c r="QY557" s="25">
        <f t="shared" si="3019"/>
        <v>11406.53</v>
      </c>
      <c r="QZ557" s="51"/>
      <c r="RA557" s="51"/>
      <c r="RB557" s="51"/>
      <c r="RC557" s="25">
        <f t="shared" si="2758"/>
        <v>0</v>
      </c>
      <c r="RD557" s="25">
        <f t="shared" si="2759"/>
        <v>0</v>
      </c>
      <c r="RE557" s="25">
        <f t="shared" si="2760"/>
        <v>0</v>
      </c>
      <c r="RF557" s="30"/>
      <c r="RG557" s="30"/>
      <c r="RH557" s="30"/>
      <c r="RI557" s="51"/>
      <c r="RJ557" s="51"/>
      <c r="RK557" s="51"/>
      <c r="RL557" s="25">
        <f t="shared" si="3020"/>
        <v>0</v>
      </c>
      <c r="RM557" s="25">
        <f t="shared" si="3021"/>
        <v>0</v>
      </c>
      <c r="RN557" s="25">
        <f t="shared" si="3022"/>
        <v>0</v>
      </c>
      <c r="RO557" s="51"/>
      <c r="RP557" s="51"/>
      <c r="RQ557" s="51"/>
      <c r="RR557" s="25">
        <f t="shared" si="3023"/>
        <v>7930.63</v>
      </c>
      <c r="RS557" s="25">
        <f t="shared" si="3024"/>
        <v>8172.66</v>
      </c>
      <c r="RT557" s="25">
        <f t="shared" si="3025"/>
        <v>8172.66</v>
      </c>
      <c r="RU557" s="51"/>
      <c r="RV557" s="51"/>
      <c r="RW557" s="51"/>
      <c r="RX557" s="25">
        <f t="shared" si="2761"/>
        <v>0</v>
      </c>
      <c r="RY557" s="25">
        <f t="shared" si="2762"/>
        <v>0</v>
      </c>
      <c r="RZ557" s="25">
        <f t="shared" si="2763"/>
        <v>0</v>
      </c>
      <c r="SA557" s="30"/>
      <c r="SB557" s="30"/>
      <c r="SC557" s="30"/>
      <c r="SD557" s="51"/>
      <c r="SE557" s="51"/>
      <c r="SF557" s="51"/>
      <c r="SG557" s="25">
        <f t="shared" si="3026"/>
        <v>0</v>
      </c>
      <c r="SH557" s="25">
        <f t="shared" si="3027"/>
        <v>0</v>
      </c>
      <c r="SI557" s="25">
        <f t="shared" si="3028"/>
        <v>0</v>
      </c>
      <c r="SJ557" s="51"/>
      <c r="SK557" s="51"/>
      <c r="SL557" s="51"/>
      <c r="SM557" s="25">
        <f t="shared" si="3029"/>
        <v>10529.57</v>
      </c>
      <c r="SN557" s="25">
        <f t="shared" si="3030"/>
        <v>10850.7</v>
      </c>
      <c r="SO557" s="25">
        <f t="shared" si="3031"/>
        <v>10850.7</v>
      </c>
      <c r="SP557" s="51"/>
      <c r="SQ557" s="51"/>
      <c r="SR557" s="51"/>
      <c r="SS557" s="25">
        <f t="shared" si="2764"/>
        <v>0</v>
      </c>
      <c r="ST557" s="25">
        <f t="shared" si="2765"/>
        <v>0</v>
      </c>
      <c r="SU557" s="25">
        <f t="shared" si="2766"/>
        <v>0</v>
      </c>
      <c r="SV557" s="30"/>
      <c r="SW557" s="30"/>
      <c r="SX557" s="30"/>
      <c r="SY557" s="51"/>
      <c r="SZ557" s="51"/>
      <c r="TA557" s="51"/>
      <c r="TB557" s="25">
        <f t="shared" si="3032"/>
        <v>0</v>
      </c>
      <c r="TC557" s="25">
        <f t="shared" si="3033"/>
        <v>0</v>
      </c>
      <c r="TD557" s="25">
        <f t="shared" si="3034"/>
        <v>0</v>
      </c>
      <c r="TE557" s="51"/>
      <c r="TF557" s="51"/>
      <c r="TG557" s="51"/>
      <c r="TH557" s="25">
        <f t="shared" si="3035"/>
        <v>10323.629999999999</v>
      </c>
      <c r="TI557" s="25">
        <f t="shared" si="3036"/>
        <v>10668.93</v>
      </c>
      <c r="TJ557" s="25">
        <f t="shared" si="3037"/>
        <v>10668.93</v>
      </c>
      <c r="TK557" s="51"/>
      <c r="TL557" s="51"/>
      <c r="TM557" s="51"/>
      <c r="TN557" s="25">
        <f t="shared" si="2767"/>
        <v>0</v>
      </c>
      <c r="TO557" s="25">
        <f t="shared" si="2768"/>
        <v>0</v>
      </c>
      <c r="TP557" s="25">
        <f t="shared" si="2769"/>
        <v>0</v>
      </c>
      <c r="TQ557" s="30"/>
      <c r="TR557" s="30"/>
      <c r="TS557" s="30"/>
      <c r="TT557" s="51"/>
      <c r="TU557" s="51"/>
      <c r="TV557" s="51"/>
      <c r="TW557" s="25">
        <f t="shared" si="3038"/>
        <v>0</v>
      </c>
      <c r="TX557" s="25">
        <f t="shared" si="3039"/>
        <v>0</v>
      </c>
      <c r="TY557" s="25">
        <f t="shared" si="3040"/>
        <v>0</v>
      </c>
      <c r="TZ557" s="51"/>
      <c r="UA557" s="51"/>
      <c r="UB557" s="51"/>
      <c r="UC557" s="25">
        <f t="shared" si="3041"/>
        <v>8705.16</v>
      </c>
      <c r="UD557" s="25">
        <f t="shared" si="3042"/>
        <v>9241.2900000000009</v>
      </c>
      <c r="UE557" s="25">
        <f t="shared" si="3043"/>
        <v>9241.2900000000009</v>
      </c>
      <c r="UF557" s="51"/>
      <c r="UG557" s="51"/>
      <c r="UH557" s="51"/>
      <c r="UI557" s="25">
        <f t="shared" si="2770"/>
        <v>0</v>
      </c>
      <c r="UJ557" s="25">
        <f t="shared" si="2771"/>
        <v>0</v>
      </c>
      <c r="UK557" s="25">
        <f t="shared" si="2772"/>
        <v>0</v>
      </c>
      <c r="UL557" s="30">
        <v>26</v>
      </c>
      <c r="UM557" s="30">
        <v>26</v>
      </c>
      <c r="UN557" s="30">
        <v>26</v>
      </c>
      <c r="UO557" s="51"/>
      <c r="UP557" s="51"/>
      <c r="UQ557" s="51"/>
      <c r="UR557" s="25">
        <f t="shared" si="3044"/>
        <v>555631.69999999995</v>
      </c>
      <c r="US557" s="25">
        <f t="shared" si="3045"/>
        <v>555631.69999999995</v>
      </c>
      <c r="UT557" s="25">
        <f t="shared" si="3046"/>
        <v>555631.69999999995</v>
      </c>
      <c r="UU557" s="51"/>
      <c r="UV557" s="51"/>
      <c r="UW557" s="51"/>
      <c r="UX557" s="25">
        <f t="shared" si="3047"/>
        <v>11076.18</v>
      </c>
      <c r="UY557" s="25">
        <f t="shared" si="3048"/>
        <v>8959.67</v>
      </c>
      <c r="UZ557" s="25">
        <f t="shared" si="3049"/>
        <v>8959.67</v>
      </c>
      <c r="VA557" s="51"/>
      <c r="VB557" s="51"/>
      <c r="VC557" s="51"/>
      <c r="VD557" s="25">
        <f t="shared" si="2773"/>
        <v>287980.68</v>
      </c>
      <c r="VE557" s="25">
        <f t="shared" si="2774"/>
        <v>232951.42</v>
      </c>
      <c r="VF557" s="25">
        <f t="shared" si="2775"/>
        <v>232951.42</v>
      </c>
      <c r="VG557" s="30"/>
      <c r="VH557" s="30"/>
      <c r="VI557" s="30"/>
      <c r="VJ557" s="51"/>
      <c r="VK557" s="51"/>
      <c r="VL557" s="51"/>
      <c r="VM557" s="25">
        <f t="shared" si="3050"/>
        <v>0</v>
      </c>
      <c r="VN557" s="25">
        <f t="shared" si="3051"/>
        <v>0</v>
      </c>
      <c r="VO557" s="25">
        <f t="shared" si="3052"/>
        <v>0</v>
      </c>
      <c r="VP557" s="51"/>
      <c r="VQ557" s="51"/>
      <c r="VR557" s="51"/>
      <c r="VS557" s="25">
        <f t="shared" si="3053"/>
        <v>0</v>
      </c>
      <c r="VT557" s="25">
        <f t="shared" si="3054"/>
        <v>0</v>
      </c>
      <c r="VU557" s="25">
        <f t="shared" si="3055"/>
        <v>0</v>
      </c>
      <c r="VV557" s="51"/>
      <c r="VW557" s="51"/>
      <c r="VX557" s="51"/>
      <c r="VY557" s="25">
        <f t="shared" si="2776"/>
        <v>0</v>
      </c>
      <c r="VZ557" s="25">
        <f t="shared" si="2777"/>
        <v>0</v>
      </c>
      <c r="WA557" s="25">
        <f t="shared" si="2778"/>
        <v>0</v>
      </c>
      <c r="WB557" s="30"/>
      <c r="WC557" s="30"/>
      <c r="WD557" s="30"/>
      <c r="WE557" s="51"/>
      <c r="WF557" s="51"/>
      <c r="WG557" s="51"/>
      <c r="WH557" s="25">
        <f t="shared" si="3056"/>
        <v>0</v>
      </c>
      <c r="WI557" s="25">
        <f t="shared" si="3057"/>
        <v>0</v>
      </c>
      <c r="WJ557" s="25">
        <f t="shared" si="3058"/>
        <v>0</v>
      </c>
      <c r="WK557" s="51"/>
      <c r="WL557" s="51"/>
      <c r="WM557" s="51"/>
      <c r="WN557" s="25">
        <f t="shared" si="3059"/>
        <v>8401.31</v>
      </c>
      <c r="WO557" s="25">
        <f t="shared" si="3060"/>
        <v>8693.17</v>
      </c>
      <c r="WP557" s="25">
        <f t="shared" si="3061"/>
        <v>8693.17</v>
      </c>
      <c r="WQ557" s="51"/>
      <c r="WR557" s="51"/>
      <c r="WS557" s="51"/>
      <c r="WT557" s="25">
        <f t="shared" si="2779"/>
        <v>0</v>
      </c>
      <c r="WU557" s="25">
        <f t="shared" si="2780"/>
        <v>0</v>
      </c>
      <c r="WV557" s="25">
        <f t="shared" si="2781"/>
        <v>0</v>
      </c>
      <c r="WW557" s="30"/>
      <c r="WX557" s="30"/>
      <c r="WY557" s="30"/>
      <c r="WZ557" s="51"/>
      <c r="XA557" s="51"/>
      <c r="XB557" s="51"/>
      <c r="XC557" s="25">
        <f t="shared" si="3062"/>
        <v>0</v>
      </c>
      <c r="XD557" s="25">
        <f t="shared" si="3063"/>
        <v>0</v>
      </c>
      <c r="XE557" s="25">
        <f t="shared" si="3064"/>
        <v>0</v>
      </c>
      <c r="XF557" s="51"/>
      <c r="XG557" s="51"/>
      <c r="XH557" s="51"/>
      <c r="XI557" s="25">
        <f t="shared" si="3065"/>
        <v>8270.07</v>
      </c>
      <c r="XJ557" s="25">
        <f t="shared" si="3066"/>
        <v>8525.44</v>
      </c>
      <c r="XK557" s="25">
        <f t="shared" si="3067"/>
        <v>8525.44</v>
      </c>
      <c r="XL557" s="51"/>
      <c r="XM557" s="51"/>
      <c r="XN557" s="51"/>
      <c r="XO557" s="25">
        <f t="shared" si="2782"/>
        <v>0</v>
      </c>
      <c r="XP557" s="25">
        <f t="shared" si="2783"/>
        <v>0</v>
      </c>
      <c r="XQ557" s="25">
        <f t="shared" si="2784"/>
        <v>0</v>
      </c>
      <c r="XR557" s="30"/>
      <c r="XS557" s="30"/>
      <c r="XT557" s="30"/>
      <c r="XU557" s="51"/>
      <c r="XV557" s="51"/>
      <c r="XW557" s="51"/>
      <c r="XX557" s="25">
        <f t="shared" si="3068"/>
        <v>0</v>
      </c>
      <c r="XY557" s="25">
        <f t="shared" si="3069"/>
        <v>0</v>
      </c>
      <c r="XZ557" s="25">
        <f t="shared" si="3070"/>
        <v>0</v>
      </c>
      <c r="YA557" s="51"/>
      <c r="YB557" s="51"/>
      <c r="YC557" s="51"/>
      <c r="YD557" s="25">
        <f t="shared" si="3071"/>
        <v>7886.42</v>
      </c>
      <c r="YE557" s="25">
        <f t="shared" si="3072"/>
        <v>8133.3</v>
      </c>
      <c r="YF557" s="25">
        <f t="shared" si="3073"/>
        <v>8133.3</v>
      </c>
      <c r="YG557" s="51"/>
      <c r="YH557" s="51"/>
      <c r="YI557" s="51"/>
      <c r="YJ557" s="25">
        <f t="shared" si="2785"/>
        <v>0</v>
      </c>
      <c r="YK557" s="25">
        <f t="shared" si="2786"/>
        <v>0</v>
      </c>
      <c r="YL557" s="25">
        <f t="shared" si="2787"/>
        <v>0</v>
      </c>
      <c r="YM557" s="30"/>
      <c r="YN557" s="30"/>
      <c r="YO557" s="30"/>
      <c r="YP557" s="51"/>
      <c r="YQ557" s="51"/>
      <c r="YR557" s="51"/>
      <c r="YS557" s="25">
        <f t="shared" si="3074"/>
        <v>0</v>
      </c>
      <c r="YT557" s="25">
        <f t="shared" si="3075"/>
        <v>0</v>
      </c>
      <c r="YU557" s="25">
        <f t="shared" si="3076"/>
        <v>0</v>
      </c>
      <c r="YV557" s="51"/>
      <c r="YW557" s="51"/>
      <c r="YX557" s="51"/>
      <c r="YY557" s="25">
        <f t="shared" si="3077"/>
        <v>8721.0400000000009</v>
      </c>
      <c r="YZ557" s="25">
        <f t="shared" si="3078"/>
        <v>9004.24</v>
      </c>
      <c r="ZA557" s="25">
        <f t="shared" si="3079"/>
        <v>9004.24</v>
      </c>
      <c r="ZB557" s="51"/>
      <c r="ZC557" s="51"/>
      <c r="ZD557" s="51"/>
      <c r="ZE557" s="25">
        <f t="shared" si="2788"/>
        <v>0</v>
      </c>
      <c r="ZF557" s="25">
        <f t="shared" si="2789"/>
        <v>0</v>
      </c>
      <c r="ZG557" s="25">
        <f t="shared" si="2790"/>
        <v>0</v>
      </c>
      <c r="ZH557" s="30"/>
      <c r="ZI557" s="30"/>
      <c r="ZJ557" s="30"/>
      <c r="ZK557" s="51"/>
      <c r="ZL557" s="51"/>
      <c r="ZM557" s="51"/>
      <c r="ZN557" s="25">
        <f t="shared" si="3080"/>
        <v>0</v>
      </c>
      <c r="ZO557" s="25">
        <f t="shared" si="3081"/>
        <v>0</v>
      </c>
      <c r="ZP557" s="25">
        <f t="shared" si="3082"/>
        <v>0</v>
      </c>
      <c r="ZQ557" s="51"/>
      <c r="ZR557" s="51"/>
      <c r="ZS557" s="51"/>
      <c r="ZT557" s="25">
        <f t="shared" si="3083"/>
        <v>8313.73</v>
      </c>
      <c r="ZU557" s="25">
        <f t="shared" si="3084"/>
        <v>8577.56</v>
      </c>
      <c r="ZV557" s="25">
        <f t="shared" si="3085"/>
        <v>8577.56</v>
      </c>
      <c r="ZW557" s="51"/>
      <c r="ZX557" s="51"/>
      <c r="ZY557" s="51"/>
      <c r="ZZ557" s="25">
        <f t="shared" si="2791"/>
        <v>0</v>
      </c>
      <c r="AAA557" s="25">
        <f t="shared" si="2792"/>
        <v>0</v>
      </c>
      <c r="AAB557" s="25">
        <f t="shared" si="2793"/>
        <v>0</v>
      </c>
      <c r="AAC557" s="30"/>
      <c r="AAD557" s="30"/>
      <c r="AAE557" s="30"/>
      <c r="AAF557" s="51"/>
      <c r="AAG557" s="51"/>
      <c r="AAH557" s="51"/>
      <c r="AAI557" s="25">
        <f t="shared" si="3086"/>
        <v>0</v>
      </c>
      <c r="AAJ557" s="25">
        <f t="shared" si="3087"/>
        <v>0</v>
      </c>
      <c r="AAK557" s="25">
        <f t="shared" si="3088"/>
        <v>0</v>
      </c>
      <c r="AAL557" s="51"/>
      <c r="AAM557" s="51"/>
      <c r="AAN557" s="51"/>
      <c r="AAO557" s="25">
        <f t="shared" si="3089"/>
        <v>10904.25</v>
      </c>
      <c r="AAP557" s="25">
        <f t="shared" si="3090"/>
        <v>11259.81</v>
      </c>
      <c r="AAQ557" s="25">
        <f t="shared" si="3091"/>
        <v>11259.81</v>
      </c>
      <c r="AAR557" s="51"/>
      <c r="AAS557" s="51"/>
      <c r="AAT557" s="51"/>
      <c r="AAU557" s="25">
        <f t="shared" si="2794"/>
        <v>0</v>
      </c>
      <c r="AAV557" s="25">
        <f t="shared" si="2795"/>
        <v>0</v>
      </c>
      <c r="AAW557" s="25">
        <f t="shared" si="2796"/>
        <v>0</v>
      </c>
      <c r="AAX557" s="30"/>
      <c r="AAY557" s="30"/>
      <c r="AAZ557" s="30"/>
      <c r="ABA557" s="51"/>
      <c r="ABB557" s="51"/>
      <c r="ABC557" s="51"/>
      <c r="ABD557" s="25">
        <f t="shared" si="3092"/>
        <v>0</v>
      </c>
      <c r="ABE557" s="25">
        <f t="shared" si="3093"/>
        <v>0</v>
      </c>
      <c r="ABF557" s="25">
        <f t="shared" si="3094"/>
        <v>0</v>
      </c>
      <c r="ABG557" s="51"/>
      <c r="ABH557" s="51"/>
      <c r="ABI557" s="51"/>
      <c r="ABJ557" s="25">
        <f t="shared" si="3095"/>
        <v>7096.06</v>
      </c>
      <c r="ABK557" s="25">
        <f t="shared" si="3096"/>
        <v>7298.62</v>
      </c>
      <c r="ABL557" s="25">
        <f t="shared" si="3097"/>
        <v>7298.62</v>
      </c>
      <c r="ABM557" s="51"/>
      <c r="ABN557" s="51"/>
      <c r="ABO557" s="51"/>
      <c r="ABP557" s="25">
        <f t="shared" si="2797"/>
        <v>0</v>
      </c>
      <c r="ABQ557" s="25">
        <f t="shared" si="2798"/>
        <v>0</v>
      </c>
      <c r="ABR557" s="25">
        <f t="shared" si="2799"/>
        <v>0</v>
      </c>
      <c r="ABS557" s="30"/>
      <c r="ABT557" s="30"/>
      <c r="ABU557" s="30"/>
      <c r="ABV557" s="51"/>
      <c r="ABW557" s="51"/>
      <c r="ABX557" s="51"/>
      <c r="ABY557" s="25">
        <f t="shared" si="3098"/>
        <v>0</v>
      </c>
      <c r="ABZ557" s="25">
        <f t="shared" si="3099"/>
        <v>0</v>
      </c>
      <c r="ACA557" s="25">
        <f t="shared" si="3100"/>
        <v>0</v>
      </c>
      <c r="ACB557" s="51"/>
      <c r="ACC557" s="51"/>
      <c r="ACD557" s="51"/>
      <c r="ACE557" s="25">
        <f t="shared" si="3101"/>
        <v>8462.5300000000007</v>
      </c>
      <c r="ACF557" s="25">
        <f t="shared" si="3102"/>
        <v>8730.25</v>
      </c>
      <c r="ACG557" s="25">
        <f t="shared" si="3103"/>
        <v>8730.25</v>
      </c>
      <c r="ACH557" s="51"/>
      <c r="ACI557" s="51"/>
      <c r="ACJ557" s="51"/>
      <c r="ACK557" s="25">
        <f t="shared" si="2800"/>
        <v>0</v>
      </c>
      <c r="ACL557" s="25">
        <f t="shared" si="2801"/>
        <v>0</v>
      </c>
      <c r="ACM557" s="25">
        <f t="shared" si="2802"/>
        <v>0</v>
      </c>
      <c r="ACN557" s="30"/>
      <c r="ACO557" s="30"/>
      <c r="ACP557" s="30"/>
      <c r="ACQ557" s="51"/>
      <c r="ACR557" s="51"/>
      <c r="ACS557" s="51"/>
      <c r="ACT557" s="25">
        <f t="shared" si="3104"/>
        <v>0</v>
      </c>
      <c r="ACU557" s="25">
        <f t="shared" si="3105"/>
        <v>0</v>
      </c>
      <c r="ACV557" s="25">
        <f t="shared" si="3106"/>
        <v>0</v>
      </c>
      <c r="ACW557" s="51"/>
      <c r="ACX557" s="51"/>
      <c r="ACY557" s="51"/>
      <c r="ACZ557" s="25">
        <f t="shared" si="3107"/>
        <v>9093.4500000000007</v>
      </c>
      <c r="ADA557" s="25">
        <f t="shared" si="3108"/>
        <v>9386.7099999999991</v>
      </c>
      <c r="ADB557" s="25">
        <f t="shared" si="3109"/>
        <v>9386.7099999999991</v>
      </c>
      <c r="ADC557" s="51"/>
      <c r="ADD557" s="51"/>
      <c r="ADE557" s="51"/>
      <c r="ADF557" s="25">
        <f t="shared" si="2803"/>
        <v>0</v>
      </c>
      <c r="ADG557" s="25">
        <f t="shared" si="2804"/>
        <v>0</v>
      </c>
      <c r="ADH557" s="25">
        <f t="shared" si="2805"/>
        <v>0</v>
      </c>
      <c r="ADI557" s="123"/>
      <c r="ADJ557" s="123"/>
      <c r="ADK557" s="123"/>
      <c r="ADL557" s="51"/>
      <c r="ADM557" s="51"/>
      <c r="ADN557" s="51"/>
      <c r="ADO557" s="25">
        <f t="shared" si="3110"/>
        <v>0</v>
      </c>
      <c r="ADP557" s="25">
        <f t="shared" si="3111"/>
        <v>0</v>
      </c>
      <c r="ADQ557" s="25">
        <f t="shared" si="3112"/>
        <v>0</v>
      </c>
      <c r="ADR557" s="51"/>
      <c r="ADS557" s="51"/>
      <c r="ADT557" s="51"/>
      <c r="ADU557" s="25">
        <f t="shared" si="3113"/>
        <v>6237.91</v>
      </c>
      <c r="ADV557" s="25">
        <f t="shared" si="3114"/>
        <v>7804.93</v>
      </c>
      <c r="ADW557" s="25">
        <f t="shared" si="3115"/>
        <v>7804.93</v>
      </c>
      <c r="ADX557" s="51"/>
      <c r="ADY557" s="51"/>
      <c r="ADZ557" s="51"/>
      <c r="AEA557" s="25">
        <f t="shared" si="2806"/>
        <v>0</v>
      </c>
      <c r="AEB557" s="25">
        <f t="shared" si="2807"/>
        <v>0</v>
      </c>
      <c r="AEC557" s="25">
        <f t="shared" si="2808"/>
        <v>0</v>
      </c>
      <c r="AED557" s="30"/>
      <c r="AEE557" s="30"/>
      <c r="AEF557" s="30"/>
      <c r="AEG557" s="51"/>
      <c r="AEH557" s="51"/>
      <c r="AEI557" s="51"/>
      <c r="AEJ557" s="25">
        <f t="shared" si="3116"/>
        <v>0</v>
      </c>
      <c r="AEK557" s="25">
        <f t="shared" si="3117"/>
        <v>0</v>
      </c>
      <c r="AEL557" s="25">
        <f t="shared" si="3118"/>
        <v>0</v>
      </c>
      <c r="AEM557" s="51"/>
      <c r="AEN557" s="51"/>
      <c r="AEO557" s="51"/>
      <c r="AEP557" s="25">
        <f t="shared" si="3119"/>
        <v>9675.48</v>
      </c>
      <c r="AEQ557" s="25">
        <f t="shared" si="3120"/>
        <v>9967.2900000000009</v>
      </c>
      <c r="AER557" s="25">
        <f t="shared" si="3121"/>
        <v>9967.2900000000009</v>
      </c>
      <c r="AES557" s="51"/>
      <c r="AET557" s="51"/>
      <c r="AEU557" s="51"/>
      <c r="AEV557" s="25">
        <f t="shared" si="2809"/>
        <v>0</v>
      </c>
      <c r="AEW557" s="25">
        <f t="shared" si="2810"/>
        <v>0</v>
      </c>
      <c r="AEX557" s="25">
        <f t="shared" si="2811"/>
        <v>0</v>
      </c>
      <c r="AEY557" s="30"/>
      <c r="AEZ557" s="30"/>
      <c r="AFA557" s="30"/>
      <c r="AFB557" s="51"/>
      <c r="AFC557" s="51"/>
      <c r="AFD557" s="51"/>
      <c r="AFE557" s="25">
        <f t="shared" si="3122"/>
        <v>0</v>
      </c>
      <c r="AFF557" s="25">
        <f t="shared" si="3123"/>
        <v>0</v>
      </c>
      <c r="AFG557" s="25">
        <f t="shared" si="3124"/>
        <v>0</v>
      </c>
      <c r="AFH557" s="51"/>
      <c r="AFI557" s="51"/>
      <c r="AFJ557" s="51"/>
      <c r="AFK557" s="25">
        <f t="shared" si="3125"/>
        <v>9496.9</v>
      </c>
      <c r="AFL557" s="25">
        <f t="shared" si="3126"/>
        <v>9839.7199999999993</v>
      </c>
      <c r="AFM557" s="25">
        <f t="shared" si="3127"/>
        <v>9839.7199999999993</v>
      </c>
      <c r="AFN557" s="51"/>
      <c r="AFO557" s="51"/>
      <c r="AFP557" s="51"/>
      <c r="AFQ557" s="25">
        <f t="shared" si="2812"/>
        <v>0</v>
      </c>
      <c r="AFR557" s="25">
        <f t="shared" si="2813"/>
        <v>0</v>
      </c>
      <c r="AFS557" s="25">
        <f t="shared" si="2814"/>
        <v>0</v>
      </c>
      <c r="AFT557" s="30"/>
      <c r="AFU557" s="30"/>
      <c r="AFV557" s="30"/>
      <c r="AFW557" s="51"/>
      <c r="AFX557" s="51"/>
      <c r="AFY557" s="51"/>
      <c r="AFZ557" s="25">
        <f t="shared" si="3128"/>
        <v>0</v>
      </c>
      <c r="AGA557" s="25">
        <f t="shared" si="3129"/>
        <v>0</v>
      </c>
      <c r="AGB557" s="25">
        <f t="shared" si="3130"/>
        <v>0</v>
      </c>
      <c r="AGC557" s="51"/>
      <c r="AGD557" s="51"/>
      <c r="AGE557" s="51"/>
      <c r="AGF557" s="25">
        <f t="shared" si="3131"/>
        <v>10095.08</v>
      </c>
      <c r="AGG557" s="25">
        <f t="shared" si="3132"/>
        <v>10425.18</v>
      </c>
      <c r="AGH557" s="25">
        <f t="shared" si="3133"/>
        <v>10425.18</v>
      </c>
      <c r="AGI557" s="51"/>
      <c r="AGJ557" s="51"/>
      <c r="AGK557" s="51"/>
      <c r="AGL557" s="25">
        <f t="shared" si="2815"/>
        <v>0</v>
      </c>
      <c r="AGM557" s="25">
        <f t="shared" si="2816"/>
        <v>0</v>
      </c>
      <c r="AGN557" s="25">
        <f t="shared" si="2817"/>
        <v>0</v>
      </c>
      <c r="AGO557" s="30"/>
      <c r="AGP557" s="30"/>
      <c r="AGQ557" s="30"/>
      <c r="AGR557" s="51"/>
      <c r="AGS557" s="51"/>
      <c r="AGT557" s="51"/>
      <c r="AGU557" s="25">
        <f t="shared" si="3134"/>
        <v>0</v>
      </c>
      <c r="AGV557" s="25">
        <f t="shared" si="3135"/>
        <v>0</v>
      </c>
      <c r="AGW557" s="25">
        <f t="shared" si="3136"/>
        <v>0</v>
      </c>
      <c r="AGX557" s="51"/>
      <c r="AGY557" s="51"/>
      <c r="AGZ557" s="51"/>
      <c r="AHA557" s="25">
        <f t="shared" si="3137"/>
        <v>14032.31</v>
      </c>
      <c r="AHB557" s="25">
        <f t="shared" si="3138"/>
        <v>14521.52</v>
      </c>
      <c r="AHC557" s="25">
        <f t="shared" si="3139"/>
        <v>14521.52</v>
      </c>
      <c r="AHD557" s="51"/>
      <c r="AHE557" s="51"/>
      <c r="AHF557" s="51"/>
      <c r="AHG557" s="25">
        <f t="shared" si="2818"/>
        <v>0</v>
      </c>
      <c r="AHH557" s="25">
        <f t="shared" si="2819"/>
        <v>0</v>
      </c>
      <c r="AHI557" s="25">
        <f t="shared" si="2820"/>
        <v>0</v>
      </c>
      <c r="AHJ557" s="30"/>
      <c r="AHK557" s="30"/>
      <c r="AHL557" s="30"/>
      <c r="AHM557" s="51"/>
      <c r="AHN557" s="51"/>
      <c r="AHO557" s="51"/>
      <c r="AHP557" s="25">
        <f t="shared" si="3140"/>
        <v>0</v>
      </c>
      <c r="AHQ557" s="25">
        <f t="shared" si="3141"/>
        <v>0</v>
      </c>
      <c r="AHR557" s="25">
        <f t="shared" si="3142"/>
        <v>0</v>
      </c>
      <c r="AHS557" s="51"/>
      <c r="AHT557" s="51"/>
      <c r="AHU557" s="51"/>
      <c r="AHV557" s="25">
        <f t="shared" si="3143"/>
        <v>8875.23</v>
      </c>
      <c r="AHW557" s="25">
        <f t="shared" si="3144"/>
        <v>9172.44</v>
      </c>
      <c r="AHX557" s="25">
        <f t="shared" si="3145"/>
        <v>9172.44</v>
      </c>
      <c r="AHY557" s="51"/>
      <c r="AHZ557" s="51"/>
      <c r="AIA557" s="51"/>
      <c r="AIB557" s="25">
        <f t="shared" si="2821"/>
        <v>0</v>
      </c>
      <c r="AIC557" s="25">
        <f t="shared" si="2822"/>
        <v>0</v>
      </c>
      <c r="AID557" s="25">
        <f t="shared" si="2823"/>
        <v>0</v>
      </c>
      <c r="AIE557" s="30"/>
      <c r="AIF557" s="30"/>
      <c r="AIG557" s="30"/>
      <c r="AIH557" s="51"/>
      <c r="AII557" s="51"/>
      <c r="AIJ557" s="51"/>
      <c r="AIK557" s="25">
        <f t="shared" si="3146"/>
        <v>0</v>
      </c>
      <c r="AIL557" s="25">
        <f t="shared" si="3147"/>
        <v>0</v>
      </c>
      <c r="AIM557" s="25">
        <f t="shared" si="3148"/>
        <v>0</v>
      </c>
      <c r="AIN557" s="51"/>
      <c r="AIO557" s="51"/>
      <c r="AIP557" s="51"/>
      <c r="AIQ557" s="25">
        <f t="shared" si="3149"/>
        <v>0</v>
      </c>
      <c r="AIR557" s="25">
        <f t="shared" si="3150"/>
        <v>0</v>
      </c>
      <c r="AIS557" s="25">
        <f t="shared" si="3151"/>
        <v>0</v>
      </c>
      <c r="AIT557" s="51"/>
      <c r="AIU557" s="51"/>
      <c r="AIV557" s="51"/>
      <c r="AIW557" s="25">
        <f t="shared" si="2824"/>
        <v>0</v>
      </c>
      <c r="AIX557" s="25">
        <f t="shared" si="2825"/>
        <v>0</v>
      </c>
      <c r="AIY557" s="25">
        <f t="shared" si="2826"/>
        <v>0</v>
      </c>
      <c r="AIZ557" s="30"/>
      <c r="AJA557" s="30"/>
      <c r="AJB557" s="30"/>
      <c r="AJC557" s="51"/>
      <c r="AJD557" s="51"/>
      <c r="AJE557" s="51"/>
      <c r="AJF557" s="25">
        <f t="shared" si="3152"/>
        <v>0</v>
      </c>
      <c r="AJG557" s="25">
        <f t="shared" si="3153"/>
        <v>0</v>
      </c>
      <c r="AJH557" s="25">
        <f t="shared" si="3154"/>
        <v>0</v>
      </c>
      <c r="AJI557" s="51"/>
      <c r="AJJ557" s="51"/>
      <c r="AJK557" s="51"/>
      <c r="AJL557" s="25">
        <f t="shared" si="3155"/>
        <v>9505.25</v>
      </c>
      <c r="AJM557" s="25">
        <f t="shared" si="3156"/>
        <v>9814.18</v>
      </c>
      <c r="AJN557" s="25">
        <f t="shared" si="3157"/>
        <v>9814.18</v>
      </c>
      <c r="AJO557" s="51"/>
      <c r="AJP557" s="51"/>
      <c r="AJQ557" s="51"/>
      <c r="AJR557" s="25">
        <f t="shared" si="2827"/>
        <v>0</v>
      </c>
      <c r="AJS557" s="25">
        <f t="shared" si="2828"/>
        <v>0</v>
      </c>
      <c r="AJT557" s="25">
        <f t="shared" si="2829"/>
        <v>0</v>
      </c>
      <c r="AJU557" s="30"/>
      <c r="AJV557" s="30"/>
      <c r="AJW557" s="30"/>
      <c r="AJX557" s="51"/>
      <c r="AJY557" s="51"/>
      <c r="AJZ557" s="51"/>
      <c r="AKA557" s="25">
        <f t="shared" si="3158"/>
        <v>0</v>
      </c>
      <c r="AKB557" s="25">
        <f t="shared" si="3159"/>
        <v>0</v>
      </c>
      <c r="AKC557" s="25">
        <f t="shared" si="3160"/>
        <v>0</v>
      </c>
      <c r="AKD557" s="51"/>
      <c r="AKE557" s="51"/>
      <c r="AKF557" s="51"/>
      <c r="AKG557" s="25">
        <f t="shared" si="3161"/>
        <v>9336.49</v>
      </c>
      <c r="AKH557" s="25">
        <f t="shared" si="3162"/>
        <v>9650</v>
      </c>
      <c r="AKI557" s="25">
        <f t="shared" si="3163"/>
        <v>9650</v>
      </c>
      <c r="AKJ557" s="51"/>
      <c r="AKK557" s="51"/>
      <c r="AKL557" s="51"/>
      <c r="AKM557" s="25">
        <f t="shared" si="2830"/>
        <v>0</v>
      </c>
      <c r="AKN557" s="25">
        <f t="shared" si="2831"/>
        <v>0</v>
      </c>
      <c r="AKO557" s="25">
        <f t="shared" si="2832"/>
        <v>0</v>
      </c>
      <c r="AKP557" s="30"/>
      <c r="AKQ557" s="30"/>
      <c r="AKR557" s="30"/>
      <c r="AKS557" s="51"/>
      <c r="AKT557" s="51"/>
      <c r="AKU557" s="51"/>
      <c r="AKV557" s="25">
        <f t="shared" si="3164"/>
        <v>0</v>
      </c>
      <c r="AKW557" s="25">
        <f t="shared" si="3165"/>
        <v>0</v>
      </c>
      <c r="AKX557" s="25">
        <f t="shared" si="3166"/>
        <v>0</v>
      </c>
      <c r="AKY557" s="51"/>
      <c r="AKZ557" s="51"/>
      <c r="ALA557" s="51"/>
      <c r="ALB557" s="25">
        <f t="shared" si="3167"/>
        <v>9255.84</v>
      </c>
      <c r="ALC557" s="25">
        <f t="shared" si="3168"/>
        <v>9559.81</v>
      </c>
      <c r="ALD557" s="25">
        <f t="shared" si="3169"/>
        <v>9559.81</v>
      </c>
      <c r="ALE557" s="51"/>
      <c r="ALF557" s="51"/>
      <c r="ALG557" s="51"/>
      <c r="ALH557" s="25">
        <f t="shared" si="2833"/>
        <v>0</v>
      </c>
      <c r="ALI557" s="25">
        <f t="shared" si="2834"/>
        <v>0</v>
      </c>
      <c r="ALJ557" s="25">
        <f t="shared" si="2835"/>
        <v>0</v>
      </c>
      <c r="ALK557" s="30"/>
      <c r="ALL557" s="30"/>
      <c r="ALM557" s="30"/>
      <c r="ALN557" s="51"/>
      <c r="ALO557" s="51"/>
      <c r="ALP557" s="51"/>
      <c r="ALQ557" s="25">
        <f t="shared" si="3170"/>
        <v>0</v>
      </c>
      <c r="ALR557" s="25">
        <f t="shared" si="3171"/>
        <v>0</v>
      </c>
      <c r="ALS557" s="25">
        <f t="shared" si="3172"/>
        <v>0</v>
      </c>
      <c r="ALT557" s="51"/>
      <c r="ALU557" s="51"/>
      <c r="ALV557" s="51"/>
      <c r="ALW557" s="25">
        <f t="shared" si="3173"/>
        <v>10864.22</v>
      </c>
      <c r="ALX557" s="25">
        <f t="shared" si="3174"/>
        <v>11206.83</v>
      </c>
      <c r="ALY557" s="25">
        <f t="shared" si="3175"/>
        <v>11206.83</v>
      </c>
      <c r="ALZ557" s="51"/>
      <c r="AMA557" s="51"/>
      <c r="AMB557" s="51"/>
      <c r="AMC557" s="25">
        <f t="shared" si="2836"/>
        <v>0</v>
      </c>
      <c r="AMD557" s="25">
        <f t="shared" si="2837"/>
        <v>0</v>
      </c>
      <c r="AME557" s="25">
        <f t="shared" si="2838"/>
        <v>0</v>
      </c>
      <c r="AMF557" s="30"/>
      <c r="AMG557" s="30"/>
      <c r="AMH557" s="30"/>
      <c r="AMI557" s="51"/>
      <c r="AMJ557" s="51"/>
      <c r="AMK557" s="51"/>
      <c r="AML557" s="25">
        <f t="shared" si="3176"/>
        <v>0</v>
      </c>
      <c r="AMM557" s="25">
        <f t="shared" si="3177"/>
        <v>0</v>
      </c>
      <c r="AMN557" s="25">
        <f t="shared" si="3178"/>
        <v>0</v>
      </c>
      <c r="AMO557" s="51"/>
      <c r="AMP557" s="51"/>
      <c r="AMQ557" s="51"/>
      <c r="AMR557" s="25">
        <f t="shared" si="3179"/>
        <v>9162.2099999999991</v>
      </c>
      <c r="AMS557" s="25">
        <f t="shared" si="3180"/>
        <v>9446.42</v>
      </c>
      <c r="AMT557" s="25">
        <f t="shared" si="3181"/>
        <v>9446.42</v>
      </c>
      <c r="AMU557" s="51"/>
      <c r="AMV557" s="51"/>
      <c r="AMW557" s="51"/>
      <c r="AMX557" s="25">
        <f t="shared" si="2839"/>
        <v>0</v>
      </c>
      <c r="AMY557" s="25">
        <f t="shared" si="2840"/>
        <v>0</v>
      </c>
      <c r="AMZ557" s="25">
        <f t="shared" si="2841"/>
        <v>0</v>
      </c>
      <c r="ANA557" s="30"/>
      <c r="ANB557" s="30"/>
      <c r="ANC557" s="30"/>
      <c r="AND557" s="51"/>
      <c r="ANE557" s="51"/>
      <c r="ANF557" s="51"/>
      <c r="ANG557" s="25">
        <f t="shared" si="3182"/>
        <v>0</v>
      </c>
      <c r="ANH557" s="25">
        <f t="shared" si="3183"/>
        <v>0</v>
      </c>
      <c r="ANI557" s="25">
        <f t="shared" si="3184"/>
        <v>0</v>
      </c>
      <c r="ANJ557" s="51"/>
      <c r="ANK557" s="51"/>
      <c r="ANL557" s="51"/>
      <c r="ANM557" s="25">
        <f t="shared" si="3185"/>
        <v>9945.2999999999993</v>
      </c>
      <c r="ANN557" s="25">
        <f t="shared" si="3186"/>
        <v>0</v>
      </c>
      <c r="ANO557" s="25">
        <f t="shared" si="3187"/>
        <v>0</v>
      </c>
      <c r="ANP557" s="51"/>
      <c r="ANQ557" s="51"/>
      <c r="ANR557" s="51"/>
      <c r="ANS557" s="25">
        <f t="shared" si="2842"/>
        <v>0</v>
      </c>
      <c r="ANT557" s="25">
        <f t="shared" si="2843"/>
        <v>0</v>
      </c>
      <c r="ANU557" s="25">
        <f t="shared" si="2844"/>
        <v>0</v>
      </c>
      <c r="ANV557" s="30"/>
      <c r="ANW557" s="30"/>
      <c r="ANX557" s="30"/>
      <c r="ANY557" s="51"/>
      <c r="ANZ557" s="51"/>
      <c r="AOA557" s="51"/>
      <c r="AOB557" s="25">
        <f t="shared" si="3188"/>
        <v>0</v>
      </c>
      <c r="AOC557" s="25">
        <f t="shared" si="3189"/>
        <v>0</v>
      </c>
      <c r="AOD557" s="25">
        <f t="shared" si="3190"/>
        <v>0</v>
      </c>
      <c r="AOE557" s="51"/>
      <c r="AOF557" s="51"/>
      <c r="AOG557" s="51"/>
      <c r="AOH557" s="25">
        <f t="shared" si="3191"/>
        <v>9488.69</v>
      </c>
      <c r="AOI557" s="25">
        <f t="shared" si="3192"/>
        <v>9784.5300000000007</v>
      </c>
      <c r="AOJ557" s="25">
        <f t="shared" si="3193"/>
        <v>9784.5300000000007</v>
      </c>
      <c r="AOK557" s="51"/>
      <c r="AOL557" s="51"/>
      <c r="AOM557" s="51"/>
      <c r="AON557" s="25">
        <f t="shared" si="2845"/>
        <v>0</v>
      </c>
      <c r="AOO557" s="25">
        <f t="shared" si="2846"/>
        <v>0</v>
      </c>
      <c r="AOP557" s="25">
        <f t="shared" si="2847"/>
        <v>0</v>
      </c>
      <c r="AOQ557" s="30"/>
      <c r="AOR557" s="30"/>
      <c r="AOS557" s="30"/>
      <c r="AOT557" s="51"/>
      <c r="AOU557" s="51"/>
      <c r="AOV557" s="51"/>
      <c r="AOW557" s="25">
        <f t="shared" si="3194"/>
        <v>0</v>
      </c>
      <c r="AOX557" s="25">
        <f t="shared" si="3195"/>
        <v>0</v>
      </c>
      <c r="AOY557" s="25">
        <f t="shared" si="3196"/>
        <v>0</v>
      </c>
      <c r="AOZ557" s="51"/>
      <c r="APA557" s="51"/>
      <c r="APB557" s="51"/>
      <c r="APC557" s="25">
        <f t="shared" si="3197"/>
        <v>10812.32</v>
      </c>
      <c r="APD557" s="25">
        <f t="shared" si="3198"/>
        <v>11148.97</v>
      </c>
      <c r="APE557" s="25">
        <f t="shared" si="3199"/>
        <v>11148.97</v>
      </c>
      <c r="APF557" s="51"/>
      <c r="APG557" s="51"/>
      <c r="APH557" s="51"/>
      <c r="API557" s="25">
        <f t="shared" si="2848"/>
        <v>0</v>
      </c>
      <c r="APJ557" s="25">
        <f t="shared" si="2849"/>
        <v>0</v>
      </c>
      <c r="APK557" s="25">
        <f t="shared" si="2850"/>
        <v>0</v>
      </c>
      <c r="APL557" s="30"/>
      <c r="APM557" s="30"/>
      <c r="APN557" s="30"/>
      <c r="APO557" s="51"/>
      <c r="APP557" s="51"/>
      <c r="APQ557" s="51"/>
      <c r="APR557" s="25">
        <f t="shared" si="3200"/>
        <v>0</v>
      </c>
      <c r="APS557" s="25">
        <f t="shared" si="3201"/>
        <v>0</v>
      </c>
      <c r="APT557" s="25">
        <f t="shared" si="3202"/>
        <v>0</v>
      </c>
      <c r="APU557" s="51"/>
      <c r="APV557" s="51"/>
      <c r="APW557" s="51"/>
      <c r="APX557" s="25">
        <f t="shared" si="3203"/>
        <v>9319.68</v>
      </c>
      <c r="APY557" s="25">
        <f t="shared" si="3204"/>
        <v>9622.9699999999993</v>
      </c>
      <c r="APZ557" s="25">
        <f t="shared" si="3205"/>
        <v>9622.9699999999993</v>
      </c>
      <c r="AQA557" s="51"/>
      <c r="AQB557" s="51"/>
      <c r="AQC557" s="51"/>
      <c r="AQD557" s="25">
        <f t="shared" si="2851"/>
        <v>0</v>
      </c>
      <c r="AQE557" s="25">
        <f t="shared" si="2852"/>
        <v>0</v>
      </c>
      <c r="AQF557" s="25">
        <f t="shared" si="2853"/>
        <v>0</v>
      </c>
      <c r="AQG557" s="30"/>
      <c r="AQH557" s="30"/>
      <c r="AQI557" s="30"/>
      <c r="AQJ557" s="51"/>
      <c r="AQK557" s="51"/>
      <c r="AQL557" s="51"/>
      <c r="AQM557" s="25">
        <f t="shared" si="3206"/>
        <v>0</v>
      </c>
      <c r="AQN557" s="25">
        <f t="shared" si="3207"/>
        <v>0</v>
      </c>
      <c r="AQO557" s="25">
        <f t="shared" si="3208"/>
        <v>0</v>
      </c>
      <c r="AQP557" s="51"/>
      <c r="AQQ557" s="51"/>
      <c r="AQR557" s="51"/>
      <c r="AQS557" s="25">
        <f t="shared" si="3209"/>
        <v>8564.7000000000007</v>
      </c>
      <c r="AQT557" s="25">
        <f t="shared" si="3210"/>
        <v>8854.7900000000009</v>
      </c>
      <c r="AQU557" s="25">
        <f t="shared" si="3211"/>
        <v>8854.7900000000009</v>
      </c>
      <c r="AQV557" s="51"/>
      <c r="AQW557" s="51"/>
      <c r="AQX557" s="51"/>
      <c r="AQY557" s="25">
        <f t="shared" si="2854"/>
        <v>0</v>
      </c>
      <c r="AQZ557" s="25">
        <f t="shared" si="2855"/>
        <v>0</v>
      </c>
      <c r="ARA557" s="25">
        <f t="shared" si="2856"/>
        <v>0</v>
      </c>
      <c r="ARB557" s="30"/>
      <c r="ARC557" s="30"/>
      <c r="ARD557" s="30"/>
      <c r="ARE557" s="51"/>
      <c r="ARF557" s="51"/>
      <c r="ARG557" s="51"/>
      <c r="ARH557" s="25">
        <f t="shared" si="3212"/>
        <v>0</v>
      </c>
      <c r="ARI557" s="25">
        <f t="shared" si="3213"/>
        <v>0</v>
      </c>
      <c r="ARJ557" s="25">
        <f t="shared" si="3214"/>
        <v>0</v>
      </c>
      <c r="ARK557" s="51"/>
      <c r="ARL557" s="51"/>
      <c r="ARM557" s="51"/>
      <c r="ARN557" s="25">
        <f t="shared" si="3215"/>
        <v>8753.57</v>
      </c>
      <c r="ARO557" s="25">
        <f t="shared" si="3216"/>
        <v>9008.1299999999992</v>
      </c>
      <c r="ARP557" s="25">
        <f t="shared" si="3217"/>
        <v>9008.1299999999992</v>
      </c>
      <c r="ARQ557" s="51"/>
      <c r="ARR557" s="51"/>
      <c r="ARS557" s="51"/>
      <c r="ART557" s="25">
        <f t="shared" si="2857"/>
        <v>0</v>
      </c>
      <c r="ARU557" s="25">
        <f t="shared" si="2858"/>
        <v>0</v>
      </c>
      <c r="ARV557" s="25">
        <f t="shared" si="2859"/>
        <v>0</v>
      </c>
      <c r="ARW557" s="30"/>
      <c r="ARX557" s="30"/>
      <c r="ARY557" s="30"/>
      <c r="ARZ557" s="51"/>
      <c r="ASA557" s="51"/>
      <c r="ASB557" s="51"/>
      <c r="ASC557" s="25">
        <f t="shared" si="3218"/>
        <v>0</v>
      </c>
      <c r="ASD557" s="25">
        <f t="shared" si="3219"/>
        <v>0</v>
      </c>
      <c r="ASE557" s="25">
        <f t="shared" si="3220"/>
        <v>0</v>
      </c>
      <c r="ASF557" s="51"/>
      <c r="ASG557" s="51"/>
      <c r="ASH557" s="51"/>
      <c r="ASI557" s="25">
        <f t="shared" si="3221"/>
        <v>9363.31</v>
      </c>
      <c r="ASJ557" s="25">
        <f t="shared" si="3222"/>
        <v>8431.51</v>
      </c>
      <c r="ASK557" s="25">
        <f t="shared" si="3223"/>
        <v>8431.51</v>
      </c>
      <c r="ASL557" s="51"/>
      <c r="ASM557" s="51"/>
      <c r="ASN557" s="51"/>
      <c r="ASO557" s="25">
        <f t="shared" si="2860"/>
        <v>0</v>
      </c>
      <c r="ASP557" s="25">
        <f t="shared" si="2861"/>
        <v>0</v>
      </c>
      <c r="ASQ557" s="25">
        <f t="shared" si="2862"/>
        <v>0</v>
      </c>
      <c r="ASR557" s="30"/>
      <c r="ASS557" s="30"/>
      <c r="AST557" s="30"/>
      <c r="ASU557" s="51"/>
      <c r="ASV557" s="51"/>
      <c r="ASW557" s="51"/>
      <c r="ASX557" s="25">
        <f t="shared" si="3224"/>
        <v>0</v>
      </c>
      <c r="ASY557" s="25">
        <f t="shared" si="3225"/>
        <v>0</v>
      </c>
      <c r="ASZ557" s="25">
        <f t="shared" si="3226"/>
        <v>0</v>
      </c>
      <c r="ATA557" s="51"/>
      <c r="ATB557" s="51"/>
      <c r="ATC557" s="51"/>
      <c r="ATD557" s="25">
        <f t="shared" si="3227"/>
        <v>8228.92</v>
      </c>
      <c r="ATE557" s="25">
        <f t="shared" si="3228"/>
        <v>8480.8799999999992</v>
      </c>
      <c r="ATF557" s="25">
        <f t="shared" si="3229"/>
        <v>8480.8799999999992</v>
      </c>
      <c r="ATG557" s="51"/>
      <c r="ATH557" s="51"/>
      <c r="ATI557" s="51"/>
      <c r="ATJ557" s="25">
        <f t="shared" si="2863"/>
        <v>0</v>
      </c>
      <c r="ATK557" s="25">
        <f t="shared" si="2864"/>
        <v>0</v>
      </c>
      <c r="ATL557" s="25">
        <f t="shared" si="2865"/>
        <v>0</v>
      </c>
      <c r="ATM557" s="30"/>
      <c r="ATN557" s="30"/>
      <c r="ATO557" s="30"/>
      <c r="ATP557" s="51"/>
      <c r="ATQ557" s="51"/>
      <c r="ATR557" s="51"/>
      <c r="ATS557" s="25">
        <f t="shared" si="3230"/>
        <v>0</v>
      </c>
      <c r="ATT557" s="25">
        <f t="shared" si="3231"/>
        <v>0</v>
      </c>
      <c r="ATU557" s="25">
        <f t="shared" si="3232"/>
        <v>0</v>
      </c>
      <c r="ATV557" s="51"/>
      <c r="ATW557" s="51"/>
      <c r="ATX557" s="51"/>
      <c r="ATY557" s="25">
        <f t="shared" si="3233"/>
        <v>9210.8700000000008</v>
      </c>
      <c r="ATZ557" s="25">
        <f t="shared" si="3234"/>
        <v>7250.02</v>
      </c>
      <c r="AUA557" s="25">
        <f t="shared" si="3235"/>
        <v>7250.02</v>
      </c>
      <c r="AUB557" s="51"/>
      <c r="AUC557" s="51"/>
      <c r="AUD557" s="51"/>
      <c r="AUE557" s="25">
        <f t="shared" si="2866"/>
        <v>0</v>
      </c>
      <c r="AUF557" s="25">
        <f t="shared" si="2867"/>
        <v>0</v>
      </c>
      <c r="AUG557" s="25">
        <f t="shared" si="2868"/>
        <v>0</v>
      </c>
      <c r="AUH557" s="30"/>
      <c r="AUI557" s="30"/>
      <c r="AUJ557" s="30"/>
      <c r="AUK557" s="51"/>
      <c r="AUL557" s="51"/>
      <c r="AUM557" s="51"/>
      <c r="AUN557" s="25">
        <f t="shared" si="3236"/>
        <v>0</v>
      </c>
      <c r="AUO557" s="25">
        <f t="shared" si="3237"/>
        <v>0</v>
      </c>
      <c r="AUP557" s="25">
        <f t="shared" si="3238"/>
        <v>0</v>
      </c>
      <c r="AUQ557" s="51"/>
      <c r="AUR557" s="51"/>
      <c r="AUS557" s="51"/>
      <c r="AUT557" s="25">
        <f t="shared" si="3239"/>
        <v>9839.93</v>
      </c>
      <c r="AUU557" s="25">
        <f t="shared" si="3240"/>
        <v>7867.69</v>
      </c>
      <c r="AUV557" s="25">
        <f t="shared" si="3241"/>
        <v>7867.69</v>
      </c>
      <c r="AUW557" s="51"/>
      <c r="AUX557" s="51"/>
      <c r="AUY557" s="51"/>
      <c r="AUZ557" s="25">
        <f t="shared" si="2869"/>
        <v>0</v>
      </c>
      <c r="AVA557" s="25">
        <f t="shared" si="2870"/>
        <v>0</v>
      </c>
      <c r="AVB557" s="25">
        <f t="shared" si="2871"/>
        <v>0</v>
      </c>
      <c r="AVC557" s="59">
        <f t="shared" si="2872"/>
        <v>26</v>
      </c>
      <c r="AVD557" s="59">
        <f t="shared" si="2873"/>
        <v>26</v>
      </c>
      <c r="AVE557" s="59">
        <f t="shared" si="2874"/>
        <v>26</v>
      </c>
      <c r="AVF557" s="25">
        <f t="shared" si="2875"/>
        <v>0</v>
      </c>
      <c r="AVG557" s="25">
        <f t="shared" si="2876"/>
        <v>0</v>
      </c>
      <c r="AVH557" s="25">
        <f t="shared" si="2877"/>
        <v>0</v>
      </c>
      <c r="AVI557" s="25">
        <f t="shared" si="2878"/>
        <v>555631.69999999995</v>
      </c>
      <c r="AVJ557" s="25">
        <f t="shared" si="2879"/>
        <v>555631.69999999995</v>
      </c>
      <c r="AVK557" s="25">
        <f t="shared" si="2880"/>
        <v>555631.69999999995</v>
      </c>
      <c r="AVL557" s="51"/>
      <c r="AVM557" s="51"/>
      <c r="AVN557" s="51"/>
      <c r="AVO557" s="25"/>
      <c r="AVP557" s="25"/>
      <c r="AVQ557" s="25"/>
      <c r="AVR557" s="25">
        <f t="shared" si="2881"/>
        <v>0</v>
      </c>
      <c r="AVS557" s="25">
        <f t="shared" si="2882"/>
        <v>0</v>
      </c>
      <c r="AVT557" s="25">
        <f t="shared" si="2883"/>
        <v>0</v>
      </c>
      <c r="AVU557" s="25">
        <f t="shared" si="2884"/>
        <v>287980.68</v>
      </c>
      <c r="AVV557" s="25">
        <f t="shared" si="2885"/>
        <v>232951.42</v>
      </c>
      <c r="AVW557" s="25">
        <f t="shared" si="2886"/>
        <v>232951.42</v>
      </c>
    </row>
    <row r="558" spans="1:1271" ht="36">
      <c r="A558" s="26" t="s">
        <v>187</v>
      </c>
      <c r="B558" s="88" t="s">
        <v>92</v>
      </c>
      <c r="C558" s="5"/>
      <c r="D558" s="99"/>
      <c r="E558" s="77"/>
      <c r="F558" s="38"/>
      <c r="G558" s="38"/>
      <c r="H558" s="38"/>
      <c r="I558" s="25">
        <f t="shared" si="2887"/>
        <v>21370.45</v>
      </c>
      <c r="J558" s="25">
        <f t="shared" si="2887"/>
        <v>21370.45</v>
      </c>
      <c r="K558" s="25">
        <f t="shared" si="2887"/>
        <v>21370.45</v>
      </c>
      <c r="L558" s="30"/>
      <c r="M558" s="30"/>
      <c r="N558" s="30"/>
      <c r="O558" s="51"/>
      <c r="P558" s="51"/>
      <c r="Q558" s="51"/>
      <c r="R558" s="25">
        <f t="shared" si="2888"/>
        <v>0</v>
      </c>
      <c r="S558" s="25">
        <f t="shared" si="2889"/>
        <v>0</v>
      </c>
      <c r="T558" s="25">
        <f t="shared" si="2890"/>
        <v>0</v>
      </c>
      <c r="U558" s="51"/>
      <c r="V558" s="51"/>
      <c r="W558" s="51"/>
      <c r="X558" s="25">
        <f t="shared" si="2891"/>
        <v>17099.82</v>
      </c>
      <c r="Y558" s="25">
        <f t="shared" si="2892"/>
        <v>0</v>
      </c>
      <c r="Z558" s="25">
        <f t="shared" si="2893"/>
        <v>0</v>
      </c>
      <c r="AA558" s="51"/>
      <c r="AB558" s="51"/>
      <c r="AC558" s="51"/>
      <c r="AD558" s="25">
        <f t="shared" si="2697"/>
        <v>0</v>
      </c>
      <c r="AE558" s="25">
        <f t="shared" si="2697"/>
        <v>0</v>
      </c>
      <c r="AF558" s="25">
        <f t="shared" si="2697"/>
        <v>0</v>
      </c>
      <c r="AG558" s="30"/>
      <c r="AH558" s="30"/>
      <c r="AI558" s="30"/>
      <c r="AJ558" s="51"/>
      <c r="AK558" s="51"/>
      <c r="AL558" s="51"/>
      <c r="AM558" s="25">
        <f t="shared" si="2894"/>
        <v>0</v>
      </c>
      <c r="AN558" s="25">
        <f t="shared" si="2895"/>
        <v>0</v>
      </c>
      <c r="AO558" s="25">
        <f t="shared" si="2896"/>
        <v>0</v>
      </c>
      <c r="AP558" s="51"/>
      <c r="AQ558" s="51"/>
      <c r="AR558" s="51"/>
      <c r="AS558" s="25">
        <f t="shared" si="2897"/>
        <v>10495.03</v>
      </c>
      <c r="AT558" s="25">
        <f t="shared" si="2898"/>
        <v>8094.24</v>
      </c>
      <c r="AU558" s="25">
        <f t="shared" si="2899"/>
        <v>8094.24</v>
      </c>
      <c r="AV558" s="51"/>
      <c r="AW558" s="51"/>
      <c r="AX558" s="51"/>
      <c r="AY558" s="25">
        <f t="shared" si="2698"/>
        <v>0</v>
      </c>
      <c r="AZ558" s="25">
        <f t="shared" si="2699"/>
        <v>0</v>
      </c>
      <c r="BA558" s="25">
        <f t="shared" si="2700"/>
        <v>0</v>
      </c>
      <c r="BB558" s="30"/>
      <c r="BC558" s="30"/>
      <c r="BD558" s="30"/>
      <c r="BE558" s="51"/>
      <c r="BF558" s="51"/>
      <c r="BG558" s="51"/>
      <c r="BH558" s="25">
        <f t="shared" si="2900"/>
        <v>0</v>
      </c>
      <c r="BI558" s="25">
        <f t="shared" si="2901"/>
        <v>0</v>
      </c>
      <c r="BJ558" s="25">
        <f t="shared" si="2902"/>
        <v>0</v>
      </c>
      <c r="BK558" s="51"/>
      <c r="BL558" s="51"/>
      <c r="BM558" s="51"/>
      <c r="BN558" s="25">
        <f t="shared" si="2903"/>
        <v>10436.15</v>
      </c>
      <c r="BO558" s="25">
        <f t="shared" si="2904"/>
        <v>10825.94</v>
      </c>
      <c r="BP558" s="25">
        <f t="shared" si="2905"/>
        <v>10825.94</v>
      </c>
      <c r="BQ558" s="51"/>
      <c r="BR558" s="51"/>
      <c r="BS558" s="51"/>
      <c r="BT558" s="25">
        <f t="shared" si="2701"/>
        <v>0</v>
      </c>
      <c r="BU558" s="25">
        <f t="shared" si="2702"/>
        <v>0</v>
      </c>
      <c r="BV558" s="25">
        <f t="shared" si="2703"/>
        <v>0</v>
      </c>
      <c r="BW558" s="30"/>
      <c r="BX558" s="30"/>
      <c r="BY558" s="30"/>
      <c r="BZ558" s="51"/>
      <c r="CA558" s="51"/>
      <c r="CB558" s="51"/>
      <c r="CC558" s="25">
        <f t="shared" si="2906"/>
        <v>0</v>
      </c>
      <c r="CD558" s="25">
        <f t="shared" si="2907"/>
        <v>0</v>
      </c>
      <c r="CE558" s="25">
        <f t="shared" si="2908"/>
        <v>0</v>
      </c>
      <c r="CF558" s="51"/>
      <c r="CG558" s="51"/>
      <c r="CH558" s="51"/>
      <c r="CI558" s="25">
        <f t="shared" si="2909"/>
        <v>0</v>
      </c>
      <c r="CJ558" s="25">
        <f t="shared" si="2910"/>
        <v>0</v>
      </c>
      <c r="CK558" s="25">
        <f t="shared" si="2911"/>
        <v>0</v>
      </c>
      <c r="CL558" s="51"/>
      <c r="CM558" s="51"/>
      <c r="CN558" s="51"/>
      <c r="CO558" s="25">
        <f t="shared" si="2704"/>
        <v>0</v>
      </c>
      <c r="CP558" s="25">
        <f t="shared" si="2705"/>
        <v>0</v>
      </c>
      <c r="CQ558" s="25">
        <f t="shared" si="2706"/>
        <v>0</v>
      </c>
      <c r="CR558" s="30"/>
      <c r="CS558" s="30"/>
      <c r="CT558" s="30"/>
      <c r="CU558" s="51"/>
      <c r="CV558" s="51"/>
      <c r="CW558" s="51"/>
      <c r="CX558" s="25">
        <f t="shared" si="2912"/>
        <v>0</v>
      </c>
      <c r="CY558" s="25">
        <f t="shared" si="2913"/>
        <v>0</v>
      </c>
      <c r="CZ558" s="25">
        <f t="shared" si="2914"/>
        <v>0</v>
      </c>
      <c r="DA558" s="51"/>
      <c r="DB558" s="51"/>
      <c r="DC558" s="51"/>
      <c r="DD558" s="25">
        <f t="shared" si="2915"/>
        <v>11626.96</v>
      </c>
      <c r="DE558" s="25">
        <f t="shared" si="2916"/>
        <v>12075.89</v>
      </c>
      <c r="DF558" s="25">
        <f t="shared" si="2917"/>
        <v>12075.89</v>
      </c>
      <c r="DG558" s="51"/>
      <c r="DH558" s="51"/>
      <c r="DI558" s="51"/>
      <c r="DJ558" s="25">
        <f t="shared" si="2707"/>
        <v>0</v>
      </c>
      <c r="DK558" s="25">
        <f t="shared" si="2708"/>
        <v>0</v>
      </c>
      <c r="DL558" s="25">
        <f t="shared" si="2709"/>
        <v>0</v>
      </c>
      <c r="DM558" s="30">
        <v>2</v>
      </c>
      <c r="DN558" s="30">
        <v>2</v>
      </c>
      <c r="DO558" s="30">
        <v>2</v>
      </c>
      <c r="DP558" s="51"/>
      <c r="DQ558" s="51"/>
      <c r="DR558" s="51"/>
      <c r="DS558" s="25">
        <f t="shared" si="2918"/>
        <v>42740.9</v>
      </c>
      <c r="DT558" s="25">
        <f t="shared" si="2919"/>
        <v>42740.9</v>
      </c>
      <c r="DU558" s="25">
        <f t="shared" si="2920"/>
        <v>42740.9</v>
      </c>
      <c r="DV558" s="51"/>
      <c r="DW558" s="51"/>
      <c r="DX558" s="51"/>
      <c r="DY558" s="25">
        <f t="shared" si="2921"/>
        <v>12218.78</v>
      </c>
      <c r="DZ558" s="25">
        <f t="shared" si="2922"/>
        <v>12656.77</v>
      </c>
      <c r="EA558" s="25">
        <f t="shared" si="2923"/>
        <v>12656.77</v>
      </c>
      <c r="EB558" s="51"/>
      <c r="EC558" s="51"/>
      <c r="ED558" s="51"/>
      <c r="EE558" s="25">
        <f t="shared" si="2710"/>
        <v>24437.56</v>
      </c>
      <c r="EF558" s="25">
        <f t="shared" si="2711"/>
        <v>25313.54</v>
      </c>
      <c r="EG558" s="25">
        <f t="shared" si="2712"/>
        <v>25313.54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2924"/>
        <v>21370.45</v>
      </c>
      <c r="EO558" s="25">
        <f t="shared" si="2925"/>
        <v>21370.45</v>
      </c>
      <c r="EP558" s="25">
        <f t="shared" si="2926"/>
        <v>21370.45</v>
      </c>
      <c r="EQ558" s="51"/>
      <c r="ER558" s="51"/>
      <c r="ES558" s="51"/>
      <c r="ET558" s="25">
        <f t="shared" si="2927"/>
        <v>12511.87</v>
      </c>
      <c r="EU558" s="25">
        <f t="shared" si="2928"/>
        <v>12876.67</v>
      </c>
      <c r="EV558" s="25">
        <f t="shared" si="2929"/>
        <v>12876.67</v>
      </c>
      <c r="EW558" s="51"/>
      <c r="EX558" s="51"/>
      <c r="EY558" s="51"/>
      <c r="EZ558" s="25">
        <f t="shared" si="2713"/>
        <v>12511.87</v>
      </c>
      <c r="FA558" s="25">
        <f t="shared" si="2714"/>
        <v>12876.67</v>
      </c>
      <c r="FB558" s="25">
        <f t="shared" si="2715"/>
        <v>12876.67</v>
      </c>
      <c r="FC558" s="30"/>
      <c r="FD558" s="30"/>
      <c r="FE558" s="30"/>
      <c r="FF558" s="51"/>
      <c r="FG558" s="51"/>
      <c r="FH558" s="51"/>
      <c r="FI558" s="25">
        <f t="shared" si="2930"/>
        <v>0</v>
      </c>
      <c r="FJ558" s="25">
        <f t="shared" si="2931"/>
        <v>0</v>
      </c>
      <c r="FK558" s="25">
        <f t="shared" si="2932"/>
        <v>0</v>
      </c>
      <c r="FL558" s="51"/>
      <c r="FM558" s="51"/>
      <c r="FN558" s="51"/>
      <c r="FO558" s="25">
        <f t="shared" si="2933"/>
        <v>9157.4500000000007</v>
      </c>
      <c r="FP558" s="25">
        <f t="shared" si="2934"/>
        <v>9468.3700000000008</v>
      </c>
      <c r="FQ558" s="25">
        <f t="shared" si="2935"/>
        <v>9468.3700000000008</v>
      </c>
      <c r="FR558" s="51"/>
      <c r="FS558" s="51"/>
      <c r="FT558" s="51"/>
      <c r="FU558" s="25">
        <f t="shared" si="2716"/>
        <v>0</v>
      </c>
      <c r="FV558" s="25">
        <f t="shared" si="2717"/>
        <v>0</v>
      </c>
      <c r="FW558" s="25">
        <f t="shared" si="2718"/>
        <v>0</v>
      </c>
      <c r="FX558" s="30"/>
      <c r="FY558" s="30"/>
      <c r="FZ558" s="30"/>
      <c r="GA558" s="51"/>
      <c r="GB558" s="51"/>
      <c r="GC558" s="51"/>
      <c r="GD558" s="25">
        <f t="shared" si="2936"/>
        <v>0</v>
      </c>
      <c r="GE558" s="25">
        <f t="shared" si="2937"/>
        <v>0</v>
      </c>
      <c r="GF558" s="25">
        <f t="shared" si="2938"/>
        <v>0</v>
      </c>
      <c r="GG558" s="51"/>
      <c r="GH558" s="51"/>
      <c r="GI558" s="51"/>
      <c r="GJ558" s="25">
        <f t="shared" si="2939"/>
        <v>0</v>
      </c>
      <c r="GK558" s="25">
        <f t="shared" si="2940"/>
        <v>0</v>
      </c>
      <c r="GL558" s="25">
        <f t="shared" si="2941"/>
        <v>0</v>
      </c>
      <c r="GM558" s="51"/>
      <c r="GN558" s="51"/>
      <c r="GO558" s="51"/>
      <c r="GP558" s="25">
        <f t="shared" si="2719"/>
        <v>0</v>
      </c>
      <c r="GQ558" s="25">
        <f t="shared" si="2720"/>
        <v>0</v>
      </c>
      <c r="GR558" s="25">
        <f t="shared" si="2721"/>
        <v>0</v>
      </c>
      <c r="GS558" s="30">
        <v>1</v>
      </c>
      <c r="GT558" s="30">
        <v>1</v>
      </c>
      <c r="GU558" s="30">
        <v>1</v>
      </c>
      <c r="GV558" s="51"/>
      <c r="GW558" s="51"/>
      <c r="GX558" s="51"/>
      <c r="GY558" s="25">
        <f t="shared" si="2942"/>
        <v>21370.45</v>
      </c>
      <c r="GZ558" s="25">
        <f t="shared" si="2943"/>
        <v>21370.45</v>
      </c>
      <c r="HA558" s="25">
        <f t="shared" si="2944"/>
        <v>21370.45</v>
      </c>
      <c r="HB558" s="51"/>
      <c r="HC558" s="51"/>
      <c r="HD558" s="51"/>
      <c r="HE558" s="25">
        <f t="shared" si="2945"/>
        <v>16526.88</v>
      </c>
      <c r="HF558" s="25">
        <f t="shared" si="2946"/>
        <v>17144.91</v>
      </c>
      <c r="HG558" s="25">
        <f t="shared" si="2947"/>
        <v>17144.91</v>
      </c>
      <c r="HH558" s="51"/>
      <c r="HI558" s="51"/>
      <c r="HJ558" s="51"/>
      <c r="HK558" s="25">
        <f t="shared" si="2722"/>
        <v>16526.88</v>
      </c>
      <c r="HL558" s="25">
        <f t="shared" si="2723"/>
        <v>17144.91</v>
      </c>
      <c r="HM558" s="25">
        <f t="shared" si="2724"/>
        <v>17144.91</v>
      </c>
      <c r="HN558" s="30"/>
      <c r="HO558" s="30"/>
      <c r="HP558" s="30"/>
      <c r="HQ558" s="51"/>
      <c r="HR558" s="51"/>
      <c r="HS558" s="51"/>
      <c r="HT558" s="25">
        <f t="shared" si="2948"/>
        <v>0</v>
      </c>
      <c r="HU558" s="25">
        <f t="shared" si="2949"/>
        <v>0</v>
      </c>
      <c r="HV558" s="25">
        <f t="shared" si="2950"/>
        <v>0</v>
      </c>
      <c r="HW558" s="51"/>
      <c r="HX558" s="51"/>
      <c r="HY558" s="51"/>
      <c r="HZ558" s="25">
        <f t="shared" si="2951"/>
        <v>9437.65</v>
      </c>
      <c r="IA558" s="25">
        <f t="shared" si="2952"/>
        <v>9258.58</v>
      </c>
      <c r="IB558" s="25">
        <f t="shared" si="2953"/>
        <v>9258.58</v>
      </c>
      <c r="IC558" s="51"/>
      <c r="ID558" s="51"/>
      <c r="IE558" s="51"/>
      <c r="IF558" s="25">
        <f t="shared" si="2725"/>
        <v>0</v>
      </c>
      <c r="IG558" s="25">
        <f t="shared" si="2726"/>
        <v>0</v>
      </c>
      <c r="IH558" s="25">
        <f t="shared" si="2727"/>
        <v>0</v>
      </c>
      <c r="II558" s="30"/>
      <c r="IJ558" s="30"/>
      <c r="IK558" s="30"/>
      <c r="IL558" s="51"/>
      <c r="IM558" s="51"/>
      <c r="IN558" s="51"/>
      <c r="IO558" s="25">
        <f t="shared" si="2954"/>
        <v>0</v>
      </c>
      <c r="IP558" s="25">
        <f t="shared" si="2955"/>
        <v>0</v>
      </c>
      <c r="IQ558" s="25">
        <f t="shared" si="2956"/>
        <v>0</v>
      </c>
      <c r="IR558" s="51"/>
      <c r="IS558" s="51"/>
      <c r="IT558" s="51"/>
      <c r="IU558" s="25">
        <f t="shared" si="2957"/>
        <v>9887.06</v>
      </c>
      <c r="IV558" s="25">
        <f t="shared" si="2958"/>
        <v>10195.280000000001</v>
      </c>
      <c r="IW558" s="25">
        <f t="shared" si="2959"/>
        <v>10195.280000000001</v>
      </c>
      <c r="IX558" s="51"/>
      <c r="IY558" s="51"/>
      <c r="IZ558" s="51"/>
      <c r="JA558" s="25">
        <f t="shared" si="2728"/>
        <v>0</v>
      </c>
      <c r="JB558" s="25">
        <f t="shared" si="2729"/>
        <v>0</v>
      </c>
      <c r="JC558" s="25">
        <f t="shared" si="2730"/>
        <v>0</v>
      </c>
      <c r="JD558" s="30"/>
      <c r="JE558" s="30"/>
      <c r="JF558" s="30"/>
      <c r="JG558" s="51"/>
      <c r="JH558" s="51"/>
      <c r="JI558" s="51"/>
      <c r="JJ558" s="25">
        <f t="shared" si="2960"/>
        <v>0</v>
      </c>
      <c r="JK558" s="25">
        <f t="shared" si="2961"/>
        <v>0</v>
      </c>
      <c r="JL558" s="25">
        <f t="shared" si="2962"/>
        <v>0</v>
      </c>
      <c r="JM558" s="51"/>
      <c r="JN558" s="51"/>
      <c r="JO558" s="51"/>
      <c r="JP558" s="25">
        <f t="shared" si="2963"/>
        <v>14230.92</v>
      </c>
      <c r="JQ558" s="25">
        <f t="shared" si="2964"/>
        <v>14729.03</v>
      </c>
      <c r="JR558" s="25">
        <f t="shared" si="2965"/>
        <v>14729.03</v>
      </c>
      <c r="JS558" s="51"/>
      <c r="JT558" s="51"/>
      <c r="JU558" s="51"/>
      <c r="JV558" s="25">
        <f t="shared" si="2731"/>
        <v>0</v>
      </c>
      <c r="JW558" s="25">
        <f t="shared" si="2732"/>
        <v>0</v>
      </c>
      <c r="JX558" s="25">
        <f t="shared" si="2733"/>
        <v>0</v>
      </c>
      <c r="JY558" s="30"/>
      <c r="JZ558" s="30"/>
      <c r="KA558" s="30"/>
      <c r="KB558" s="51"/>
      <c r="KC558" s="51"/>
      <c r="KD558" s="51"/>
      <c r="KE558" s="25">
        <f t="shared" si="2966"/>
        <v>0</v>
      </c>
      <c r="KF558" s="25">
        <f t="shared" si="2967"/>
        <v>0</v>
      </c>
      <c r="KG558" s="25">
        <f t="shared" si="2968"/>
        <v>0</v>
      </c>
      <c r="KH558" s="51"/>
      <c r="KI558" s="51"/>
      <c r="KJ558" s="51"/>
      <c r="KK558" s="25">
        <f t="shared" si="2969"/>
        <v>9212</v>
      </c>
      <c r="KL558" s="25">
        <f t="shared" si="2970"/>
        <v>9519.42</v>
      </c>
      <c r="KM558" s="25">
        <f t="shared" si="2971"/>
        <v>9519.42</v>
      </c>
      <c r="KN558" s="51"/>
      <c r="KO558" s="51"/>
      <c r="KP558" s="51"/>
      <c r="KQ558" s="25">
        <f t="shared" si="2734"/>
        <v>0</v>
      </c>
      <c r="KR558" s="25">
        <f t="shared" si="2735"/>
        <v>0</v>
      </c>
      <c r="KS558" s="25">
        <f t="shared" si="2736"/>
        <v>0</v>
      </c>
      <c r="KT558" s="30">
        <v>1</v>
      </c>
      <c r="KU558" s="30">
        <v>1</v>
      </c>
      <c r="KV558" s="30">
        <v>1</v>
      </c>
      <c r="KW558" s="51"/>
      <c r="KX558" s="51"/>
      <c r="KY558" s="51"/>
      <c r="KZ558" s="25">
        <f t="shared" si="2972"/>
        <v>21370.45</v>
      </c>
      <c r="LA558" s="25">
        <f t="shared" si="2973"/>
        <v>21370.45</v>
      </c>
      <c r="LB558" s="25">
        <f t="shared" si="2974"/>
        <v>21370.45</v>
      </c>
      <c r="LC558" s="51"/>
      <c r="LD558" s="51"/>
      <c r="LE558" s="51"/>
      <c r="LF558" s="25">
        <f t="shared" si="2975"/>
        <v>8351.35</v>
      </c>
      <c r="LG558" s="25">
        <f t="shared" si="2976"/>
        <v>8638.31</v>
      </c>
      <c r="LH558" s="25">
        <f t="shared" si="2977"/>
        <v>8638.31</v>
      </c>
      <c r="LI558" s="51"/>
      <c r="LJ558" s="51"/>
      <c r="LK558" s="51"/>
      <c r="LL558" s="25">
        <f t="shared" si="2737"/>
        <v>8351.35</v>
      </c>
      <c r="LM558" s="25">
        <f t="shared" si="2738"/>
        <v>8638.31</v>
      </c>
      <c r="LN558" s="25">
        <f t="shared" si="2739"/>
        <v>8638.31</v>
      </c>
      <c r="LO558" s="30">
        <v>1</v>
      </c>
      <c r="LP558" s="30">
        <v>1</v>
      </c>
      <c r="LQ558" s="30">
        <v>1</v>
      </c>
      <c r="LR558" s="51"/>
      <c r="LS558" s="51"/>
      <c r="LT558" s="51"/>
      <c r="LU558" s="25">
        <f t="shared" si="2978"/>
        <v>21370.45</v>
      </c>
      <c r="LV558" s="25">
        <f t="shared" si="2979"/>
        <v>21370.45</v>
      </c>
      <c r="LW558" s="25">
        <f t="shared" si="2980"/>
        <v>21370.45</v>
      </c>
      <c r="LX558" s="51"/>
      <c r="LY558" s="51"/>
      <c r="LZ558" s="51"/>
      <c r="MA558" s="25">
        <f t="shared" si="2981"/>
        <v>12002.97</v>
      </c>
      <c r="MB558" s="25">
        <f t="shared" si="2982"/>
        <v>12406.17</v>
      </c>
      <c r="MC558" s="25">
        <f t="shared" si="2983"/>
        <v>12406.17</v>
      </c>
      <c r="MD558" s="51"/>
      <c r="ME558" s="51"/>
      <c r="MF558" s="51"/>
      <c r="MG558" s="25">
        <f t="shared" si="2740"/>
        <v>12002.97</v>
      </c>
      <c r="MH558" s="25">
        <f t="shared" si="2741"/>
        <v>12406.17</v>
      </c>
      <c r="MI558" s="25">
        <f t="shared" si="2742"/>
        <v>12406.17</v>
      </c>
      <c r="MJ558" s="30"/>
      <c r="MK558" s="30"/>
      <c r="ML558" s="30"/>
      <c r="MM558" s="51"/>
      <c r="MN558" s="51"/>
      <c r="MO558" s="51"/>
      <c r="MP558" s="25">
        <f t="shared" si="2984"/>
        <v>0</v>
      </c>
      <c r="MQ558" s="25">
        <f t="shared" si="2985"/>
        <v>0</v>
      </c>
      <c r="MR558" s="25">
        <f t="shared" si="2986"/>
        <v>0</v>
      </c>
      <c r="MS558" s="51"/>
      <c r="MT558" s="51"/>
      <c r="MU558" s="51"/>
      <c r="MV558" s="25">
        <f t="shared" si="2987"/>
        <v>12521.73</v>
      </c>
      <c r="MW558" s="25">
        <f t="shared" si="2988"/>
        <v>12947.53</v>
      </c>
      <c r="MX558" s="25">
        <f t="shared" si="2989"/>
        <v>12947.53</v>
      </c>
      <c r="MY558" s="51"/>
      <c r="MZ558" s="51"/>
      <c r="NA558" s="51"/>
      <c r="NB558" s="25">
        <f t="shared" si="2743"/>
        <v>0</v>
      </c>
      <c r="NC558" s="25">
        <f t="shared" si="2744"/>
        <v>0</v>
      </c>
      <c r="ND558" s="25">
        <f t="shared" si="2745"/>
        <v>0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2990"/>
        <v>21370.45</v>
      </c>
      <c r="NL558" s="25">
        <f t="shared" si="2991"/>
        <v>21370.45</v>
      </c>
      <c r="NM558" s="25">
        <f t="shared" si="2992"/>
        <v>21370.45</v>
      </c>
      <c r="NN558" s="51"/>
      <c r="NO558" s="51"/>
      <c r="NP558" s="51"/>
      <c r="NQ558" s="25">
        <f t="shared" si="2993"/>
        <v>8933.52</v>
      </c>
      <c r="NR558" s="25">
        <f t="shared" si="2994"/>
        <v>9220.18</v>
      </c>
      <c r="NS558" s="25">
        <f t="shared" si="2995"/>
        <v>9220.18</v>
      </c>
      <c r="NT558" s="51"/>
      <c r="NU558" s="51"/>
      <c r="NV558" s="51"/>
      <c r="NW558" s="25">
        <f t="shared" si="2746"/>
        <v>8933.52</v>
      </c>
      <c r="NX558" s="25">
        <f t="shared" si="2747"/>
        <v>9220.18</v>
      </c>
      <c r="NY558" s="25">
        <f t="shared" si="2748"/>
        <v>9220.18</v>
      </c>
      <c r="NZ558" s="30"/>
      <c r="OA558" s="30"/>
      <c r="OB558" s="30"/>
      <c r="OC558" s="51"/>
      <c r="OD558" s="51"/>
      <c r="OE558" s="51"/>
      <c r="OF558" s="25">
        <f t="shared" si="2996"/>
        <v>0</v>
      </c>
      <c r="OG558" s="25">
        <f t="shared" si="2997"/>
        <v>0</v>
      </c>
      <c r="OH558" s="25">
        <f t="shared" si="2998"/>
        <v>0</v>
      </c>
      <c r="OI558" s="51"/>
      <c r="OJ558" s="51"/>
      <c r="OK558" s="51"/>
      <c r="OL558" s="25">
        <f t="shared" si="2999"/>
        <v>12928.7</v>
      </c>
      <c r="OM558" s="25">
        <f t="shared" si="3000"/>
        <v>13362.01</v>
      </c>
      <c r="ON558" s="25">
        <f t="shared" si="3001"/>
        <v>13362.01</v>
      </c>
      <c r="OO558" s="51"/>
      <c r="OP558" s="51"/>
      <c r="OQ558" s="51"/>
      <c r="OR558" s="25">
        <f t="shared" si="2749"/>
        <v>0</v>
      </c>
      <c r="OS558" s="25">
        <f t="shared" si="2750"/>
        <v>0</v>
      </c>
      <c r="OT558" s="25">
        <f t="shared" si="2751"/>
        <v>0</v>
      </c>
      <c r="OU558" s="30">
        <v>1</v>
      </c>
      <c r="OV558" s="30">
        <v>1</v>
      </c>
      <c r="OW558" s="30">
        <v>1</v>
      </c>
      <c r="OX558" s="51"/>
      <c r="OY558" s="51"/>
      <c r="OZ558" s="51"/>
      <c r="PA558" s="25">
        <f t="shared" si="3002"/>
        <v>21370.45</v>
      </c>
      <c r="PB558" s="25">
        <f t="shared" si="3003"/>
        <v>21370.45</v>
      </c>
      <c r="PC558" s="25">
        <f t="shared" si="3004"/>
        <v>21370.45</v>
      </c>
      <c r="PD558" s="51"/>
      <c r="PE558" s="51"/>
      <c r="PF558" s="51"/>
      <c r="PG558" s="25">
        <f t="shared" si="3005"/>
        <v>10470.959999999999</v>
      </c>
      <c r="PH558" s="25">
        <f t="shared" si="3006"/>
        <v>10810.32</v>
      </c>
      <c r="PI558" s="25">
        <f t="shared" si="3007"/>
        <v>10810.32</v>
      </c>
      <c r="PJ558" s="51"/>
      <c r="PK558" s="51"/>
      <c r="PL558" s="51"/>
      <c r="PM558" s="25">
        <f t="shared" si="2752"/>
        <v>10470.959999999999</v>
      </c>
      <c r="PN558" s="25">
        <f t="shared" si="2753"/>
        <v>10810.32</v>
      </c>
      <c r="PO558" s="25">
        <f t="shared" si="2754"/>
        <v>10810.32</v>
      </c>
      <c r="PP558" s="30"/>
      <c r="PQ558" s="30"/>
      <c r="PR558" s="30"/>
      <c r="PS558" s="51"/>
      <c r="PT558" s="51"/>
      <c r="PU558" s="51"/>
      <c r="PV558" s="25">
        <f t="shared" si="3008"/>
        <v>0</v>
      </c>
      <c r="PW558" s="25">
        <f t="shared" si="3009"/>
        <v>0</v>
      </c>
      <c r="PX558" s="25">
        <f t="shared" si="3010"/>
        <v>0</v>
      </c>
      <c r="PY558" s="51"/>
      <c r="PZ558" s="51"/>
      <c r="QA558" s="51"/>
      <c r="QB558" s="25">
        <f t="shared" si="3011"/>
        <v>11888.7</v>
      </c>
      <c r="QC558" s="25">
        <f t="shared" si="3012"/>
        <v>12287.25</v>
      </c>
      <c r="QD558" s="25">
        <f t="shared" si="3013"/>
        <v>12287.25</v>
      </c>
      <c r="QE558" s="51"/>
      <c r="QF558" s="51"/>
      <c r="QG558" s="51"/>
      <c r="QH558" s="25">
        <f t="shared" si="2755"/>
        <v>0</v>
      </c>
      <c r="QI558" s="25">
        <f t="shared" si="2756"/>
        <v>0</v>
      </c>
      <c r="QJ558" s="25">
        <f t="shared" si="2757"/>
        <v>0</v>
      </c>
      <c r="QK558" s="30">
        <v>3</v>
      </c>
      <c r="QL558" s="30">
        <v>3</v>
      </c>
      <c r="QM558" s="30">
        <v>3</v>
      </c>
      <c r="QN558" s="51"/>
      <c r="QO558" s="51"/>
      <c r="QP558" s="51"/>
      <c r="QQ558" s="25">
        <f t="shared" si="3014"/>
        <v>64111.35</v>
      </c>
      <c r="QR558" s="25">
        <f t="shared" si="3015"/>
        <v>64111.35</v>
      </c>
      <c r="QS558" s="25">
        <f t="shared" si="3016"/>
        <v>64111.35</v>
      </c>
      <c r="QT558" s="51"/>
      <c r="QU558" s="51"/>
      <c r="QV558" s="51"/>
      <c r="QW558" s="25">
        <f t="shared" si="3017"/>
        <v>11056.18</v>
      </c>
      <c r="QX558" s="25">
        <f t="shared" si="3018"/>
        <v>11406.53</v>
      </c>
      <c r="QY558" s="25">
        <f t="shared" si="3019"/>
        <v>11406.53</v>
      </c>
      <c r="QZ558" s="51"/>
      <c r="RA558" s="51"/>
      <c r="RB558" s="51"/>
      <c r="RC558" s="25">
        <f t="shared" si="2758"/>
        <v>33168.54</v>
      </c>
      <c r="RD558" s="25">
        <f t="shared" si="2759"/>
        <v>34219.589999999997</v>
      </c>
      <c r="RE558" s="25">
        <f t="shared" si="2760"/>
        <v>34219.589999999997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3020"/>
        <v>85481.8</v>
      </c>
      <c r="RM558" s="25">
        <f t="shared" si="3021"/>
        <v>85481.8</v>
      </c>
      <c r="RN558" s="25">
        <f t="shared" si="3022"/>
        <v>85481.8</v>
      </c>
      <c r="RO558" s="51"/>
      <c r="RP558" s="51"/>
      <c r="RQ558" s="51"/>
      <c r="RR558" s="25">
        <f t="shared" si="3023"/>
        <v>7930.63</v>
      </c>
      <c r="RS558" s="25">
        <f t="shared" si="3024"/>
        <v>8172.66</v>
      </c>
      <c r="RT558" s="25">
        <f t="shared" si="3025"/>
        <v>8172.66</v>
      </c>
      <c r="RU558" s="51"/>
      <c r="RV558" s="51"/>
      <c r="RW558" s="51"/>
      <c r="RX558" s="25">
        <f t="shared" si="2761"/>
        <v>31722.52</v>
      </c>
      <c r="RY558" s="25">
        <f t="shared" si="2762"/>
        <v>32690.639999999999</v>
      </c>
      <c r="RZ558" s="25">
        <f t="shared" si="2763"/>
        <v>32690.639999999999</v>
      </c>
      <c r="SA558" s="30">
        <v>2</v>
      </c>
      <c r="SB558" s="30">
        <v>2</v>
      </c>
      <c r="SC558" s="30">
        <v>2</v>
      </c>
      <c r="SD558" s="51"/>
      <c r="SE558" s="51"/>
      <c r="SF558" s="51"/>
      <c r="SG558" s="25">
        <f t="shared" si="3026"/>
        <v>42740.9</v>
      </c>
      <c r="SH558" s="25">
        <f t="shared" si="3027"/>
        <v>42740.9</v>
      </c>
      <c r="SI558" s="25">
        <f t="shared" si="3028"/>
        <v>42740.9</v>
      </c>
      <c r="SJ558" s="51"/>
      <c r="SK558" s="51"/>
      <c r="SL558" s="51"/>
      <c r="SM558" s="25">
        <f t="shared" si="3029"/>
        <v>10529.57</v>
      </c>
      <c r="SN558" s="25">
        <f t="shared" si="3030"/>
        <v>10850.7</v>
      </c>
      <c r="SO558" s="25">
        <f t="shared" si="3031"/>
        <v>10850.7</v>
      </c>
      <c r="SP558" s="51"/>
      <c r="SQ558" s="51"/>
      <c r="SR558" s="51"/>
      <c r="SS558" s="25">
        <f t="shared" si="2764"/>
        <v>21059.14</v>
      </c>
      <c r="ST558" s="25">
        <f t="shared" si="2765"/>
        <v>21701.4</v>
      </c>
      <c r="SU558" s="25">
        <f t="shared" si="2766"/>
        <v>21701.4</v>
      </c>
      <c r="SV558" s="30"/>
      <c r="SW558" s="30"/>
      <c r="SX558" s="30"/>
      <c r="SY558" s="51"/>
      <c r="SZ558" s="51"/>
      <c r="TA558" s="51"/>
      <c r="TB558" s="25">
        <f t="shared" si="3032"/>
        <v>0</v>
      </c>
      <c r="TC558" s="25">
        <f t="shared" si="3033"/>
        <v>0</v>
      </c>
      <c r="TD558" s="25">
        <f t="shared" si="3034"/>
        <v>0</v>
      </c>
      <c r="TE558" s="51"/>
      <c r="TF558" s="51"/>
      <c r="TG558" s="51"/>
      <c r="TH558" s="25">
        <f t="shared" si="3035"/>
        <v>10323.629999999999</v>
      </c>
      <c r="TI558" s="25">
        <f t="shared" si="3036"/>
        <v>10668.93</v>
      </c>
      <c r="TJ558" s="25">
        <f t="shared" si="3037"/>
        <v>10668.93</v>
      </c>
      <c r="TK558" s="51"/>
      <c r="TL558" s="51"/>
      <c r="TM558" s="51"/>
      <c r="TN558" s="25">
        <f t="shared" si="2767"/>
        <v>0</v>
      </c>
      <c r="TO558" s="25">
        <f t="shared" si="2768"/>
        <v>0</v>
      </c>
      <c r="TP558" s="25">
        <f t="shared" si="2769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3038"/>
        <v>42740.9</v>
      </c>
      <c r="TX558" s="25">
        <f t="shared" si="3039"/>
        <v>42740.9</v>
      </c>
      <c r="TY558" s="25">
        <f t="shared" si="3040"/>
        <v>42740.9</v>
      </c>
      <c r="TZ558" s="51"/>
      <c r="UA558" s="51"/>
      <c r="UB558" s="51"/>
      <c r="UC558" s="25">
        <f t="shared" si="3041"/>
        <v>8705.16</v>
      </c>
      <c r="UD558" s="25">
        <f t="shared" si="3042"/>
        <v>9241.2900000000009</v>
      </c>
      <c r="UE558" s="25">
        <f t="shared" si="3043"/>
        <v>9241.2900000000009</v>
      </c>
      <c r="UF558" s="51"/>
      <c r="UG558" s="51"/>
      <c r="UH558" s="51"/>
      <c r="UI558" s="25">
        <f t="shared" si="2770"/>
        <v>17410.32</v>
      </c>
      <c r="UJ558" s="25">
        <f t="shared" si="2771"/>
        <v>18482.580000000002</v>
      </c>
      <c r="UK558" s="25">
        <f t="shared" si="2772"/>
        <v>18482.580000000002</v>
      </c>
      <c r="UL558" s="30">
        <v>3</v>
      </c>
      <c r="UM558" s="30">
        <v>3</v>
      </c>
      <c r="UN558" s="30">
        <v>3</v>
      </c>
      <c r="UO558" s="51"/>
      <c r="UP558" s="51"/>
      <c r="UQ558" s="51"/>
      <c r="UR558" s="25">
        <f t="shared" si="3044"/>
        <v>64111.35</v>
      </c>
      <c r="US558" s="25">
        <f t="shared" si="3045"/>
        <v>64111.35</v>
      </c>
      <c r="UT558" s="25">
        <f t="shared" si="3046"/>
        <v>64111.35</v>
      </c>
      <c r="UU558" s="51"/>
      <c r="UV558" s="51"/>
      <c r="UW558" s="51"/>
      <c r="UX558" s="25">
        <f t="shared" si="3047"/>
        <v>11076.18</v>
      </c>
      <c r="UY558" s="25">
        <f t="shared" si="3048"/>
        <v>8959.67</v>
      </c>
      <c r="UZ558" s="25">
        <f t="shared" si="3049"/>
        <v>8959.67</v>
      </c>
      <c r="VA558" s="51"/>
      <c r="VB558" s="51"/>
      <c r="VC558" s="51"/>
      <c r="VD558" s="25">
        <f t="shared" si="2773"/>
        <v>33228.54</v>
      </c>
      <c r="VE558" s="25">
        <f t="shared" si="2774"/>
        <v>26879.01</v>
      </c>
      <c r="VF558" s="25">
        <f t="shared" si="2775"/>
        <v>26879.01</v>
      </c>
      <c r="VG558" s="30"/>
      <c r="VH558" s="30"/>
      <c r="VI558" s="30"/>
      <c r="VJ558" s="51"/>
      <c r="VK558" s="51"/>
      <c r="VL558" s="51"/>
      <c r="VM558" s="25">
        <f t="shared" si="3050"/>
        <v>0</v>
      </c>
      <c r="VN558" s="25">
        <f t="shared" si="3051"/>
        <v>0</v>
      </c>
      <c r="VO558" s="25">
        <f t="shared" si="3052"/>
        <v>0</v>
      </c>
      <c r="VP558" s="51"/>
      <c r="VQ558" s="51"/>
      <c r="VR558" s="51"/>
      <c r="VS558" s="25">
        <f t="shared" si="3053"/>
        <v>0</v>
      </c>
      <c r="VT558" s="25">
        <f t="shared" si="3054"/>
        <v>0</v>
      </c>
      <c r="VU558" s="25">
        <f t="shared" si="3055"/>
        <v>0</v>
      </c>
      <c r="VV558" s="51"/>
      <c r="VW558" s="51"/>
      <c r="VX558" s="51"/>
      <c r="VY558" s="25">
        <f t="shared" si="2776"/>
        <v>0</v>
      </c>
      <c r="VZ558" s="25">
        <f t="shared" si="2777"/>
        <v>0</v>
      </c>
      <c r="WA558" s="25">
        <f t="shared" si="277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3056"/>
        <v>21370.45</v>
      </c>
      <c r="WI558" s="25">
        <f t="shared" si="3057"/>
        <v>21370.45</v>
      </c>
      <c r="WJ558" s="25">
        <f t="shared" si="3058"/>
        <v>21370.45</v>
      </c>
      <c r="WK558" s="51"/>
      <c r="WL558" s="51"/>
      <c r="WM558" s="51"/>
      <c r="WN558" s="25">
        <f t="shared" si="3059"/>
        <v>8401.31</v>
      </c>
      <c r="WO558" s="25">
        <f t="shared" si="3060"/>
        <v>8693.17</v>
      </c>
      <c r="WP558" s="25">
        <f t="shared" si="3061"/>
        <v>8693.17</v>
      </c>
      <c r="WQ558" s="51"/>
      <c r="WR558" s="51"/>
      <c r="WS558" s="51"/>
      <c r="WT558" s="25">
        <f t="shared" si="2779"/>
        <v>8401.31</v>
      </c>
      <c r="WU558" s="25">
        <f t="shared" si="2780"/>
        <v>8693.17</v>
      </c>
      <c r="WV558" s="25">
        <f t="shared" si="2781"/>
        <v>8693.17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3062"/>
        <v>64111.35</v>
      </c>
      <c r="XD558" s="25">
        <f t="shared" si="3063"/>
        <v>64111.35</v>
      </c>
      <c r="XE558" s="25">
        <f t="shared" si="3064"/>
        <v>64111.35</v>
      </c>
      <c r="XF558" s="51"/>
      <c r="XG558" s="51"/>
      <c r="XH558" s="51"/>
      <c r="XI558" s="25">
        <f t="shared" si="3065"/>
        <v>8270.07</v>
      </c>
      <c r="XJ558" s="25">
        <f t="shared" si="3066"/>
        <v>8525.44</v>
      </c>
      <c r="XK558" s="25">
        <f t="shared" si="3067"/>
        <v>8525.44</v>
      </c>
      <c r="XL558" s="51"/>
      <c r="XM558" s="51"/>
      <c r="XN558" s="51"/>
      <c r="XO558" s="25">
        <f t="shared" si="2782"/>
        <v>24810.21</v>
      </c>
      <c r="XP558" s="25">
        <f t="shared" si="2783"/>
        <v>25576.32</v>
      </c>
      <c r="XQ558" s="25">
        <f t="shared" si="2784"/>
        <v>25576.32</v>
      </c>
      <c r="XR558" s="30">
        <v>1</v>
      </c>
      <c r="XS558" s="30">
        <v>1</v>
      </c>
      <c r="XT558" s="30">
        <v>1</v>
      </c>
      <c r="XU558" s="51"/>
      <c r="XV558" s="51"/>
      <c r="XW558" s="51"/>
      <c r="XX558" s="25">
        <f t="shared" si="3068"/>
        <v>21370.45</v>
      </c>
      <c r="XY558" s="25">
        <f t="shared" si="3069"/>
        <v>21370.45</v>
      </c>
      <c r="XZ558" s="25">
        <f t="shared" si="3070"/>
        <v>21370.45</v>
      </c>
      <c r="YA558" s="51"/>
      <c r="YB558" s="51"/>
      <c r="YC558" s="51"/>
      <c r="YD558" s="25">
        <f t="shared" si="3071"/>
        <v>7886.42</v>
      </c>
      <c r="YE558" s="25">
        <f t="shared" si="3072"/>
        <v>8133.3</v>
      </c>
      <c r="YF558" s="25">
        <f t="shared" si="3073"/>
        <v>8133.3</v>
      </c>
      <c r="YG558" s="51"/>
      <c r="YH558" s="51"/>
      <c r="YI558" s="51"/>
      <c r="YJ558" s="25">
        <f t="shared" si="2785"/>
        <v>7886.42</v>
      </c>
      <c r="YK558" s="25">
        <f t="shared" si="2786"/>
        <v>8133.3</v>
      </c>
      <c r="YL558" s="25">
        <f t="shared" si="2787"/>
        <v>8133.3</v>
      </c>
      <c r="YM558" s="30"/>
      <c r="YN558" s="30"/>
      <c r="YO558" s="30"/>
      <c r="YP558" s="51"/>
      <c r="YQ558" s="51"/>
      <c r="YR558" s="51"/>
      <c r="YS558" s="25">
        <f t="shared" si="3074"/>
        <v>0</v>
      </c>
      <c r="YT558" s="25">
        <f t="shared" si="3075"/>
        <v>0</v>
      </c>
      <c r="YU558" s="25">
        <f t="shared" si="3076"/>
        <v>0</v>
      </c>
      <c r="YV558" s="51"/>
      <c r="YW558" s="51"/>
      <c r="YX558" s="51"/>
      <c r="YY558" s="25">
        <f t="shared" si="3077"/>
        <v>8721.0400000000009</v>
      </c>
      <c r="YZ558" s="25">
        <f t="shared" si="3078"/>
        <v>9004.24</v>
      </c>
      <c r="ZA558" s="25">
        <f t="shared" si="3079"/>
        <v>9004.24</v>
      </c>
      <c r="ZB558" s="51"/>
      <c r="ZC558" s="51"/>
      <c r="ZD558" s="51"/>
      <c r="ZE558" s="25">
        <f t="shared" si="2788"/>
        <v>0</v>
      </c>
      <c r="ZF558" s="25">
        <f t="shared" si="2789"/>
        <v>0</v>
      </c>
      <c r="ZG558" s="25">
        <f t="shared" si="2790"/>
        <v>0</v>
      </c>
      <c r="ZH558" s="30"/>
      <c r="ZI558" s="30"/>
      <c r="ZJ558" s="30"/>
      <c r="ZK558" s="51"/>
      <c r="ZL558" s="51"/>
      <c r="ZM558" s="51"/>
      <c r="ZN558" s="25">
        <f t="shared" si="3080"/>
        <v>0</v>
      </c>
      <c r="ZO558" s="25">
        <f t="shared" si="3081"/>
        <v>0</v>
      </c>
      <c r="ZP558" s="25">
        <f t="shared" si="3082"/>
        <v>0</v>
      </c>
      <c r="ZQ558" s="51"/>
      <c r="ZR558" s="51"/>
      <c r="ZS558" s="51"/>
      <c r="ZT558" s="25">
        <f t="shared" si="3083"/>
        <v>8313.73</v>
      </c>
      <c r="ZU558" s="25">
        <f t="shared" si="3084"/>
        <v>8577.56</v>
      </c>
      <c r="ZV558" s="25">
        <f t="shared" si="3085"/>
        <v>8577.56</v>
      </c>
      <c r="ZW558" s="51"/>
      <c r="ZX558" s="51"/>
      <c r="ZY558" s="51"/>
      <c r="ZZ558" s="25">
        <f t="shared" si="2791"/>
        <v>0</v>
      </c>
      <c r="AAA558" s="25">
        <f t="shared" si="2792"/>
        <v>0</v>
      </c>
      <c r="AAB558" s="25">
        <f t="shared" si="2793"/>
        <v>0</v>
      </c>
      <c r="AAC558" s="30"/>
      <c r="AAD558" s="30"/>
      <c r="AAE558" s="30"/>
      <c r="AAF558" s="51"/>
      <c r="AAG558" s="51"/>
      <c r="AAH558" s="51"/>
      <c r="AAI558" s="25">
        <f t="shared" si="3086"/>
        <v>0</v>
      </c>
      <c r="AAJ558" s="25">
        <f t="shared" si="3087"/>
        <v>0</v>
      </c>
      <c r="AAK558" s="25">
        <f t="shared" si="3088"/>
        <v>0</v>
      </c>
      <c r="AAL558" s="51"/>
      <c r="AAM558" s="51"/>
      <c r="AAN558" s="51"/>
      <c r="AAO558" s="25">
        <f t="shared" si="3089"/>
        <v>10904.25</v>
      </c>
      <c r="AAP558" s="25">
        <f t="shared" si="3090"/>
        <v>11259.81</v>
      </c>
      <c r="AAQ558" s="25">
        <f t="shared" si="3091"/>
        <v>11259.81</v>
      </c>
      <c r="AAR558" s="51"/>
      <c r="AAS558" s="51"/>
      <c r="AAT558" s="51"/>
      <c r="AAU558" s="25">
        <f t="shared" si="2794"/>
        <v>0</v>
      </c>
      <c r="AAV558" s="25">
        <f t="shared" si="2795"/>
        <v>0</v>
      </c>
      <c r="AAW558" s="25">
        <f t="shared" si="2796"/>
        <v>0</v>
      </c>
      <c r="AAX558" s="30"/>
      <c r="AAY558" s="30"/>
      <c r="AAZ558" s="30"/>
      <c r="ABA558" s="51"/>
      <c r="ABB558" s="51"/>
      <c r="ABC558" s="51"/>
      <c r="ABD558" s="25">
        <f t="shared" si="3092"/>
        <v>0</v>
      </c>
      <c r="ABE558" s="25">
        <f t="shared" si="3093"/>
        <v>0</v>
      </c>
      <c r="ABF558" s="25">
        <f t="shared" si="3094"/>
        <v>0</v>
      </c>
      <c r="ABG558" s="51"/>
      <c r="ABH558" s="51"/>
      <c r="ABI558" s="51"/>
      <c r="ABJ558" s="25">
        <f t="shared" si="3095"/>
        <v>7096.06</v>
      </c>
      <c r="ABK558" s="25">
        <f t="shared" si="3096"/>
        <v>7298.62</v>
      </c>
      <c r="ABL558" s="25">
        <f t="shared" si="3097"/>
        <v>7298.62</v>
      </c>
      <c r="ABM558" s="51"/>
      <c r="ABN558" s="51"/>
      <c r="ABO558" s="51"/>
      <c r="ABP558" s="25">
        <f t="shared" si="2797"/>
        <v>0</v>
      </c>
      <c r="ABQ558" s="25">
        <f t="shared" si="2798"/>
        <v>0</v>
      </c>
      <c r="ABR558" s="25">
        <f t="shared" si="2799"/>
        <v>0</v>
      </c>
      <c r="ABS558" s="30">
        <v>1</v>
      </c>
      <c r="ABT558" s="30">
        <v>1</v>
      </c>
      <c r="ABU558" s="30">
        <v>1</v>
      </c>
      <c r="ABV558" s="51"/>
      <c r="ABW558" s="51"/>
      <c r="ABX558" s="51"/>
      <c r="ABY558" s="25">
        <f t="shared" si="3098"/>
        <v>21370.45</v>
      </c>
      <c r="ABZ558" s="25">
        <f t="shared" si="3099"/>
        <v>21370.45</v>
      </c>
      <c r="ACA558" s="25">
        <f t="shared" si="3100"/>
        <v>21370.45</v>
      </c>
      <c r="ACB558" s="51"/>
      <c r="ACC558" s="51"/>
      <c r="ACD558" s="51"/>
      <c r="ACE558" s="25">
        <f t="shared" si="3101"/>
        <v>8462.5300000000007</v>
      </c>
      <c r="ACF558" s="25">
        <f t="shared" si="3102"/>
        <v>8730.25</v>
      </c>
      <c r="ACG558" s="25">
        <f t="shared" si="3103"/>
        <v>8730.25</v>
      </c>
      <c r="ACH558" s="51"/>
      <c r="ACI558" s="51"/>
      <c r="ACJ558" s="51"/>
      <c r="ACK558" s="25">
        <f t="shared" si="2800"/>
        <v>8462.5300000000007</v>
      </c>
      <c r="ACL558" s="25">
        <f t="shared" si="2801"/>
        <v>8730.25</v>
      </c>
      <c r="ACM558" s="25">
        <f t="shared" si="2802"/>
        <v>8730.25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3104"/>
        <v>21370.45</v>
      </c>
      <c r="ACU558" s="25">
        <f t="shared" si="3105"/>
        <v>21370.45</v>
      </c>
      <c r="ACV558" s="25">
        <f t="shared" si="3106"/>
        <v>21370.45</v>
      </c>
      <c r="ACW558" s="51"/>
      <c r="ACX558" s="51"/>
      <c r="ACY558" s="51"/>
      <c r="ACZ558" s="25">
        <f t="shared" si="3107"/>
        <v>9093.4500000000007</v>
      </c>
      <c r="ADA558" s="25">
        <f t="shared" si="3108"/>
        <v>9386.7099999999991</v>
      </c>
      <c r="ADB558" s="25">
        <f t="shared" si="3109"/>
        <v>9386.7099999999991</v>
      </c>
      <c r="ADC558" s="51"/>
      <c r="ADD558" s="51"/>
      <c r="ADE558" s="51"/>
      <c r="ADF558" s="25">
        <f t="shared" si="2803"/>
        <v>9093.4500000000007</v>
      </c>
      <c r="ADG558" s="25">
        <f t="shared" si="2804"/>
        <v>9386.7099999999991</v>
      </c>
      <c r="ADH558" s="25">
        <f t="shared" si="2805"/>
        <v>9386.7099999999991</v>
      </c>
      <c r="ADI558" s="123"/>
      <c r="ADJ558" s="123"/>
      <c r="ADK558" s="123"/>
      <c r="ADL558" s="51"/>
      <c r="ADM558" s="51"/>
      <c r="ADN558" s="51"/>
      <c r="ADO558" s="25">
        <f t="shared" si="3110"/>
        <v>0</v>
      </c>
      <c r="ADP558" s="25">
        <f t="shared" si="3111"/>
        <v>0</v>
      </c>
      <c r="ADQ558" s="25">
        <f t="shared" si="3112"/>
        <v>0</v>
      </c>
      <c r="ADR558" s="51"/>
      <c r="ADS558" s="51"/>
      <c r="ADT558" s="51"/>
      <c r="ADU558" s="25">
        <f t="shared" si="3113"/>
        <v>6237.91</v>
      </c>
      <c r="ADV558" s="25">
        <f t="shared" si="3114"/>
        <v>7804.93</v>
      </c>
      <c r="ADW558" s="25">
        <f t="shared" si="3115"/>
        <v>7804.93</v>
      </c>
      <c r="ADX558" s="51"/>
      <c r="ADY558" s="51"/>
      <c r="ADZ558" s="51"/>
      <c r="AEA558" s="25">
        <f t="shared" si="2806"/>
        <v>0</v>
      </c>
      <c r="AEB558" s="25">
        <f t="shared" si="2807"/>
        <v>0</v>
      </c>
      <c r="AEC558" s="25">
        <f t="shared" si="2808"/>
        <v>0</v>
      </c>
      <c r="AED558" s="30"/>
      <c r="AEE558" s="30"/>
      <c r="AEF558" s="30"/>
      <c r="AEG558" s="51"/>
      <c r="AEH558" s="51"/>
      <c r="AEI558" s="51"/>
      <c r="AEJ558" s="25">
        <f t="shared" si="3116"/>
        <v>0</v>
      </c>
      <c r="AEK558" s="25">
        <f t="shared" si="3117"/>
        <v>0</v>
      </c>
      <c r="AEL558" s="25">
        <f t="shared" si="3118"/>
        <v>0</v>
      </c>
      <c r="AEM558" s="51"/>
      <c r="AEN558" s="51"/>
      <c r="AEO558" s="51"/>
      <c r="AEP558" s="25">
        <f t="shared" si="3119"/>
        <v>9675.48</v>
      </c>
      <c r="AEQ558" s="25">
        <f t="shared" si="3120"/>
        <v>9967.2900000000009</v>
      </c>
      <c r="AER558" s="25">
        <f t="shared" si="3121"/>
        <v>9967.2900000000009</v>
      </c>
      <c r="AES558" s="51"/>
      <c r="AET558" s="51"/>
      <c r="AEU558" s="51"/>
      <c r="AEV558" s="25">
        <f t="shared" si="2809"/>
        <v>0</v>
      </c>
      <c r="AEW558" s="25">
        <f t="shared" si="2810"/>
        <v>0</v>
      </c>
      <c r="AEX558" s="25">
        <f t="shared" si="2811"/>
        <v>0</v>
      </c>
      <c r="AEY558" s="30"/>
      <c r="AEZ558" s="30"/>
      <c r="AFA558" s="30"/>
      <c r="AFB558" s="51"/>
      <c r="AFC558" s="51"/>
      <c r="AFD558" s="51"/>
      <c r="AFE558" s="25">
        <f t="shared" si="3122"/>
        <v>0</v>
      </c>
      <c r="AFF558" s="25">
        <f t="shared" si="3123"/>
        <v>0</v>
      </c>
      <c r="AFG558" s="25">
        <f t="shared" si="3124"/>
        <v>0</v>
      </c>
      <c r="AFH558" s="51"/>
      <c r="AFI558" s="51"/>
      <c r="AFJ558" s="51"/>
      <c r="AFK558" s="25">
        <f t="shared" si="3125"/>
        <v>9496.9</v>
      </c>
      <c r="AFL558" s="25">
        <f t="shared" si="3126"/>
        <v>9839.7199999999993</v>
      </c>
      <c r="AFM558" s="25">
        <f t="shared" si="3127"/>
        <v>9839.7199999999993</v>
      </c>
      <c r="AFN558" s="51"/>
      <c r="AFO558" s="51"/>
      <c r="AFP558" s="51"/>
      <c r="AFQ558" s="25">
        <f t="shared" si="2812"/>
        <v>0</v>
      </c>
      <c r="AFR558" s="25">
        <f t="shared" si="2813"/>
        <v>0</v>
      </c>
      <c r="AFS558" s="25">
        <f t="shared" si="2814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3128"/>
        <v>64111.35</v>
      </c>
      <c r="AGA558" s="25">
        <f t="shared" si="3129"/>
        <v>64111.35</v>
      </c>
      <c r="AGB558" s="25">
        <f t="shared" si="3130"/>
        <v>64111.35</v>
      </c>
      <c r="AGC558" s="51"/>
      <c r="AGD558" s="51"/>
      <c r="AGE558" s="51"/>
      <c r="AGF558" s="25">
        <f t="shared" si="3131"/>
        <v>10095.08</v>
      </c>
      <c r="AGG558" s="25">
        <f t="shared" si="3132"/>
        <v>10425.18</v>
      </c>
      <c r="AGH558" s="25">
        <f t="shared" si="3133"/>
        <v>10425.18</v>
      </c>
      <c r="AGI558" s="51"/>
      <c r="AGJ558" s="51"/>
      <c r="AGK558" s="51"/>
      <c r="AGL558" s="25">
        <f t="shared" si="2815"/>
        <v>30285.24</v>
      </c>
      <c r="AGM558" s="25">
        <f t="shared" si="2816"/>
        <v>31275.54</v>
      </c>
      <c r="AGN558" s="25">
        <f t="shared" si="2817"/>
        <v>31275.54</v>
      </c>
      <c r="AGO558" s="30"/>
      <c r="AGP558" s="30"/>
      <c r="AGQ558" s="30"/>
      <c r="AGR558" s="51"/>
      <c r="AGS558" s="51"/>
      <c r="AGT558" s="51"/>
      <c r="AGU558" s="25">
        <f t="shared" si="3134"/>
        <v>0</v>
      </c>
      <c r="AGV558" s="25">
        <f t="shared" si="3135"/>
        <v>0</v>
      </c>
      <c r="AGW558" s="25">
        <f t="shared" si="3136"/>
        <v>0</v>
      </c>
      <c r="AGX558" s="51"/>
      <c r="AGY558" s="51"/>
      <c r="AGZ558" s="51"/>
      <c r="AHA558" s="25">
        <f t="shared" si="3137"/>
        <v>14032.31</v>
      </c>
      <c r="AHB558" s="25">
        <f t="shared" si="3138"/>
        <v>14521.52</v>
      </c>
      <c r="AHC558" s="25">
        <f t="shared" si="3139"/>
        <v>14521.52</v>
      </c>
      <c r="AHD558" s="51"/>
      <c r="AHE558" s="51"/>
      <c r="AHF558" s="51"/>
      <c r="AHG558" s="25">
        <f t="shared" si="2818"/>
        <v>0</v>
      </c>
      <c r="AHH558" s="25">
        <f t="shared" si="2819"/>
        <v>0</v>
      </c>
      <c r="AHI558" s="25">
        <f t="shared" si="2820"/>
        <v>0</v>
      </c>
      <c r="AHJ558" s="30"/>
      <c r="AHK558" s="30"/>
      <c r="AHL558" s="30"/>
      <c r="AHM558" s="51"/>
      <c r="AHN558" s="51"/>
      <c r="AHO558" s="51"/>
      <c r="AHP558" s="25">
        <f t="shared" si="3140"/>
        <v>0</v>
      </c>
      <c r="AHQ558" s="25">
        <f t="shared" si="3141"/>
        <v>0</v>
      </c>
      <c r="AHR558" s="25">
        <f t="shared" si="3142"/>
        <v>0</v>
      </c>
      <c r="AHS558" s="51"/>
      <c r="AHT558" s="51"/>
      <c r="AHU558" s="51"/>
      <c r="AHV558" s="25">
        <f t="shared" si="3143"/>
        <v>8875.23</v>
      </c>
      <c r="AHW558" s="25">
        <f t="shared" si="3144"/>
        <v>9172.44</v>
      </c>
      <c r="AHX558" s="25">
        <f t="shared" si="3145"/>
        <v>9172.44</v>
      </c>
      <c r="AHY558" s="51"/>
      <c r="AHZ558" s="51"/>
      <c r="AIA558" s="51"/>
      <c r="AIB558" s="25">
        <f t="shared" si="2821"/>
        <v>0</v>
      </c>
      <c r="AIC558" s="25">
        <f t="shared" si="2822"/>
        <v>0</v>
      </c>
      <c r="AID558" s="25">
        <f t="shared" si="2823"/>
        <v>0</v>
      </c>
      <c r="AIE558" s="30"/>
      <c r="AIF558" s="30"/>
      <c r="AIG558" s="30"/>
      <c r="AIH558" s="51"/>
      <c r="AII558" s="51"/>
      <c r="AIJ558" s="51"/>
      <c r="AIK558" s="25">
        <f t="shared" si="3146"/>
        <v>0</v>
      </c>
      <c r="AIL558" s="25">
        <f t="shared" si="3147"/>
        <v>0</v>
      </c>
      <c r="AIM558" s="25">
        <f t="shared" si="3148"/>
        <v>0</v>
      </c>
      <c r="AIN558" s="51"/>
      <c r="AIO558" s="51"/>
      <c r="AIP558" s="51"/>
      <c r="AIQ558" s="25">
        <f t="shared" si="3149"/>
        <v>0</v>
      </c>
      <c r="AIR558" s="25">
        <f t="shared" si="3150"/>
        <v>0</v>
      </c>
      <c r="AIS558" s="25">
        <f t="shared" si="3151"/>
        <v>0</v>
      </c>
      <c r="AIT558" s="51"/>
      <c r="AIU558" s="51"/>
      <c r="AIV558" s="51"/>
      <c r="AIW558" s="25">
        <f t="shared" si="2824"/>
        <v>0</v>
      </c>
      <c r="AIX558" s="25">
        <f t="shared" si="2825"/>
        <v>0</v>
      </c>
      <c r="AIY558" s="25">
        <f t="shared" si="2826"/>
        <v>0</v>
      </c>
      <c r="AIZ558" s="30"/>
      <c r="AJA558" s="30"/>
      <c r="AJB558" s="30"/>
      <c r="AJC558" s="51"/>
      <c r="AJD558" s="51"/>
      <c r="AJE558" s="51"/>
      <c r="AJF558" s="25">
        <f t="shared" si="3152"/>
        <v>0</v>
      </c>
      <c r="AJG558" s="25">
        <f t="shared" si="3153"/>
        <v>0</v>
      </c>
      <c r="AJH558" s="25">
        <f t="shared" si="3154"/>
        <v>0</v>
      </c>
      <c r="AJI558" s="51"/>
      <c r="AJJ558" s="51"/>
      <c r="AJK558" s="51"/>
      <c r="AJL558" s="25">
        <f t="shared" si="3155"/>
        <v>9505.25</v>
      </c>
      <c r="AJM558" s="25">
        <f t="shared" si="3156"/>
        <v>9814.18</v>
      </c>
      <c r="AJN558" s="25">
        <f t="shared" si="3157"/>
        <v>9814.18</v>
      </c>
      <c r="AJO558" s="51"/>
      <c r="AJP558" s="51"/>
      <c r="AJQ558" s="51"/>
      <c r="AJR558" s="25">
        <f t="shared" si="2827"/>
        <v>0</v>
      </c>
      <c r="AJS558" s="25">
        <f t="shared" si="2828"/>
        <v>0</v>
      </c>
      <c r="AJT558" s="25">
        <f t="shared" si="2829"/>
        <v>0</v>
      </c>
      <c r="AJU558" s="30"/>
      <c r="AJV558" s="30"/>
      <c r="AJW558" s="30"/>
      <c r="AJX558" s="51"/>
      <c r="AJY558" s="51"/>
      <c r="AJZ558" s="51"/>
      <c r="AKA558" s="25">
        <f t="shared" si="3158"/>
        <v>0</v>
      </c>
      <c r="AKB558" s="25">
        <f t="shared" si="3159"/>
        <v>0</v>
      </c>
      <c r="AKC558" s="25">
        <f t="shared" si="3160"/>
        <v>0</v>
      </c>
      <c r="AKD558" s="51"/>
      <c r="AKE558" s="51"/>
      <c r="AKF558" s="51"/>
      <c r="AKG558" s="25">
        <f t="shared" si="3161"/>
        <v>9336.49</v>
      </c>
      <c r="AKH558" s="25">
        <f t="shared" si="3162"/>
        <v>9650</v>
      </c>
      <c r="AKI558" s="25">
        <f t="shared" si="3163"/>
        <v>9650</v>
      </c>
      <c r="AKJ558" s="51"/>
      <c r="AKK558" s="51"/>
      <c r="AKL558" s="51"/>
      <c r="AKM558" s="25">
        <f t="shared" si="2830"/>
        <v>0</v>
      </c>
      <c r="AKN558" s="25">
        <f t="shared" si="2831"/>
        <v>0</v>
      </c>
      <c r="AKO558" s="25">
        <f t="shared" si="2832"/>
        <v>0</v>
      </c>
      <c r="AKP558" s="30"/>
      <c r="AKQ558" s="30"/>
      <c r="AKR558" s="30"/>
      <c r="AKS558" s="51"/>
      <c r="AKT558" s="51"/>
      <c r="AKU558" s="51"/>
      <c r="AKV558" s="25">
        <f t="shared" si="3164"/>
        <v>0</v>
      </c>
      <c r="AKW558" s="25">
        <f t="shared" si="3165"/>
        <v>0</v>
      </c>
      <c r="AKX558" s="25">
        <f t="shared" si="3166"/>
        <v>0</v>
      </c>
      <c r="AKY558" s="51"/>
      <c r="AKZ558" s="51"/>
      <c r="ALA558" s="51"/>
      <c r="ALB558" s="25">
        <f t="shared" si="3167"/>
        <v>9255.84</v>
      </c>
      <c r="ALC558" s="25">
        <f t="shared" si="3168"/>
        <v>9559.81</v>
      </c>
      <c r="ALD558" s="25">
        <f t="shared" si="3169"/>
        <v>9559.81</v>
      </c>
      <c r="ALE558" s="51"/>
      <c r="ALF558" s="51"/>
      <c r="ALG558" s="51"/>
      <c r="ALH558" s="25">
        <f t="shared" si="2833"/>
        <v>0</v>
      </c>
      <c r="ALI558" s="25">
        <f t="shared" si="2834"/>
        <v>0</v>
      </c>
      <c r="ALJ558" s="25">
        <f t="shared" si="2835"/>
        <v>0</v>
      </c>
      <c r="ALK558" s="30"/>
      <c r="ALL558" s="30"/>
      <c r="ALM558" s="30"/>
      <c r="ALN558" s="51"/>
      <c r="ALO558" s="51"/>
      <c r="ALP558" s="51"/>
      <c r="ALQ558" s="25">
        <f t="shared" si="3170"/>
        <v>0</v>
      </c>
      <c r="ALR558" s="25">
        <f t="shared" si="3171"/>
        <v>0</v>
      </c>
      <c r="ALS558" s="25">
        <f t="shared" si="3172"/>
        <v>0</v>
      </c>
      <c r="ALT558" s="51"/>
      <c r="ALU558" s="51"/>
      <c r="ALV558" s="51"/>
      <c r="ALW558" s="25">
        <f t="shared" si="3173"/>
        <v>10864.22</v>
      </c>
      <c r="ALX558" s="25">
        <f t="shared" si="3174"/>
        <v>11206.83</v>
      </c>
      <c r="ALY558" s="25">
        <f t="shared" si="3175"/>
        <v>11206.83</v>
      </c>
      <c r="ALZ558" s="51"/>
      <c r="AMA558" s="51"/>
      <c r="AMB558" s="51"/>
      <c r="AMC558" s="25">
        <f t="shared" si="2836"/>
        <v>0</v>
      </c>
      <c r="AMD558" s="25">
        <f t="shared" si="2837"/>
        <v>0</v>
      </c>
      <c r="AME558" s="25">
        <f t="shared" si="283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3176"/>
        <v>42740.9</v>
      </c>
      <c r="AMM558" s="25">
        <f t="shared" si="3177"/>
        <v>42740.9</v>
      </c>
      <c r="AMN558" s="25">
        <f t="shared" si="3178"/>
        <v>42740.9</v>
      </c>
      <c r="AMO558" s="51"/>
      <c r="AMP558" s="51"/>
      <c r="AMQ558" s="51"/>
      <c r="AMR558" s="25">
        <f t="shared" si="3179"/>
        <v>9162.2099999999991</v>
      </c>
      <c r="AMS558" s="25">
        <f t="shared" si="3180"/>
        <v>9446.42</v>
      </c>
      <c r="AMT558" s="25">
        <f t="shared" si="3181"/>
        <v>9446.42</v>
      </c>
      <c r="AMU558" s="51"/>
      <c r="AMV558" s="51"/>
      <c r="AMW558" s="51"/>
      <c r="AMX558" s="25">
        <f t="shared" si="2839"/>
        <v>18324.419999999998</v>
      </c>
      <c r="AMY558" s="25">
        <f t="shared" si="2840"/>
        <v>18892.84</v>
      </c>
      <c r="AMZ558" s="25">
        <f t="shared" si="2841"/>
        <v>18892.84</v>
      </c>
      <c r="ANA558" s="30"/>
      <c r="ANB558" s="30"/>
      <c r="ANC558" s="30"/>
      <c r="AND558" s="51"/>
      <c r="ANE558" s="51"/>
      <c r="ANF558" s="51"/>
      <c r="ANG558" s="25">
        <f t="shared" si="3182"/>
        <v>0</v>
      </c>
      <c r="ANH558" s="25">
        <f t="shared" si="3183"/>
        <v>0</v>
      </c>
      <c r="ANI558" s="25">
        <f t="shared" si="3184"/>
        <v>0</v>
      </c>
      <c r="ANJ558" s="51"/>
      <c r="ANK558" s="51"/>
      <c r="ANL558" s="51"/>
      <c r="ANM558" s="25">
        <f t="shared" si="3185"/>
        <v>9945.2999999999993</v>
      </c>
      <c r="ANN558" s="25">
        <f t="shared" si="3186"/>
        <v>0</v>
      </c>
      <c r="ANO558" s="25">
        <f t="shared" si="3187"/>
        <v>0</v>
      </c>
      <c r="ANP558" s="51"/>
      <c r="ANQ558" s="51"/>
      <c r="ANR558" s="51"/>
      <c r="ANS558" s="25">
        <f t="shared" si="2842"/>
        <v>0</v>
      </c>
      <c r="ANT558" s="25">
        <f t="shared" si="2843"/>
        <v>0</v>
      </c>
      <c r="ANU558" s="25">
        <f t="shared" si="2844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3188"/>
        <v>64111.35</v>
      </c>
      <c r="AOC558" s="25">
        <f t="shared" si="3189"/>
        <v>64111.35</v>
      </c>
      <c r="AOD558" s="25">
        <f t="shared" si="3190"/>
        <v>64111.35</v>
      </c>
      <c r="AOE558" s="51"/>
      <c r="AOF558" s="51"/>
      <c r="AOG558" s="51"/>
      <c r="AOH558" s="25">
        <f t="shared" si="3191"/>
        <v>9488.69</v>
      </c>
      <c r="AOI558" s="25">
        <f t="shared" si="3192"/>
        <v>9784.5300000000007</v>
      </c>
      <c r="AOJ558" s="25">
        <f t="shared" si="3193"/>
        <v>9784.5300000000007</v>
      </c>
      <c r="AOK558" s="51"/>
      <c r="AOL558" s="51"/>
      <c r="AOM558" s="51"/>
      <c r="AON558" s="25">
        <f t="shared" si="2845"/>
        <v>28466.07</v>
      </c>
      <c r="AOO558" s="25">
        <f t="shared" si="2846"/>
        <v>29353.59</v>
      </c>
      <c r="AOP558" s="25">
        <f t="shared" si="2847"/>
        <v>29353.59</v>
      </c>
      <c r="AOQ558" s="30"/>
      <c r="AOR558" s="30"/>
      <c r="AOS558" s="30"/>
      <c r="AOT558" s="51"/>
      <c r="AOU558" s="51"/>
      <c r="AOV558" s="51"/>
      <c r="AOW558" s="25">
        <f t="shared" si="3194"/>
        <v>0</v>
      </c>
      <c r="AOX558" s="25">
        <f t="shared" si="3195"/>
        <v>0</v>
      </c>
      <c r="AOY558" s="25">
        <f t="shared" si="3196"/>
        <v>0</v>
      </c>
      <c r="AOZ558" s="51"/>
      <c r="APA558" s="51"/>
      <c r="APB558" s="51"/>
      <c r="APC558" s="25">
        <f t="shared" si="3197"/>
        <v>10812.32</v>
      </c>
      <c r="APD558" s="25">
        <f t="shared" si="3198"/>
        <v>11148.97</v>
      </c>
      <c r="APE558" s="25">
        <f t="shared" si="3199"/>
        <v>11148.97</v>
      </c>
      <c r="APF558" s="51"/>
      <c r="APG558" s="51"/>
      <c r="APH558" s="51"/>
      <c r="API558" s="25">
        <f t="shared" si="2848"/>
        <v>0</v>
      </c>
      <c r="APJ558" s="25">
        <f t="shared" si="2849"/>
        <v>0</v>
      </c>
      <c r="APK558" s="25">
        <f t="shared" si="2850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3200"/>
        <v>21370.45</v>
      </c>
      <c r="APS558" s="25">
        <f t="shared" si="3201"/>
        <v>21370.45</v>
      </c>
      <c r="APT558" s="25">
        <f t="shared" si="3202"/>
        <v>21370.45</v>
      </c>
      <c r="APU558" s="51"/>
      <c r="APV558" s="51"/>
      <c r="APW558" s="51"/>
      <c r="APX558" s="25">
        <f t="shared" si="3203"/>
        <v>9319.68</v>
      </c>
      <c r="APY558" s="25">
        <f t="shared" si="3204"/>
        <v>9622.9699999999993</v>
      </c>
      <c r="APZ558" s="25">
        <f t="shared" si="3205"/>
        <v>9622.9699999999993</v>
      </c>
      <c r="AQA558" s="51"/>
      <c r="AQB558" s="51"/>
      <c r="AQC558" s="51"/>
      <c r="AQD558" s="25">
        <f t="shared" si="2851"/>
        <v>9319.68</v>
      </c>
      <c r="AQE558" s="25">
        <f t="shared" si="2852"/>
        <v>9622.9699999999993</v>
      </c>
      <c r="AQF558" s="25">
        <f t="shared" si="2853"/>
        <v>9622.9699999999993</v>
      </c>
      <c r="AQG558" s="30"/>
      <c r="AQH558" s="30"/>
      <c r="AQI558" s="30"/>
      <c r="AQJ558" s="51"/>
      <c r="AQK558" s="51"/>
      <c r="AQL558" s="51"/>
      <c r="AQM558" s="25">
        <f t="shared" si="3206"/>
        <v>0</v>
      </c>
      <c r="AQN558" s="25">
        <f t="shared" si="3207"/>
        <v>0</v>
      </c>
      <c r="AQO558" s="25">
        <f t="shared" si="3208"/>
        <v>0</v>
      </c>
      <c r="AQP558" s="51"/>
      <c r="AQQ558" s="51"/>
      <c r="AQR558" s="51"/>
      <c r="AQS558" s="25">
        <f t="shared" si="3209"/>
        <v>8564.7000000000007</v>
      </c>
      <c r="AQT558" s="25">
        <f t="shared" si="3210"/>
        <v>8854.7900000000009</v>
      </c>
      <c r="AQU558" s="25">
        <f t="shared" si="3211"/>
        <v>8854.7900000000009</v>
      </c>
      <c r="AQV558" s="51"/>
      <c r="AQW558" s="51"/>
      <c r="AQX558" s="51"/>
      <c r="AQY558" s="25">
        <f t="shared" si="2854"/>
        <v>0</v>
      </c>
      <c r="AQZ558" s="25">
        <f t="shared" si="2855"/>
        <v>0</v>
      </c>
      <c r="ARA558" s="25">
        <f t="shared" si="2856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3212"/>
        <v>21370.45</v>
      </c>
      <c r="ARI558" s="25">
        <f t="shared" si="3213"/>
        <v>21370.45</v>
      </c>
      <c r="ARJ558" s="25">
        <f t="shared" si="3214"/>
        <v>21370.45</v>
      </c>
      <c r="ARK558" s="51"/>
      <c r="ARL558" s="51"/>
      <c r="ARM558" s="51"/>
      <c r="ARN558" s="25">
        <f t="shared" si="3215"/>
        <v>8753.57</v>
      </c>
      <c r="ARO558" s="25">
        <f t="shared" si="3216"/>
        <v>9008.1299999999992</v>
      </c>
      <c r="ARP558" s="25">
        <f t="shared" si="3217"/>
        <v>9008.1299999999992</v>
      </c>
      <c r="ARQ558" s="51"/>
      <c r="ARR558" s="51"/>
      <c r="ARS558" s="51"/>
      <c r="ART558" s="25">
        <f t="shared" si="2857"/>
        <v>8753.57</v>
      </c>
      <c r="ARU558" s="25">
        <f t="shared" si="2858"/>
        <v>9008.1299999999992</v>
      </c>
      <c r="ARV558" s="25">
        <f t="shared" si="2859"/>
        <v>9008.1299999999992</v>
      </c>
      <c r="ARW558" s="30">
        <v>2</v>
      </c>
      <c r="ARX558" s="30">
        <v>2</v>
      </c>
      <c r="ARY558" s="30">
        <v>2</v>
      </c>
      <c r="ARZ558" s="51"/>
      <c r="ASA558" s="51"/>
      <c r="ASB558" s="51"/>
      <c r="ASC558" s="25">
        <f t="shared" si="3218"/>
        <v>42740.9</v>
      </c>
      <c r="ASD558" s="25">
        <f t="shared" si="3219"/>
        <v>42740.9</v>
      </c>
      <c r="ASE558" s="25">
        <f t="shared" si="3220"/>
        <v>42740.9</v>
      </c>
      <c r="ASF558" s="51"/>
      <c r="ASG558" s="51"/>
      <c r="ASH558" s="51"/>
      <c r="ASI558" s="25">
        <f t="shared" si="3221"/>
        <v>9363.31</v>
      </c>
      <c r="ASJ558" s="25">
        <f t="shared" si="3222"/>
        <v>8431.51</v>
      </c>
      <c r="ASK558" s="25">
        <f t="shared" si="3223"/>
        <v>8431.51</v>
      </c>
      <c r="ASL558" s="51"/>
      <c r="ASM558" s="51"/>
      <c r="ASN558" s="51"/>
      <c r="ASO558" s="25">
        <f t="shared" si="2860"/>
        <v>18726.62</v>
      </c>
      <c r="ASP558" s="25">
        <f t="shared" si="2861"/>
        <v>16863.02</v>
      </c>
      <c r="ASQ558" s="25">
        <f t="shared" si="2862"/>
        <v>16863.02</v>
      </c>
      <c r="ASR558" s="30"/>
      <c r="ASS558" s="30"/>
      <c r="AST558" s="30"/>
      <c r="ASU558" s="51"/>
      <c r="ASV558" s="51"/>
      <c r="ASW558" s="51"/>
      <c r="ASX558" s="25">
        <f t="shared" si="3224"/>
        <v>0</v>
      </c>
      <c r="ASY558" s="25">
        <f t="shared" si="3225"/>
        <v>0</v>
      </c>
      <c r="ASZ558" s="25">
        <f t="shared" si="3226"/>
        <v>0</v>
      </c>
      <c r="ATA558" s="51"/>
      <c r="ATB558" s="51"/>
      <c r="ATC558" s="51"/>
      <c r="ATD558" s="25">
        <f t="shared" si="3227"/>
        <v>8228.92</v>
      </c>
      <c r="ATE558" s="25">
        <f t="shared" si="3228"/>
        <v>8480.8799999999992</v>
      </c>
      <c r="ATF558" s="25">
        <f t="shared" si="3229"/>
        <v>8480.8799999999992</v>
      </c>
      <c r="ATG558" s="51"/>
      <c r="ATH558" s="51"/>
      <c r="ATI558" s="51"/>
      <c r="ATJ558" s="25">
        <f t="shared" si="2863"/>
        <v>0</v>
      </c>
      <c r="ATK558" s="25">
        <f t="shared" si="2864"/>
        <v>0</v>
      </c>
      <c r="ATL558" s="25">
        <f t="shared" si="2865"/>
        <v>0</v>
      </c>
      <c r="ATM558" s="30">
        <v>2</v>
      </c>
      <c r="ATN558" s="30">
        <v>2</v>
      </c>
      <c r="ATO558" s="30">
        <v>2</v>
      </c>
      <c r="ATP558" s="51"/>
      <c r="ATQ558" s="51"/>
      <c r="ATR558" s="51"/>
      <c r="ATS558" s="25">
        <f t="shared" si="3230"/>
        <v>42740.9</v>
      </c>
      <c r="ATT558" s="25">
        <f t="shared" si="3231"/>
        <v>42740.9</v>
      </c>
      <c r="ATU558" s="25">
        <f t="shared" si="3232"/>
        <v>42740.9</v>
      </c>
      <c r="ATV558" s="51"/>
      <c r="ATW558" s="51"/>
      <c r="ATX558" s="51"/>
      <c r="ATY558" s="25">
        <f t="shared" si="3233"/>
        <v>9210.8700000000008</v>
      </c>
      <c r="ATZ558" s="25">
        <f t="shared" si="3234"/>
        <v>7250.02</v>
      </c>
      <c r="AUA558" s="25">
        <f t="shared" si="3235"/>
        <v>7250.02</v>
      </c>
      <c r="AUB558" s="51"/>
      <c r="AUC558" s="51"/>
      <c r="AUD558" s="51"/>
      <c r="AUE558" s="25">
        <f t="shared" si="2866"/>
        <v>18421.740000000002</v>
      </c>
      <c r="AUF558" s="25">
        <f t="shared" si="2867"/>
        <v>14500.04</v>
      </c>
      <c r="AUG558" s="25">
        <f t="shared" si="2868"/>
        <v>14500.04</v>
      </c>
      <c r="AUH558" s="30"/>
      <c r="AUI558" s="30"/>
      <c r="AUJ558" s="30"/>
      <c r="AUK558" s="51"/>
      <c r="AUL558" s="51"/>
      <c r="AUM558" s="51"/>
      <c r="AUN558" s="25">
        <f t="shared" si="3236"/>
        <v>0</v>
      </c>
      <c r="AUO558" s="25">
        <f t="shared" si="3237"/>
        <v>0</v>
      </c>
      <c r="AUP558" s="25">
        <f t="shared" si="3238"/>
        <v>0</v>
      </c>
      <c r="AUQ558" s="51"/>
      <c r="AUR558" s="51"/>
      <c r="AUS558" s="51"/>
      <c r="AUT558" s="25">
        <f t="shared" si="3239"/>
        <v>9839.93</v>
      </c>
      <c r="AUU558" s="25">
        <f t="shared" si="3240"/>
        <v>7867.69</v>
      </c>
      <c r="AUV558" s="25">
        <f t="shared" si="3241"/>
        <v>7867.69</v>
      </c>
      <c r="AUW558" s="51"/>
      <c r="AUX558" s="51"/>
      <c r="AUY558" s="51"/>
      <c r="AUZ558" s="25">
        <f t="shared" si="2869"/>
        <v>0</v>
      </c>
      <c r="AVA558" s="25">
        <f t="shared" si="2870"/>
        <v>0</v>
      </c>
      <c r="AVB558" s="25">
        <f t="shared" si="2871"/>
        <v>0</v>
      </c>
      <c r="AVC558" s="59">
        <f t="shared" si="2872"/>
        <v>43</v>
      </c>
      <c r="AVD558" s="59">
        <f t="shared" si="2873"/>
        <v>43</v>
      </c>
      <c r="AVE558" s="59">
        <f t="shared" si="2874"/>
        <v>43</v>
      </c>
      <c r="AVF558" s="25">
        <f t="shared" si="2875"/>
        <v>0</v>
      </c>
      <c r="AVG558" s="25">
        <f t="shared" si="2876"/>
        <v>0</v>
      </c>
      <c r="AVH558" s="25">
        <f t="shared" si="2877"/>
        <v>0</v>
      </c>
      <c r="AVI558" s="25">
        <f t="shared" si="2878"/>
        <v>918929.35</v>
      </c>
      <c r="AVJ558" s="25">
        <f t="shared" si="2879"/>
        <v>918929.35</v>
      </c>
      <c r="AVK558" s="25">
        <f t="shared" si="2880"/>
        <v>918929.35</v>
      </c>
      <c r="AVL558" s="51"/>
      <c r="AVM558" s="51"/>
      <c r="AVN558" s="51"/>
      <c r="AVO558" s="25"/>
      <c r="AVP558" s="25"/>
      <c r="AVQ558" s="25"/>
      <c r="AVR558" s="25">
        <f t="shared" si="2881"/>
        <v>0</v>
      </c>
      <c r="AVS558" s="25">
        <f t="shared" si="2882"/>
        <v>0</v>
      </c>
      <c r="AVT558" s="25">
        <f t="shared" si="2883"/>
        <v>0</v>
      </c>
      <c r="AVU558" s="25">
        <f t="shared" si="2884"/>
        <v>420775.43</v>
      </c>
      <c r="AVV558" s="25">
        <f t="shared" si="2885"/>
        <v>420419.2</v>
      </c>
      <c r="AVW558" s="25">
        <f t="shared" si="2886"/>
        <v>420419.2</v>
      </c>
    </row>
    <row r="559" spans="1:1271" ht="24">
      <c r="A559" s="26" t="s">
        <v>188</v>
      </c>
      <c r="B559" s="88" t="s">
        <v>93</v>
      </c>
      <c r="C559" s="5"/>
      <c r="D559" s="99"/>
      <c r="E559" s="77"/>
      <c r="F559" s="38"/>
      <c r="G559" s="38"/>
      <c r="H559" s="38"/>
      <c r="I559" s="25">
        <f t="shared" si="2887"/>
        <v>21370.45</v>
      </c>
      <c r="J559" s="25">
        <f t="shared" si="2887"/>
        <v>21370.45</v>
      </c>
      <c r="K559" s="25">
        <f t="shared" si="2887"/>
        <v>21370.45</v>
      </c>
      <c r="L559" s="30"/>
      <c r="M559" s="30"/>
      <c r="N559" s="30"/>
      <c r="O559" s="51"/>
      <c r="P559" s="51"/>
      <c r="Q559" s="51"/>
      <c r="R559" s="25">
        <f t="shared" si="2888"/>
        <v>0</v>
      </c>
      <c r="S559" s="25">
        <f t="shared" si="2889"/>
        <v>0</v>
      </c>
      <c r="T559" s="25">
        <f t="shared" si="2890"/>
        <v>0</v>
      </c>
      <c r="U559" s="51"/>
      <c r="V559" s="51"/>
      <c r="W559" s="51"/>
      <c r="X559" s="25">
        <f t="shared" si="2891"/>
        <v>17099.82</v>
      </c>
      <c r="Y559" s="25">
        <f t="shared" si="2892"/>
        <v>0</v>
      </c>
      <c r="Z559" s="25">
        <f t="shared" si="2893"/>
        <v>0</v>
      </c>
      <c r="AA559" s="51"/>
      <c r="AB559" s="51"/>
      <c r="AC559" s="51"/>
      <c r="AD559" s="25">
        <f t="shared" si="2697"/>
        <v>0</v>
      </c>
      <c r="AE559" s="25">
        <f t="shared" si="2697"/>
        <v>0</v>
      </c>
      <c r="AF559" s="25">
        <f t="shared" si="2697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2894"/>
        <v>149593.15</v>
      </c>
      <c r="AN559" s="25">
        <f t="shared" si="2895"/>
        <v>149593.15</v>
      </c>
      <c r="AO559" s="25">
        <f t="shared" si="2896"/>
        <v>149593.15</v>
      </c>
      <c r="AP559" s="51"/>
      <c r="AQ559" s="51"/>
      <c r="AR559" s="51"/>
      <c r="AS559" s="25">
        <f t="shared" si="2897"/>
        <v>10495.03</v>
      </c>
      <c r="AT559" s="25">
        <f t="shared" si="2898"/>
        <v>8094.24</v>
      </c>
      <c r="AU559" s="25">
        <f t="shared" si="2899"/>
        <v>8094.24</v>
      </c>
      <c r="AV559" s="51"/>
      <c r="AW559" s="51"/>
      <c r="AX559" s="51"/>
      <c r="AY559" s="25">
        <f t="shared" si="2698"/>
        <v>73465.210000000006</v>
      </c>
      <c r="AZ559" s="25">
        <f t="shared" si="2699"/>
        <v>56659.68</v>
      </c>
      <c r="BA559" s="25">
        <f t="shared" si="2700"/>
        <v>56659.68</v>
      </c>
      <c r="BB559" s="30">
        <v>1</v>
      </c>
      <c r="BC559" s="30">
        <v>1</v>
      </c>
      <c r="BD559" s="30">
        <v>1</v>
      </c>
      <c r="BE559" s="51"/>
      <c r="BF559" s="51"/>
      <c r="BG559" s="51"/>
      <c r="BH559" s="25">
        <f t="shared" si="2900"/>
        <v>21370.45</v>
      </c>
      <c r="BI559" s="25">
        <f t="shared" si="2901"/>
        <v>21370.45</v>
      </c>
      <c r="BJ559" s="25">
        <f t="shared" si="2902"/>
        <v>21370.45</v>
      </c>
      <c r="BK559" s="51"/>
      <c r="BL559" s="51"/>
      <c r="BM559" s="51"/>
      <c r="BN559" s="25">
        <f t="shared" si="2903"/>
        <v>10436.15</v>
      </c>
      <c r="BO559" s="25">
        <f t="shared" si="2904"/>
        <v>10825.94</v>
      </c>
      <c r="BP559" s="25">
        <f t="shared" si="2905"/>
        <v>10825.94</v>
      </c>
      <c r="BQ559" s="51"/>
      <c r="BR559" s="51"/>
      <c r="BS559" s="51"/>
      <c r="BT559" s="25">
        <f t="shared" si="2701"/>
        <v>10436.15</v>
      </c>
      <c r="BU559" s="25">
        <f t="shared" si="2702"/>
        <v>10825.94</v>
      </c>
      <c r="BV559" s="25">
        <f t="shared" si="2703"/>
        <v>10825.94</v>
      </c>
      <c r="BW559" s="30"/>
      <c r="BX559" s="30"/>
      <c r="BY559" s="30"/>
      <c r="BZ559" s="51"/>
      <c r="CA559" s="51"/>
      <c r="CB559" s="51"/>
      <c r="CC559" s="25">
        <f t="shared" si="2906"/>
        <v>0</v>
      </c>
      <c r="CD559" s="25">
        <f t="shared" si="2907"/>
        <v>0</v>
      </c>
      <c r="CE559" s="25">
        <f t="shared" si="2908"/>
        <v>0</v>
      </c>
      <c r="CF559" s="51"/>
      <c r="CG559" s="51"/>
      <c r="CH559" s="51"/>
      <c r="CI559" s="25">
        <f t="shared" si="2909"/>
        <v>0</v>
      </c>
      <c r="CJ559" s="25">
        <f t="shared" si="2910"/>
        <v>0</v>
      </c>
      <c r="CK559" s="25">
        <f t="shared" si="2911"/>
        <v>0</v>
      </c>
      <c r="CL559" s="51"/>
      <c r="CM559" s="51"/>
      <c r="CN559" s="51"/>
      <c r="CO559" s="25">
        <f t="shared" si="2704"/>
        <v>0</v>
      </c>
      <c r="CP559" s="25">
        <f t="shared" si="2705"/>
        <v>0</v>
      </c>
      <c r="CQ559" s="25">
        <f t="shared" si="2706"/>
        <v>0</v>
      </c>
      <c r="CR559" s="30"/>
      <c r="CS559" s="30"/>
      <c r="CT559" s="30"/>
      <c r="CU559" s="51"/>
      <c r="CV559" s="51"/>
      <c r="CW559" s="51"/>
      <c r="CX559" s="25">
        <f t="shared" si="2912"/>
        <v>0</v>
      </c>
      <c r="CY559" s="25">
        <f t="shared" si="2913"/>
        <v>0</v>
      </c>
      <c r="CZ559" s="25">
        <f t="shared" si="2914"/>
        <v>0</v>
      </c>
      <c r="DA559" s="51"/>
      <c r="DB559" s="51"/>
      <c r="DC559" s="51"/>
      <c r="DD559" s="25">
        <f t="shared" si="2915"/>
        <v>11626.96</v>
      </c>
      <c r="DE559" s="25">
        <f t="shared" si="2916"/>
        <v>12075.89</v>
      </c>
      <c r="DF559" s="25">
        <f t="shared" si="2917"/>
        <v>12075.89</v>
      </c>
      <c r="DG559" s="51"/>
      <c r="DH559" s="51"/>
      <c r="DI559" s="51"/>
      <c r="DJ559" s="25">
        <f t="shared" si="2707"/>
        <v>0</v>
      </c>
      <c r="DK559" s="25">
        <f t="shared" si="2708"/>
        <v>0</v>
      </c>
      <c r="DL559" s="25">
        <f t="shared" si="2709"/>
        <v>0</v>
      </c>
      <c r="DM559" s="30"/>
      <c r="DN559" s="30"/>
      <c r="DO559" s="30"/>
      <c r="DP559" s="51"/>
      <c r="DQ559" s="51"/>
      <c r="DR559" s="51"/>
      <c r="DS559" s="25">
        <f t="shared" si="2918"/>
        <v>0</v>
      </c>
      <c r="DT559" s="25">
        <f t="shared" si="2919"/>
        <v>0</v>
      </c>
      <c r="DU559" s="25">
        <f t="shared" si="2920"/>
        <v>0</v>
      </c>
      <c r="DV559" s="51"/>
      <c r="DW559" s="51"/>
      <c r="DX559" s="51"/>
      <c r="DY559" s="25">
        <f t="shared" si="2921"/>
        <v>12218.78</v>
      </c>
      <c r="DZ559" s="25">
        <f t="shared" si="2922"/>
        <v>12656.77</v>
      </c>
      <c r="EA559" s="25">
        <f t="shared" si="2923"/>
        <v>12656.77</v>
      </c>
      <c r="EB559" s="51"/>
      <c r="EC559" s="51"/>
      <c r="ED559" s="51"/>
      <c r="EE559" s="25">
        <f t="shared" si="2710"/>
        <v>0</v>
      </c>
      <c r="EF559" s="25">
        <f t="shared" si="2711"/>
        <v>0</v>
      </c>
      <c r="EG559" s="25">
        <f t="shared" si="2712"/>
        <v>0</v>
      </c>
      <c r="EH559" s="30">
        <v>2</v>
      </c>
      <c r="EI559" s="30">
        <v>2</v>
      </c>
      <c r="EJ559" s="30">
        <v>2</v>
      </c>
      <c r="EK559" s="51"/>
      <c r="EL559" s="51"/>
      <c r="EM559" s="51"/>
      <c r="EN559" s="25">
        <f t="shared" si="2924"/>
        <v>42740.9</v>
      </c>
      <c r="EO559" s="25">
        <f t="shared" si="2925"/>
        <v>42740.9</v>
      </c>
      <c r="EP559" s="25">
        <f t="shared" si="2926"/>
        <v>42740.9</v>
      </c>
      <c r="EQ559" s="51"/>
      <c r="ER559" s="51"/>
      <c r="ES559" s="51"/>
      <c r="ET559" s="25">
        <f t="shared" si="2927"/>
        <v>12511.87</v>
      </c>
      <c r="EU559" s="25">
        <f t="shared" si="2928"/>
        <v>12876.67</v>
      </c>
      <c r="EV559" s="25">
        <f t="shared" si="2929"/>
        <v>12876.67</v>
      </c>
      <c r="EW559" s="51"/>
      <c r="EX559" s="51"/>
      <c r="EY559" s="51"/>
      <c r="EZ559" s="25">
        <f t="shared" si="2713"/>
        <v>25023.74</v>
      </c>
      <c r="FA559" s="25">
        <f t="shared" si="2714"/>
        <v>25753.34</v>
      </c>
      <c r="FB559" s="25">
        <f t="shared" si="2715"/>
        <v>25753.34</v>
      </c>
      <c r="FC559" s="30">
        <v>1</v>
      </c>
      <c r="FD559" s="30">
        <v>1</v>
      </c>
      <c r="FE559" s="30">
        <v>1</v>
      </c>
      <c r="FF559" s="51"/>
      <c r="FG559" s="51"/>
      <c r="FH559" s="51"/>
      <c r="FI559" s="25">
        <f t="shared" si="2930"/>
        <v>21370.45</v>
      </c>
      <c r="FJ559" s="25">
        <f t="shared" si="2931"/>
        <v>21370.45</v>
      </c>
      <c r="FK559" s="25">
        <f t="shared" si="2932"/>
        <v>21370.45</v>
      </c>
      <c r="FL559" s="51"/>
      <c r="FM559" s="51"/>
      <c r="FN559" s="51"/>
      <c r="FO559" s="25">
        <f t="shared" si="2933"/>
        <v>9157.4500000000007</v>
      </c>
      <c r="FP559" s="25">
        <f t="shared" si="2934"/>
        <v>9468.3700000000008</v>
      </c>
      <c r="FQ559" s="25">
        <f t="shared" si="2935"/>
        <v>9468.3700000000008</v>
      </c>
      <c r="FR559" s="51"/>
      <c r="FS559" s="51"/>
      <c r="FT559" s="51"/>
      <c r="FU559" s="25">
        <f t="shared" si="2716"/>
        <v>9157.4500000000007</v>
      </c>
      <c r="FV559" s="25">
        <f t="shared" si="2717"/>
        <v>9468.3700000000008</v>
      </c>
      <c r="FW559" s="25">
        <f t="shared" si="2718"/>
        <v>9468.3700000000008</v>
      </c>
      <c r="FX559" s="30">
        <f>1-1</f>
        <v>0</v>
      </c>
      <c r="FY559" s="30">
        <f t="shared" ref="FY559:FZ559" si="3248">1-1</f>
        <v>0</v>
      </c>
      <c r="FZ559" s="30">
        <f t="shared" si="3248"/>
        <v>0</v>
      </c>
      <c r="GA559" s="51"/>
      <c r="GB559" s="51"/>
      <c r="GC559" s="51"/>
      <c r="GD559" s="25">
        <f t="shared" si="2936"/>
        <v>0</v>
      </c>
      <c r="GE559" s="25">
        <f t="shared" si="2937"/>
        <v>0</v>
      </c>
      <c r="GF559" s="25">
        <f t="shared" si="2938"/>
        <v>0</v>
      </c>
      <c r="GG559" s="51"/>
      <c r="GH559" s="51"/>
      <c r="GI559" s="51"/>
      <c r="GJ559" s="25">
        <f t="shared" si="2939"/>
        <v>0</v>
      </c>
      <c r="GK559" s="25">
        <f t="shared" si="2940"/>
        <v>0</v>
      </c>
      <c r="GL559" s="25">
        <f t="shared" si="2941"/>
        <v>0</v>
      </c>
      <c r="GM559" s="51"/>
      <c r="GN559" s="51"/>
      <c r="GO559" s="51"/>
      <c r="GP559" s="25">
        <f t="shared" si="2719"/>
        <v>0</v>
      </c>
      <c r="GQ559" s="25">
        <f t="shared" si="2720"/>
        <v>0</v>
      </c>
      <c r="GR559" s="25">
        <f t="shared" si="2721"/>
        <v>0</v>
      </c>
      <c r="GS559" s="30">
        <v>2</v>
      </c>
      <c r="GT559" s="30">
        <v>2</v>
      </c>
      <c r="GU559" s="30">
        <v>2</v>
      </c>
      <c r="GV559" s="51"/>
      <c r="GW559" s="51"/>
      <c r="GX559" s="51"/>
      <c r="GY559" s="25">
        <f t="shared" si="2942"/>
        <v>42740.9</v>
      </c>
      <c r="GZ559" s="25">
        <f t="shared" si="2943"/>
        <v>42740.9</v>
      </c>
      <c r="HA559" s="25">
        <f t="shared" si="2944"/>
        <v>42740.9</v>
      </c>
      <c r="HB559" s="51"/>
      <c r="HC559" s="51"/>
      <c r="HD559" s="51"/>
      <c r="HE559" s="25">
        <f t="shared" si="2945"/>
        <v>16526.88</v>
      </c>
      <c r="HF559" s="25">
        <f t="shared" si="2946"/>
        <v>17144.91</v>
      </c>
      <c r="HG559" s="25">
        <f t="shared" si="2947"/>
        <v>17144.91</v>
      </c>
      <c r="HH559" s="51"/>
      <c r="HI559" s="51"/>
      <c r="HJ559" s="51"/>
      <c r="HK559" s="25">
        <f t="shared" si="2722"/>
        <v>33053.760000000002</v>
      </c>
      <c r="HL559" s="25">
        <f t="shared" si="2723"/>
        <v>34289.82</v>
      </c>
      <c r="HM559" s="25">
        <f t="shared" si="2724"/>
        <v>34289.82</v>
      </c>
      <c r="HN559" s="30"/>
      <c r="HO559" s="30"/>
      <c r="HP559" s="30"/>
      <c r="HQ559" s="51"/>
      <c r="HR559" s="51"/>
      <c r="HS559" s="51"/>
      <c r="HT559" s="25">
        <f t="shared" si="2948"/>
        <v>0</v>
      </c>
      <c r="HU559" s="25">
        <f t="shared" si="2949"/>
        <v>0</v>
      </c>
      <c r="HV559" s="25">
        <f t="shared" si="2950"/>
        <v>0</v>
      </c>
      <c r="HW559" s="51"/>
      <c r="HX559" s="51"/>
      <c r="HY559" s="51"/>
      <c r="HZ559" s="25">
        <f t="shared" si="2951"/>
        <v>9437.65</v>
      </c>
      <c r="IA559" s="25">
        <f t="shared" si="2952"/>
        <v>9258.58</v>
      </c>
      <c r="IB559" s="25">
        <f t="shared" si="2953"/>
        <v>9258.58</v>
      </c>
      <c r="IC559" s="51"/>
      <c r="ID559" s="51"/>
      <c r="IE559" s="51"/>
      <c r="IF559" s="25">
        <f t="shared" si="2725"/>
        <v>0</v>
      </c>
      <c r="IG559" s="25">
        <f t="shared" si="2726"/>
        <v>0</v>
      </c>
      <c r="IH559" s="25">
        <f t="shared" si="2727"/>
        <v>0</v>
      </c>
      <c r="II559" s="30"/>
      <c r="IJ559" s="30"/>
      <c r="IK559" s="30"/>
      <c r="IL559" s="51"/>
      <c r="IM559" s="51"/>
      <c r="IN559" s="51"/>
      <c r="IO559" s="25">
        <f t="shared" si="2954"/>
        <v>0</v>
      </c>
      <c r="IP559" s="25">
        <f t="shared" si="2955"/>
        <v>0</v>
      </c>
      <c r="IQ559" s="25">
        <f t="shared" si="2956"/>
        <v>0</v>
      </c>
      <c r="IR559" s="51"/>
      <c r="IS559" s="51"/>
      <c r="IT559" s="51"/>
      <c r="IU559" s="25">
        <f t="shared" si="2957"/>
        <v>9887.06</v>
      </c>
      <c r="IV559" s="25">
        <f t="shared" si="2958"/>
        <v>10195.280000000001</v>
      </c>
      <c r="IW559" s="25">
        <f t="shared" si="2959"/>
        <v>10195.280000000001</v>
      </c>
      <c r="IX559" s="51"/>
      <c r="IY559" s="51"/>
      <c r="IZ559" s="51"/>
      <c r="JA559" s="25">
        <f t="shared" si="2728"/>
        <v>0</v>
      </c>
      <c r="JB559" s="25">
        <f t="shared" si="2729"/>
        <v>0</v>
      </c>
      <c r="JC559" s="25">
        <f t="shared" si="2730"/>
        <v>0</v>
      </c>
      <c r="JD559" s="30"/>
      <c r="JE559" s="30"/>
      <c r="JF559" s="30"/>
      <c r="JG559" s="51"/>
      <c r="JH559" s="51"/>
      <c r="JI559" s="51"/>
      <c r="JJ559" s="25">
        <f t="shared" si="2960"/>
        <v>0</v>
      </c>
      <c r="JK559" s="25">
        <f t="shared" si="2961"/>
        <v>0</v>
      </c>
      <c r="JL559" s="25">
        <f t="shared" si="2962"/>
        <v>0</v>
      </c>
      <c r="JM559" s="51"/>
      <c r="JN559" s="51"/>
      <c r="JO559" s="51"/>
      <c r="JP559" s="25">
        <f t="shared" si="2963"/>
        <v>14230.92</v>
      </c>
      <c r="JQ559" s="25">
        <f t="shared" si="2964"/>
        <v>14729.03</v>
      </c>
      <c r="JR559" s="25">
        <f t="shared" si="2965"/>
        <v>14729.03</v>
      </c>
      <c r="JS559" s="51"/>
      <c r="JT559" s="51"/>
      <c r="JU559" s="51"/>
      <c r="JV559" s="25">
        <f t="shared" si="2731"/>
        <v>0</v>
      </c>
      <c r="JW559" s="25">
        <f t="shared" si="2732"/>
        <v>0</v>
      </c>
      <c r="JX559" s="25">
        <f t="shared" si="2733"/>
        <v>0</v>
      </c>
      <c r="JY559" s="30"/>
      <c r="JZ559" s="30"/>
      <c r="KA559" s="30"/>
      <c r="KB559" s="51"/>
      <c r="KC559" s="51"/>
      <c r="KD559" s="51"/>
      <c r="KE559" s="25">
        <f t="shared" si="2966"/>
        <v>0</v>
      </c>
      <c r="KF559" s="25">
        <f t="shared" si="2967"/>
        <v>0</v>
      </c>
      <c r="KG559" s="25">
        <f t="shared" si="2968"/>
        <v>0</v>
      </c>
      <c r="KH559" s="51"/>
      <c r="KI559" s="51"/>
      <c r="KJ559" s="51"/>
      <c r="KK559" s="25">
        <f t="shared" si="2969"/>
        <v>9212</v>
      </c>
      <c r="KL559" s="25">
        <f t="shared" si="2970"/>
        <v>9519.42</v>
      </c>
      <c r="KM559" s="25">
        <f t="shared" si="2971"/>
        <v>9519.42</v>
      </c>
      <c r="KN559" s="51"/>
      <c r="KO559" s="51"/>
      <c r="KP559" s="51"/>
      <c r="KQ559" s="25">
        <f t="shared" si="2734"/>
        <v>0</v>
      </c>
      <c r="KR559" s="25">
        <f t="shared" si="2735"/>
        <v>0</v>
      </c>
      <c r="KS559" s="25">
        <f t="shared" si="2736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2972"/>
        <v>21370.45</v>
      </c>
      <c r="LA559" s="25">
        <f t="shared" si="2973"/>
        <v>21370.45</v>
      </c>
      <c r="LB559" s="25">
        <f t="shared" si="2974"/>
        <v>21370.45</v>
      </c>
      <c r="LC559" s="51"/>
      <c r="LD559" s="51"/>
      <c r="LE559" s="51"/>
      <c r="LF559" s="25">
        <f t="shared" si="2975"/>
        <v>8351.35</v>
      </c>
      <c r="LG559" s="25">
        <f t="shared" si="2976"/>
        <v>8638.31</v>
      </c>
      <c r="LH559" s="25">
        <f t="shared" si="2977"/>
        <v>8638.31</v>
      </c>
      <c r="LI559" s="51"/>
      <c r="LJ559" s="51"/>
      <c r="LK559" s="51"/>
      <c r="LL559" s="25">
        <f t="shared" si="2737"/>
        <v>8351.35</v>
      </c>
      <c r="LM559" s="25">
        <f t="shared" si="2738"/>
        <v>8638.31</v>
      </c>
      <c r="LN559" s="25">
        <f t="shared" si="2739"/>
        <v>8638.31</v>
      </c>
      <c r="LO559" s="30"/>
      <c r="LP559" s="30"/>
      <c r="LQ559" s="30"/>
      <c r="LR559" s="51"/>
      <c r="LS559" s="51"/>
      <c r="LT559" s="51"/>
      <c r="LU559" s="25">
        <f t="shared" si="2978"/>
        <v>0</v>
      </c>
      <c r="LV559" s="25">
        <f t="shared" si="2979"/>
        <v>0</v>
      </c>
      <c r="LW559" s="25">
        <f t="shared" si="2980"/>
        <v>0</v>
      </c>
      <c r="LX559" s="51"/>
      <c r="LY559" s="51"/>
      <c r="LZ559" s="51"/>
      <c r="MA559" s="25">
        <f t="shared" si="2981"/>
        <v>12002.97</v>
      </c>
      <c r="MB559" s="25">
        <f t="shared" si="2982"/>
        <v>12406.17</v>
      </c>
      <c r="MC559" s="25">
        <f t="shared" si="2983"/>
        <v>12406.17</v>
      </c>
      <c r="MD559" s="51"/>
      <c r="ME559" s="51"/>
      <c r="MF559" s="51"/>
      <c r="MG559" s="25">
        <f t="shared" si="2740"/>
        <v>0</v>
      </c>
      <c r="MH559" s="25">
        <f t="shared" si="2741"/>
        <v>0</v>
      </c>
      <c r="MI559" s="25">
        <f t="shared" si="2742"/>
        <v>0</v>
      </c>
      <c r="MJ559" s="30"/>
      <c r="MK559" s="30"/>
      <c r="ML559" s="30"/>
      <c r="MM559" s="51"/>
      <c r="MN559" s="51"/>
      <c r="MO559" s="51"/>
      <c r="MP559" s="25">
        <f t="shared" si="2984"/>
        <v>0</v>
      </c>
      <c r="MQ559" s="25">
        <f t="shared" si="2985"/>
        <v>0</v>
      </c>
      <c r="MR559" s="25">
        <f t="shared" si="2986"/>
        <v>0</v>
      </c>
      <c r="MS559" s="51"/>
      <c r="MT559" s="51"/>
      <c r="MU559" s="51"/>
      <c r="MV559" s="25">
        <f t="shared" si="2987"/>
        <v>12521.73</v>
      </c>
      <c r="MW559" s="25">
        <f t="shared" si="2988"/>
        <v>12947.53</v>
      </c>
      <c r="MX559" s="25">
        <f t="shared" si="2989"/>
        <v>12947.53</v>
      </c>
      <c r="MY559" s="51"/>
      <c r="MZ559" s="51"/>
      <c r="NA559" s="51"/>
      <c r="NB559" s="25">
        <f t="shared" si="2743"/>
        <v>0</v>
      </c>
      <c r="NC559" s="25">
        <f t="shared" si="2744"/>
        <v>0</v>
      </c>
      <c r="ND559" s="25">
        <f t="shared" si="2745"/>
        <v>0</v>
      </c>
      <c r="NE559" s="30"/>
      <c r="NF559" s="30"/>
      <c r="NG559" s="30"/>
      <c r="NH559" s="51"/>
      <c r="NI559" s="51"/>
      <c r="NJ559" s="51"/>
      <c r="NK559" s="25">
        <f t="shared" si="2990"/>
        <v>0</v>
      </c>
      <c r="NL559" s="25">
        <f t="shared" si="2991"/>
        <v>0</v>
      </c>
      <c r="NM559" s="25">
        <f t="shared" si="2992"/>
        <v>0</v>
      </c>
      <c r="NN559" s="51"/>
      <c r="NO559" s="51"/>
      <c r="NP559" s="51"/>
      <c r="NQ559" s="25">
        <f t="shared" si="2993"/>
        <v>8933.52</v>
      </c>
      <c r="NR559" s="25">
        <f t="shared" si="2994"/>
        <v>9220.18</v>
      </c>
      <c r="NS559" s="25">
        <f t="shared" si="2995"/>
        <v>9220.18</v>
      </c>
      <c r="NT559" s="51"/>
      <c r="NU559" s="51"/>
      <c r="NV559" s="51"/>
      <c r="NW559" s="25">
        <f t="shared" si="2746"/>
        <v>0</v>
      </c>
      <c r="NX559" s="25">
        <f t="shared" si="2747"/>
        <v>0</v>
      </c>
      <c r="NY559" s="25">
        <f t="shared" si="2748"/>
        <v>0</v>
      </c>
      <c r="NZ559" s="30"/>
      <c r="OA559" s="30"/>
      <c r="OB559" s="30"/>
      <c r="OC559" s="51"/>
      <c r="OD559" s="51"/>
      <c r="OE559" s="51"/>
      <c r="OF559" s="25">
        <f t="shared" si="2996"/>
        <v>0</v>
      </c>
      <c r="OG559" s="25">
        <f t="shared" si="2997"/>
        <v>0</v>
      </c>
      <c r="OH559" s="25">
        <f t="shared" si="2998"/>
        <v>0</v>
      </c>
      <c r="OI559" s="51"/>
      <c r="OJ559" s="51"/>
      <c r="OK559" s="51"/>
      <c r="OL559" s="25">
        <f t="shared" si="2999"/>
        <v>12928.7</v>
      </c>
      <c r="OM559" s="25">
        <f t="shared" si="3000"/>
        <v>13362.01</v>
      </c>
      <c r="ON559" s="25">
        <f t="shared" si="3001"/>
        <v>13362.01</v>
      </c>
      <c r="OO559" s="51"/>
      <c r="OP559" s="51"/>
      <c r="OQ559" s="51"/>
      <c r="OR559" s="25">
        <f t="shared" si="2749"/>
        <v>0</v>
      </c>
      <c r="OS559" s="25">
        <f t="shared" si="2750"/>
        <v>0</v>
      </c>
      <c r="OT559" s="25">
        <f t="shared" si="2751"/>
        <v>0</v>
      </c>
      <c r="OU559" s="30">
        <v>4</v>
      </c>
      <c r="OV559" s="30">
        <v>4</v>
      </c>
      <c r="OW559" s="30">
        <v>4</v>
      </c>
      <c r="OX559" s="51"/>
      <c r="OY559" s="51"/>
      <c r="OZ559" s="51"/>
      <c r="PA559" s="25">
        <f t="shared" si="3002"/>
        <v>85481.8</v>
      </c>
      <c r="PB559" s="25">
        <f t="shared" si="3003"/>
        <v>85481.8</v>
      </c>
      <c r="PC559" s="25">
        <f t="shared" si="3004"/>
        <v>85481.8</v>
      </c>
      <c r="PD559" s="51"/>
      <c r="PE559" s="51"/>
      <c r="PF559" s="51"/>
      <c r="PG559" s="25">
        <f t="shared" si="3005"/>
        <v>10470.959999999999</v>
      </c>
      <c r="PH559" s="25">
        <f t="shared" si="3006"/>
        <v>10810.32</v>
      </c>
      <c r="PI559" s="25">
        <f t="shared" si="3007"/>
        <v>10810.32</v>
      </c>
      <c r="PJ559" s="51"/>
      <c r="PK559" s="51"/>
      <c r="PL559" s="51"/>
      <c r="PM559" s="25">
        <f t="shared" si="2752"/>
        <v>41883.839999999997</v>
      </c>
      <c r="PN559" s="25">
        <f t="shared" si="2753"/>
        <v>43241.279999999999</v>
      </c>
      <c r="PO559" s="25">
        <f t="shared" si="2754"/>
        <v>43241.279999999999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3008"/>
        <v>21370.45</v>
      </c>
      <c r="PW559" s="25">
        <f t="shared" si="3009"/>
        <v>21370.45</v>
      </c>
      <c r="PX559" s="25">
        <f t="shared" si="3010"/>
        <v>21370.45</v>
      </c>
      <c r="PY559" s="51"/>
      <c r="PZ559" s="51"/>
      <c r="QA559" s="51"/>
      <c r="QB559" s="25">
        <f t="shared" si="3011"/>
        <v>11888.7</v>
      </c>
      <c r="QC559" s="25">
        <f t="shared" si="3012"/>
        <v>12287.25</v>
      </c>
      <c r="QD559" s="25">
        <f t="shared" si="3013"/>
        <v>12287.25</v>
      </c>
      <c r="QE559" s="51"/>
      <c r="QF559" s="51"/>
      <c r="QG559" s="51"/>
      <c r="QH559" s="25">
        <f t="shared" si="2755"/>
        <v>11888.7</v>
      </c>
      <c r="QI559" s="25">
        <f t="shared" si="2756"/>
        <v>12287.25</v>
      </c>
      <c r="QJ559" s="25">
        <f t="shared" si="2757"/>
        <v>12287.25</v>
      </c>
      <c r="QK559" s="30"/>
      <c r="QL559" s="30"/>
      <c r="QM559" s="30"/>
      <c r="QN559" s="51"/>
      <c r="QO559" s="51"/>
      <c r="QP559" s="51"/>
      <c r="QQ559" s="25">
        <f t="shared" si="3014"/>
        <v>0</v>
      </c>
      <c r="QR559" s="25">
        <f t="shared" si="3015"/>
        <v>0</v>
      </c>
      <c r="QS559" s="25">
        <f t="shared" si="3016"/>
        <v>0</v>
      </c>
      <c r="QT559" s="51"/>
      <c r="QU559" s="51"/>
      <c r="QV559" s="51"/>
      <c r="QW559" s="25">
        <f t="shared" si="3017"/>
        <v>11056.18</v>
      </c>
      <c r="QX559" s="25">
        <f t="shared" si="3018"/>
        <v>11406.53</v>
      </c>
      <c r="QY559" s="25">
        <f t="shared" si="3019"/>
        <v>11406.53</v>
      </c>
      <c r="QZ559" s="51"/>
      <c r="RA559" s="51"/>
      <c r="RB559" s="51"/>
      <c r="RC559" s="25">
        <f t="shared" si="2758"/>
        <v>0</v>
      </c>
      <c r="RD559" s="25">
        <f t="shared" si="2759"/>
        <v>0</v>
      </c>
      <c r="RE559" s="25">
        <f t="shared" si="2760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3020"/>
        <v>42740.9</v>
      </c>
      <c r="RM559" s="25">
        <f t="shared" si="3021"/>
        <v>42740.9</v>
      </c>
      <c r="RN559" s="25">
        <f t="shared" si="3022"/>
        <v>42740.9</v>
      </c>
      <c r="RO559" s="51"/>
      <c r="RP559" s="51"/>
      <c r="RQ559" s="51"/>
      <c r="RR559" s="25">
        <f t="shared" si="3023"/>
        <v>7930.63</v>
      </c>
      <c r="RS559" s="25">
        <f t="shared" si="3024"/>
        <v>8172.66</v>
      </c>
      <c r="RT559" s="25">
        <f t="shared" si="3025"/>
        <v>8172.66</v>
      </c>
      <c r="RU559" s="51"/>
      <c r="RV559" s="51"/>
      <c r="RW559" s="51"/>
      <c r="RX559" s="25">
        <f t="shared" si="2761"/>
        <v>15861.26</v>
      </c>
      <c r="RY559" s="25">
        <f t="shared" si="2762"/>
        <v>16345.32</v>
      </c>
      <c r="RZ559" s="25">
        <f t="shared" si="2763"/>
        <v>16345.32</v>
      </c>
      <c r="SA559" s="30">
        <v>7</v>
      </c>
      <c r="SB559" s="30">
        <v>7</v>
      </c>
      <c r="SC559" s="30">
        <v>7</v>
      </c>
      <c r="SD559" s="51"/>
      <c r="SE559" s="51"/>
      <c r="SF559" s="51"/>
      <c r="SG559" s="25">
        <f t="shared" si="3026"/>
        <v>149593.15</v>
      </c>
      <c r="SH559" s="25">
        <f t="shared" si="3027"/>
        <v>149593.15</v>
      </c>
      <c r="SI559" s="25">
        <f t="shared" si="3028"/>
        <v>149593.15</v>
      </c>
      <c r="SJ559" s="51"/>
      <c r="SK559" s="51"/>
      <c r="SL559" s="51"/>
      <c r="SM559" s="25">
        <f t="shared" si="3029"/>
        <v>10529.57</v>
      </c>
      <c r="SN559" s="25">
        <f t="shared" si="3030"/>
        <v>10850.7</v>
      </c>
      <c r="SO559" s="25">
        <f t="shared" si="3031"/>
        <v>10850.7</v>
      </c>
      <c r="SP559" s="51"/>
      <c r="SQ559" s="51"/>
      <c r="SR559" s="51"/>
      <c r="SS559" s="25">
        <f t="shared" si="2764"/>
        <v>73706.990000000005</v>
      </c>
      <c r="ST559" s="25">
        <f t="shared" si="2765"/>
        <v>75954.899999999994</v>
      </c>
      <c r="SU559" s="25">
        <f t="shared" si="2766"/>
        <v>75954.899999999994</v>
      </c>
      <c r="SV559" s="30"/>
      <c r="SW559" s="30"/>
      <c r="SX559" s="30"/>
      <c r="SY559" s="51"/>
      <c r="SZ559" s="51"/>
      <c r="TA559" s="51"/>
      <c r="TB559" s="25">
        <f t="shared" si="3032"/>
        <v>0</v>
      </c>
      <c r="TC559" s="25">
        <f t="shared" si="3033"/>
        <v>0</v>
      </c>
      <c r="TD559" s="25">
        <f t="shared" si="3034"/>
        <v>0</v>
      </c>
      <c r="TE559" s="51"/>
      <c r="TF559" s="51"/>
      <c r="TG559" s="51"/>
      <c r="TH559" s="25">
        <f t="shared" si="3035"/>
        <v>10323.629999999999</v>
      </c>
      <c r="TI559" s="25">
        <f t="shared" si="3036"/>
        <v>10668.93</v>
      </c>
      <c r="TJ559" s="25">
        <f t="shared" si="3037"/>
        <v>10668.93</v>
      </c>
      <c r="TK559" s="51"/>
      <c r="TL559" s="51"/>
      <c r="TM559" s="51"/>
      <c r="TN559" s="25">
        <f t="shared" si="2767"/>
        <v>0</v>
      </c>
      <c r="TO559" s="25">
        <f t="shared" si="2768"/>
        <v>0</v>
      </c>
      <c r="TP559" s="25">
        <f t="shared" si="2769"/>
        <v>0</v>
      </c>
      <c r="TQ559" s="30"/>
      <c r="TR559" s="30"/>
      <c r="TS559" s="30"/>
      <c r="TT559" s="51"/>
      <c r="TU559" s="51"/>
      <c r="TV559" s="51"/>
      <c r="TW559" s="25">
        <f t="shared" si="3038"/>
        <v>0</v>
      </c>
      <c r="TX559" s="25">
        <f t="shared" si="3039"/>
        <v>0</v>
      </c>
      <c r="TY559" s="25">
        <f t="shared" si="3040"/>
        <v>0</v>
      </c>
      <c r="TZ559" s="51"/>
      <c r="UA559" s="51"/>
      <c r="UB559" s="51"/>
      <c r="UC559" s="25">
        <f t="shared" si="3041"/>
        <v>8705.16</v>
      </c>
      <c r="UD559" s="25">
        <f t="shared" si="3042"/>
        <v>9241.2900000000009</v>
      </c>
      <c r="UE559" s="25">
        <f t="shared" si="3043"/>
        <v>9241.2900000000009</v>
      </c>
      <c r="UF559" s="51"/>
      <c r="UG559" s="51"/>
      <c r="UH559" s="51"/>
      <c r="UI559" s="25">
        <f t="shared" si="2770"/>
        <v>0</v>
      </c>
      <c r="UJ559" s="25">
        <f t="shared" si="2771"/>
        <v>0</v>
      </c>
      <c r="UK559" s="25">
        <f t="shared" si="2772"/>
        <v>0</v>
      </c>
      <c r="UL559" s="30">
        <v>4</v>
      </c>
      <c r="UM559" s="30">
        <v>4</v>
      </c>
      <c r="UN559" s="30">
        <v>4</v>
      </c>
      <c r="UO559" s="51"/>
      <c r="UP559" s="51"/>
      <c r="UQ559" s="51"/>
      <c r="UR559" s="25">
        <f t="shared" si="3044"/>
        <v>85481.8</v>
      </c>
      <c r="US559" s="25">
        <f t="shared" si="3045"/>
        <v>85481.8</v>
      </c>
      <c r="UT559" s="25">
        <f t="shared" si="3046"/>
        <v>85481.8</v>
      </c>
      <c r="UU559" s="51"/>
      <c r="UV559" s="51"/>
      <c r="UW559" s="51"/>
      <c r="UX559" s="25">
        <f t="shared" si="3047"/>
        <v>11076.18</v>
      </c>
      <c r="UY559" s="25">
        <f t="shared" si="3048"/>
        <v>8959.67</v>
      </c>
      <c r="UZ559" s="25">
        <f t="shared" si="3049"/>
        <v>8959.67</v>
      </c>
      <c r="VA559" s="51"/>
      <c r="VB559" s="51"/>
      <c r="VC559" s="51"/>
      <c r="VD559" s="25">
        <f t="shared" si="2773"/>
        <v>44304.72</v>
      </c>
      <c r="VE559" s="25">
        <f t="shared" si="2774"/>
        <v>35838.68</v>
      </c>
      <c r="VF559" s="25">
        <f t="shared" si="2775"/>
        <v>35838.68</v>
      </c>
      <c r="VG559" s="30"/>
      <c r="VH559" s="30"/>
      <c r="VI559" s="30"/>
      <c r="VJ559" s="51"/>
      <c r="VK559" s="51"/>
      <c r="VL559" s="51"/>
      <c r="VM559" s="25">
        <f t="shared" si="3050"/>
        <v>0</v>
      </c>
      <c r="VN559" s="25">
        <f t="shared" si="3051"/>
        <v>0</v>
      </c>
      <c r="VO559" s="25">
        <f t="shared" si="3052"/>
        <v>0</v>
      </c>
      <c r="VP559" s="51"/>
      <c r="VQ559" s="51"/>
      <c r="VR559" s="51"/>
      <c r="VS559" s="25">
        <f t="shared" si="3053"/>
        <v>0</v>
      </c>
      <c r="VT559" s="25">
        <f t="shared" si="3054"/>
        <v>0</v>
      </c>
      <c r="VU559" s="25">
        <f t="shared" si="3055"/>
        <v>0</v>
      </c>
      <c r="VV559" s="51"/>
      <c r="VW559" s="51"/>
      <c r="VX559" s="51"/>
      <c r="VY559" s="25">
        <f t="shared" si="2776"/>
        <v>0</v>
      </c>
      <c r="VZ559" s="25">
        <f t="shared" si="2777"/>
        <v>0</v>
      </c>
      <c r="WA559" s="25">
        <f t="shared" si="2778"/>
        <v>0</v>
      </c>
      <c r="WB559" s="30"/>
      <c r="WC559" s="30"/>
      <c r="WD559" s="30"/>
      <c r="WE559" s="51"/>
      <c r="WF559" s="51"/>
      <c r="WG559" s="51"/>
      <c r="WH559" s="25">
        <f t="shared" si="3056"/>
        <v>0</v>
      </c>
      <c r="WI559" s="25">
        <f t="shared" si="3057"/>
        <v>0</v>
      </c>
      <c r="WJ559" s="25">
        <f t="shared" si="3058"/>
        <v>0</v>
      </c>
      <c r="WK559" s="51"/>
      <c r="WL559" s="51"/>
      <c r="WM559" s="51"/>
      <c r="WN559" s="25">
        <f t="shared" si="3059"/>
        <v>8401.31</v>
      </c>
      <c r="WO559" s="25">
        <f t="shared" si="3060"/>
        <v>8693.17</v>
      </c>
      <c r="WP559" s="25">
        <f t="shared" si="3061"/>
        <v>8693.17</v>
      </c>
      <c r="WQ559" s="51"/>
      <c r="WR559" s="51"/>
      <c r="WS559" s="51"/>
      <c r="WT559" s="25">
        <f t="shared" si="2779"/>
        <v>0</v>
      </c>
      <c r="WU559" s="25">
        <f t="shared" si="2780"/>
        <v>0</v>
      </c>
      <c r="WV559" s="25">
        <f t="shared" si="2781"/>
        <v>0</v>
      </c>
      <c r="WW559" s="30"/>
      <c r="WX559" s="30"/>
      <c r="WY559" s="30"/>
      <c r="WZ559" s="51"/>
      <c r="XA559" s="51"/>
      <c r="XB559" s="51"/>
      <c r="XC559" s="25">
        <f t="shared" si="3062"/>
        <v>0</v>
      </c>
      <c r="XD559" s="25">
        <f t="shared" si="3063"/>
        <v>0</v>
      </c>
      <c r="XE559" s="25">
        <f t="shared" si="3064"/>
        <v>0</v>
      </c>
      <c r="XF559" s="51"/>
      <c r="XG559" s="51"/>
      <c r="XH559" s="51"/>
      <c r="XI559" s="25">
        <f t="shared" si="3065"/>
        <v>8270.07</v>
      </c>
      <c r="XJ559" s="25">
        <f t="shared" si="3066"/>
        <v>8525.44</v>
      </c>
      <c r="XK559" s="25">
        <f t="shared" si="3067"/>
        <v>8525.44</v>
      </c>
      <c r="XL559" s="51"/>
      <c r="XM559" s="51"/>
      <c r="XN559" s="51"/>
      <c r="XO559" s="25">
        <f t="shared" si="2782"/>
        <v>0</v>
      </c>
      <c r="XP559" s="25">
        <f t="shared" si="2783"/>
        <v>0</v>
      </c>
      <c r="XQ559" s="25">
        <f t="shared" si="2784"/>
        <v>0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3068"/>
        <v>21370.45</v>
      </c>
      <c r="XY559" s="25">
        <f t="shared" si="3069"/>
        <v>21370.45</v>
      </c>
      <c r="XZ559" s="25">
        <f t="shared" si="3070"/>
        <v>21370.45</v>
      </c>
      <c r="YA559" s="51"/>
      <c r="YB559" s="51"/>
      <c r="YC559" s="51"/>
      <c r="YD559" s="25">
        <f t="shared" si="3071"/>
        <v>7886.42</v>
      </c>
      <c r="YE559" s="25">
        <f t="shared" si="3072"/>
        <v>8133.3</v>
      </c>
      <c r="YF559" s="25">
        <f t="shared" si="3073"/>
        <v>8133.3</v>
      </c>
      <c r="YG559" s="51"/>
      <c r="YH559" s="51"/>
      <c r="YI559" s="51"/>
      <c r="YJ559" s="25">
        <f t="shared" si="2785"/>
        <v>7886.42</v>
      </c>
      <c r="YK559" s="25">
        <f t="shared" si="2786"/>
        <v>8133.3</v>
      </c>
      <c r="YL559" s="25">
        <f t="shared" si="2787"/>
        <v>8133.3</v>
      </c>
      <c r="YM559" s="30"/>
      <c r="YN559" s="30"/>
      <c r="YO559" s="30"/>
      <c r="YP559" s="51"/>
      <c r="YQ559" s="51"/>
      <c r="YR559" s="51"/>
      <c r="YS559" s="25">
        <f t="shared" si="3074"/>
        <v>0</v>
      </c>
      <c r="YT559" s="25">
        <f t="shared" si="3075"/>
        <v>0</v>
      </c>
      <c r="YU559" s="25">
        <f t="shared" si="3076"/>
        <v>0</v>
      </c>
      <c r="YV559" s="51"/>
      <c r="YW559" s="51"/>
      <c r="YX559" s="51"/>
      <c r="YY559" s="25">
        <f t="shared" si="3077"/>
        <v>8721.0400000000009</v>
      </c>
      <c r="YZ559" s="25">
        <f t="shared" si="3078"/>
        <v>9004.24</v>
      </c>
      <c r="ZA559" s="25">
        <f t="shared" si="3079"/>
        <v>9004.24</v>
      </c>
      <c r="ZB559" s="51"/>
      <c r="ZC559" s="51"/>
      <c r="ZD559" s="51"/>
      <c r="ZE559" s="25">
        <f t="shared" si="2788"/>
        <v>0</v>
      </c>
      <c r="ZF559" s="25">
        <f t="shared" si="2789"/>
        <v>0</v>
      </c>
      <c r="ZG559" s="25">
        <f t="shared" si="2790"/>
        <v>0</v>
      </c>
      <c r="ZH559" s="30"/>
      <c r="ZI559" s="30"/>
      <c r="ZJ559" s="30"/>
      <c r="ZK559" s="51"/>
      <c r="ZL559" s="51"/>
      <c r="ZM559" s="51"/>
      <c r="ZN559" s="25">
        <f t="shared" si="3080"/>
        <v>0</v>
      </c>
      <c r="ZO559" s="25">
        <f t="shared" si="3081"/>
        <v>0</v>
      </c>
      <c r="ZP559" s="25">
        <f t="shared" si="3082"/>
        <v>0</v>
      </c>
      <c r="ZQ559" s="51"/>
      <c r="ZR559" s="51"/>
      <c r="ZS559" s="51"/>
      <c r="ZT559" s="25">
        <f t="shared" si="3083"/>
        <v>8313.73</v>
      </c>
      <c r="ZU559" s="25">
        <f t="shared" si="3084"/>
        <v>8577.56</v>
      </c>
      <c r="ZV559" s="25">
        <f t="shared" si="3085"/>
        <v>8577.56</v>
      </c>
      <c r="ZW559" s="51"/>
      <c r="ZX559" s="51"/>
      <c r="ZY559" s="51"/>
      <c r="ZZ559" s="25">
        <f t="shared" si="2791"/>
        <v>0</v>
      </c>
      <c r="AAA559" s="25">
        <f t="shared" si="2792"/>
        <v>0</v>
      </c>
      <c r="AAB559" s="25">
        <f t="shared" si="2793"/>
        <v>0</v>
      </c>
      <c r="AAC559" s="30">
        <v>1</v>
      </c>
      <c r="AAD559" s="30">
        <v>1</v>
      </c>
      <c r="AAE559" s="30">
        <v>1</v>
      </c>
      <c r="AAF559" s="51"/>
      <c r="AAG559" s="51"/>
      <c r="AAH559" s="51"/>
      <c r="AAI559" s="25">
        <f t="shared" si="3086"/>
        <v>21370.45</v>
      </c>
      <c r="AAJ559" s="25">
        <f t="shared" si="3087"/>
        <v>21370.45</v>
      </c>
      <c r="AAK559" s="25">
        <f t="shared" si="3088"/>
        <v>21370.45</v>
      </c>
      <c r="AAL559" s="51"/>
      <c r="AAM559" s="51"/>
      <c r="AAN559" s="51"/>
      <c r="AAO559" s="25">
        <f t="shared" si="3089"/>
        <v>10904.25</v>
      </c>
      <c r="AAP559" s="25">
        <f t="shared" si="3090"/>
        <v>11259.81</v>
      </c>
      <c r="AAQ559" s="25">
        <f t="shared" si="3091"/>
        <v>11259.81</v>
      </c>
      <c r="AAR559" s="51"/>
      <c r="AAS559" s="51"/>
      <c r="AAT559" s="51"/>
      <c r="AAU559" s="25">
        <f t="shared" si="2794"/>
        <v>10904.25</v>
      </c>
      <c r="AAV559" s="25">
        <f t="shared" si="2795"/>
        <v>11259.81</v>
      </c>
      <c r="AAW559" s="25">
        <f t="shared" si="2796"/>
        <v>11259.81</v>
      </c>
      <c r="AAX559" s="30">
        <v>6</v>
      </c>
      <c r="AAY559" s="30">
        <v>6</v>
      </c>
      <c r="AAZ559" s="30">
        <v>6</v>
      </c>
      <c r="ABA559" s="51"/>
      <c r="ABB559" s="51"/>
      <c r="ABC559" s="51"/>
      <c r="ABD559" s="25">
        <f t="shared" si="3092"/>
        <v>128222.7</v>
      </c>
      <c r="ABE559" s="25">
        <f t="shared" si="3093"/>
        <v>128222.7</v>
      </c>
      <c r="ABF559" s="25">
        <f t="shared" si="3094"/>
        <v>128222.7</v>
      </c>
      <c r="ABG559" s="51"/>
      <c r="ABH559" s="51"/>
      <c r="ABI559" s="51"/>
      <c r="ABJ559" s="25">
        <f t="shared" si="3095"/>
        <v>7096.06</v>
      </c>
      <c r="ABK559" s="25">
        <f t="shared" si="3096"/>
        <v>7298.62</v>
      </c>
      <c r="ABL559" s="25">
        <f t="shared" si="3097"/>
        <v>7298.62</v>
      </c>
      <c r="ABM559" s="51"/>
      <c r="ABN559" s="51"/>
      <c r="ABO559" s="51"/>
      <c r="ABP559" s="25">
        <f t="shared" si="2797"/>
        <v>42576.36</v>
      </c>
      <c r="ABQ559" s="25">
        <f t="shared" si="2798"/>
        <v>43791.72</v>
      </c>
      <c r="ABR559" s="25">
        <f t="shared" si="2799"/>
        <v>43791.72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3098"/>
        <v>64111.35</v>
      </c>
      <c r="ABZ559" s="25">
        <f t="shared" si="3099"/>
        <v>64111.35</v>
      </c>
      <c r="ACA559" s="25">
        <f t="shared" si="3100"/>
        <v>64111.35</v>
      </c>
      <c r="ACB559" s="51"/>
      <c r="ACC559" s="51"/>
      <c r="ACD559" s="51"/>
      <c r="ACE559" s="25">
        <f t="shared" si="3101"/>
        <v>8462.5300000000007</v>
      </c>
      <c r="ACF559" s="25">
        <f t="shared" si="3102"/>
        <v>8730.25</v>
      </c>
      <c r="ACG559" s="25">
        <f t="shared" si="3103"/>
        <v>8730.25</v>
      </c>
      <c r="ACH559" s="51"/>
      <c r="ACI559" s="51"/>
      <c r="ACJ559" s="51"/>
      <c r="ACK559" s="25">
        <f t="shared" si="2800"/>
        <v>25387.59</v>
      </c>
      <c r="ACL559" s="25">
        <f t="shared" si="2801"/>
        <v>26190.75</v>
      </c>
      <c r="ACM559" s="25">
        <f t="shared" si="2802"/>
        <v>26190.75</v>
      </c>
      <c r="ACN559" s="30">
        <v>2</v>
      </c>
      <c r="ACO559" s="30">
        <v>2</v>
      </c>
      <c r="ACP559" s="30">
        <v>2</v>
      </c>
      <c r="ACQ559" s="51"/>
      <c r="ACR559" s="51"/>
      <c r="ACS559" s="51"/>
      <c r="ACT559" s="25">
        <f t="shared" si="3104"/>
        <v>42740.9</v>
      </c>
      <c r="ACU559" s="25">
        <f t="shared" si="3105"/>
        <v>42740.9</v>
      </c>
      <c r="ACV559" s="25">
        <f t="shared" si="3106"/>
        <v>42740.9</v>
      </c>
      <c r="ACW559" s="51"/>
      <c r="ACX559" s="51"/>
      <c r="ACY559" s="51"/>
      <c r="ACZ559" s="25">
        <f t="shared" si="3107"/>
        <v>9093.4500000000007</v>
      </c>
      <c r="ADA559" s="25">
        <f t="shared" si="3108"/>
        <v>9386.7099999999991</v>
      </c>
      <c r="ADB559" s="25">
        <f t="shared" si="3109"/>
        <v>9386.7099999999991</v>
      </c>
      <c r="ADC559" s="51"/>
      <c r="ADD559" s="51"/>
      <c r="ADE559" s="51"/>
      <c r="ADF559" s="25">
        <f t="shared" si="2803"/>
        <v>18186.900000000001</v>
      </c>
      <c r="ADG559" s="25">
        <f t="shared" si="2804"/>
        <v>18773.419999999998</v>
      </c>
      <c r="ADH559" s="25">
        <f t="shared" si="2805"/>
        <v>18773.419999999998</v>
      </c>
      <c r="ADI559" s="123"/>
      <c r="ADJ559" s="123"/>
      <c r="ADK559" s="123"/>
      <c r="ADL559" s="51"/>
      <c r="ADM559" s="51"/>
      <c r="ADN559" s="51"/>
      <c r="ADO559" s="25">
        <f t="shared" si="3110"/>
        <v>0</v>
      </c>
      <c r="ADP559" s="25">
        <f t="shared" si="3111"/>
        <v>0</v>
      </c>
      <c r="ADQ559" s="25">
        <f t="shared" si="3112"/>
        <v>0</v>
      </c>
      <c r="ADR559" s="51"/>
      <c r="ADS559" s="51"/>
      <c r="ADT559" s="51"/>
      <c r="ADU559" s="25">
        <f t="shared" si="3113"/>
        <v>6237.91</v>
      </c>
      <c r="ADV559" s="25">
        <f t="shared" si="3114"/>
        <v>7804.93</v>
      </c>
      <c r="ADW559" s="25">
        <f t="shared" si="3115"/>
        <v>7804.93</v>
      </c>
      <c r="ADX559" s="51"/>
      <c r="ADY559" s="51"/>
      <c r="ADZ559" s="51"/>
      <c r="AEA559" s="25">
        <f t="shared" si="2806"/>
        <v>0</v>
      </c>
      <c r="AEB559" s="25">
        <f t="shared" si="2807"/>
        <v>0</v>
      </c>
      <c r="AEC559" s="25">
        <f t="shared" si="2808"/>
        <v>0</v>
      </c>
      <c r="AED559" s="30">
        <v>23</v>
      </c>
      <c r="AEE559" s="30">
        <v>23</v>
      </c>
      <c r="AEF559" s="30">
        <v>23</v>
      </c>
      <c r="AEG559" s="51"/>
      <c r="AEH559" s="51"/>
      <c r="AEI559" s="51"/>
      <c r="AEJ559" s="25">
        <f t="shared" si="3116"/>
        <v>491520.35</v>
      </c>
      <c r="AEK559" s="25">
        <f t="shared" si="3117"/>
        <v>491520.35</v>
      </c>
      <c r="AEL559" s="25">
        <f t="shared" si="3118"/>
        <v>491520.35</v>
      </c>
      <c r="AEM559" s="51"/>
      <c r="AEN559" s="51"/>
      <c r="AEO559" s="51"/>
      <c r="AEP559" s="25">
        <f t="shared" si="3119"/>
        <v>9675.48</v>
      </c>
      <c r="AEQ559" s="25">
        <f t="shared" si="3120"/>
        <v>9967.2900000000009</v>
      </c>
      <c r="AER559" s="25">
        <f t="shared" si="3121"/>
        <v>9967.2900000000009</v>
      </c>
      <c r="AES559" s="51"/>
      <c r="AET559" s="51"/>
      <c r="AEU559" s="51"/>
      <c r="AEV559" s="25">
        <f t="shared" si="2809"/>
        <v>222536.04</v>
      </c>
      <c r="AEW559" s="25">
        <f t="shared" si="2810"/>
        <v>229247.67</v>
      </c>
      <c r="AEX559" s="25">
        <f t="shared" si="2811"/>
        <v>229247.67</v>
      </c>
      <c r="AEY559" s="30"/>
      <c r="AEZ559" s="30"/>
      <c r="AFA559" s="30"/>
      <c r="AFB559" s="51"/>
      <c r="AFC559" s="51"/>
      <c r="AFD559" s="51"/>
      <c r="AFE559" s="25">
        <f t="shared" si="3122"/>
        <v>0</v>
      </c>
      <c r="AFF559" s="25">
        <f t="shared" si="3123"/>
        <v>0</v>
      </c>
      <c r="AFG559" s="25">
        <f t="shared" si="3124"/>
        <v>0</v>
      </c>
      <c r="AFH559" s="51"/>
      <c r="AFI559" s="51"/>
      <c r="AFJ559" s="51"/>
      <c r="AFK559" s="25">
        <f t="shared" si="3125"/>
        <v>9496.9</v>
      </c>
      <c r="AFL559" s="25">
        <f t="shared" si="3126"/>
        <v>9839.7199999999993</v>
      </c>
      <c r="AFM559" s="25">
        <f t="shared" si="3127"/>
        <v>9839.7199999999993</v>
      </c>
      <c r="AFN559" s="51"/>
      <c r="AFO559" s="51"/>
      <c r="AFP559" s="51"/>
      <c r="AFQ559" s="25">
        <f t="shared" si="2812"/>
        <v>0</v>
      </c>
      <c r="AFR559" s="25">
        <f t="shared" si="2813"/>
        <v>0</v>
      </c>
      <c r="AFS559" s="25">
        <f t="shared" si="2814"/>
        <v>0</v>
      </c>
      <c r="AFT559" s="30"/>
      <c r="AFU559" s="30"/>
      <c r="AFV559" s="30"/>
      <c r="AFW559" s="51"/>
      <c r="AFX559" s="51"/>
      <c r="AFY559" s="51"/>
      <c r="AFZ559" s="25">
        <f t="shared" si="3128"/>
        <v>0</v>
      </c>
      <c r="AGA559" s="25">
        <f t="shared" si="3129"/>
        <v>0</v>
      </c>
      <c r="AGB559" s="25">
        <f t="shared" si="3130"/>
        <v>0</v>
      </c>
      <c r="AGC559" s="51"/>
      <c r="AGD559" s="51"/>
      <c r="AGE559" s="51"/>
      <c r="AGF559" s="25">
        <f t="shared" si="3131"/>
        <v>10095.08</v>
      </c>
      <c r="AGG559" s="25">
        <f t="shared" si="3132"/>
        <v>10425.18</v>
      </c>
      <c r="AGH559" s="25">
        <f t="shared" si="3133"/>
        <v>10425.18</v>
      </c>
      <c r="AGI559" s="51"/>
      <c r="AGJ559" s="51"/>
      <c r="AGK559" s="51"/>
      <c r="AGL559" s="25">
        <f t="shared" si="2815"/>
        <v>0</v>
      </c>
      <c r="AGM559" s="25">
        <f t="shared" si="2816"/>
        <v>0</v>
      </c>
      <c r="AGN559" s="25">
        <f t="shared" si="2817"/>
        <v>0</v>
      </c>
      <c r="AGO559" s="30"/>
      <c r="AGP559" s="30"/>
      <c r="AGQ559" s="30"/>
      <c r="AGR559" s="51"/>
      <c r="AGS559" s="51"/>
      <c r="AGT559" s="51"/>
      <c r="AGU559" s="25">
        <f t="shared" si="3134"/>
        <v>0</v>
      </c>
      <c r="AGV559" s="25">
        <f t="shared" si="3135"/>
        <v>0</v>
      </c>
      <c r="AGW559" s="25">
        <f t="shared" si="3136"/>
        <v>0</v>
      </c>
      <c r="AGX559" s="51"/>
      <c r="AGY559" s="51"/>
      <c r="AGZ559" s="51"/>
      <c r="AHA559" s="25">
        <f t="shared" si="3137"/>
        <v>14032.31</v>
      </c>
      <c r="AHB559" s="25">
        <f t="shared" si="3138"/>
        <v>14521.52</v>
      </c>
      <c r="AHC559" s="25">
        <f t="shared" si="3139"/>
        <v>14521.52</v>
      </c>
      <c r="AHD559" s="51"/>
      <c r="AHE559" s="51"/>
      <c r="AHF559" s="51"/>
      <c r="AHG559" s="25">
        <f t="shared" si="2818"/>
        <v>0</v>
      </c>
      <c r="AHH559" s="25">
        <f t="shared" si="2819"/>
        <v>0</v>
      </c>
      <c r="AHI559" s="25">
        <f t="shared" si="2820"/>
        <v>0</v>
      </c>
      <c r="AHJ559" s="30">
        <v>1</v>
      </c>
      <c r="AHK559" s="30">
        <v>1</v>
      </c>
      <c r="AHL559" s="30">
        <v>1</v>
      </c>
      <c r="AHM559" s="51"/>
      <c r="AHN559" s="51"/>
      <c r="AHO559" s="51"/>
      <c r="AHP559" s="25">
        <f t="shared" si="3140"/>
        <v>21370.45</v>
      </c>
      <c r="AHQ559" s="25">
        <f t="shared" si="3141"/>
        <v>21370.45</v>
      </c>
      <c r="AHR559" s="25">
        <f t="shared" si="3142"/>
        <v>21370.45</v>
      </c>
      <c r="AHS559" s="51"/>
      <c r="AHT559" s="51"/>
      <c r="AHU559" s="51"/>
      <c r="AHV559" s="25">
        <f t="shared" si="3143"/>
        <v>8875.23</v>
      </c>
      <c r="AHW559" s="25">
        <f t="shared" si="3144"/>
        <v>9172.44</v>
      </c>
      <c r="AHX559" s="25">
        <f t="shared" si="3145"/>
        <v>9172.44</v>
      </c>
      <c r="AHY559" s="51"/>
      <c r="AHZ559" s="51"/>
      <c r="AIA559" s="51"/>
      <c r="AIB559" s="25">
        <f t="shared" si="2821"/>
        <v>8875.23</v>
      </c>
      <c r="AIC559" s="25">
        <f t="shared" si="2822"/>
        <v>9172.44</v>
      </c>
      <c r="AID559" s="25">
        <f t="shared" si="2823"/>
        <v>9172.44</v>
      </c>
      <c r="AIE559" s="30"/>
      <c r="AIF559" s="30"/>
      <c r="AIG559" s="30"/>
      <c r="AIH559" s="51"/>
      <c r="AII559" s="51"/>
      <c r="AIJ559" s="51"/>
      <c r="AIK559" s="25">
        <f t="shared" si="3146"/>
        <v>0</v>
      </c>
      <c r="AIL559" s="25">
        <f t="shared" si="3147"/>
        <v>0</v>
      </c>
      <c r="AIM559" s="25">
        <f t="shared" si="3148"/>
        <v>0</v>
      </c>
      <c r="AIN559" s="51"/>
      <c r="AIO559" s="51"/>
      <c r="AIP559" s="51"/>
      <c r="AIQ559" s="25">
        <f t="shared" si="3149"/>
        <v>0</v>
      </c>
      <c r="AIR559" s="25">
        <f t="shared" si="3150"/>
        <v>0</v>
      </c>
      <c r="AIS559" s="25">
        <f t="shared" si="3151"/>
        <v>0</v>
      </c>
      <c r="AIT559" s="51"/>
      <c r="AIU559" s="51"/>
      <c r="AIV559" s="51"/>
      <c r="AIW559" s="25">
        <f t="shared" si="2824"/>
        <v>0</v>
      </c>
      <c r="AIX559" s="25">
        <f t="shared" si="2825"/>
        <v>0</v>
      </c>
      <c r="AIY559" s="25">
        <f t="shared" si="2826"/>
        <v>0</v>
      </c>
      <c r="AIZ559" s="30"/>
      <c r="AJA559" s="30"/>
      <c r="AJB559" s="30"/>
      <c r="AJC559" s="51"/>
      <c r="AJD559" s="51"/>
      <c r="AJE559" s="51"/>
      <c r="AJF559" s="25">
        <f t="shared" si="3152"/>
        <v>0</v>
      </c>
      <c r="AJG559" s="25">
        <f t="shared" si="3153"/>
        <v>0</v>
      </c>
      <c r="AJH559" s="25">
        <f t="shared" si="3154"/>
        <v>0</v>
      </c>
      <c r="AJI559" s="51"/>
      <c r="AJJ559" s="51"/>
      <c r="AJK559" s="51"/>
      <c r="AJL559" s="25">
        <f t="shared" si="3155"/>
        <v>9505.25</v>
      </c>
      <c r="AJM559" s="25">
        <f t="shared" si="3156"/>
        <v>9814.18</v>
      </c>
      <c r="AJN559" s="25">
        <f t="shared" si="3157"/>
        <v>9814.18</v>
      </c>
      <c r="AJO559" s="51"/>
      <c r="AJP559" s="51"/>
      <c r="AJQ559" s="51"/>
      <c r="AJR559" s="25">
        <f t="shared" si="2827"/>
        <v>0</v>
      </c>
      <c r="AJS559" s="25">
        <f t="shared" si="2828"/>
        <v>0</v>
      </c>
      <c r="AJT559" s="25">
        <f t="shared" si="2829"/>
        <v>0</v>
      </c>
      <c r="AJU559" s="30"/>
      <c r="AJV559" s="30"/>
      <c r="AJW559" s="30"/>
      <c r="AJX559" s="51"/>
      <c r="AJY559" s="51"/>
      <c r="AJZ559" s="51"/>
      <c r="AKA559" s="25">
        <f t="shared" si="3158"/>
        <v>0</v>
      </c>
      <c r="AKB559" s="25">
        <f t="shared" si="3159"/>
        <v>0</v>
      </c>
      <c r="AKC559" s="25">
        <f t="shared" si="3160"/>
        <v>0</v>
      </c>
      <c r="AKD559" s="51"/>
      <c r="AKE559" s="51"/>
      <c r="AKF559" s="51"/>
      <c r="AKG559" s="25">
        <f t="shared" si="3161"/>
        <v>9336.49</v>
      </c>
      <c r="AKH559" s="25">
        <f t="shared" si="3162"/>
        <v>9650</v>
      </c>
      <c r="AKI559" s="25">
        <f t="shared" si="3163"/>
        <v>9650</v>
      </c>
      <c r="AKJ559" s="51"/>
      <c r="AKK559" s="51"/>
      <c r="AKL559" s="51"/>
      <c r="AKM559" s="25">
        <f t="shared" si="2830"/>
        <v>0</v>
      </c>
      <c r="AKN559" s="25">
        <f t="shared" si="2831"/>
        <v>0</v>
      </c>
      <c r="AKO559" s="25">
        <f t="shared" si="2832"/>
        <v>0</v>
      </c>
      <c r="AKP559" s="30"/>
      <c r="AKQ559" s="30"/>
      <c r="AKR559" s="30"/>
      <c r="AKS559" s="51"/>
      <c r="AKT559" s="51"/>
      <c r="AKU559" s="51"/>
      <c r="AKV559" s="25">
        <f t="shared" si="3164"/>
        <v>0</v>
      </c>
      <c r="AKW559" s="25">
        <f t="shared" si="3165"/>
        <v>0</v>
      </c>
      <c r="AKX559" s="25">
        <f t="shared" si="3166"/>
        <v>0</v>
      </c>
      <c r="AKY559" s="51"/>
      <c r="AKZ559" s="51"/>
      <c r="ALA559" s="51"/>
      <c r="ALB559" s="25">
        <f t="shared" si="3167"/>
        <v>9255.84</v>
      </c>
      <c r="ALC559" s="25">
        <f t="shared" si="3168"/>
        <v>9559.81</v>
      </c>
      <c r="ALD559" s="25">
        <f t="shared" si="3169"/>
        <v>9559.81</v>
      </c>
      <c r="ALE559" s="51"/>
      <c r="ALF559" s="51"/>
      <c r="ALG559" s="51"/>
      <c r="ALH559" s="25">
        <f t="shared" si="2833"/>
        <v>0</v>
      </c>
      <c r="ALI559" s="25">
        <f t="shared" si="2834"/>
        <v>0</v>
      </c>
      <c r="ALJ559" s="25">
        <f t="shared" si="2835"/>
        <v>0</v>
      </c>
      <c r="ALK559" s="30"/>
      <c r="ALL559" s="30"/>
      <c r="ALM559" s="30"/>
      <c r="ALN559" s="51"/>
      <c r="ALO559" s="51"/>
      <c r="ALP559" s="51"/>
      <c r="ALQ559" s="25">
        <f t="shared" si="3170"/>
        <v>0</v>
      </c>
      <c r="ALR559" s="25">
        <f t="shared" si="3171"/>
        <v>0</v>
      </c>
      <c r="ALS559" s="25">
        <f t="shared" si="3172"/>
        <v>0</v>
      </c>
      <c r="ALT559" s="51"/>
      <c r="ALU559" s="51"/>
      <c r="ALV559" s="51"/>
      <c r="ALW559" s="25">
        <f t="shared" si="3173"/>
        <v>10864.22</v>
      </c>
      <c r="ALX559" s="25">
        <f t="shared" si="3174"/>
        <v>11206.83</v>
      </c>
      <c r="ALY559" s="25">
        <f t="shared" si="3175"/>
        <v>11206.83</v>
      </c>
      <c r="ALZ559" s="51"/>
      <c r="AMA559" s="51"/>
      <c r="AMB559" s="51"/>
      <c r="AMC559" s="25">
        <f t="shared" si="2836"/>
        <v>0</v>
      </c>
      <c r="AMD559" s="25">
        <f t="shared" si="2837"/>
        <v>0</v>
      </c>
      <c r="AME559" s="25">
        <f t="shared" si="2838"/>
        <v>0</v>
      </c>
      <c r="AMF559" s="30">
        <v>1</v>
      </c>
      <c r="AMG559" s="30">
        <v>1</v>
      </c>
      <c r="AMH559" s="30">
        <v>1</v>
      </c>
      <c r="AMI559" s="51"/>
      <c r="AMJ559" s="51"/>
      <c r="AMK559" s="51"/>
      <c r="AML559" s="25">
        <f t="shared" si="3176"/>
        <v>21370.45</v>
      </c>
      <c r="AMM559" s="25">
        <f t="shared" si="3177"/>
        <v>21370.45</v>
      </c>
      <c r="AMN559" s="25">
        <f t="shared" si="3178"/>
        <v>21370.45</v>
      </c>
      <c r="AMO559" s="51"/>
      <c r="AMP559" s="51"/>
      <c r="AMQ559" s="51"/>
      <c r="AMR559" s="25">
        <f t="shared" si="3179"/>
        <v>9162.2099999999991</v>
      </c>
      <c r="AMS559" s="25">
        <f t="shared" si="3180"/>
        <v>9446.42</v>
      </c>
      <c r="AMT559" s="25">
        <f t="shared" si="3181"/>
        <v>9446.42</v>
      </c>
      <c r="AMU559" s="51"/>
      <c r="AMV559" s="51"/>
      <c r="AMW559" s="51"/>
      <c r="AMX559" s="25">
        <f t="shared" si="2839"/>
        <v>9162.2099999999991</v>
      </c>
      <c r="AMY559" s="25">
        <f t="shared" si="2840"/>
        <v>9446.42</v>
      </c>
      <c r="AMZ559" s="25">
        <f t="shared" si="2841"/>
        <v>9446.42</v>
      </c>
      <c r="ANA559" s="30"/>
      <c r="ANB559" s="30"/>
      <c r="ANC559" s="30"/>
      <c r="AND559" s="51"/>
      <c r="ANE559" s="51"/>
      <c r="ANF559" s="51"/>
      <c r="ANG559" s="25">
        <f t="shared" si="3182"/>
        <v>0</v>
      </c>
      <c r="ANH559" s="25">
        <f t="shared" si="3183"/>
        <v>0</v>
      </c>
      <c r="ANI559" s="25">
        <f t="shared" si="3184"/>
        <v>0</v>
      </c>
      <c r="ANJ559" s="51"/>
      <c r="ANK559" s="51"/>
      <c r="ANL559" s="51"/>
      <c r="ANM559" s="25">
        <f t="shared" si="3185"/>
        <v>9945.2999999999993</v>
      </c>
      <c r="ANN559" s="25">
        <f t="shared" si="3186"/>
        <v>0</v>
      </c>
      <c r="ANO559" s="25">
        <f t="shared" si="3187"/>
        <v>0</v>
      </c>
      <c r="ANP559" s="51"/>
      <c r="ANQ559" s="51"/>
      <c r="ANR559" s="51"/>
      <c r="ANS559" s="25">
        <f t="shared" si="2842"/>
        <v>0</v>
      </c>
      <c r="ANT559" s="25">
        <f t="shared" si="2843"/>
        <v>0</v>
      </c>
      <c r="ANU559" s="25">
        <f t="shared" si="2844"/>
        <v>0</v>
      </c>
      <c r="ANV559" s="30">
        <v>6</v>
      </c>
      <c r="ANW559" s="30">
        <v>6</v>
      </c>
      <c r="ANX559" s="30">
        <v>6</v>
      </c>
      <c r="ANY559" s="51"/>
      <c r="ANZ559" s="51"/>
      <c r="AOA559" s="51"/>
      <c r="AOB559" s="25">
        <f t="shared" si="3188"/>
        <v>128222.7</v>
      </c>
      <c r="AOC559" s="25">
        <f t="shared" si="3189"/>
        <v>128222.7</v>
      </c>
      <c r="AOD559" s="25">
        <f t="shared" si="3190"/>
        <v>128222.7</v>
      </c>
      <c r="AOE559" s="51"/>
      <c r="AOF559" s="51"/>
      <c r="AOG559" s="51"/>
      <c r="AOH559" s="25">
        <f t="shared" si="3191"/>
        <v>9488.69</v>
      </c>
      <c r="AOI559" s="25">
        <f t="shared" si="3192"/>
        <v>9784.5300000000007</v>
      </c>
      <c r="AOJ559" s="25">
        <f t="shared" si="3193"/>
        <v>9784.5300000000007</v>
      </c>
      <c r="AOK559" s="51"/>
      <c r="AOL559" s="51"/>
      <c r="AOM559" s="51"/>
      <c r="AON559" s="25">
        <f t="shared" si="2845"/>
        <v>56932.14</v>
      </c>
      <c r="AOO559" s="25">
        <f t="shared" si="2846"/>
        <v>58707.18</v>
      </c>
      <c r="AOP559" s="25">
        <f t="shared" si="2847"/>
        <v>58707.18</v>
      </c>
      <c r="AOQ559" s="30"/>
      <c r="AOR559" s="30"/>
      <c r="AOS559" s="30"/>
      <c r="AOT559" s="51"/>
      <c r="AOU559" s="51"/>
      <c r="AOV559" s="51"/>
      <c r="AOW559" s="25">
        <f t="shared" si="3194"/>
        <v>0</v>
      </c>
      <c r="AOX559" s="25">
        <f t="shared" si="3195"/>
        <v>0</v>
      </c>
      <c r="AOY559" s="25">
        <f t="shared" si="3196"/>
        <v>0</v>
      </c>
      <c r="AOZ559" s="51"/>
      <c r="APA559" s="51"/>
      <c r="APB559" s="51"/>
      <c r="APC559" s="25">
        <f t="shared" si="3197"/>
        <v>10812.32</v>
      </c>
      <c r="APD559" s="25">
        <f t="shared" si="3198"/>
        <v>11148.97</v>
      </c>
      <c r="APE559" s="25">
        <f t="shared" si="3199"/>
        <v>11148.97</v>
      </c>
      <c r="APF559" s="51"/>
      <c r="APG559" s="51"/>
      <c r="APH559" s="51"/>
      <c r="API559" s="25">
        <f t="shared" si="2848"/>
        <v>0</v>
      </c>
      <c r="APJ559" s="25">
        <f t="shared" si="2849"/>
        <v>0</v>
      </c>
      <c r="APK559" s="25">
        <f t="shared" si="2850"/>
        <v>0</v>
      </c>
      <c r="APL559" s="30"/>
      <c r="APM559" s="30"/>
      <c r="APN559" s="30"/>
      <c r="APO559" s="51"/>
      <c r="APP559" s="51"/>
      <c r="APQ559" s="51"/>
      <c r="APR559" s="25">
        <f t="shared" si="3200"/>
        <v>0</v>
      </c>
      <c r="APS559" s="25">
        <f t="shared" si="3201"/>
        <v>0</v>
      </c>
      <c r="APT559" s="25">
        <f t="shared" si="3202"/>
        <v>0</v>
      </c>
      <c r="APU559" s="51"/>
      <c r="APV559" s="51"/>
      <c r="APW559" s="51"/>
      <c r="APX559" s="25">
        <f t="shared" si="3203"/>
        <v>9319.68</v>
      </c>
      <c r="APY559" s="25">
        <f t="shared" si="3204"/>
        <v>9622.9699999999993</v>
      </c>
      <c r="APZ559" s="25">
        <f t="shared" si="3205"/>
        <v>9622.9699999999993</v>
      </c>
      <c r="AQA559" s="51"/>
      <c r="AQB559" s="51"/>
      <c r="AQC559" s="51"/>
      <c r="AQD559" s="25">
        <f t="shared" si="2851"/>
        <v>0</v>
      </c>
      <c r="AQE559" s="25">
        <f t="shared" si="2852"/>
        <v>0</v>
      </c>
      <c r="AQF559" s="25">
        <f t="shared" si="2853"/>
        <v>0</v>
      </c>
      <c r="AQG559" s="30">
        <v>3</v>
      </c>
      <c r="AQH559" s="30">
        <v>3</v>
      </c>
      <c r="AQI559" s="30">
        <v>3</v>
      </c>
      <c r="AQJ559" s="51"/>
      <c r="AQK559" s="51"/>
      <c r="AQL559" s="51"/>
      <c r="AQM559" s="25">
        <f t="shared" si="3206"/>
        <v>64111.35</v>
      </c>
      <c r="AQN559" s="25">
        <f t="shared" si="3207"/>
        <v>64111.35</v>
      </c>
      <c r="AQO559" s="25">
        <f t="shared" si="3208"/>
        <v>64111.35</v>
      </c>
      <c r="AQP559" s="51"/>
      <c r="AQQ559" s="51"/>
      <c r="AQR559" s="51"/>
      <c r="AQS559" s="25">
        <f t="shared" si="3209"/>
        <v>8564.7000000000007</v>
      </c>
      <c r="AQT559" s="25">
        <f t="shared" si="3210"/>
        <v>8854.7900000000009</v>
      </c>
      <c r="AQU559" s="25">
        <f t="shared" si="3211"/>
        <v>8854.7900000000009</v>
      </c>
      <c r="AQV559" s="51"/>
      <c r="AQW559" s="51"/>
      <c r="AQX559" s="51"/>
      <c r="AQY559" s="25">
        <f t="shared" si="2854"/>
        <v>25694.1</v>
      </c>
      <c r="AQZ559" s="25">
        <f t="shared" si="2855"/>
        <v>26564.37</v>
      </c>
      <c r="ARA559" s="25">
        <f t="shared" si="2856"/>
        <v>26564.37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3212"/>
        <v>21370.45</v>
      </c>
      <c r="ARI559" s="25">
        <f t="shared" si="3213"/>
        <v>21370.45</v>
      </c>
      <c r="ARJ559" s="25">
        <f t="shared" si="3214"/>
        <v>21370.45</v>
      </c>
      <c r="ARK559" s="51"/>
      <c r="ARL559" s="51"/>
      <c r="ARM559" s="51"/>
      <c r="ARN559" s="25">
        <f t="shared" si="3215"/>
        <v>8753.57</v>
      </c>
      <c r="ARO559" s="25">
        <f t="shared" si="3216"/>
        <v>9008.1299999999992</v>
      </c>
      <c r="ARP559" s="25">
        <f t="shared" si="3217"/>
        <v>9008.1299999999992</v>
      </c>
      <c r="ARQ559" s="51"/>
      <c r="ARR559" s="51"/>
      <c r="ARS559" s="51"/>
      <c r="ART559" s="25">
        <f t="shared" si="2857"/>
        <v>8753.57</v>
      </c>
      <c r="ARU559" s="25">
        <f t="shared" si="2858"/>
        <v>9008.1299999999992</v>
      </c>
      <c r="ARV559" s="25">
        <f t="shared" si="2859"/>
        <v>9008.1299999999992</v>
      </c>
      <c r="ARW559" s="30"/>
      <c r="ARX559" s="30"/>
      <c r="ARY559" s="30"/>
      <c r="ARZ559" s="51"/>
      <c r="ASA559" s="51"/>
      <c r="ASB559" s="51"/>
      <c r="ASC559" s="25">
        <f t="shared" si="3218"/>
        <v>0</v>
      </c>
      <c r="ASD559" s="25">
        <f t="shared" si="3219"/>
        <v>0</v>
      </c>
      <c r="ASE559" s="25">
        <f t="shared" si="3220"/>
        <v>0</v>
      </c>
      <c r="ASF559" s="51"/>
      <c r="ASG559" s="51"/>
      <c r="ASH559" s="51"/>
      <c r="ASI559" s="25">
        <f t="shared" si="3221"/>
        <v>9363.31</v>
      </c>
      <c r="ASJ559" s="25">
        <f t="shared" si="3222"/>
        <v>8431.51</v>
      </c>
      <c r="ASK559" s="25">
        <f t="shared" si="3223"/>
        <v>8431.51</v>
      </c>
      <c r="ASL559" s="51"/>
      <c r="ASM559" s="51"/>
      <c r="ASN559" s="51"/>
      <c r="ASO559" s="25">
        <f t="shared" si="2860"/>
        <v>0</v>
      </c>
      <c r="ASP559" s="25">
        <f t="shared" si="2861"/>
        <v>0</v>
      </c>
      <c r="ASQ559" s="25">
        <f t="shared" si="2862"/>
        <v>0</v>
      </c>
      <c r="ASR559" s="30">
        <v>1</v>
      </c>
      <c r="ASS559" s="30">
        <v>1</v>
      </c>
      <c r="AST559" s="30">
        <v>1</v>
      </c>
      <c r="ASU559" s="51"/>
      <c r="ASV559" s="51"/>
      <c r="ASW559" s="51"/>
      <c r="ASX559" s="25">
        <f t="shared" si="3224"/>
        <v>21370.45</v>
      </c>
      <c r="ASY559" s="25">
        <f t="shared" si="3225"/>
        <v>21370.45</v>
      </c>
      <c r="ASZ559" s="25">
        <f t="shared" si="3226"/>
        <v>21370.45</v>
      </c>
      <c r="ATA559" s="51"/>
      <c r="ATB559" s="51"/>
      <c r="ATC559" s="51"/>
      <c r="ATD559" s="25">
        <f t="shared" si="3227"/>
        <v>8228.92</v>
      </c>
      <c r="ATE559" s="25">
        <f t="shared" si="3228"/>
        <v>8480.8799999999992</v>
      </c>
      <c r="ATF559" s="25">
        <f t="shared" si="3229"/>
        <v>8480.8799999999992</v>
      </c>
      <c r="ATG559" s="51"/>
      <c r="ATH559" s="51"/>
      <c r="ATI559" s="51"/>
      <c r="ATJ559" s="25">
        <f t="shared" si="2863"/>
        <v>8228.92</v>
      </c>
      <c r="ATK559" s="25">
        <f t="shared" si="2864"/>
        <v>8480.8799999999992</v>
      </c>
      <c r="ATL559" s="25">
        <f t="shared" si="2865"/>
        <v>8480.8799999999992</v>
      </c>
      <c r="ATM559" s="30"/>
      <c r="ATN559" s="30"/>
      <c r="ATO559" s="30"/>
      <c r="ATP559" s="51"/>
      <c r="ATQ559" s="51"/>
      <c r="ATR559" s="51"/>
      <c r="ATS559" s="25">
        <f t="shared" si="3230"/>
        <v>0</v>
      </c>
      <c r="ATT559" s="25">
        <f t="shared" si="3231"/>
        <v>0</v>
      </c>
      <c r="ATU559" s="25">
        <f t="shared" si="3232"/>
        <v>0</v>
      </c>
      <c r="ATV559" s="51"/>
      <c r="ATW559" s="51"/>
      <c r="ATX559" s="51"/>
      <c r="ATY559" s="25">
        <f t="shared" si="3233"/>
        <v>9210.8700000000008</v>
      </c>
      <c r="ATZ559" s="25">
        <f t="shared" si="3234"/>
        <v>7250.02</v>
      </c>
      <c r="AUA559" s="25">
        <f t="shared" si="3235"/>
        <v>7250.02</v>
      </c>
      <c r="AUB559" s="51"/>
      <c r="AUC559" s="51"/>
      <c r="AUD559" s="51"/>
      <c r="AUE559" s="25">
        <f t="shared" si="2866"/>
        <v>0</v>
      </c>
      <c r="AUF559" s="25">
        <f t="shared" si="2867"/>
        <v>0</v>
      </c>
      <c r="AUG559" s="25">
        <f t="shared" si="2868"/>
        <v>0</v>
      </c>
      <c r="AUH559" s="30"/>
      <c r="AUI559" s="30"/>
      <c r="AUJ559" s="30"/>
      <c r="AUK559" s="51"/>
      <c r="AUL559" s="51"/>
      <c r="AUM559" s="51"/>
      <c r="AUN559" s="25">
        <f t="shared" si="3236"/>
        <v>0</v>
      </c>
      <c r="AUO559" s="25">
        <f t="shared" si="3237"/>
        <v>0</v>
      </c>
      <c r="AUP559" s="25">
        <f t="shared" si="3238"/>
        <v>0</v>
      </c>
      <c r="AUQ559" s="51"/>
      <c r="AUR559" s="51"/>
      <c r="AUS559" s="51"/>
      <c r="AUT559" s="25">
        <f t="shared" si="3239"/>
        <v>9839.93</v>
      </c>
      <c r="AUU559" s="25">
        <f t="shared" si="3240"/>
        <v>7867.69</v>
      </c>
      <c r="AUV559" s="25">
        <f t="shared" si="3241"/>
        <v>7867.69</v>
      </c>
      <c r="AUW559" s="51"/>
      <c r="AUX559" s="51"/>
      <c r="AUY559" s="51"/>
      <c r="AUZ559" s="25">
        <f t="shared" si="2869"/>
        <v>0</v>
      </c>
      <c r="AVA559" s="25">
        <f t="shared" si="2870"/>
        <v>0</v>
      </c>
      <c r="AVB559" s="25">
        <f t="shared" si="2871"/>
        <v>0</v>
      </c>
      <c r="AVC559" s="59">
        <f t="shared" si="2872"/>
        <v>81</v>
      </c>
      <c r="AVD559" s="59">
        <f t="shared" si="2873"/>
        <v>81</v>
      </c>
      <c r="AVE559" s="59">
        <f t="shared" si="2874"/>
        <v>81</v>
      </c>
      <c r="AVF559" s="25">
        <f t="shared" si="2875"/>
        <v>0</v>
      </c>
      <c r="AVG559" s="25">
        <f t="shared" si="2876"/>
        <v>0</v>
      </c>
      <c r="AVH559" s="25">
        <f t="shared" si="2877"/>
        <v>0</v>
      </c>
      <c r="AVI559" s="25">
        <f t="shared" si="2878"/>
        <v>1731006.45</v>
      </c>
      <c r="AVJ559" s="25">
        <f t="shared" si="2879"/>
        <v>1731006.45</v>
      </c>
      <c r="AVK559" s="25">
        <f t="shared" si="2880"/>
        <v>1731006.45</v>
      </c>
      <c r="AVL559" s="51"/>
      <c r="AVM559" s="51"/>
      <c r="AVN559" s="51"/>
      <c r="AVO559" s="25"/>
      <c r="AVP559" s="25"/>
      <c r="AVQ559" s="25"/>
      <c r="AVR559" s="25">
        <f t="shared" si="2881"/>
        <v>0</v>
      </c>
      <c r="AVS559" s="25">
        <f t="shared" si="2882"/>
        <v>0</v>
      </c>
      <c r="AVT559" s="25">
        <f t="shared" si="2883"/>
        <v>0</v>
      </c>
      <c r="AVU559" s="25">
        <f t="shared" si="2884"/>
        <v>792256.9</v>
      </c>
      <c r="AVV559" s="25">
        <f t="shared" si="2885"/>
        <v>788078.98</v>
      </c>
      <c r="AVW559" s="25">
        <f t="shared" si="2886"/>
        <v>788078.98</v>
      </c>
    </row>
    <row r="560" spans="1:1271" ht="36">
      <c r="A560" s="26" t="s">
        <v>189</v>
      </c>
      <c r="B560" s="88" t="s">
        <v>94</v>
      </c>
      <c r="C560" s="5"/>
      <c r="D560" s="99"/>
      <c r="E560" s="77"/>
      <c r="F560" s="38"/>
      <c r="G560" s="38"/>
      <c r="H560" s="38"/>
      <c r="I560" s="25">
        <f t="shared" si="2887"/>
        <v>14318.2</v>
      </c>
      <c r="J560" s="25">
        <f t="shared" si="2887"/>
        <v>14318.2</v>
      </c>
      <c r="K560" s="25">
        <f t="shared" si="2887"/>
        <v>14318.2</v>
      </c>
      <c r="L560" s="30"/>
      <c r="M560" s="30"/>
      <c r="N560" s="30"/>
      <c r="O560" s="51"/>
      <c r="P560" s="51"/>
      <c r="Q560" s="51"/>
      <c r="R560" s="25">
        <f t="shared" si="2888"/>
        <v>0</v>
      </c>
      <c r="S560" s="25">
        <f t="shared" si="2889"/>
        <v>0</v>
      </c>
      <c r="T560" s="25">
        <f t="shared" si="2890"/>
        <v>0</v>
      </c>
      <c r="U560" s="51"/>
      <c r="V560" s="51"/>
      <c r="W560" s="51"/>
      <c r="X560" s="25">
        <f t="shared" si="2891"/>
        <v>11456.88</v>
      </c>
      <c r="Y560" s="25">
        <f t="shared" si="2892"/>
        <v>0</v>
      </c>
      <c r="Z560" s="25">
        <f t="shared" si="2893"/>
        <v>0</v>
      </c>
      <c r="AA560" s="51"/>
      <c r="AB560" s="51"/>
      <c r="AC560" s="51"/>
      <c r="AD560" s="25">
        <f t="shared" si="2697"/>
        <v>0</v>
      </c>
      <c r="AE560" s="25">
        <f t="shared" si="2697"/>
        <v>0</v>
      </c>
      <c r="AF560" s="25">
        <f t="shared" si="2697"/>
        <v>0</v>
      </c>
      <c r="AG560" s="30">
        <v>80</v>
      </c>
      <c r="AH560" s="30">
        <v>80</v>
      </c>
      <c r="AI560" s="30">
        <v>80</v>
      </c>
      <c r="AJ560" s="51"/>
      <c r="AK560" s="51"/>
      <c r="AL560" s="51"/>
      <c r="AM560" s="25">
        <f t="shared" si="2894"/>
        <v>1145456</v>
      </c>
      <c r="AN560" s="25">
        <f t="shared" si="2895"/>
        <v>1145456</v>
      </c>
      <c r="AO560" s="25">
        <f t="shared" si="2896"/>
        <v>1145456</v>
      </c>
      <c r="AP560" s="51"/>
      <c r="AQ560" s="51"/>
      <c r="AR560" s="51"/>
      <c r="AS560" s="25">
        <f t="shared" si="2897"/>
        <v>7031.67</v>
      </c>
      <c r="AT560" s="25">
        <f t="shared" si="2898"/>
        <v>5423.14</v>
      </c>
      <c r="AU560" s="25">
        <f t="shared" si="2899"/>
        <v>5423.14</v>
      </c>
      <c r="AV560" s="51"/>
      <c r="AW560" s="51"/>
      <c r="AX560" s="51"/>
      <c r="AY560" s="25">
        <f t="shared" si="2698"/>
        <v>562533.6</v>
      </c>
      <c r="AZ560" s="25">
        <f t="shared" si="2699"/>
        <v>433851.2</v>
      </c>
      <c r="BA560" s="25">
        <f t="shared" si="2700"/>
        <v>433851.2</v>
      </c>
      <c r="BB560" s="30">
        <v>50</v>
      </c>
      <c r="BC560" s="30">
        <v>50</v>
      </c>
      <c r="BD560" s="30">
        <v>50</v>
      </c>
      <c r="BE560" s="51"/>
      <c r="BF560" s="51"/>
      <c r="BG560" s="51"/>
      <c r="BH560" s="25">
        <f t="shared" si="2900"/>
        <v>715910</v>
      </c>
      <c r="BI560" s="25">
        <f t="shared" si="2901"/>
        <v>715910</v>
      </c>
      <c r="BJ560" s="25">
        <f t="shared" si="2902"/>
        <v>715910</v>
      </c>
      <c r="BK560" s="51"/>
      <c r="BL560" s="51"/>
      <c r="BM560" s="51"/>
      <c r="BN560" s="25">
        <f t="shared" si="2903"/>
        <v>6992.22</v>
      </c>
      <c r="BO560" s="25">
        <f t="shared" si="2904"/>
        <v>7253.38</v>
      </c>
      <c r="BP560" s="25">
        <f t="shared" si="2905"/>
        <v>7253.38</v>
      </c>
      <c r="BQ560" s="51"/>
      <c r="BR560" s="51"/>
      <c r="BS560" s="51"/>
      <c r="BT560" s="25">
        <f t="shared" si="2701"/>
        <v>349611</v>
      </c>
      <c r="BU560" s="25">
        <f t="shared" si="2702"/>
        <v>362669</v>
      </c>
      <c r="BV560" s="25">
        <f t="shared" si="2703"/>
        <v>362669</v>
      </c>
      <c r="BW560" s="30"/>
      <c r="BX560" s="30"/>
      <c r="BY560" s="30"/>
      <c r="BZ560" s="51"/>
      <c r="CA560" s="51"/>
      <c r="CB560" s="51"/>
      <c r="CC560" s="25">
        <f t="shared" si="2906"/>
        <v>0</v>
      </c>
      <c r="CD560" s="25">
        <f t="shared" si="2907"/>
        <v>0</v>
      </c>
      <c r="CE560" s="25">
        <f t="shared" si="2908"/>
        <v>0</v>
      </c>
      <c r="CF560" s="51"/>
      <c r="CG560" s="51"/>
      <c r="CH560" s="51"/>
      <c r="CI560" s="25">
        <f t="shared" si="2909"/>
        <v>0</v>
      </c>
      <c r="CJ560" s="25">
        <f t="shared" si="2910"/>
        <v>0</v>
      </c>
      <c r="CK560" s="25">
        <f t="shared" si="2911"/>
        <v>0</v>
      </c>
      <c r="CL560" s="51"/>
      <c r="CM560" s="51"/>
      <c r="CN560" s="51"/>
      <c r="CO560" s="25">
        <f t="shared" si="2704"/>
        <v>0</v>
      </c>
      <c r="CP560" s="25">
        <f t="shared" si="2705"/>
        <v>0</v>
      </c>
      <c r="CQ560" s="25">
        <f t="shared" si="2706"/>
        <v>0</v>
      </c>
      <c r="CR560" s="30">
        <v>22</v>
      </c>
      <c r="CS560" s="30">
        <v>22</v>
      </c>
      <c r="CT560" s="30">
        <v>22</v>
      </c>
      <c r="CU560" s="51"/>
      <c r="CV560" s="51"/>
      <c r="CW560" s="51"/>
      <c r="CX560" s="25">
        <f t="shared" si="2912"/>
        <v>315000.40000000002</v>
      </c>
      <c r="CY560" s="25">
        <f t="shared" si="2913"/>
        <v>315000.40000000002</v>
      </c>
      <c r="CZ560" s="25">
        <f t="shared" si="2914"/>
        <v>315000.40000000002</v>
      </c>
      <c r="DA560" s="51"/>
      <c r="DB560" s="51"/>
      <c r="DC560" s="51"/>
      <c r="DD560" s="25">
        <f t="shared" si="2915"/>
        <v>7790.07</v>
      </c>
      <c r="DE560" s="25">
        <f t="shared" si="2916"/>
        <v>8090.85</v>
      </c>
      <c r="DF560" s="25">
        <f t="shared" si="2917"/>
        <v>8090.85</v>
      </c>
      <c r="DG560" s="51"/>
      <c r="DH560" s="51"/>
      <c r="DI560" s="51"/>
      <c r="DJ560" s="25">
        <f t="shared" si="2707"/>
        <v>171381.54</v>
      </c>
      <c r="DK560" s="25">
        <f t="shared" si="2708"/>
        <v>177998.7</v>
      </c>
      <c r="DL560" s="25">
        <f t="shared" si="2709"/>
        <v>177998.7</v>
      </c>
      <c r="DM560" s="30">
        <v>13</v>
      </c>
      <c r="DN560" s="30">
        <v>13</v>
      </c>
      <c r="DO560" s="30">
        <v>13</v>
      </c>
      <c r="DP560" s="51"/>
      <c r="DQ560" s="51"/>
      <c r="DR560" s="51"/>
      <c r="DS560" s="25">
        <f t="shared" si="2918"/>
        <v>186136.6</v>
      </c>
      <c r="DT560" s="25">
        <f t="shared" si="2919"/>
        <v>186136.6</v>
      </c>
      <c r="DU560" s="25">
        <f t="shared" si="2920"/>
        <v>186136.6</v>
      </c>
      <c r="DV560" s="51"/>
      <c r="DW560" s="51"/>
      <c r="DX560" s="51"/>
      <c r="DY560" s="25">
        <f t="shared" si="2921"/>
        <v>8186.58</v>
      </c>
      <c r="DZ560" s="25">
        <f t="shared" si="2922"/>
        <v>8480.0400000000009</v>
      </c>
      <c r="EA560" s="25">
        <f t="shared" si="2923"/>
        <v>8480.0400000000009</v>
      </c>
      <c r="EB560" s="51"/>
      <c r="EC560" s="51"/>
      <c r="ED560" s="51"/>
      <c r="EE560" s="25">
        <f t="shared" si="2710"/>
        <v>106425.54</v>
      </c>
      <c r="EF560" s="25">
        <f t="shared" si="2711"/>
        <v>110240.52</v>
      </c>
      <c r="EG560" s="25">
        <f t="shared" si="2712"/>
        <v>110240.52</v>
      </c>
      <c r="EH560" s="30">
        <v>2</v>
      </c>
      <c r="EI560" s="30">
        <v>2</v>
      </c>
      <c r="EJ560" s="30">
        <v>2</v>
      </c>
      <c r="EK560" s="51"/>
      <c r="EL560" s="51"/>
      <c r="EM560" s="51"/>
      <c r="EN560" s="25">
        <f t="shared" si="2924"/>
        <v>28636.400000000001</v>
      </c>
      <c r="EO560" s="25">
        <f t="shared" si="2925"/>
        <v>28636.400000000001</v>
      </c>
      <c r="EP560" s="25">
        <f t="shared" si="2926"/>
        <v>28636.400000000001</v>
      </c>
      <c r="EQ560" s="51"/>
      <c r="ER560" s="51"/>
      <c r="ES560" s="51"/>
      <c r="ET560" s="25">
        <f t="shared" si="2927"/>
        <v>8382.9599999999991</v>
      </c>
      <c r="EU560" s="25">
        <f t="shared" si="2928"/>
        <v>8627.3700000000008</v>
      </c>
      <c r="EV560" s="25">
        <f t="shared" si="2929"/>
        <v>8627.3700000000008</v>
      </c>
      <c r="EW560" s="51"/>
      <c r="EX560" s="51"/>
      <c r="EY560" s="51"/>
      <c r="EZ560" s="25">
        <f t="shared" si="2713"/>
        <v>16765.919999999998</v>
      </c>
      <c r="FA560" s="25">
        <f t="shared" si="2714"/>
        <v>17254.740000000002</v>
      </c>
      <c r="FB560" s="25">
        <f t="shared" si="2715"/>
        <v>17254.740000000002</v>
      </c>
      <c r="FC560" s="30">
        <v>38</v>
      </c>
      <c r="FD560" s="30">
        <v>38</v>
      </c>
      <c r="FE560" s="30">
        <v>38</v>
      </c>
      <c r="FF560" s="51"/>
      <c r="FG560" s="51"/>
      <c r="FH560" s="51"/>
      <c r="FI560" s="25">
        <f t="shared" si="2930"/>
        <v>544091.6</v>
      </c>
      <c r="FJ560" s="25">
        <f t="shared" si="2931"/>
        <v>544091.6</v>
      </c>
      <c r="FK560" s="25">
        <f t="shared" si="2932"/>
        <v>544091.6</v>
      </c>
      <c r="FL560" s="51"/>
      <c r="FM560" s="51"/>
      <c r="FN560" s="51"/>
      <c r="FO560" s="25">
        <f t="shared" si="2933"/>
        <v>6135.49</v>
      </c>
      <c r="FP560" s="25">
        <f t="shared" si="2934"/>
        <v>6343.81</v>
      </c>
      <c r="FQ560" s="25">
        <f t="shared" si="2935"/>
        <v>6343.81</v>
      </c>
      <c r="FR560" s="51"/>
      <c r="FS560" s="51"/>
      <c r="FT560" s="51"/>
      <c r="FU560" s="25">
        <f t="shared" si="2716"/>
        <v>233148.62</v>
      </c>
      <c r="FV560" s="25">
        <f t="shared" si="2717"/>
        <v>241064.78</v>
      </c>
      <c r="FW560" s="25">
        <f t="shared" si="2718"/>
        <v>241064.78</v>
      </c>
      <c r="FX560" s="30">
        <f>34-34</f>
        <v>0</v>
      </c>
      <c r="FY560" s="30">
        <f t="shared" ref="FY560:FZ560" si="3249">34-34</f>
        <v>0</v>
      </c>
      <c r="FZ560" s="30">
        <f t="shared" si="3249"/>
        <v>0</v>
      </c>
      <c r="GA560" s="51"/>
      <c r="GB560" s="51"/>
      <c r="GC560" s="51"/>
      <c r="GD560" s="25">
        <f t="shared" si="2936"/>
        <v>0</v>
      </c>
      <c r="GE560" s="25">
        <f t="shared" si="2937"/>
        <v>0</v>
      </c>
      <c r="GF560" s="25">
        <f t="shared" si="2938"/>
        <v>0</v>
      </c>
      <c r="GG560" s="51"/>
      <c r="GH560" s="51"/>
      <c r="GI560" s="51"/>
      <c r="GJ560" s="25">
        <f t="shared" si="2939"/>
        <v>0</v>
      </c>
      <c r="GK560" s="25">
        <f t="shared" si="2940"/>
        <v>0</v>
      </c>
      <c r="GL560" s="25">
        <f t="shared" si="2941"/>
        <v>0</v>
      </c>
      <c r="GM560" s="51"/>
      <c r="GN560" s="51"/>
      <c r="GO560" s="51"/>
      <c r="GP560" s="25">
        <f t="shared" si="2719"/>
        <v>0</v>
      </c>
      <c r="GQ560" s="25">
        <f t="shared" si="2720"/>
        <v>0</v>
      </c>
      <c r="GR560" s="25">
        <f t="shared" si="2721"/>
        <v>0</v>
      </c>
      <c r="GS560" s="30">
        <v>26</v>
      </c>
      <c r="GT560" s="30">
        <v>26</v>
      </c>
      <c r="GU560" s="30">
        <v>26</v>
      </c>
      <c r="GV560" s="51"/>
      <c r="GW560" s="51"/>
      <c r="GX560" s="51"/>
      <c r="GY560" s="25">
        <f t="shared" si="2942"/>
        <v>372273.2</v>
      </c>
      <c r="GZ560" s="25">
        <f t="shared" si="2943"/>
        <v>372273.2</v>
      </c>
      <c r="HA560" s="25">
        <f t="shared" si="2944"/>
        <v>372273.2</v>
      </c>
      <c r="HB560" s="51"/>
      <c r="HC560" s="51"/>
      <c r="HD560" s="51"/>
      <c r="HE560" s="25">
        <f t="shared" si="2945"/>
        <v>11073.01</v>
      </c>
      <c r="HF560" s="25">
        <f t="shared" si="2946"/>
        <v>11487.09</v>
      </c>
      <c r="HG560" s="25">
        <f t="shared" si="2947"/>
        <v>11487.09</v>
      </c>
      <c r="HH560" s="51"/>
      <c r="HI560" s="51"/>
      <c r="HJ560" s="51"/>
      <c r="HK560" s="25">
        <f t="shared" si="2722"/>
        <v>287898.26</v>
      </c>
      <c r="HL560" s="25">
        <f t="shared" si="2723"/>
        <v>298664.34000000003</v>
      </c>
      <c r="HM560" s="25">
        <f t="shared" si="2724"/>
        <v>298664.34000000003</v>
      </c>
      <c r="HN560" s="30">
        <v>63</v>
      </c>
      <c r="HO560" s="30">
        <v>63</v>
      </c>
      <c r="HP560" s="30">
        <v>63</v>
      </c>
      <c r="HQ560" s="51"/>
      <c r="HR560" s="51"/>
      <c r="HS560" s="51"/>
      <c r="HT560" s="25">
        <f t="shared" si="2948"/>
        <v>902046.6</v>
      </c>
      <c r="HU560" s="25">
        <f t="shared" si="2949"/>
        <v>902046.6</v>
      </c>
      <c r="HV560" s="25">
        <f t="shared" si="2950"/>
        <v>902046.6</v>
      </c>
      <c r="HW560" s="51"/>
      <c r="HX560" s="51"/>
      <c r="HY560" s="51"/>
      <c r="HZ560" s="25">
        <f t="shared" si="2951"/>
        <v>6323.22</v>
      </c>
      <c r="IA560" s="25">
        <f t="shared" si="2952"/>
        <v>6203.25</v>
      </c>
      <c r="IB560" s="25">
        <f t="shared" si="2953"/>
        <v>6203.25</v>
      </c>
      <c r="IC560" s="51"/>
      <c r="ID560" s="51"/>
      <c r="IE560" s="51"/>
      <c r="IF560" s="25">
        <f t="shared" si="2725"/>
        <v>398362.86</v>
      </c>
      <c r="IG560" s="25">
        <f t="shared" si="2726"/>
        <v>390804.75</v>
      </c>
      <c r="IH560" s="25">
        <f t="shared" si="2727"/>
        <v>390804.75</v>
      </c>
      <c r="II560" s="30">
        <v>31</v>
      </c>
      <c r="IJ560" s="30">
        <v>31</v>
      </c>
      <c r="IK560" s="30">
        <v>31</v>
      </c>
      <c r="IL560" s="51"/>
      <c r="IM560" s="51"/>
      <c r="IN560" s="51"/>
      <c r="IO560" s="25">
        <f t="shared" si="2954"/>
        <v>443864.2</v>
      </c>
      <c r="IP560" s="25">
        <f t="shared" si="2955"/>
        <v>443864.2</v>
      </c>
      <c r="IQ560" s="25">
        <f t="shared" si="2956"/>
        <v>443864.2</v>
      </c>
      <c r="IR560" s="51"/>
      <c r="IS560" s="51"/>
      <c r="IT560" s="51"/>
      <c r="IU560" s="25">
        <f t="shared" si="2957"/>
        <v>6624.33</v>
      </c>
      <c r="IV560" s="25">
        <f t="shared" si="2958"/>
        <v>6830.84</v>
      </c>
      <c r="IW560" s="25">
        <f t="shared" si="2959"/>
        <v>6830.84</v>
      </c>
      <c r="IX560" s="51"/>
      <c r="IY560" s="51"/>
      <c r="IZ560" s="51"/>
      <c r="JA560" s="25">
        <f t="shared" si="2728"/>
        <v>205354.23</v>
      </c>
      <c r="JB560" s="25">
        <f t="shared" si="2729"/>
        <v>211756.04</v>
      </c>
      <c r="JC560" s="25">
        <f t="shared" si="2730"/>
        <v>211756.04</v>
      </c>
      <c r="JD560" s="30">
        <v>12</v>
      </c>
      <c r="JE560" s="30">
        <v>12</v>
      </c>
      <c r="JF560" s="30">
        <v>12</v>
      </c>
      <c r="JG560" s="51"/>
      <c r="JH560" s="51"/>
      <c r="JI560" s="51"/>
      <c r="JJ560" s="25">
        <f t="shared" si="2960"/>
        <v>171818.4</v>
      </c>
      <c r="JK560" s="25">
        <f t="shared" si="2961"/>
        <v>171818.4</v>
      </c>
      <c r="JL560" s="25">
        <f t="shared" si="2962"/>
        <v>171818.4</v>
      </c>
      <c r="JM560" s="51"/>
      <c r="JN560" s="51"/>
      <c r="JO560" s="51"/>
      <c r="JP560" s="25">
        <f t="shared" si="2963"/>
        <v>9534.7099999999991</v>
      </c>
      <c r="JQ560" s="25">
        <f t="shared" si="2964"/>
        <v>9868.4500000000007</v>
      </c>
      <c r="JR560" s="25">
        <f t="shared" si="2965"/>
        <v>9868.4500000000007</v>
      </c>
      <c r="JS560" s="51"/>
      <c r="JT560" s="51"/>
      <c r="JU560" s="51"/>
      <c r="JV560" s="25">
        <f t="shared" si="2731"/>
        <v>114416.52</v>
      </c>
      <c r="JW560" s="25">
        <f t="shared" si="2732"/>
        <v>118421.4</v>
      </c>
      <c r="JX560" s="25">
        <f t="shared" si="2733"/>
        <v>118421.4</v>
      </c>
      <c r="JY560" s="30">
        <v>37</v>
      </c>
      <c r="JZ560" s="30">
        <v>37</v>
      </c>
      <c r="KA560" s="30">
        <v>37</v>
      </c>
      <c r="KB560" s="51"/>
      <c r="KC560" s="51"/>
      <c r="KD560" s="51"/>
      <c r="KE560" s="25">
        <f t="shared" si="2966"/>
        <v>529773.4</v>
      </c>
      <c r="KF560" s="25">
        <f t="shared" si="2967"/>
        <v>529773.4</v>
      </c>
      <c r="KG560" s="25">
        <f t="shared" si="2968"/>
        <v>529773.4</v>
      </c>
      <c r="KH560" s="51"/>
      <c r="KI560" s="51"/>
      <c r="KJ560" s="51"/>
      <c r="KK560" s="25">
        <f t="shared" si="2969"/>
        <v>6172.04</v>
      </c>
      <c r="KL560" s="25">
        <f t="shared" si="2970"/>
        <v>6378.01</v>
      </c>
      <c r="KM560" s="25">
        <f t="shared" si="2971"/>
        <v>6378.01</v>
      </c>
      <c r="KN560" s="51"/>
      <c r="KO560" s="51"/>
      <c r="KP560" s="51"/>
      <c r="KQ560" s="25">
        <f t="shared" si="2734"/>
        <v>228365.48</v>
      </c>
      <c r="KR560" s="25">
        <f t="shared" si="2735"/>
        <v>235986.37</v>
      </c>
      <c r="KS560" s="25">
        <f t="shared" si="2736"/>
        <v>235986.37</v>
      </c>
      <c r="KT560" s="30">
        <v>55</v>
      </c>
      <c r="KU560" s="30">
        <v>55</v>
      </c>
      <c r="KV560" s="30">
        <v>55</v>
      </c>
      <c r="KW560" s="51"/>
      <c r="KX560" s="51"/>
      <c r="KY560" s="51"/>
      <c r="KZ560" s="25">
        <f t="shared" si="2972"/>
        <v>787501</v>
      </c>
      <c r="LA560" s="25">
        <f t="shared" si="2973"/>
        <v>787501</v>
      </c>
      <c r="LB560" s="25">
        <f t="shared" si="2974"/>
        <v>787501</v>
      </c>
      <c r="LC560" s="51"/>
      <c r="LD560" s="51"/>
      <c r="LE560" s="51"/>
      <c r="LF560" s="25">
        <f t="shared" si="2975"/>
        <v>5595.41</v>
      </c>
      <c r="LG560" s="25">
        <f t="shared" si="2976"/>
        <v>5787.67</v>
      </c>
      <c r="LH560" s="25">
        <f t="shared" si="2977"/>
        <v>5787.67</v>
      </c>
      <c r="LI560" s="51"/>
      <c r="LJ560" s="51"/>
      <c r="LK560" s="51"/>
      <c r="LL560" s="25">
        <f t="shared" si="2737"/>
        <v>307747.55</v>
      </c>
      <c r="LM560" s="25">
        <f t="shared" si="2738"/>
        <v>318321.84999999998</v>
      </c>
      <c r="LN560" s="25">
        <f t="shared" si="2739"/>
        <v>318321.84999999998</v>
      </c>
      <c r="LO560" s="30">
        <v>21</v>
      </c>
      <c r="LP560" s="30">
        <v>21</v>
      </c>
      <c r="LQ560" s="30">
        <v>21</v>
      </c>
      <c r="LR560" s="51"/>
      <c r="LS560" s="51"/>
      <c r="LT560" s="51"/>
      <c r="LU560" s="25">
        <f t="shared" si="2978"/>
        <v>300682.2</v>
      </c>
      <c r="LV560" s="25">
        <f t="shared" si="2979"/>
        <v>300682.2</v>
      </c>
      <c r="LW560" s="25">
        <f t="shared" si="2980"/>
        <v>300682.2</v>
      </c>
      <c r="LX560" s="51"/>
      <c r="LY560" s="51"/>
      <c r="LZ560" s="51"/>
      <c r="MA560" s="25">
        <f t="shared" si="2981"/>
        <v>8041.99</v>
      </c>
      <c r="MB560" s="25">
        <f t="shared" si="2982"/>
        <v>8312.14</v>
      </c>
      <c r="MC560" s="25">
        <f t="shared" si="2983"/>
        <v>8312.14</v>
      </c>
      <c r="MD560" s="51"/>
      <c r="ME560" s="51"/>
      <c r="MF560" s="51"/>
      <c r="MG560" s="25">
        <f t="shared" si="2740"/>
        <v>168881.79</v>
      </c>
      <c r="MH560" s="25">
        <f t="shared" si="2741"/>
        <v>174554.94</v>
      </c>
      <c r="MI560" s="25">
        <f t="shared" si="2742"/>
        <v>174554.94</v>
      </c>
      <c r="MJ560" s="30">
        <v>37</v>
      </c>
      <c r="MK560" s="30">
        <v>37</v>
      </c>
      <c r="ML560" s="30">
        <v>37</v>
      </c>
      <c r="MM560" s="51"/>
      <c r="MN560" s="51"/>
      <c r="MO560" s="51"/>
      <c r="MP560" s="25">
        <f t="shared" si="2984"/>
        <v>529773.4</v>
      </c>
      <c r="MQ560" s="25">
        <f t="shared" si="2985"/>
        <v>529773.4</v>
      </c>
      <c r="MR560" s="25">
        <f t="shared" si="2986"/>
        <v>529773.4</v>
      </c>
      <c r="MS560" s="51"/>
      <c r="MT560" s="51"/>
      <c r="MU560" s="51"/>
      <c r="MV560" s="25">
        <f t="shared" si="2987"/>
        <v>8389.56</v>
      </c>
      <c r="MW560" s="25">
        <f t="shared" si="2988"/>
        <v>8674.84</v>
      </c>
      <c r="MX560" s="25">
        <f t="shared" si="2989"/>
        <v>8674.84</v>
      </c>
      <c r="MY560" s="51"/>
      <c r="MZ560" s="51"/>
      <c r="NA560" s="51"/>
      <c r="NB560" s="25">
        <f t="shared" si="2743"/>
        <v>310413.71999999997</v>
      </c>
      <c r="NC560" s="25">
        <f t="shared" si="2744"/>
        <v>320969.08</v>
      </c>
      <c r="ND560" s="25">
        <f t="shared" si="2745"/>
        <v>320969.08</v>
      </c>
      <c r="NE560" s="30">
        <v>46</v>
      </c>
      <c r="NF560" s="30">
        <v>46</v>
      </c>
      <c r="NG560" s="30">
        <v>46</v>
      </c>
      <c r="NH560" s="51"/>
      <c r="NI560" s="51"/>
      <c r="NJ560" s="51"/>
      <c r="NK560" s="25">
        <f t="shared" si="2990"/>
        <v>658637.19999999995</v>
      </c>
      <c r="NL560" s="25">
        <f t="shared" si="2991"/>
        <v>658637.19999999995</v>
      </c>
      <c r="NM560" s="25">
        <f t="shared" si="2992"/>
        <v>658637.19999999995</v>
      </c>
      <c r="NN560" s="51"/>
      <c r="NO560" s="51"/>
      <c r="NP560" s="51"/>
      <c r="NQ560" s="25">
        <f t="shared" si="2993"/>
        <v>5985.46</v>
      </c>
      <c r="NR560" s="25">
        <f t="shared" si="2994"/>
        <v>6177.52</v>
      </c>
      <c r="NS560" s="25">
        <f t="shared" si="2995"/>
        <v>6177.52</v>
      </c>
      <c r="NT560" s="51"/>
      <c r="NU560" s="51"/>
      <c r="NV560" s="51"/>
      <c r="NW560" s="25">
        <f t="shared" si="2746"/>
        <v>275331.15999999997</v>
      </c>
      <c r="NX560" s="25">
        <f t="shared" si="2747"/>
        <v>284165.92</v>
      </c>
      <c r="NY560" s="25">
        <f t="shared" si="2748"/>
        <v>284165.92</v>
      </c>
      <c r="NZ560" s="30">
        <v>30</v>
      </c>
      <c r="OA560" s="30">
        <v>30</v>
      </c>
      <c r="OB560" s="30">
        <v>30</v>
      </c>
      <c r="OC560" s="51"/>
      <c r="OD560" s="51"/>
      <c r="OE560" s="51"/>
      <c r="OF560" s="25">
        <f t="shared" si="2996"/>
        <v>429546</v>
      </c>
      <c r="OG560" s="25">
        <f t="shared" si="2997"/>
        <v>429546</v>
      </c>
      <c r="OH560" s="25">
        <f t="shared" si="2998"/>
        <v>429546</v>
      </c>
      <c r="OI560" s="51"/>
      <c r="OJ560" s="51"/>
      <c r="OK560" s="51"/>
      <c r="OL560" s="25">
        <f t="shared" si="2999"/>
        <v>8662.23</v>
      </c>
      <c r="OM560" s="25">
        <f t="shared" si="3000"/>
        <v>8952.5400000000009</v>
      </c>
      <c r="ON560" s="25">
        <f t="shared" si="3001"/>
        <v>8952.5400000000009</v>
      </c>
      <c r="OO560" s="51"/>
      <c r="OP560" s="51"/>
      <c r="OQ560" s="51"/>
      <c r="OR560" s="25">
        <f t="shared" si="2749"/>
        <v>259866.9</v>
      </c>
      <c r="OS560" s="25">
        <f t="shared" si="2750"/>
        <v>268576.2</v>
      </c>
      <c r="OT560" s="25">
        <f t="shared" si="2751"/>
        <v>268576.2</v>
      </c>
      <c r="OU560" s="30">
        <v>19</v>
      </c>
      <c r="OV560" s="30">
        <v>19</v>
      </c>
      <c r="OW560" s="30">
        <v>19</v>
      </c>
      <c r="OX560" s="51"/>
      <c r="OY560" s="51"/>
      <c r="OZ560" s="51"/>
      <c r="PA560" s="25">
        <f t="shared" si="3002"/>
        <v>272045.8</v>
      </c>
      <c r="PB560" s="25">
        <f t="shared" si="3003"/>
        <v>272045.8</v>
      </c>
      <c r="PC560" s="25">
        <f t="shared" si="3004"/>
        <v>272045.8</v>
      </c>
      <c r="PD560" s="51"/>
      <c r="PE560" s="51"/>
      <c r="PF560" s="51"/>
      <c r="PG560" s="25">
        <f t="shared" si="3005"/>
        <v>7015.54</v>
      </c>
      <c r="PH560" s="25">
        <f t="shared" si="3006"/>
        <v>7242.91</v>
      </c>
      <c r="PI560" s="25">
        <f t="shared" si="3007"/>
        <v>7242.91</v>
      </c>
      <c r="PJ560" s="51"/>
      <c r="PK560" s="51"/>
      <c r="PL560" s="51"/>
      <c r="PM560" s="25">
        <f t="shared" si="2752"/>
        <v>133295.26</v>
      </c>
      <c r="PN560" s="25">
        <f t="shared" si="2753"/>
        <v>137615.29</v>
      </c>
      <c r="PO560" s="25">
        <f t="shared" si="2754"/>
        <v>137615.29</v>
      </c>
      <c r="PP560" s="30">
        <v>25</v>
      </c>
      <c r="PQ560" s="30">
        <v>25</v>
      </c>
      <c r="PR560" s="30">
        <v>25</v>
      </c>
      <c r="PS560" s="51"/>
      <c r="PT560" s="51"/>
      <c r="PU560" s="51"/>
      <c r="PV560" s="25">
        <f t="shared" si="3008"/>
        <v>357955</v>
      </c>
      <c r="PW560" s="25">
        <f t="shared" si="3009"/>
        <v>357955</v>
      </c>
      <c r="PX560" s="25">
        <f t="shared" si="3010"/>
        <v>357955</v>
      </c>
      <c r="PY560" s="51"/>
      <c r="PZ560" s="51"/>
      <c r="QA560" s="51"/>
      <c r="QB560" s="25">
        <f t="shared" si="3011"/>
        <v>7965.42</v>
      </c>
      <c r="QC560" s="25">
        <f t="shared" si="3012"/>
        <v>8232.4599999999991</v>
      </c>
      <c r="QD560" s="25">
        <f t="shared" si="3013"/>
        <v>8232.4599999999991</v>
      </c>
      <c r="QE560" s="51"/>
      <c r="QF560" s="51"/>
      <c r="QG560" s="51"/>
      <c r="QH560" s="25">
        <f t="shared" si="2755"/>
        <v>199135.5</v>
      </c>
      <c r="QI560" s="25">
        <f t="shared" si="2756"/>
        <v>205811.5</v>
      </c>
      <c r="QJ560" s="25">
        <f t="shared" si="2757"/>
        <v>205811.5</v>
      </c>
      <c r="QK560" s="30">
        <v>53</v>
      </c>
      <c r="QL560" s="30">
        <v>53</v>
      </c>
      <c r="QM560" s="30">
        <v>53</v>
      </c>
      <c r="QN560" s="51"/>
      <c r="QO560" s="51"/>
      <c r="QP560" s="51"/>
      <c r="QQ560" s="25">
        <f t="shared" si="3014"/>
        <v>758864.6</v>
      </c>
      <c r="QR560" s="25">
        <f t="shared" si="3015"/>
        <v>758864.6</v>
      </c>
      <c r="QS560" s="25">
        <f t="shared" si="3016"/>
        <v>758864.6</v>
      </c>
      <c r="QT560" s="51"/>
      <c r="QU560" s="51"/>
      <c r="QV560" s="51"/>
      <c r="QW560" s="25">
        <f t="shared" si="3017"/>
        <v>7407.64</v>
      </c>
      <c r="QX560" s="25">
        <f t="shared" si="3018"/>
        <v>7642.38</v>
      </c>
      <c r="QY560" s="25">
        <f t="shared" si="3019"/>
        <v>7642.38</v>
      </c>
      <c r="QZ560" s="51"/>
      <c r="RA560" s="51"/>
      <c r="RB560" s="51"/>
      <c r="RC560" s="25">
        <f t="shared" si="2758"/>
        <v>392604.92</v>
      </c>
      <c r="RD560" s="25">
        <f t="shared" si="2759"/>
        <v>405046.14</v>
      </c>
      <c r="RE560" s="25">
        <f t="shared" si="2760"/>
        <v>405046.14</v>
      </c>
      <c r="RF560" s="30">
        <v>86</v>
      </c>
      <c r="RG560" s="30">
        <v>86</v>
      </c>
      <c r="RH560" s="30">
        <v>86</v>
      </c>
      <c r="RI560" s="51"/>
      <c r="RJ560" s="51"/>
      <c r="RK560" s="51"/>
      <c r="RL560" s="25">
        <f t="shared" si="3020"/>
        <v>1231365.2</v>
      </c>
      <c r="RM560" s="25">
        <f t="shared" si="3021"/>
        <v>1231365.2</v>
      </c>
      <c r="RN560" s="25">
        <f t="shared" si="3022"/>
        <v>1231365.2</v>
      </c>
      <c r="RO560" s="51"/>
      <c r="RP560" s="51"/>
      <c r="RQ560" s="51"/>
      <c r="RR560" s="25">
        <f t="shared" si="3023"/>
        <v>5313.52</v>
      </c>
      <c r="RS560" s="25">
        <f t="shared" si="3024"/>
        <v>5475.68</v>
      </c>
      <c r="RT560" s="25">
        <f t="shared" si="3025"/>
        <v>5475.68</v>
      </c>
      <c r="RU560" s="51"/>
      <c r="RV560" s="51"/>
      <c r="RW560" s="51"/>
      <c r="RX560" s="25">
        <f t="shared" si="2761"/>
        <v>456962.72</v>
      </c>
      <c r="RY560" s="25">
        <f t="shared" si="2762"/>
        <v>470908.48</v>
      </c>
      <c r="RZ560" s="25">
        <f t="shared" si="2763"/>
        <v>470908.48</v>
      </c>
      <c r="SA560" s="30">
        <v>22</v>
      </c>
      <c r="SB560" s="30">
        <v>22</v>
      </c>
      <c r="SC560" s="30">
        <v>22</v>
      </c>
      <c r="SD560" s="51"/>
      <c r="SE560" s="51"/>
      <c r="SF560" s="51"/>
      <c r="SG560" s="25">
        <f t="shared" si="3026"/>
        <v>315000.40000000002</v>
      </c>
      <c r="SH560" s="25">
        <f t="shared" si="3027"/>
        <v>315000.40000000002</v>
      </c>
      <c r="SI560" s="25">
        <f t="shared" si="3028"/>
        <v>315000.40000000002</v>
      </c>
      <c r="SJ560" s="51"/>
      <c r="SK560" s="51"/>
      <c r="SL560" s="51"/>
      <c r="SM560" s="25">
        <f t="shared" si="3029"/>
        <v>7054.81</v>
      </c>
      <c r="SN560" s="25">
        <f t="shared" si="3030"/>
        <v>7269.97</v>
      </c>
      <c r="SO560" s="25">
        <f t="shared" si="3031"/>
        <v>7269.97</v>
      </c>
      <c r="SP560" s="51"/>
      <c r="SQ560" s="51"/>
      <c r="SR560" s="51"/>
      <c r="SS560" s="25">
        <f t="shared" si="2764"/>
        <v>155205.82</v>
      </c>
      <c r="ST560" s="25">
        <f t="shared" si="2765"/>
        <v>159939.34</v>
      </c>
      <c r="SU560" s="25">
        <f t="shared" si="2766"/>
        <v>159939.34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3032"/>
        <v>315000.40000000002</v>
      </c>
      <c r="TC560" s="25">
        <f t="shared" si="3033"/>
        <v>315000.40000000002</v>
      </c>
      <c r="TD560" s="25">
        <f t="shared" si="3034"/>
        <v>315000.40000000002</v>
      </c>
      <c r="TE560" s="51"/>
      <c r="TF560" s="51"/>
      <c r="TG560" s="51"/>
      <c r="TH560" s="25">
        <f t="shared" si="3035"/>
        <v>6916.83</v>
      </c>
      <c r="TI560" s="25">
        <f t="shared" si="3036"/>
        <v>7148.18</v>
      </c>
      <c r="TJ560" s="25">
        <f t="shared" si="3037"/>
        <v>7148.18</v>
      </c>
      <c r="TK560" s="51"/>
      <c r="TL560" s="51"/>
      <c r="TM560" s="51"/>
      <c r="TN560" s="25">
        <f t="shared" si="2767"/>
        <v>152170.26</v>
      </c>
      <c r="TO560" s="25">
        <f t="shared" si="2768"/>
        <v>157259.96</v>
      </c>
      <c r="TP560" s="25">
        <f t="shared" si="2769"/>
        <v>157259.96</v>
      </c>
      <c r="TQ560" s="30">
        <v>49</v>
      </c>
      <c r="TR560" s="30">
        <v>49</v>
      </c>
      <c r="TS560" s="30">
        <v>49</v>
      </c>
      <c r="TT560" s="51"/>
      <c r="TU560" s="51"/>
      <c r="TV560" s="51"/>
      <c r="TW560" s="25">
        <f t="shared" si="3038"/>
        <v>701591.8</v>
      </c>
      <c r="TX560" s="25">
        <f t="shared" si="3039"/>
        <v>701591.8</v>
      </c>
      <c r="TY560" s="25">
        <f t="shared" si="3040"/>
        <v>701591.8</v>
      </c>
      <c r="TZ560" s="51"/>
      <c r="UA560" s="51"/>
      <c r="UB560" s="51"/>
      <c r="UC560" s="25">
        <f t="shared" si="3041"/>
        <v>5832.46</v>
      </c>
      <c r="UD560" s="25">
        <f t="shared" si="3042"/>
        <v>6191.66</v>
      </c>
      <c r="UE560" s="25">
        <f t="shared" si="3043"/>
        <v>6191.66</v>
      </c>
      <c r="UF560" s="51"/>
      <c r="UG560" s="51"/>
      <c r="UH560" s="51"/>
      <c r="UI560" s="25">
        <f t="shared" si="2770"/>
        <v>285790.53999999998</v>
      </c>
      <c r="UJ560" s="25">
        <f t="shared" si="2771"/>
        <v>303391.34000000003</v>
      </c>
      <c r="UK560" s="25">
        <f t="shared" si="2772"/>
        <v>303391.34000000003</v>
      </c>
      <c r="UL560" s="30">
        <v>49</v>
      </c>
      <c r="UM560" s="30">
        <v>49</v>
      </c>
      <c r="UN560" s="30">
        <v>49</v>
      </c>
      <c r="UO560" s="51"/>
      <c r="UP560" s="51"/>
      <c r="UQ560" s="51"/>
      <c r="UR560" s="25">
        <f t="shared" si="3044"/>
        <v>701591.8</v>
      </c>
      <c r="US560" s="25">
        <f t="shared" si="3045"/>
        <v>701591.8</v>
      </c>
      <c r="UT560" s="25">
        <f t="shared" si="3046"/>
        <v>701591.8</v>
      </c>
      <c r="UU560" s="51"/>
      <c r="UV560" s="51"/>
      <c r="UW560" s="51"/>
      <c r="UX560" s="25">
        <f t="shared" si="3047"/>
        <v>7421.04</v>
      </c>
      <c r="UY560" s="25">
        <f t="shared" si="3048"/>
        <v>6002.98</v>
      </c>
      <c r="UZ560" s="25">
        <f t="shared" si="3049"/>
        <v>6002.98</v>
      </c>
      <c r="VA560" s="51"/>
      <c r="VB560" s="51"/>
      <c r="VC560" s="51"/>
      <c r="VD560" s="25">
        <f t="shared" si="2773"/>
        <v>363630.96</v>
      </c>
      <c r="VE560" s="25">
        <f t="shared" si="2774"/>
        <v>294146.02</v>
      </c>
      <c r="VF560" s="25">
        <f t="shared" si="2775"/>
        <v>294146.02</v>
      </c>
      <c r="VG560" s="30">
        <f>25-25</f>
        <v>0</v>
      </c>
      <c r="VH560" s="30">
        <f t="shared" ref="VH560:VI560" si="3250">25-25</f>
        <v>0</v>
      </c>
      <c r="VI560" s="30">
        <f t="shared" si="3250"/>
        <v>0</v>
      </c>
      <c r="VJ560" s="51"/>
      <c r="VK560" s="51"/>
      <c r="VL560" s="51"/>
      <c r="VM560" s="25">
        <f t="shared" si="3050"/>
        <v>0</v>
      </c>
      <c r="VN560" s="25">
        <f t="shared" si="3051"/>
        <v>0</v>
      </c>
      <c r="VO560" s="25">
        <f t="shared" si="3052"/>
        <v>0</v>
      </c>
      <c r="VP560" s="51"/>
      <c r="VQ560" s="51"/>
      <c r="VR560" s="51"/>
      <c r="VS560" s="25">
        <f t="shared" si="3053"/>
        <v>0</v>
      </c>
      <c r="VT560" s="25">
        <f t="shared" si="3054"/>
        <v>0</v>
      </c>
      <c r="VU560" s="25">
        <f t="shared" si="3055"/>
        <v>0</v>
      </c>
      <c r="VV560" s="51"/>
      <c r="VW560" s="51"/>
      <c r="VX560" s="51"/>
      <c r="VY560" s="25">
        <f t="shared" si="2776"/>
        <v>0</v>
      </c>
      <c r="VZ560" s="25">
        <f t="shared" si="2777"/>
        <v>0</v>
      </c>
      <c r="WA560" s="25">
        <f t="shared" si="277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3056"/>
        <v>458182.40000000002</v>
      </c>
      <c r="WI560" s="25">
        <f t="shared" si="3057"/>
        <v>458182.40000000002</v>
      </c>
      <c r="WJ560" s="25">
        <f t="shared" si="3058"/>
        <v>458182.40000000002</v>
      </c>
      <c r="WK560" s="51"/>
      <c r="WL560" s="51"/>
      <c r="WM560" s="51"/>
      <c r="WN560" s="25">
        <f t="shared" si="3059"/>
        <v>5628.88</v>
      </c>
      <c r="WO560" s="25">
        <f t="shared" si="3060"/>
        <v>5824.42</v>
      </c>
      <c r="WP560" s="25">
        <f t="shared" si="3061"/>
        <v>5824.42</v>
      </c>
      <c r="WQ560" s="51"/>
      <c r="WR560" s="51"/>
      <c r="WS560" s="51"/>
      <c r="WT560" s="25">
        <f t="shared" si="2779"/>
        <v>180124.16</v>
      </c>
      <c r="WU560" s="25">
        <f t="shared" si="2780"/>
        <v>186381.44</v>
      </c>
      <c r="WV560" s="25">
        <f t="shared" si="2781"/>
        <v>186381.44</v>
      </c>
      <c r="WW560" s="30">
        <v>76</v>
      </c>
      <c r="WX560" s="30">
        <v>76</v>
      </c>
      <c r="WY560" s="30">
        <v>76</v>
      </c>
      <c r="WZ560" s="51"/>
      <c r="XA560" s="51"/>
      <c r="XB560" s="51"/>
      <c r="XC560" s="25">
        <f t="shared" si="3062"/>
        <v>1088183.2</v>
      </c>
      <c r="XD560" s="25">
        <f t="shared" si="3063"/>
        <v>1088183.2</v>
      </c>
      <c r="XE560" s="25">
        <f t="shared" si="3064"/>
        <v>1088183.2</v>
      </c>
      <c r="XF560" s="51"/>
      <c r="XG560" s="51"/>
      <c r="XH560" s="51"/>
      <c r="XI560" s="25">
        <f t="shared" si="3065"/>
        <v>5540.95</v>
      </c>
      <c r="XJ560" s="25">
        <f t="shared" si="3066"/>
        <v>5712.04</v>
      </c>
      <c r="XK560" s="25">
        <f t="shared" si="3067"/>
        <v>5712.04</v>
      </c>
      <c r="XL560" s="51"/>
      <c r="XM560" s="51"/>
      <c r="XN560" s="51"/>
      <c r="XO560" s="25">
        <f t="shared" si="2782"/>
        <v>421112.2</v>
      </c>
      <c r="XP560" s="25">
        <f t="shared" si="2783"/>
        <v>434115.04</v>
      </c>
      <c r="XQ560" s="25">
        <f t="shared" si="2784"/>
        <v>434115.04</v>
      </c>
      <c r="XR560" s="30">
        <v>48</v>
      </c>
      <c r="XS560" s="30">
        <v>48</v>
      </c>
      <c r="XT560" s="30">
        <v>48</v>
      </c>
      <c r="XU560" s="51"/>
      <c r="XV560" s="51"/>
      <c r="XW560" s="51"/>
      <c r="XX560" s="25">
        <f t="shared" si="3068"/>
        <v>687273.6</v>
      </c>
      <c r="XY560" s="25">
        <f t="shared" si="3069"/>
        <v>687273.6</v>
      </c>
      <c r="XZ560" s="25">
        <f t="shared" si="3070"/>
        <v>687273.6</v>
      </c>
      <c r="YA560" s="51"/>
      <c r="YB560" s="51"/>
      <c r="YC560" s="51"/>
      <c r="YD560" s="25">
        <f t="shared" si="3071"/>
        <v>5283.9</v>
      </c>
      <c r="YE560" s="25">
        <f t="shared" si="3072"/>
        <v>5449.31</v>
      </c>
      <c r="YF560" s="25">
        <f t="shared" si="3073"/>
        <v>5449.31</v>
      </c>
      <c r="YG560" s="51"/>
      <c r="YH560" s="51"/>
      <c r="YI560" s="51"/>
      <c r="YJ560" s="25">
        <f t="shared" si="2785"/>
        <v>253627.2</v>
      </c>
      <c r="YK560" s="25">
        <f t="shared" si="2786"/>
        <v>261566.88</v>
      </c>
      <c r="YL560" s="25">
        <f t="shared" si="2787"/>
        <v>261566.88</v>
      </c>
      <c r="YM560" s="30">
        <v>50</v>
      </c>
      <c r="YN560" s="30">
        <v>50</v>
      </c>
      <c r="YO560" s="30">
        <v>50</v>
      </c>
      <c r="YP560" s="51"/>
      <c r="YQ560" s="51"/>
      <c r="YR560" s="51"/>
      <c r="YS560" s="25">
        <f t="shared" si="3074"/>
        <v>715910</v>
      </c>
      <c r="YT560" s="25">
        <f t="shared" si="3075"/>
        <v>715910</v>
      </c>
      <c r="YU560" s="25">
        <f t="shared" si="3076"/>
        <v>715910</v>
      </c>
      <c r="YV560" s="51"/>
      <c r="YW560" s="51"/>
      <c r="YX560" s="51"/>
      <c r="YY560" s="25">
        <f t="shared" si="3077"/>
        <v>5843.09</v>
      </c>
      <c r="YZ560" s="25">
        <f t="shared" si="3078"/>
        <v>6032.84</v>
      </c>
      <c r="ZA560" s="25">
        <f t="shared" si="3079"/>
        <v>6032.84</v>
      </c>
      <c r="ZB560" s="51"/>
      <c r="ZC560" s="51"/>
      <c r="ZD560" s="51"/>
      <c r="ZE560" s="25">
        <f t="shared" si="2788"/>
        <v>292154.5</v>
      </c>
      <c r="ZF560" s="25">
        <f t="shared" si="2789"/>
        <v>301642</v>
      </c>
      <c r="ZG560" s="25">
        <f t="shared" si="2790"/>
        <v>301642</v>
      </c>
      <c r="ZH560" s="30">
        <v>26</v>
      </c>
      <c r="ZI560" s="30">
        <v>26</v>
      </c>
      <c r="ZJ560" s="30">
        <v>26</v>
      </c>
      <c r="ZK560" s="51"/>
      <c r="ZL560" s="51"/>
      <c r="ZM560" s="51"/>
      <c r="ZN560" s="25">
        <f t="shared" si="3080"/>
        <v>372273.2</v>
      </c>
      <c r="ZO560" s="25">
        <f t="shared" si="3081"/>
        <v>372273.2</v>
      </c>
      <c r="ZP560" s="25">
        <f t="shared" si="3082"/>
        <v>372273.2</v>
      </c>
      <c r="ZQ560" s="51"/>
      <c r="ZR560" s="51"/>
      <c r="ZS560" s="51"/>
      <c r="ZT560" s="25">
        <f t="shared" si="3083"/>
        <v>5570.2</v>
      </c>
      <c r="ZU560" s="25">
        <f t="shared" si="3084"/>
        <v>5746.96</v>
      </c>
      <c r="ZV560" s="25">
        <f t="shared" si="3085"/>
        <v>5746.96</v>
      </c>
      <c r="ZW560" s="51"/>
      <c r="ZX560" s="51"/>
      <c r="ZY560" s="51"/>
      <c r="ZZ560" s="25">
        <f t="shared" si="2791"/>
        <v>144825.20000000001</v>
      </c>
      <c r="AAA560" s="25">
        <f t="shared" si="2792"/>
        <v>149420.96</v>
      </c>
      <c r="AAB560" s="25">
        <f t="shared" si="2793"/>
        <v>149420.96</v>
      </c>
      <c r="AAC560" s="30">
        <v>17</v>
      </c>
      <c r="AAD560" s="30">
        <v>17</v>
      </c>
      <c r="AAE560" s="30">
        <v>17</v>
      </c>
      <c r="AAF560" s="51"/>
      <c r="AAG560" s="51"/>
      <c r="AAH560" s="51"/>
      <c r="AAI560" s="25">
        <f t="shared" si="3086"/>
        <v>243409.4</v>
      </c>
      <c r="AAJ560" s="25">
        <f t="shared" si="3087"/>
        <v>243409.4</v>
      </c>
      <c r="AAK560" s="25">
        <f t="shared" si="3088"/>
        <v>243409.4</v>
      </c>
      <c r="AAL560" s="51"/>
      <c r="AAM560" s="51"/>
      <c r="AAN560" s="51"/>
      <c r="AAO560" s="25">
        <f t="shared" si="3089"/>
        <v>7305.84</v>
      </c>
      <c r="AAP560" s="25">
        <f t="shared" si="3090"/>
        <v>7544.07</v>
      </c>
      <c r="AAQ560" s="25">
        <f t="shared" si="3091"/>
        <v>7544.07</v>
      </c>
      <c r="AAR560" s="51"/>
      <c r="AAS560" s="51"/>
      <c r="AAT560" s="51"/>
      <c r="AAU560" s="25">
        <f t="shared" si="2794"/>
        <v>124199.28</v>
      </c>
      <c r="AAV560" s="25">
        <f t="shared" si="2795"/>
        <v>128249.19</v>
      </c>
      <c r="AAW560" s="25">
        <f t="shared" si="2796"/>
        <v>128249.19</v>
      </c>
      <c r="AAX560" s="30">
        <v>53</v>
      </c>
      <c r="AAY560" s="30">
        <v>53</v>
      </c>
      <c r="AAZ560" s="30">
        <v>53</v>
      </c>
      <c r="ABA560" s="51"/>
      <c r="ABB560" s="51"/>
      <c r="ABC560" s="51"/>
      <c r="ABD560" s="25">
        <f t="shared" si="3092"/>
        <v>758864.6</v>
      </c>
      <c r="ABE560" s="25">
        <f t="shared" si="3093"/>
        <v>758864.6</v>
      </c>
      <c r="ABF560" s="25">
        <f t="shared" si="3094"/>
        <v>758864.6</v>
      </c>
      <c r="ABG560" s="51"/>
      <c r="ABH560" s="51"/>
      <c r="ABI560" s="51"/>
      <c r="ABJ560" s="25">
        <f t="shared" si="3095"/>
        <v>4754.3599999999997</v>
      </c>
      <c r="ABK560" s="25">
        <f t="shared" si="3096"/>
        <v>4890.08</v>
      </c>
      <c r="ABL560" s="25">
        <f t="shared" si="3097"/>
        <v>4890.08</v>
      </c>
      <c r="ABM560" s="51"/>
      <c r="ABN560" s="51"/>
      <c r="ABO560" s="51"/>
      <c r="ABP560" s="25">
        <f t="shared" si="2797"/>
        <v>251981.08</v>
      </c>
      <c r="ABQ560" s="25">
        <f t="shared" si="2798"/>
        <v>259174.24</v>
      </c>
      <c r="ABR560" s="25">
        <f t="shared" si="2799"/>
        <v>259174.24</v>
      </c>
      <c r="ABS560" s="30">
        <v>16</v>
      </c>
      <c r="ABT560" s="30">
        <v>16</v>
      </c>
      <c r="ABU560" s="30">
        <v>16</v>
      </c>
      <c r="ABV560" s="51"/>
      <c r="ABW560" s="51"/>
      <c r="ABX560" s="51"/>
      <c r="ABY560" s="25">
        <f t="shared" si="3098"/>
        <v>229091.20000000001</v>
      </c>
      <c r="ABZ560" s="25">
        <f t="shared" si="3099"/>
        <v>229091.20000000001</v>
      </c>
      <c r="ACA560" s="25">
        <f t="shared" si="3100"/>
        <v>229091.20000000001</v>
      </c>
      <c r="ACB560" s="51"/>
      <c r="ACC560" s="51"/>
      <c r="ACD560" s="51"/>
      <c r="ACE560" s="25">
        <f t="shared" si="3101"/>
        <v>5669.9</v>
      </c>
      <c r="ACF560" s="25">
        <f t="shared" si="3102"/>
        <v>5849.27</v>
      </c>
      <c r="ACG560" s="25">
        <f t="shared" si="3103"/>
        <v>5849.27</v>
      </c>
      <c r="ACH560" s="51"/>
      <c r="ACI560" s="51"/>
      <c r="ACJ560" s="51"/>
      <c r="ACK560" s="25">
        <f t="shared" si="2800"/>
        <v>90718.399999999994</v>
      </c>
      <c r="ACL560" s="25">
        <f t="shared" si="2801"/>
        <v>93588.32</v>
      </c>
      <c r="ACM560" s="25">
        <f t="shared" si="2802"/>
        <v>93588.32</v>
      </c>
      <c r="ACN560" s="30">
        <v>31</v>
      </c>
      <c r="ACO560" s="30">
        <v>31</v>
      </c>
      <c r="ACP560" s="30">
        <v>31</v>
      </c>
      <c r="ACQ560" s="51"/>
      <c r="ACR560" s="51"/>
      <c r="ACS560" s="51"/>
      <c r="ACT560" s="25">
        <f t="shared" si="3104"/>
        <v>443864.2</v>
      </c>
      <c r="ACU560" s="25">
        <f t="shared" si="3105"/>
        <v>443864.2</v>
      </c>
      <c r="ACV560" s="25">
        <f t="shared" si="3106"/>
        <v>443864.2</v>
      </c>
      <c r="ACW560" s="51"/>
      <c r="ACX560" s="51"/>
      <c r="ACY560" s="51"/>
      <c r="ACZ560" s="25">
        <f t="shared" si="3107"/>
        <v>6092.61</v>
      </c>
      <c r="ADA560" s="25">
        <f t="shared" si="3108"/>
        <v>6289.09</v>
      </c>
      <c r="ADB560" s="25">
        <f t="shared" si="3109"/>
        <v>6289.09</v>
      </c>
      <c r="ADC560" s="51"/>
      <c r="ADD560" s="51"/>
      <c r="ADE560" s="51"/>
      <c r="ADF560" s="25">
        <f t="shared" si="2803"/>
        <v>188870.91</v>
      </c>
      <c r="ADG560" s="25">
        <f t="shared" si="2804"/>
        <v>194961.79</v>
      </c>
      <c r="ADH560" s="25">
        <f t="shared" si="2805"/>
        <v>194961.79</v>
      </c>
      <c r="ADI560" s="123">
        <v>71</v>
      </c>
      <c r="ADJ560" s="123">
        <v>71</v>
      </c>
      <c r="ADK560" s="123">
        <v>71</v>
      </c>
      <c r="ADL560" s="51"/>
      <c r="ADM560" s="51"/>
      <c r="ADN560" s="51"/>
      <c r="ADO560" s="25">
        <f t="shared" si="3110"/>
        <v>1016592.2</v>
      </c>
      <c r="ADP560" s="25">
        <f t="shared" si="3111"/>
        <v>1016592.2</v>
      </c>
      <c r="ADQ560" s="25">
        <f t="shared" si="3112"/>
        <v>1016592.2</v>
      </c>
      <c r="ADR560" s="51"/>
      <c r="ADS560" s="51"/>
      <c r="ADT560" s="51"/>
      <c r="ADU560" s="25">
        <f t="shared" si="3113"/>
        <v>4179.3999999999996</v>
      </c>
      <c r="ADV560" s="25">
        <f t="shared" si="3114"/>
        <v>5229.3</v>
      </c>
      <c r="ADW560" s="25">
        <f t="shared" si="3115"/>
        <v>5229.3</v>
      </c>
      <c r="ADX560" s="51"/>
      <c r="ADY560" s="51"/>
      <c r="ADZ560" s="51"/>
      <c r="AEA560" s="25">
        <f t="shared" si="2806"/>
        <v>296737.40000000002</v>
      </c>
      <c r="AEB560" s="25">
        <f t="shared" si="2807"/>
        <v>371280.3</v>
      </c>
      <c r="AEC560" s="25">
        <f t="shared" si="2808"/>
        <v>371280.3</v>
      </c>
      <c r="AED560" s="30">
        <v>24</v>
      </c>
      <c r="AEE560" s="30">
        <v>24</v>
      </c>
      <c r="AEF560" s="30">
        <v>24</v>
      </c>
      <c r="AEG560" s="51"/>
      <c r="AEH560" s="51"/>
      <c r="AEI560" s="51"/>
      <c r="AEJ560" s="25">
        <f t="shared" si="3116"/>
        <v>343636.8</v>
      </c>
      <c r="AEK560" s="25">
        <f t="shared" si="3117"/>
        <v>343636.8</v>
      </c>
      <c r="AEL560" s="25">
        <f t="shared" si="3118"/>
        <v>343636.8</v>
      </c>
      <c r="AEM560" s="51"/>
      <c r="AEN560" s="51"/>
      <c r="AEO560" s="51"/>
      <c r="AEP560" s="25">
        <f t="shared" si="3119"/>
        <v>6482.57</v>
      </c>
      <c r="AEQ560" s="25">
        <f t="shared" si="3120"/>
        <v>6678.08</v>
      </c>
      <c r="AER560" s="25">
        <f t="shared" si="3121"/>
        <v>6678.08</v>
      </c>
      <c r="AES560" s="51"/>
      <c r="AET560" s="51"/>
      <c r="AEU560" s="51"/>
      <c r="AEV560" s="25">
        <f t="shared" si="2809"/>
        <v>155581.68</v>
      </c>
      <c r="AEW560" s="25">
        <f t="shared" si="2810"/>
        <v>160273.92000000001</v>
      </c>
      <c r="AEX560" s="25">
        <f t="shared" si="2811"/>
        <v>160273.92000000001</v>
      </c>
      <c r="AEY560" s="30">
        <v>24</v>
      </c>
      <c r="AEZ560" s="30">
        <v>24</v>
      </c>
      <c r="AFA560" s="30">
        <v>24</v>
      </c>
      <c r="AFB560" s="51"/>
      <c r="AFC560" s="51"/>
      <c r="AFD560" s="51"/>
      <c r="AFE560" s="25">
        <f t="shared" si="3122"/>
        <v>343636.8</v>
      </c>
      <c r="AFF560" s="25">
        <f t="shared" si="3123"/>
        <v>343636.8</v>
      </c>
      <c r="AFG560" s="25">
        <f t="shared" si="3124"/>
        <v>343636.8</v>
      </c>
      <c r="AFH560" s="51"/>
      <c r="AFI560" s="51"/>
      <c r="AFJ560" s="51"/>
      <c r="AFK560" s="25">
        <f t="shared" si="3125"/>
        <v>6362.92</v>
      </c>
      <c r="AFL560" s="25">
        <f t="shared" si="3126"/>
        <v>6592.61</v>
      </c>
      <c r="AFM560" s="25">
        <f t="shared" si="3127"/>
        <v>6592.61</v>
      </c>
      <c r="AFN560" s="51"/>
      <c r="AFO560" s="51"/>
      <c r="AFP560" s="51"/>
      <c r="AFQ560" s="25">
        <f t="shared" si="2812"/>
        <v>152710.07999999999</v>
      </c>
      <c r="AFR560" s="25">
        <f t="shared" si="2813"/>
        <v>158222.64000000001</v>
      </c>
      <c r="AFS560" s="25">
        <f t="shared" si="2814"/>
        <v>158222.64000000001</v>
      </c>
      <c r="AFT560" s="30">
        <v>44</v>
      </c>
      <c r="AFU560" s="30">
        <v>44</v>
      </c>
      <c r="AFV560" s="30">
        <v>44</v>
      </c>
      <c r="AFW560" s="51"/>
      <c r="AFX560" s="51"/>
      <c r="AFY560" s="51"/>
      <c r="AFZ560" s="25">
        <f t="shared" si="3128"/>
        <v>630000.80000000005</v>
      </c>
      <c r="AGA560" s="25">
        <f t="shared" si="3129"/>
        <v>630000.80000000005</v>
      </c>
      <c r="AGB560" s="25">
        <f t="shared" si="3130"/>
        <v>630000.80000000005</v>
      </c>
      <c r="AGC560" s="51"/>
      <c r="AGD560" s="51"/>
      <c r="AGE560" s="51"/>
      <c r="AGF560" s="25">
        <f t="shared" si="3131"/>
        <v>6763.7</v>
      </c>
      <c r="AGG560" s="25">
        <f t="shared" si="3132"/>
        <v>6984.87</v>
      </c>
      <c r="AGH560" s="25">
        <f t="shared" si="3133"/>
        <v>6984.87</v>
      </c>
      <c r="AGI560" s="51"/>
      <c r="AGJ560" s="51"/>
      <c r="AGK560" s="51"/>
      <c r="AGL560" s="25">
        <f t="shared" si="2815"/>
        <v>297602.8</v>
      </c>
      <c r="AGM560" s="25">
        <f t="shared" si="2816"/>
        <v>307334.28000000003</v>
      </c>
      <c r="AGN560" s="25">
        <f t="shared" si="2817"/>
        <v>307334.28000000003</v>
      </c>
      <c r="AGO560" s="30">
        <v>18</v>
      </c>
      <c r="AGP560" s="30">
        <v>18</v>
      </c>
      <c r="AGQ560" s="30">
        <v>18</v>
      </c>
      <c r="AGR560" s="51"/>
      <c r="AGS560" s="51"/>
      <c r="AGT560" s="51"/>
      <c r="AGU560" s="25">
        <f t="shared" si="3134"/>
        <v>257727.6</v>
      </c>
      <c r="AGV560" s="25">
        <f t="shared" si="3135"/>
        <v>257727.6</v>
      </c>
      <c r="AGW560" s="25">
        <f t="shared" si="3136"/>
        <v>257727.6</v>
      </c>
      <c r="AGX560" s="51"/>
      <c r="AGY560" s="51"/>
      <c r="AGZ560" s="51"/>
      <c r="AHA560" s="25">
        <f t="shared" si="3137"/>
        <v>9401.65</v>
      </c>
      <c r="AHB560" s="25">
        <f t="shared" si="3138"/>
        <v>9729.42</v>
      </c>
      <c r="AHC560" s="25">
        <f t="shared" si="3139"/>
        <v>9729.42</v>
      </c>
      <c r="AHD560" s="51"/>
      <c r="AHE560" s="51"/>
      <c r="AHF560" s="51"/>
      <c r="AHG560" s="25">
        <f t="shared" si="2818"/>
        <v>169229.7</v>
      </c>
      <c r="AHH560" s="25">
        <f t="shared" si="2819"/>
        <v>175129.56</v>
      </c>
      <c r="AHI560" s="25">
        <f t="shared" si="2820"/>
        <v>175129.56</v>
      </c>
      <c r="AHJ560" s="30">
        <v>28</v>
      </c>
      <c r="AHK560" s="30">
        <v>28</v>
      </c>
      <c r="AHL560" s="30">
        <v>28</v>
      </c>
      <c r="AHM560" s="51"/>
      <c r="AHN560" s="51"/>
      <c r="AHO560" s="51"/>
      <c r="AHP560" s="25">
        <f t="shared" si="3140"/>
        <v>400909.6</v>
      </c>
      <c r="AHQ560" s="25">
        <f t="shared" si="3141"/>
        <v>400909.6</v>
      </c>
      <c r="AHR560" s="25">
        <f t="shared" si="3142"/>
        <v>400909.6</v>
      </c>
      <c r="AHS560" s="51"/>
      <c r="AHT560" s="51"/>
      <c r="AHU560" s="51"/>
      <c r="AHV560" s="25">
        <f t="shared" si="3143"/>
        <v>5946.4</v>
      </c>
      <c r="AHW560" s="25">
        <f t="shared" si="3144"/>
        <v>6145.54</v>
      </c>
      <c r="AHX560" s="25">
        <f t="shared" si="3145"/>
        <v>6145.54</v>
      </c>
      <c r="AHY560" s="51"/>
      <c r="AHZ560" s="51"/>
      <c r="AIA560" s="51"/>
      <c r="AIB560" s="25">
        <f t="shared" si="2821"/>
        <v>166499.20000000001</v>
      </c>
      <c r="AIC560" s="25">
        <f t="shared" si="2822"/>
        <v>172075.12</v>
      </c>
      <c r="AID560" s="25">
        <f t="shared" si="2823"/>
        <v>172075.12</v>
      </c>
      <c r="AIE560" s="30">
        <f>19-19</f>
        <v>0</v>
      </c>
      <c r="AIF560" s="30">
        <f t="shared" ref="AIF560:AIG560" si="3251">19-19</f>
        <v>0</v>
      </c>
      <c r="AIG560" s="30">
        <f t="shared" si="3251"/>
        <v>0</v>
      </c>
      <c r="AIH560" s="51"/>
      <c r="AII560" s="51"/>
      <c r="AIJ560" s="51"/>
      <c r="AIK560" s="25">
        <f t="shared" si="3146"/>
        <v>0</v>
      </c>
      <c r="AIL560" s="25">
        <f t="shared" si="3147"/>
        <v>0</v>
      </c>
      <c r="AIM560" s="25">
        <f t="shared" si="3148"/>
        <v>0</v>
      </c>
      <c r="AIN560" s="51"/>
      <c r="AIO560" s="51"/>
      <c r="AIP560" s="51"/>
      <c r="AIQ560" s="25">
        <f t="shared" si="3149"/>
        <v>0</v>
      </c>
      <c r="AIR560" s="25">
        <f t="shared" si="3150"/>
        <v>0</v>
      </c>
      <c r="AIS560" s="25">
        <f t="shared" si="3151"/>
        <v>0</v>
      </c>
      <c r="AIT560" s="51"/>
      <c r="AIU560" s="51"/>
      <c r="AIV560" s="51"/>
      <c r="AIW560" s="25">
        <f t="shared" si="2824"/>
        <v>0</v>
      </c>
      <c r="AIX560" s="25">
        <f t="shared" si="2825"/>
        <v>0</v>
      </c>
      <c r="AIY560" s="25">
        <f t="shared" si="2826"/>
        <v>0</v>
      </c>
      <c r="AIZ560" s="30">
        <v>43</v>
      </c>
      <c r="AJA560" s="30">
        <v>43</v>
      </c>
      <c r="AJB560" s="30">
        <v>43</v>
      </c>
      <c r="AJC560" s="51"/>
      <c r="AJD560" s="51"/>
      <c r="AJE560" s="51"/>
      <c r="AJF560" s="25">
        <f t="shared" si="3152"/>
        <v>615682.6</v>
      </c>
      <c r="AJG560" s="25">
        <f t="shared" si="3153"/>
        <v>615682.6</v>
      </c>
      <c r="AJH560" s="25">
        <f t="shared" si="3154"/>
        <v>615682.6</v>
      </c>
      <c r="AJI560" s="51"/>
      <c r="AJJ560" s="51"/>
      <c r="AJK560" s="51"/>
      <c r="AJL560" s="25">
        <f t="shared" si="3155"/>
        <v>6368.52</v>
      </c>
      <c r="AJM560" s="25">
        <f t="shared" si="3156"/>
        <v>6575.5</v>
      </c>
      <c r="AJN560" s="25">
        <f t="shared" si="3157"/>
        <v>6575.5</v>
      </c>
      <c r="AJO560" s="51"/>
      <c r="AJP560" s="51"/>
      <c r="AJQ560" s="51"/>
      <c r="AJR560" s="25">
        <f t="shared" si="2827"/>
        <v>273846.36</v>
      </c>
      <c r="AJS560" s="25">
        <f t="shared" si="2828"/>
        <v>282746.5</v>
      </c>
      <c r="AJT560" s="25">
        <f t="shared" si="2829"/>
        <v>282746.5</v>
      </c>
      <c r="AJU560" s="30">
        <v>24</v>
      </c>
      <c r="AJV560" s="30">
        <v>24</v>
      </c>
      <c r="AJW560" s="30">
        <v>24</v>
      </c>
      <c r="AJX560" s="51"/>
      <c r="AJY560" s="51"/>
      <c r="AJZ560" s="51"/>
      <c r="AKA560" s="25">
        <f t="shared" si="3158"/>
        <v>343636.8</v>
      </c>
      <c r="AKB560" s="25">
        <f t="shared" si="3159"/>
        <v>343636.8</v>
      </c>
      <c r="AKC560" s="25">
        <f t="shared" si="3160"/>
        <v>343636.8</v>
      </c>
      <c r="AKD560" s="51"/>
      <c r="AKE560" s="51"/>
      <c r="AKF560" s="51"/>
      <c r="AKG560" s="25">
        <f t="shared" si="3161"/>
        <v>6255.45</v>
      </c>
      <c r="AKH560" s="25">
        <f t="shared" si="3162"/>
        <v>6465.5</v>
      </c>
      <c r="AKI560" s="25">
        <f t="shared" si="3163"/>
        <v>6465.5</v>
      </c>
      <c r="AKJ560" s="51"/>
      <c r="AKK560" s="51"/>
      <c r="AKL560" s="51"/>
      <c r="AKM560" s="25">
        <f t="shared" si="2830"/>
        <v>150130.79999999999</v>
      </c>
      <c r="AKN560" s="25">
        <f t="shared" si="2831"/>
        <v>155172</v>
      </c>
      <c r="AKO560" s="25">
        <f t="shared" si="2832"/>
        <v>155172</v>
      </c>
      <c r="AKP560" s="30">
        <v>24</v>
      </c>
      <c r="AKQ560" s="30">
        <v>24</v>
      </c>
      <c r="AKR560" s="30">
        <v>24</v>
      </c>
      <c r="AKS560" s="51"/>
      <c r="AKT560" s="51"/>
      <c r="AKU560" s="51"/>
      <c r="AKV560" s="25">
        <f t="shared" si="3164"/>
        <v>343636.8</v>
      </c>
      <c r="AKW560" s="25">
        <f t="shared" si="3165"/>
        <v>343636.8</v>
      </c>
      <c r="AKX560" s="25">
        <f t="shared" si="3166"/>
        <v>343636.8</v>
      </c>
      <c r="AKY560" s="51"/>
      <c r="AKZ560" s="51"/>
      <c r="ALA560" s="51"/>
      <c r="ALB560" s="25">
        <f t="shared" si="3167"/>
        <v>6201.41</v>
      </c>
      <c r="ALC560" s="25">
        <f t="shared" si="3168"/>
        <v>6405.07</v>
      </c>
      <c r="ALD560" s="25">
        <f t="shared" si="3169"/>
        <v>6405.07</v>
      </c>
      <c r="ALE560" s="51"/>
      <c r="ALF560" s="51"/>
      <c r="ALG560" s="51"/>
      <c r="ALH560" s="25">
        <f t="shared" si="2833"/>
        <v>148833.84</v>
      </c>
      <c r="ALI560" s="25">
        <f t="shared" si="2834"/>
        <v>153721.68</v>
      </c>
      <c r="ALJ560" s="25">
        <f t="shared" si="2835"/>
        <v>153721.68</v>
      </c>
      <c r="ALK560" s="30">
        <v>24</v>
      </c>
      <c r="ALL560" s="30">
        <v>24</v>
      </c>
      <c r="ALM560" s="30">
        <v>24</v>
      </c>
      <c r="ALN560" s="51"/>
      <c r="ALO560" s="51"/>
      <c r="ALP560" s="51"/>
      <c r="ALQ560" s="25">
        <f t="shared" si="3170"/>
        <v>343636.8</v>
      </c>
      <c r="ALR560" s="25">
        <f t="shared" si="3171"/>
        <v>343636.8</v>
      </c>
      <c r="ALS560" s="25">
        <f t="shared" si="3172"/>
        <v>343636.8</v>
      </c>
      <c r="ALT560" s="51"/>
      <c r="ALU560" s="51"/>
      <c r="ALV560" s="51"/>
      <c r="ALW560" s="25">
        <f t="shared" si="3173"/>
        <v>7279.03</v>
      </c>
      <c r="ALX560" s="25">
        <f t="shared" si="3174"/>
        <v>7508.57</v>
      </c>
      <c r="ALY560" s="25">
        <f t="shared" si="3175"/>
        <v>7508.57</v>
      </c>
      <c r="ALZ560" s="51"/>
      <c r="AMA560" s="51"/>
      <c r="AMB560" s="51"/>
      <c r="AMC560" s="25">
        <f t="shared" si="2836"/>
        <v>174696.72</v>
      </c>
      <c r="AMD560" s="25">
        <f t="shared" si="2837"/>
        <v>180205.68</v>
      </c>
      <c r="AME560" s="25">
        <f t="shared" si="2838"/>
        <v>180205.68</v>
      </c>
      <c r="AMF560" s="30">
        <v>88</v>
      </c>
      <c r="AMG560" s="30">
        <v>88</v>
      </c>
      <c r="AMH560" s="30">
        <v>88</v>
      </c>
      <c r="AMI560" s="51"/>
      <c r="AMJ560" s="51"/>
      <c r="AMK560" s="51"/>
      <c r="AML560" s="25">
        <f t="shared" si="3176"/>
        <v>1260001.6000000001</v>
      </c>
      <c r="AMM560" s="25">
        <f t="shared" si="3177"/>
        <v>1260001.6000000001</v>
      </c>
      <c r="AMN560" s="25">
        <f t="shared" si="3178"/>
        <v>1260001.6000000001</v>
      </c>
      <c r="AMO560" s="51"/>
      <c r="AMP560" s="51"/>
      <c r="AMQ560" s="51"/>
      <c r="AMR560" s="25">
        <f t="shared" si="3179"/>
        <v>6138.68</v>
      </c>
      <c r="AMS560" s="25">
        <f t="shared" si="3180"/>
        <v>6329.1</v>
      </c>
      <c r="AMT560" s="25">
        <f t="shared" si="3181"/>
        <v>6329.1</v>
      </c>
      <c r="AMU560" s="51"/>
      <c r="AMV560" s="51"/>
      <c r="AMW560" s="51"/>
      <c r="AMX560" s="25">
        <f t="shared" si="2839"/>
        <v>540203.84</v>
      </c>
      <c r="AMY560" s="25">
        <f t="shared" si="2840"/>
        <v>556960.80000000005</v>
      </c>
      <c r="AMZ560" s="25">
        <f t="shared" si="2841"/>
        <v>556960.80000000005</v>
      </c>
      <c r="ANA560" s="30"/>
      <c r="ANB560" s="30"/>
      <c r="ANC560" s="30"/>
      <c r="AND560" s="51"/>
      <c r="ANE560" s="51"/>
      <c r="ANF560" s="51"/>
      <c r="ANG560" s="25">
        <f t="shared" si="3182"/>
        <v>0</v>
      </c>
      <c r="ANH560" s="25">
        <f t="shared" si="3183"/>
        <v>0</v>
      </c>
      <c r="ANI560" s="25">
        <f t="shared" si="3184"/>
        <v>0</v>
      </c>
      <c r="ANJ560" s="51"/>
      <c r="ANK560" s="51"/>
      <c r="ANL560" s="51"/>
      <c r="ANM560" s="25">
        <f t="shared" si="3185"/>
        <v>6663.35</v>
      </c>
      <c r="ANN560" s="25">
        <f t="shared" si="3186"/>
        <v>0</v>
      </c>
      <c r="ANO560" s="25">
        <f t="shared" si="3187"/>
        <v>0</v>
      </c>
      <c r="ANP560" s="51"/>
      <c r="ANQ560" s="51"/>
      <c r="ANR560" s="51"/>
      <c r="ANS560" s="25">
        <f t="shared" si="2842"/>
        <v>0</v>
      </c>
      <c r="ANT560" s="25">
        <f t="shared" si="2843"/>
        <v>0</v>
      </c>
      <c r="ANU560" s="25">
        <f t="shared" si="2844"/>
        <v>0</v>
      </c>
      <c r="ANV560" s="30">
        <v>65</v>
      </c>
      <c r="ANW560" s="30">
        <v>65</v>
      </c>
      <c r="ANX560" s="30">
        <v>65</v>
      </c>
      <c r="ANY560" s="51"/>
      <c r="ANZ560" s="51"/>
      <c r="AOA560" s="51"/>
      <c r="AOB560" s="25">
        <f t="shared" si="3188"/>
        <v>930683</v>
      </c>
      <c r="AOC560" s="25">
        <f t="shared" si="3189"/>
        <v>930683</v>
      </c>
      <c r="AOD560" s="25">
        <f t="shared" si="3190"/>
        <v>930683</v>
      </c>
      <c r="AOE560" s="51"/>
      <c r="AOF560" s="51"/>
      <c r="AOG560" s="51"/>
      <c r="AOH560" s="25">
        <f t="shared" si="3191"/>
        <v>6357.42</v>
      </c>
      <c r="AOI560" s="25">
        <f t="shared" si="3192"/>
        <v>6555.64</v>
      </c>
      <c r="AOJ560" s="25">
        <f t="shared" si="3193"/>
        <v>6555.64</v>
      </c>
      <c r="AOK560" s="51"/>
      <c r="AOL560" s="51"/>
      <c r="AOM560" s="51"/>
      <c r="AON560" s="25">
        <f t="shared" si="2845"/>
        <v>413232.3</v>
      </c>
      <c r="AOO560" s="25">
        <f t="shared" si="2846"/>
        <v>426116.6</v>
      </c>
      <c r="AOP560" s="25">
        <f t="shared" si="2847"/>
        <v>426116.6</v>
      </c>
      <c r="AOQ560" s="30">
        <v>47</v>
      </c>
      <c r="AOR560" s="30">
        <v>47</v>
      </c>
      <c r="AOS560" s="30">
        <v>47</v>
      </c>
      <c r="AOT560" s="51"/>
      <c r="AOU560" s="51"/>
      <c r="AOV560" s="51"/>
      <c r="AOW560" s="25">
        <f t="shared" si="3194"/>
        <v>672955.4</v>
      </c>
      <c r="AOX560" s="25">
        <f t="shared" si="3195"/>
        <v>672955.4</v>
      </c>
      <c r="AOY560" s="25">
        <f t="shared" si="3196"/>
        <v>672955.4</v>
      </c>
      <c r="AOZ560" s="51"/>
      <c r="APA560" s="51"/>
      <c r="APB560" s="51"/>
      <c r="APC560" s="25">
        <f t="shared" si="3197"/>
        <v>7244.25</v>
      </c>
      <c r="APD560" s="25">
        <f t="shared" si="3198"/>
        <v>7469.81</v>
      </c>
      <c r="APE560" s="25">
        <f t="shared" si="3199"/>
        <v>7469.81</v>
      </c>
      <c r="APF560" s="51"/>
      <c r="APG560" s="51"/>
      <c r="APH560" s="51"/>
      <c r="API560" s="25">
        <f t="shared" si="2848"/>
        <v>340479.75</v>
      </c>
      <c r="APJ560" s="25">
        <f t="shared" si="2849"/>
        <v>351081.07</v>
      </c>
      <c r="APK560" s="25">
        <f t="shared" si="2850"/>
        <v>351081.07</v>
      </c>
      <c r="APL560" s="30">
        <v>35</v>
      </c>
      <c r="APM560" s="30">
        <v>35</v>
      </c>
      <c r="APN560" s="30">
        <v>35</v>
      </c>
      <c r="APO560" s="51"/>
      <c r="APP560" s="51"/>
      <c r="APQ560" s="51"/>
      <c r="APR560" s="25">
        <f t="shared" si="3200"/>
        <v>501137</v>
      </c>
      <c r="APS560" s="25">
        <f t="shared" si="3201"/>
        <v>501137</v>
      </c>
      <c r="APT560" s="25">
        <f t="shared" si="3202"/>
        <v>501137</v>
      </c>
      <c r="APU560" s="51"/>
      <c r="APV560" s="51"/>
      <c r="APW560" s="51"/>
      <c r="APX560" s="25">
        <f t="shared" si="3203"/>
        <v>6244.19</v>
      </c>
      <c r="APY560" s="25">
        <f t="shared" si="3204"/>
        <v>6447.39</v>
      </c>
      <c r="APZ560" s="25">
        <f t="shared" si="3205"/>
        <v>6447.39</v>
      </c>
      <c r="AQA560" s="51"/>
      <c r="AQB560" s="51"/>
      <c r="AQC560" s="51"/>
      <c r="AQD560" s="25">
        <f t="shared" si="2851"/>
        <v>218546.65</v>
      </c>
      <c r="AQE560" s="25">
        <f t="shared" si="2852"/>
        <v>225658.65</v>
      </c>
      <c r="AQF560" s="25">
        <f t="shared" si="2853"/>
        <v>225658.65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3206"/>
        <v>902046.6</v>
      </c>
      <c r="AQN560" s="25">
        <f t="shared" si="3207"/>
        <v>902046.6</v>
      </c>
      <c r="AQO560" s="25">
        <f t="shared" si="3208"/>
        <v>902046.6</v>
      </c>
      <c r="AQP560" s="51"/>
      <c r="AQQ560" s="51"/>
      <c r="AQR560" s="51"/>
      <c r="AQS560" s="25">
        <f t="shared" si="3209"/>
        <v>5738.35</v>
      </c>
      <c r="AQT560" s="25">
        <f t="shared" si="3210"/>
        <v>5932.71</v>
      </c>
      <c r="AQU560" s="25">
        <f t="shared" si="3211"/>
        <v>5932.71</v>
      </c>
      <c r="AQV560" s="51"/>
      <c r="AQW560" s="51"/>
      <c r="AQX560" s="51"/>
      <c r="AQY560" s="25">
        <f t="shared" si="2854"/>
        <v>361516.05</v>
      </c>
      <c r="AQZ560" s="25">
        <f t="shared" si="2855"/>
        <v>373760.73</v>
      </c>
      <c r="ARA560" s="25">
        <f t="shared" si="2856"/>
        <v>373760.73</v>
      </c>
      <c r="ARB560" s="30">
        <v>35</v>
      </c>
      <c r="ARC560" s="30">
        <v>35</v>
      </c>
      <c r="ARD560" s="30">
        <v>35</v>
      </c>
      <c r="ARE560" s="51"/>
      <c r="ARF560" s="51"/>
      <c r="ARG560" s="51"/>
      <c r="ARH560" s="25">
        <f t="shared" si="3212"/>
        <v>501137</v>
      </c>
      <c r="ARI560" s="25">
        <f t="shared" si="3213"/>
        <v>501137</v>
      </c>
      <c r="ARJ560" s="25">
        <f t="shared" si="3214"/>
        <v>501137</v>
      </c>
      <c r="ARK560" s="51"/>
      <c r="ARL560" s="51"/>
      <c r="ARM560" s="51"/>
      <c r="ARN560" s="25">
        <f t="shared" si="3215"/>
        <v>5864.89</v>
      </c>
      <c r="ARO560" s="25">
        <f t="shared" si="3216"/>
        <v>6035.44</v>
      </c>
      <c r="ARP560" s="25">
        <f t="shared" si="3217"/>
        <v>6035.44</v>
      </c>
      <c r="ARQ560" s="51"/>
      <c r="ARR560" s="51"/>
      <c r="ARS560" s="51"/>
      <c r="ART560" s="25">
        <f t="shared" si="2857"/>
        <v>205271.15</v>
      </c>
      <c r="ARU560" s="25">
        <f t="shared" si="2858"/>
        <v>211240.4</v>
      </c>
      <c r="ARV560" s="25">
        <f t="shared" si="2859"/>
        <v>211240.4</v>
      </c>
      <c r="ARW560" s="30">
        <v>59</v>
      </c>
      <c r="ARX560" s="30">
        <v>59</v>
      </c>
      <c r="ARY560" s="30">
        <v>59</v>
      </c>
      <c r="ARZ560" s="51"/>
      <c r="ASA560" s="51"/>
      <c r="ASB560" s="51"/>
      <c r="ASC560" s="25">
        <f t="shared" si="3218"/>
        <v>844773.8</v>
      </c>
      <c r="ASD560" s="25">
        <f t="shared" si="3219"/>
        <v>844773.8</v>
      </c>
      <c r="ASE560" s="25">
        <f t="shared" si="3220"/>
        <v>844773.8</v>
      </c>
      <c r="ASF560" s="51"/>
      <c r="ASG560" s="51"/>
      <c r="ASH560" s="51"/>
      <c r="ASI560" s="25">
        <f t="shared" si="3221"/>
        <v>6273.42</v>
      </c>
      <c r="ASJ560" s="25">
        <f t="shared" si="3222"/>
        <v>5649.11</v>
      </c>
      <c r="ASK560" s="25">
        <f t="shared" si="3223"/>
        <v>5649.11</v>
      </c>
      <c r="ASL560" s="51"/>
      <c r="ASM560" s="51"/>
      <c r="ASN560" s="51"/>
      <c r="ASO560" s="25">
        <f t="shared" si="2860"/>
        <v>370131.78</v>
      </c>
      <c r="ASP560" s="25">
        <f t="shared" si="2861"/>
        <v>333297.49</v>
      </c>
      <c r="ASQ560" s="25">
        <f t="shared" si="2862"/>
        <v>333297.49</v>
      </c>
      <c r="ASR560" s="30">
        <v>60</v>
      </c>
      <c r="ASS560" s="30">
        <v>60</v>
      </c>
      <c r="AST560" s="30">
        <v>60</v>
      </c>
      <c r="ASU560" s="51"/>
      <c r="ASV560" s="51"/>
      <c r="ASW560" s="51"/>
      <c r="ASX560" s="25">
        <f t="shared" si="3224"/>
        <v>859092</v>
      </c>
      <c r="ASY560" s="25">
        <f t="shared" si="3225"/>
        <v>859092</v>
      </c>
      <c r="ASZ560" s="25">
        <f t="shared" si="3226"/>
        <v>859092</v>
      </c>
      <c r="ATA560" s="51"/>
      <c r="ATB560" s="51"/>
      <c r="ATC560" s="51"/>
      <c r="ATD560" s="25">
        <f t="shared" si="3227"/>
        <v>5513.37</v>
      </c>
      <c r="ATE560" s="25">
        <f t="shared" si="3228"/>
        <v>5682.19</v>
      </c>
      <c r="ATF560" s="25">
        <f t="shared" si="3229"/>
        <v>5682.19</v>
      </c>
      <c r="ATG560" s="51"/>
      <c r="ATH560" s="51"/>
      <c r="ATI560" s="51"/>
      <c r="ATJ560" s="25">
        <f t="shared" si="2863"/>
        <v>330802.2</v>
      </c>
      <c r="ATK560" s="25">
        <f t="shared" si="2864"/>
        <v>340931.4</v>
      </c>
      <c r="ATL560" s="25">
        <f t="shared" si="2865"/>
        <v>340931.4</v>
      </c>
      <c r="ATM560" s="30">
        <v>84</v>
      </c>
      <c r="ATN560" s="30">
        <v>84</v>
      </c>
      <c r="ATO560" s="30">
        <v>84</v>
      </c>
      <c r="ATP560" s="51"/>
      <c r="ATQ560" s="51"/>
      <c r="ATR560" s="51"/>
      <c r="ATS560" s="25">
        <f t="shared" si="3230"/>
        <v>1202728.8</v>
      </c>
      <c r="ATT560" s="25">
        <f t="shared" si="3231"/>
        <v>1202728.8</v>
      </c>
      <c r="ATU560" s="25">
        <f t="shared" si="3232"/>
        <v>1202728.8</v>
      </c>
      <c r="ATV560" s="51"/>
      <c r="ATW560" s="51"/>
      <c r="ATX560" s="51"/>
      <c r="ATY560" s="25">
        <f t="shared" si="3233"/>
        <v>6171.29</v>
      </c>
      <c r="ATZ560" s="25">
        <f t="shared" si="3234"/>
        <v>4857.51</v>
      </c>
      <c r="AUA560" s="25">
        <f t="shared" si="3235"/>
        <v>4857.51</v>
      </c>
      <c r="AUB560" s="51"/>
      <c r="AUC560" s="51"/>
      <c r="AUD560" s="51"/>
      <c r="AUE560" s="25">
        <f t="shared" si="2866"/>
        <v>518388.36</v>
      </c>
      <c r="AUF560" s="25">
        <f t="shared" si="2867"/>
        <v>408030.84</v>
      </c>
      <c r="AUG560" s="25">
        <f t="shared" si="2868"/>
        <v>408030.84</v>
      </c>
      <c r="AUH560" s="30">
        <v>51</v>
      </c>
      <c r="AUI560" s="30">
        <v>51</v>
      </c>
      <c r="AUJ560" s="30">
        <v>51</v>
      </c>
      <c r="AUK560" s="51"/>
      <c r="AUL560" s="51"/>
      <c r="AUM560" s="51"/>
      <c r="AUN560" s="25">
        <f t="shared" si="3236"/>
        <v>730228.2</v>
      </c>
      <c r="AUO560" s="25">
        <f t="shared" si="3237"/>
        <v>730228.2</v>
      </c>
      <c r="AUP560" s="25">
        <f t="shared" si="3238"/>
        <v>730228.2</v>
      </c>
      <c r="AUQ560" s="51"/>
      <c r="AUR560" s="51"/>
      <c r="AUS560" s="51"/>
      <c r="AUT560" s="25">
        <f t="shared" si="3239"/>
        <v>6592.75</v>
      </c>
      <c r="AUU560" s="25">
        <f t="shared" si="3240"/>
        <v>5271.35</v>
      </c>
      <c r="AUV560" s="25">
        <f t="shared" si="3241"/>
        <v>5271.35</v>
      </c>
      <c r="AUW560" s="51"/>
      <c r="AUX560" s="51"/>
      <c r="AUY560" s="51"/>
      <c r="AUZ560" s="25">
        <f t="shared" si="2869"/>
        <v>336230.25</v>
      </c>
      <c r="AVA560" s="25">
        <f t="shared" si="2870"/>
        <v>268838.84999999998</v>
      </c>
      <c r="AVB560" s="25">
        <f t="shared" si="2871"/>
        <v>268838.84999999998</v>
      </c>
      <c r="AVC560" s="59">
        <f t="shared" si="2872"/>
        <v>2148</v>
      </c>
      <c r="AVD560" s="59">
        <f t="shared" si="2873"/>
        <v>2148</v>
      </c>
      <c r="AVE560" s="59">
        <f t="shared" si="2874"/>
        <v>2148</v>
      </c>
      <c r="AVF560" s="25">
        <f t="shared" si="2875"/>
        <v>0</v>
      </c>
      <c r="AVG560" s="25">
        <f t="shared" si="2876"/>
        <v>0</v>
      </c>
      <c r="AVH560" s="25">
        <f t="shared" si="2877"/>
        <v>0</v>
      </c>
      <c r="AVI560" s="25">
        <f t="shared" si="2878"/>
        <v>30755493.600000001</v>
      </c>
      <c r="AVJ560" s="25">
        <f t="shared" si="2879"/>
        <v>30755493.600000001</v>
      </c>
      <c r="AVK560" s="25">
        <f t="shared" si="2880"/>
        <v>30755493.600000001</v>
      </c>
      <c r="AVL560" s="51"/>
      <c r="AVM560" s="51"/>
      <c r="AVN560" s="51"/>
      <c r="AVO560" s="25"/>
      <c r="AVP560" s="25"/>
      <c r="AVQ560" s="25"/>
      <c r="AVR560" s="25">
        <f t="shared" si="2881"/>
        <v>0</v>
      </c>
      <c r="AVS560" s="25">
        <f t="shared" si="2882"/>
        <v>0</v>
      </c>
      <c r="AVT560" s="25">
        <f t="shared" si="2883"/>
        <v>0</v>
      </c>
      <c r="AVU560" s="25">
        <f t="shared" si="2884"/>
        <v>13703584.51</v>
      </c>
      <c r="AVV560" s="25">
        <f t="shared" si="2885"/>
        <v>13720596.27</v>
      </c>
      <c r="AVW560" s="25">
        <f t="shared" si="2886"/>
        <v>13720596.27</v>
      </c>
    </row>
    <row r="561" spans="1:1271" ht="36">
      <c r="A561" s="26" t="s">
        <v>190</v>
      </c>
      <c r="B561" s="88" t="s">
        <v>95</v>
      </c>
      <c r="C561" s="5"/>
      <c r="D561" s="99"/>
      <c r="E561" s="77"/>
      <c r="F561" s="38"/>
      <c r="G561" s="38"/>
      <c r="H561" s="38"/>
      <c r="I561" s="25">
        <f t="shared" si="2887"/>
        <v>7265.95</v>
      </c>
      <c r="J561" s="25">
        <f t="shared" si="2887"/>
        <v>7265.95</v>
      </c>
      <c r="K561" s="25">
        <f t="shared" si="2887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2888"/>
        <v>675733.35</v>
      </c>
      <c r="S561" s="25">
        <f t="shared" si="2889"/>
        <v>675733.35</v>
      </c>
      <c r="T561" s="25">
        <f t="shared" si="2890"/>
        <v>675733.35</v>
      </c>
      <c r="U561" s="51"/>
      <c r="V561" s="51"/>
      <c r="W561" s="51"/>
      <c r="X561" s="25">
        <f t="shared" si="2891"/>
        <v>5813.94</v>
      </c>
      <c r="Y561" s="25">
        <f t="shared" si="2892"/>
        <v>0</v>
      </c>
      <c r="Z561" s="25">
        <f t="shared" si="2893"/>
        <v>0</v>
      </c>
      <c r="AA561" s="51"/>
      <c r="AB561" s="51"/>
      <c r="AC561" s="51"/>
      <c r="AD561" s="25">
        <f t="shared" si="2697"/>
        <v>540696.42000000004</v>
      </c>
      <c r="AE561" s="25">
        <f t="shared" si="2697"/>
        <v>0</v>
      </c>
      <c r="AF561" s="25">
        <f t="shared" si="2697"/>
        <v>0</v>
      </c>
      <c r="AG561" s="30">
        <v>308</v>
      </c>
      <c r="AH561" s="30">
        <v>308</v>
      </c>
      <c r="AI561" s="30">
        <v>308</v>
      </c>
      <c r="AJ561" s="51"/>
      <c r="AK561" s="51"/>
      <c r="AL561" s="51"/>
      <c r="AM561" s="25">
        <f t="shared" si="2894"/>
        <v>2237912.6</v>
      </c>
      <c r="AN561" s="25">
        <f t="shared" si="2895"/>
        <v>2237912.6</v>
      </c>
      <c r="AO561" s="25">
        <f t="shared" si="2896"/>
        <v>2237912.6</v>
      </c>
      <c r="AP561" s="51"/>
      <c r="AQ561" s="51"/>
      <c r="AR561" s="51"/>
      <c r="AS561" s="25">
        <f t="shared" si="2897"/>
        <v>3568.31</v>
      </c>
      <c r="AT561" s="25">
        <f t="shared" si="2898"/>
        <v>2752.04</v>
      </c>
      <c r="AU561" s="25">
        <f t="shared" si="2899"/>
        <v>2752.04</v>
      </c>
      <c r="AV561" s="51"/>
      <c r="AW561" s="51"/>
      <c r="AX561" s="51"/>
      <c r="AY561" s="25">
        <f t="shared" si="2698"/>
        <v>1099039.48</v>
      </c>
      <c r="AZ561" s="25">
        <f t="shared" si="2699"/>
        <v>847628.32</v>
      </c>
      <c r="BA561" s="25">
        <f t="shared" si="2700"/>
        <v>847628.32</v>
      </c>
      <c r="BB561" s="30">
        <v>225</v>
      </c>
      <c r="BC561" s="30">
        <v>225</v>
      </c>
      <c r="BD561" s="30">
        <v>225</v>
      </c>
      <c r="BE561" s="51"/>
      <c r="BF561" s="51"/>
      <c r="BG561" s="51"/>
      <c r="BH561" s="25">
        <f t="shared" si="2900"/>
        <v>1634838.75</v>
      </c>
      <c r="BI561" s="25">
        <f t="shared" si="2901"/>
        <v>1634838.75</v>
      </c>
      <c r="BJ561" s="25">
        <f t="shared" si="2902"/>
        <v>1634838.75</v>
      </c>
      <c r="BK561" s="51"/>
      <c r="BL561" s="51"/>
      <c r="BM561" s="51"/>
      <c r="BN561" s="25">
        <f t="shared" si="2903"/>
        <v>3548.29</v>
      </c>
      <c r="BO561" s="25">
        <f t="shared" si="2904"/>
        <v>3680.82</v>
      </c>
      <c r="BP561" s="25">
        <f t="shared" si="2905"/>
        <v>3680.82</v>
      </c>
      <c r="BQ561" s="51"/>
      <c r="BR561" s="51"/>
      <c r="BS561" s="51"/>
      <c r="BT561" s="25">
        <f t="shared" si="2701"/>
        <v>798365.25</v>
      </c>
      <c r="BU561" s="25">
        <f t="shared" si="2702"/>
        <v>828184.5</v>
      </c>
      <c r="BV561" s="25">
        <f t="shared" si="2703"/>
        <v>828184.5</v>
      </c>
      <c r="BW561" s="30"/>
      <c r="BX561" s="30"/>
      <c r="BY561" s="30"/>
      <c r="BZ561" s="51"/>
      <c r="CA561" s="51"/>
      <c r="CB561" s="51"/>
      <c r="CC561" s="25">
        <f t="shared" si="2906"/>
        <v>0</v>
      </c>
      <c r="CD561" s="25">
        <f t="shared" si="2907"/>
        <v>0</v>
      </c>
      <c r="CE561" s="25">
        <f t="shared" si="2908"/>
        <v>0</v>
      </c>
      <c r="CF561" s="51"/>
      <c r="CG561" s="51"/>
      <c r="CH561" s="51"/>
      <c r="CI561" s="25">
        <f t="shared" si="2909"/>
        <v>0</v>
      </c>
      <c r="CJ561" s="25">
        <f t="shared" si="2910"/>
        <v>0</v>
      </c>
      <c r="CK561" s="25">
        <f t="shared" si="2911"/>
        <v>0</v>
      </c>
      <c r="CL561" s="51"/>
      <c r="CM561" s="51"/>
      <c r="CN561" s="51"/>
      <c r="CO561" s="25">
        <f t="shared" si="2704"/>
        <v>0</v>
      </c>
      <c r="CP561" s="25">
        <f t="shared" si="2705"/>
        <v>0</v>
      </c>
      <c r="CQ561" s="25">
        <f t="shared" si="2706"/>
        <v>0</v>
      </c>
      <c r="CR561" s="30">
        <v>109</v>
      </c>
      <c r="CS561" s="30">
        <v>109</v>
      </c>
      <c r="CT561" s="30">
        <v>109</v>
      </c>
      <c r="CU561" s="51"/>
      <c r="CV561" s="51"/>
      <c r="CW561" s="51"/>
      <c r="CX561" s="25">
        <f t="shared" si="2912"/>
        <v>791988.55</v>
      </c>
      <c r="CY561" s="25">
        <f t="shared" si="2913"/>
        <v>791988.55</v>
      </c>
      <c r="CZ561" s="25">
        <f t="shared" si="2914"/>
        <v>791988.55</v>
      </c>
      <c r="DA561" s="51"/>
      <c r="DB561" s="51"/>
      <c r="DC561" s="51"/>
      <c r="DD561" s="25">
        <f t="shared" si="2915"/>
        <v>3953.17</v>
      </c>
      <c r="DE561" s="25">
        <f t="shared" si="2916"/>
        <v>4105.8</v>
      </c>
      <c r="DF561" s="25">
        <f t="shared" si="2917"/>
        <v>4105.8</v>
      </c>
      <c r="DG561" s="51"/>
      <c r="DH561" s="51"/>
      <c r="DI561" s="51"/>
      <c r="DJ561" s="25">
        <f t="shared" si="2707"/>
        <v>430895.53</v>
      </c>
      <c r="DK561" s="25">
        <f t="shared" si="2708"/>
        <v>447532.2</v>
      </c>
      <c r="DL561" s="25">
        <f t="shared" si="2709"/>
        <v>447532.2</v>
      </c>
      <c r="DM561" s="30">
        <v>136</v>
      </c>
      <c r="DN561" s="30">
        <v>136</v>
      </c>
      <c r="DO561" s="30">
        <v>136</v>
      </c>
      <c r="DP561" s="51"/>
      <c r="DQ561" s="51"/>
      <c r="DR561" s="51"/>
      <c r="DS561" s="25">
        <f t="shared" si="2918"/>
        <v>988169.2</v>
      </c>
      <c r="DT561" s="25">
        <f t="shared" si="2919"/>
        <v>988169.2</v>
      </c>
      <c r="DU561" s="25">
        <f t="shared" si="2920"/>
        <v>988169.2</v>
      </c>
      <c r="DV561" s="51"/>
      <c r="DW561" s="51"/>
      <c r="DX561" s="51"/>
      <c r="DY561" s="25">
        <f t="shared" si="2921"/>
        <v>4154.38</v>
      </c>
      <c r="DZ561" s="25">
        <f t="shared" si="2922"/>
        <v>4303.3</v>
      </c>
      <c r="EA561" s="25">
        <f t="shared" si="2923"/>
        <v>4303.3</v>
      </c>
      <c r="EB561" s="51"/>
      <c r="EC561" s="51"/>
      <c r="ED561" s="51"/>
      <c r="EE561" s="25">
        <f t="shared" si="2710"/>
        <v>564995.68000000005</v>
      </c>
      <c r="EF561" s="25">
        <f t="shared" si="2711"/>
        <v>585248.80000000005</v>
      </c>
      <c r="EG561" s="25">
        <f t="shared" si="2712"/>
        <v>585248.80000000005</v>
      </c>
      <c r="EH561" s="30">
        <v>45</v>
      </c>
      <c r="EI561" s="30">
        <v>45</v>
      </c>
      <c r="EJ561" s="30">
        <v>45</v>
      </c>
      <c r="EK561" s="51"/>
      <c r="EL561" s="51"/>
      <c r="EM561" s="51"/>
      <c r="EN561" s="25">
        <f t="shared" si="2924"/>
        <v>326967.75</v>
      </c>
      <c r="EO561" s="25">
        <f t="shared" si="2925"/>
        <v>326967.75</v>
      </c>
      <c r="EP561" s="25">
        <f t="shared" si="2926"/>
        <v>326967.75</v>
      </c>
      <c r="EQ561" s="51"/>
      <c r="ER561" s="51"/>
      <c r="ES561" s="51"/>
      <c r="ET561" s="25">
        <f t="shared" si="2927"/>
        <v>4254.04</v>
      </c>
      <c r="EU561" s="25">
        <f t="shared" si="2928"/>
        <v>4378.07</v>
      </c>
      <c r="EV561" s="25">
        <f t="shared" si="2929"/>
        <v>4378.07</v>
      </c>
      <c r="EW561" s="51"/>
      <c r="EX561" s="51"/>
      <c r="EY561" s="51"/>
      <c r="EZ561" s="25">
        <f t="shared" si="2713"/>
        <v>191431.8</v>
      </c>
      <c r="FA561" s="25">
        <f t="shared" si="2714"/>
        <v>197013.15</v>
      </c>
      <c r="FB561" s="25">
        <f t="shared" si="2715"/>
        <v>197013.15</v>
      </c>
      <c r="FC561" s="123">
        <v>101</v>
      </c>
      <c r="FD561" s="123">
        <v>101</v>
      </c>
      <c r="FE561" s="123">
        <v>101</v>
      </c>
      <c r="FF561" s="51"/>
      <c r="FG561" s="51"/>
      <c r="FH561" s="51"/>
      <c r="FI561" s="25">
        <f t="shared" si="2930"/>
        <v>733860.95</v>
      </c>
      <c r="FJ561" s="25">
        <f t="shared" si="2931"/>
        <v>733860.95</v>
      </c>
      <c r="FK561" s="25">
        <f t="shared" si="2932"/>
        <v>733860.95</v>
      </c>
      <c r="FL561" s="51"/>
      <c r="FM561" s="51"/>
      <c r="FN561" s="51"/>
      <c r="FO561" s="25">
        <f t="shared" si="2933"/>
        <v>3113.53</v>
      </c>
      <c r="FP561" s="25">
        <f t="shared" si="2934"/>
        <v>3219.24</v>
      </c>
      <c r="FQ561" s="25">
        <f t="shared" si="2935"/>
        <v>3219.24</v>
      </c>
      <c r="FR561" s="51"/>
      <c r="FS561" s="51"/>
      <c r="FT561" s="51"/>
      <c r="FU561" s="25">
        <f t="shared" si="2716"/>
        <v>314466.53000000003</v>
      </c>
      <c r="FV561" s="25">
        <f t="shared" si="2717"/>
        <v>325143.24</v>
      </c>
      <c r="FW561" s="25">
        <f t="shared" si="2718"/>
        <v>325143.24</v>
      </c>
      <c r="FX561" s="30">
        <f>112-112</f>
        <v>0</v>
      </c>
      <c r="FY561" s="30">
        <f t="shared" ref="FY561:FZ561" si="3252">112-112</f>
        <v>0</v>
      </c>
      <c r="FZ561" s="30">
        <f t="shared" si="3252"/>
        <v>0</v>
      </c>
      <c r="GA561" s="51"/>
      <c r="GB561" s="51"/>
      <c r="GC561" s="51"/>
      <c r="GD561" s="25">
        <f t="shared" si="2936"/>
        <v>0</v>
      </c>
      <c r="GE561" s="25">
        <f t="shared" si="2937"/>
        <v>0</v>
      </c>
      <c r="GF561" s="25">
        <f t="shared" si="2938"/>
        <v>0</v>
      </c>
      <c r="GG561" s="51"/>
      <c r="GH561" s="51"/>
      <c r="GI561" s="51"/>
      <c r="GJ561" s="25">
        <f t="shared" si="2939"/>
        <v>0</v>
      </c>
      <c r="GK561" s="25">
        <f t="shared" si="2940"/>
        <v>0</v>
      </c>
      <c r="GL561" s="25">
        <f t="shared" si="2941"/>
        <v>0</v>
      </c>
      <c r="GM561" s="51"/>
      <c r="GN561" s="51"/>
      <c r="GO561" s="51"/>
      <c r="GP561" s="25">
        <f t="shared" si="2719"/>
        <v>0</v>
      </c>
      <c r="GQ561" s="25">
        <f t="shared" si="2720"/>
        <v>0</v>
      </c>
      <c r="GR561" s="25">
        <f t="shared" si="2721"/>
        <v>0</v>
      </c>
      <c r="GS561" s="123">
        <v>92</v>
      </c>
      <c r="GT561" s="123">
        <v>92</v>
      </c>
      <c r="GU561" s="123">
        <v>92</v>
      </c>
      <c r="GV561" s="51"/>
      <c r="GW561" s="51"/>
      <c r="GX561" s="51"/>
      <c r="GY561" s="25">
        <f t="shared" si="2942"/>
        <v>668467.4</v>
      </c>
      <c r="GZ561" s="25">
        <f t="shared" si="2943"/>
        <v>668467.4</v>
      </c>
      <c r="HA561" s="25">
        <f t="shared" si="2944"/>
        <v>668467.4</v>
      </c>
      <c r="HB561" s="51"/>
      <c r="HC561" s="51"/>
      <c r="HD561" s="51"/>
      <c r="HE561" s="25">
        <f t="shared" si="2945"/>
        <v>5619.14</v>
      </c>
      <c r="HF561" s="25">
        <f t="shared" si="2946"/>
        <v>5829.27</v>
      </c>
      <c r="HG561" s="25">
        <f t="shared" si="2947"/>
        <v>5829.27</v>
      </c>
      <c r="HH561" s="51"/>
      <c r="HI561" s="51"/>
      <c r="HJ561" s="51"/>
      <c r="HK561" s="25">
        <f t="shared" si="2722"/>
        <v>516960.88</v>
      </c>
      <c r="HL561" s="25">
        <f t="shared" si="2723"/>
        <v>536292.84</v>
      </c>
      <c r="HM561" s="25">
        <f t="shared" si="2724"/>
        <v>536292.84</v>
      </c>
      <c r="HN561" s="123">
        <v>216</v>
      </c>
      <c r="HO561" s="123">
        <v>216</v>
      </c>
      <c r="HP561" s="123">
        <v>216</v>
      </c>
      <c r="HQ561" s="51"/>
      <c r="HR561" s="51"/>
      <c r="HS561" s="51"/>
      <c r="HT561" s="25">
        <f t="shared" si="2948"/>
        <v>1569445.2</v>
      </c>
      <c r="HU561" s="25">
        <f t="shared" si="2949"/>
        <v>1569445.2</v>
      </c>
      <c r="HV561" s="25">
        <f t="shared" si="2950"/>
        <v>1569445.2</v>
      </c>
      <c r="HW561" s="51"/>
      <c r="HX561" s="51"/>
      <c r="HY561" s="51"/>
      <c r="HZ561" s="25">
        <f t="shared" si="2951"/>
        <v>3208.8</v>
      </c>
      <c r="IA561" s="25">
        <f t="shared" si="2952"/>
        <v>3147.92</v>
      </c>
      <c r="IB561" s="25">
        <f t="shared" si="2953"/>
        <v>3147.92</v>
      </c>
      <c r="IC561" s="51"/>
      <c r="ID561" s="51"/>
      <c r="IE561" s="51"/>
      <c r="IF561" s="25">
        <f t="shared" si="2725"/>
        <v>693100.8</v>
      </c>
      <c r="IG561" s="25">
        <f t="shared" si="2726"/>
        <v>679950.72</v>
      </c>
      <c r="IH561" s="25">
        <f t="shared" si="2727"/>
        <v>679950.72</v>
      </c>
      <c r="II561" s="30">
        <v>139</v>
      </c>
      <c r="IJ561" s="30">
        <v>139</v>
      </c>
      <c r="IK561" s="30">
        <v>139</v>
      </c>
      <c r="IL561" s="51"/>
      <c r="IM561" s="51"/>
      <c r="IN561" s="51"/>
      <c r="IO561" s="25">
        <f t="shared" si="2954"/>
        <v>1009967.05</v>
      </c>
      <c r="IP561" s="25">
        <f t="shared" si="2955"/>
        <v>1009967.05</v>
      </c>
      <c r="IQ561" s="25">
        <f t="shared" si="2956"/>
        <v>1009967.05</v>
      </c>
      <c r="IR561" s="51"/>
      <c r="IS561" s="51"/>
      <c r="IT561" s="51"/>
      <c r="IU561" s="25">
        <f t="shared" si="2957"/>
        <v>3361.6</v>
      </c>
      <c r="IV561" s="25">
        <f t="shared" si="2958"/>
        <v>3466.39</v>
      </c>
      <c r="IW561" s="25">
        <f t="shared" si="2959"/>
        <v>3466.39</v>
      </c>
      <c r="IX561" s="51"/>
      <c r="IY561" s="51"/>
      <c r="IZ561" s="51"/>
      <c r="JA561" s="25">
        <f t="shared" si="2728"/>
        <v>467262.4</v>
      </c>
      <c r="JB561" s="25">
        <f t="shared" si="2729"/>
        <v>481828.21</v>
      </c>
      <c r="JC561" s="25">
        <f t="shared" si="2730"/>
        <v>481828.21</v>
      </c>
      <c r="JD561" s="30">
        <v>41</v>
      </c>
      <c r="JE561" s="30">
        <v>41</v>
      </c>
      <c r="JF561" s="30">
        <v>41</v>
      </c>
      <c r="JG561" s="51"/>
      <c r="JH561" s="51"/>
      <c r="JI561" s="51"/>
      <c r="JJ561" s="25">
        <f t="shared" si="2960"/>
        <v>297903.95</v>
      </c>
      <c r="JK561" s="25">
        <f t="shared" si="2961"/>
        <v>297903.95</v>
      </c>
      <c r="JL561" s="25">
        <f t="shared" si="2962"/>
        <v>297903.95</v>
      </c>
      <c r="JM561" s="51"/>
      <c r="JN561" s="51"/>
      <c r="JO561" s="51"/>
      <c r="JP561" s="25">
        <f t="shared" si="2963"/>
        <v>4838.51</v>
      </c>
      <c r="JQ561" s="25">
        <f t="shared" si="2964"/>
        <v>5007.87</v>
      </c>
      <c r="JR561" s="25">
        <f t="shared" si="2965"/>
        <v>5007.87</v>
      </c>
      <c r="JS561" s="51"/>
      <c r="JT561" s="51"/>
      <c r="JU561" s="51"/>
      <c r="JV561" s="25">
        <f t="shared" si="2731"/>
        <v>198378.91</v>
      </c>
      <c r="JW561" s="25">
        <f t="shared" si="2732"/>
        <v>205322.67</v>
      </c>
      <c r="JX561" s="25">
        <f t="shared" si="2733"/>
        <v>205322.67</v>
      </c>
      <c r="JY561" s="30">
        <v>165</v>
      </c>
      <c r="JZ561" s="30">
        <v>165</v>
      </c>
      <c r="KA561" s="30">
        <v>165</v>
      </c>
      <c r="KB561" s="51"/>
      <c r="KC561" s="51"/>
      <c r="KD561" s="51"/>
      <c r="KE561" s="25">
        <f t="shared" si="2966"/>
        <v>1198881.75</v>
      </c>
      <c r="KF561" s="25">
        <f t="shared" si="2967"/>
        <v>1198881.75</v>
      </c>
      <c r="KG561" s="25">
        <f t="shared" si="2968"/>
        <v>1198881.75</v>
      </c>
      <c r="KH561" s="51"/>
      <c r="KI561" s="51"/>
      <c r="KJ561" s="51"/>
      <c r="KK561" s="25">
        <f t="shared" si="2969"/>
        <v>3132.08</v>
      </c>
      <c r="KL561" s="25">
        <f t="shared" si="2970"/>
        <v>3236.6</v>
      </c>
      <c r="KM561" s="25">
        <f t="shared" si="2971"/>
        <v>3236.6</v>
      </c>
      <c r="KN561" s="51"/>
      <c r="KO561" s="51"/>
      <c r="KP561" s="51"/>
      <c r="KQ561" s="25">
        <f t="shared" si="2734"/>
        <v>516793.2</v>
      </c>
      <c r="KR561" s="25">
        <f t="shared" si="2735"/>
        <v>534039</v>
      </c>
      <c r="KS561" s="25">
        <f t="shared" si="2736"/>
        <v>534039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2972"/>
        <v>1576711.15</v>
      </c>
      <c r="LA561" s="25">
        <f t="shared" si="2973"/>
        <v>1576711.15</v>
      </c>
      <c r="LB561" s="25">
        <f t="shared" si="2974"/>
        <v>1576711.15</v>
      </c>
      <c r="LC561" s="51"/>
      <c r="LD561" s="51"/>
      <c r="LE561" s="51"/>
      <c r="LF561" s="25">
        <f t="shared" si="2975"/>
        <v>2839.46</v>
      </c>
      <c r="LG561" s="25">
        <f t="shared" si="2976"/>
        <v>2937.03</v>
      </c>
      <c r="LH561" s="25">
        <f t="shared" si="2977"/>
        <v>2937.03</v>
      </c>
      <c r="LI561" s="51"/>
      <c r="LJ561" s="51"/>
      <c r="LK561" s="51"/>
      <c r="LL561" s="25">
        <f t="shared" si="2737"/>
        <v>616162.81999999995</v>
      </c>
      <c r="LM561" s="25">
        <f t="shared" si="2738"/>
        <v>637335.51</v>
      </c>
      <c r="LN561" s="25">
        <f t="shared" si="2739"/>
        <v>637335.51</v>
      </c>
      <c r="LO561" s="30">
        <v>58</v>
      </c>
      <c r="LP561" s="30">
        <v>58</v>
      </c>
      <c r="LQ561" s="30">
        <v>58</v>
      </c>
      <c r="LR561" s="51"/>
      <c r="LS561" s="51"/>
      <c r="LT561" s="51"/>
      <c r="LU561" s="25">
        <f t="shared" si="2978"/>
        <v>421425.1</v>
      </c>
      <c r="LV561" s="25">
        <f t="shared" si="2979"/>
        <v>421425.1</v>
      </c>
      <c r="LW561" s="25">
        <f t="shared" si="2980"/>
        <v>421425.1</v>
      </c>
      <c r="LX561" s="51"/>
      <c r="LY561" s="51"/>
      <c r="LZ561" s="51"/>
      <c r="MA561" s="25">
        <f t="shared" si="2981"/>
        <v>4081.01</v>
      </c>
      <c r="MB561" s="25">
        <f t="shared" si="2982"/>
        <v>4218.1000000000004</v>
      </c>
      <c r="MC561" s="25">
        <f t="shared" si="2983"/>
        <v>4218.1000000000004</v>
      </c>
      <c r="MD561" s="51"/>
      <c r="ME561" s="51"/>
      <c r="MF561" s="51"/>
      <c r="MG561" s="25">
        <f t="shared" si="2740"/>
        <v>236698.58</v>
      </c>
      <c r="MH561" s="25">
        <f t="shared" si="2741"/>
        <v>244649.8</v>
      </c>
      <c r="MI561" s="25">
        <f t="shared" si="2742"/>
        <v>244649.8</v>
      </c>
      <c r="MJ561" s="123">
        <v>113</v>
      </c>
      <c r="MK561" s="123">
        <v>113</v>
      </c>
      <c r="ML561" s="123">
        <v>113</v>
      </c>
      <c r="MM561" s="51"/>
      <c r="MN561" s="51"/>
      <c r="MO561" s="51"/>
      <c r="MP561" s="25">
        <f t="shared" si="2984"/>
        <v>821052.35</v>
      </c>
      <c r="MQ561" s="25">
        <f t="shared" si="2985"/>
        <v>821052.35</v>
      </c>
      <c r="MR561" s="25">
        <f t="shared" si="2986"/>
        <v>821052.35</v>
      </c>
      <c r="MS561" s="51"/>
      <c r="MT561" s="51"/>
      <c r="MU561" s="51"/>
      <c r="MV561" s="25">
        <f t="shared" si="2987"/>
        <v>4257.3900000000003</v>
      </c>
      <c r="MW561" s="25">
        <f t="shared" si="2988"/>
        <v>4402.16</v>
      </c>
      <c r="MX561" s="25">
        <f t="shared" si="2989"/>
        <v>4402.16</v>
      </c>
      <c r="MY561" s="51"/>
      <c r="MZ561" s="51"/>
      <c r="NA561" s="51"/>
      <c r="NB561" s="25">
        <f t="shared" si="2743"/>
        <v>481085.07</v>
      </c>
      <c r="NC561" s="25">
        <f t="shared" si="2744"/>
        <v>497444.08</v>
      </c>
      <c r="ND561" s="25">
        <f t="shared" si="2745"/>
        <v>497444.08</v>
      </c>
      <c r="NE561" s="123">
        <v>217</v>
      </c>
      <c r="NF561" s="123">
        <v>217</v>
      </c>
      <c r="NG561" s="123">
        <v>217</v>
      </c>
      <c r="NH561" s="51"/>
      <c r="NI561" s="51"/>
      <c r="NJ561" s="51"/>
      <c r="NK561" s="25">
        <f t="shared" si="2990"/>
        <v>1576711.15</v>
      </c>
      <c r="NL561" s="25">
        <f t="shared" si="2991"/>
        <v>1576711.15</v>
      </c>
      <c r="NM561" s="25">
        <f t="shared" si="2992"/>
        <v>1576711.15</v>
      </c>
      <c r="NN561" s="51"/>
      <c r="NO561" s="51"/>
      <c r="NP561" s="51"/>
      <c r="NQ561" s="25">
        <f t="shared" si="2993"/>
        <v>3037.39</v>
      </c>
      <c r="NR561" s="25">
        <f t="shared" si="2994"/>
        <v>3134.86</v>
      </c>
      <c r="NS561" s="25">
        <f t="shared" si="2995"/>
        <v>3134.86</v>
      </c>
      <c r="NT561" s="51"/>
      <c r="NU561" s="51"/>
      <c r="NV561" s="51"/>
      <c r="NW561" s="25">
        <f t="shared" si="2746"/>
        <v>659113.63</v>
      </c>
      <c r="NX561" s="25">
        <f t="shared" si="2747"/>
        <v>680264.62</v>
      </c>
      <c r="NY561" s="25">
        <f t="shared" si="2748"/>
        <v>680264.62</v>
      </c>
      <c r="NZ561" s="30">
        <v>123</v>
      </c>
      <c r="OA561" s="30">
        <v>123</v>
      </c>
      <c r="OB561" s="30">
        <v>123</v>
      </c>
      <c r="OC561" s="51"/>
      <c r="OD561" s="51"/>
      <c r="OE561" s="51"/>
      <c r="OF561" s="25">
        <f t="shared" si="2996"/>
        <v>893711.85</v>
      </c>
      <c r="OG561" s="25">
        <f t="shared" si="2997"/>
        <v>893711.85</v>
      </c>
      <c r="OH561" s="25">
        <f t="shared" si="2998"/>
        <v>893711.85</v>
      </c>
      <c r="OI561" s="51"/>
      <c r="OJ561" s="51"/>
      <c r="OK561" s="51"/>
      <c r="OL561" s="25">
        <f t="shared" si="2999"/>
        <v>4395.76</v>
      </c>
      <c r="OM561" s="25">
        <f t="shared" si="3000"/>
        <v>4543.08</v>
      </c>
      <c r="ON561" s="25">
        <f t="shared" si="3001"/>
        <v>4543.08</v>
      </c>
      <c r="OO561" s="51"/>
      <c r="OP561" s="51"/>
      <c r="OQ561" s="51"/>
      <c r="OR561" s="25">
        <f t="shared" si="2749"/>
        <v>540678.48</v>
      </c>
      <c r="OS561" s="25">
        <f t="shared" si="2750"/>
        <v>558798.84</v>
      </c>
      <c r="OT561" s="25">
        <f t="shared" si="2751"/>
        <v>558798.84</v>
      </c>
      <c r="OU561" s="30">
        <v>71</v>
      </c>
      <c r="OV561" s="30">
        <v>71</v>
      </c>
      <c r="OW561" s="30">
        <v>71</v>
      </c>
      <c r="OX561" s="51"/>
      <c r="OY561" s="51"/>
      <c r="OZ561" s="51"/>
      <c r="PA561" s="25">
        <f t="shared" si="3002"/>
        <v>515882.45</v>
      </c>
      <c r="PB561" s="25">
        <f t="shared" si="3003"/>
        <v>515882.45</v>
      </c>
      <c r="PC561" s="25">
        <f t="shared" si="3004"/>
        <v>515882.45</v>
      </c>
      <c r="PD561" s="51"/>
      <c r="PE561" s="51"/>
      <c r="PF561" s="51"/>
      <c r="PG561" s="25">
        <f t="shared" si="3005"/>
        <v>3560.12</v>
      </c>
      <c r="PH561" s="25">
        <f t="shared" si="3006"/>
        <v>3675.51</v>
      </c>
      <c r="PI561" s="25">
        <f t="shared" si="3007"/>
        <v>3675.51</v>
      </c>
      <c r="PJ561" s="51"/>
      <c r="PK561" s="51"/>
      <c r="PL561" s="51"/>
      <c r="PM561" s="25">
        <f t="shared" si="2752"/>
        <v>252768.52</v>
      </c>
      <c r="PN561" s="25">
        <f t="shared" si="2753"/>
        <v>260961.21</v>
      </c>
      <c r="PO561" s="25">
        <f t="shared" si="2754"/>
        <v>260961.21</v>
      </c>
      <c r="PP561" s="30">
        <v>126</v>
      </c>
      <c r="PQ561" s="30">
        <v>126</v>
      </c>
      <c r="PR561" s="30">
        <v>126</v>
      </c>
      <c r="PS561" s="51"/>
      <c r="PT561" s="51"/>
      <c r="PU561" s="51"/>
      <c r="PV561" s="25">
        <f t="shared" si="3008"/>
        <v>915509.7</v>
      </c>
      <c r="PW561" s="25">
        <f t="shared" si="3009"/>
        <v>915509.7</v>
      </c>
      <c r="PX561" s="25">
        <f t="shared" si="3010"/>
        <v>915509.7</v>
      </c>
      <c r="PY561" s="51"/>
      <c r="PZ561" s="51"/>
      <c r="QA561" s="51"/>
      <c r="QB561" s="25">
        <f t="shared" si="3011"/>
        <v>4042.15</v>
      </c>
      <c r="QC561" s="25">
        <f t="shared" si="3012"/>
        <v>4177.66</v>
      </c>
      <c r="QD561" s="25">
        <f t="shared" si="3013"/>
        <v>4177.66</v>
      </c>
      <c r="QE561" s="51"/>
      <c r="QF561" s="51"/>
      <c r="QG561" s="51"/>
      <c r="QH561" s="25">
        <f t="shared" si="2755"/>
        <v>509310.9</v>
      </c>
      <c r="QI561" s="25">
        <f t="shared" si="2756"/>
        <v>526385.16</v>
      </c>
      <c r="QJ561" s="25">
        <f t="shared" si="2757"/>
        <v>526385.16</v>
      </c>
      <c r="QK561" s="123">
        <v>196</v>
      </c>
      <c r="QL561" s="123">
        <v>196</v>
      </c>
      <c r="QM561" s="123">
        <v>196</v>
      </c>
      <c r="QN561" s="51"/>
      <c r="QO561" s="51"/>
      <c r="QP561" s="51"/>
      <c r="QQ561" s="25">
        <f t="shared" si="3014"/>
        <v>1424126.2</v>
      </c>
      <c r="QR561" s="25">
        <f t="shared" si="3015"/>
        <v>1424126.2</v>
      </c>
      <c r="QS561" s="25">
        <f t="shared" si="3016"/>
        <v>1424126.2</v>
      </c>
      <c r="QT561" s="51"/>
      <c r="QU561" s="51"/>
      <c r="QV561" s="51"/>
      <c r="QW561" s="25">
        <f t="shared" si="3017"/>
        <v>3759.1</v>
      </c>
      <c r="QX561" s="25">
        <f t="shared" si="3018"/>
        <v>3878.22</v>
      </c>
      <c r="QY561" s="25">
        <f t="shared" si="3019"/>
        <v>3878.22</v>
      </c>
      <c r="QZ561" s="51"/>
      <c r="RA561" s="51"/>
      <c r="RB561" s="51"/>
      <c r="RC561" s="25">
        <f t="shared" si="2758"/>
        <v>736783.6</v>
      </c>
      <c r="RD561" s="25">
        <f t="shared" si="2759"/>
        <v>760131.12</v>
      </c>
      <c r="RE561" s="25">
        <f t="shared" si="2760"/>
        <v>760131.12</v>
      </c>
      <c r="RF561" s="123">
        <v>280</v>
      </c>
      <c r="RG561" s="123">
        <v>280</v>
      </c>
      <c r="RH561" s="123">
        <v>280</v>
      </c>
      <c r="RI561" s="51"/>
      <c r="RJ561" s="51"/>
      <c r="RK561" s="51"/>
      <c r="RL561" s="25">
        <f t="shared" si="3020"/>
        <v>2034466</v>
      </c>
      <c r="RM561" s="25">
        <f t="shared" si="3021"/>
        <v>2034466</v>
      </c>
      <c r="RN561" s="25">
        <f t="shared" si="3022"/>
        <v>2034466</v>
      </c>
      <c r="RO561" s="51"/>
      <c r="RP561" s="51"/>
      <c r="RQ561" s="51"/>
      <c r="RR561" s="25">
        <f t="shared" si="3023"/>
        <v>2696.41</v>
      </c>
      <c r="RS561" s="25">
        <f t="shared" si="3024"/>
        <v>2778.7</v>
      </c>
      <c r="RT561" s="25">
        <f t="shared" si="3025"/>
        <v>2778.7</v>
      </c>
      <c r="RU561" s="51"/>
      <c r="RV561" s="51"/>
      <c r="RW561" s="51"/>
      <c r="RX561" s="25">
        <f t="shared" si="2761"/>
        <v>754994.8</v>
      </c>
      <c r="RY561" s="25">
        <f t="shared" si="2762"/>
        <v>778036</v>
      </c>
      <c r="RZ561" s="25">
        <f t="shared" si="2763"/>
        <v>778036</v>
      </c>
      <c r="SA561" s="123">
        <v>122</v>
      </c>
      <c r="SB561" s="123">
        <v>122</v>
      </c>
      <c r="SC561" s="123">
        <v>122</v>
      </c>
      <c r="SD561" s="51"/>
      <c r="SE561" s="51"/>
      <c r="SF561" s="51"/>
      <c r="SG561" s="25">
        <f t="shared" si="3026"/>
        <v>886445.9</v>
      </c>
      <c r="SH561" s="25">
        <f t="shared" si="3027"/>
        <v>886445.9</v>
      </c>
      <c r="SI561" s="25">
        <f t="shared" si="3028"/>
        <v>886445.9</v>
      </c>
      <c r="SJ561" s="51"/>
      <c r="SK561" s="51"/>
      <c r="SL561" s="51"/>
      <c r="SM561" s="25">
        <f t="shared" si="3029"/>
        <v>3580.05</v>
      </c>
      <c r="SN561" s="25">
        <f t="shared" si="3030"/>
        <v>3689.24</v>
      </c>
      <c r="SO561" s="25">
        <f t="shared" si="3031"/>
        <v>3689.24</v>
      </c>
      <c r="SP561" s="51"/>
      <c r="SQ561" s="51"/>
      <c r="SR561" s="51"/>
      <c r="SS561" s="25">
        <f t="shared" si="2764"/>
        <v>436766.1</v>
      </c>
      <c r="ST561" s="25">
        <f t="shared" si="2765"/>
        <v>450087.28</v>
      </c>
      <c r="SU561" s="25">
        <f t="shared" si="2766"/>
        <v>450087.28</v>
      </c>
      <c r="SV561" s="123">
        <f>70-1</f>
        <v>69</v>
      </c>
      <c r="SW561" s="123">
        <f t="shared" ref="SW561:SX561" si="3253">70-1</f>
        <v>69</v>
      </c>
      <c r="SX561" s="123">
        <f t="shared" si="3253"/>
        <v>69</v>
      </c>
      <c r="SY561" s="51"/>
      <c r="SZ561" s="51"/>
      <c r="TA561" s="51"/>
      <c r="TB561" s="25">
        <f t="shared" si="3032"/>
        <v>501350.55</v>
      </c>
      <c r="TC561" s="25">
        <f t="shared" si="3033"/>
        <v>501350.55</v>
      </c>
      <c r="TD561" s="25">
        <f t="shared" si="3034"/>
        <v>501350.55</v>
      </c>
      <c r="TE561" s="51"/>
      <c r="TF561" s="51"/>
      <c r="TG561" s="51"/>
      <c r="TH561" s="25">
        <f t="shared" si="3035"/>
        <v>3510.03</v>
      </c>
      <c r="TI561" s="25">
        <f t="shared" si="3036"/>
        <v>3627.43</v>
      </c>
      <c r="TJ561" s="25">
        <f t="shared" si="3037"/>
        <v>3627.43</v>
      </c>
      <c r="TK561" s="51"/>
      <c r="TL561" s="51"/>
      <c r="TM561" s="51"/>
      <c r="TN561" s="25">
        <f t="shared" si="2767"/>
        <v>242192.07</v>
      </c>
      <c r="TO561" s="25">
        <f t="shared" si="2768"/>
        <v>250292.67</v>
      </c>
      <c r="TP561" s="25">
        <f t="shared" si="2769"/>
        <v>250292.67</v>
      </c>
      <c r="TQ561" s="123">
        <f>100+120-6</f>
        <v>214</v>
      </c>
      <c r="TR561" s="123">
        <f t="shared" ref="TR561:TS561" si="3254">100+120-6</f>
        <v>214</v>
      </c>
      <c r="TS561" s="123">
        <f t="shared" si="3254"/>
        <v>214</v>
      </c>
      <c r="TT561" s="51"/>
      <c r="TU561" s="51"/>
      <c r="TV561" s="51"/>
      <c r="TW561" s="25">
        <f t="shared" si="3038"/>
        <v>1554913.3</v>
      </c>
      <c r="TX561" s="25">
        <f t="shared" si="3039"/>
        <v>1554913.3</v>
      </c>
      <c r="TY561" s="25">
        <f t="shared" si="3040"/>
        <v>1554913.3</v>
      </c>
      <c r="TZ561" s="51"/>
      <c r="UA561" s="51"/>
      <c r="UB561" s="51"/>
      <c r="UC561" s="25">
        <f t="shared" si="3041"/>
        <v>2959.75</v>
      </c>
      <c r="UD561" s="25">
        <f t="shared" si="3042"/>
        <v>3142.04</v>
      </c>
      <c r="UE561" s="25">
        <f t="shared" si="3043"/>
        <v>3142.04</v>
      </c>
      <c r="UF561" s="51"/>
      <c r="UG561" s="51"/>
      <c r="UH561" s="51"/>
      <c r="UI561" s="25">
        <f t="shared" si="2770"/>
        <v>633386.5</v>
      </c>
      <c r="UJ561" s="25">
        <f t="shared" si="2771"/>
        <v>672396.56</v>
      </c>
      <c r="UK561" s="25">
        <f t="shared" si="2772"/>
        <v>672396.56</v>
      </c>
      <c r="UL561" s="123">
        <v>144</v>
      </c>
      <c r="UM561" s="123">
        <v>144</v>
      </c>
      <c r="UN561" s="123">
        <v>144</v>
      </c>
      <c r="UO561" s="51"/>
      <c r="UP561" s="51"/>
      <c r="UQ561" s="51"/>
      <c r="UR561" s="25">
        <f t="shared" si="3044"/>
        <v>1046296.8</v>
      </c>
      <c r="US561" s="25">
        <f t="shared" si="3045"/>
        <v>1046296.8</v>
      </c>
      <c r="UT561" s="25">
        <f t="shared" si="3046"/>
        <v>1046296.8</v>
      </c>
      <c r="UU561" s="51"/>
      <c r="UV561" s="51"/>
      <c r="UW561" s="51"/>
      <c r="UX561" s="25">
        <f t="shared" si="3047"/>
        <v>3765.9</v>
      </c>
      <c r="UY561" s="25">
        <f t="shared" si="3048"/>
        <v>3046.29</v>
      </c>
      <c r="UZ561" s="25">
        <f t="shared" si="3049"/>
        <v>3046.29</v>
      </c>
      <c r="VA561" s="51"/>
      <c r="VB561" s="51"/>
      <c r="VC561" s="51"/>
      <c r="VD561" s="25">
        <f t="shared" si="2773"/>
        <v>542289.6</v>
      </c>
      <c r="VE561" s="25">
        <f t="shared" si="2774"/>
        <v>438665.76</v>
      </c>
      <c r="VF561" s="25">
        <f t="shared" si="2775"/>
        <v>438665.76</v>
      </c>
      <c r="VG561" s="30">
        <f>120-120</f>
        <v>0</v>
      </c>
      <c r="VH561" s="30">
        <f t="shared" ref="VH561:VI561" si="3255">120-120</f>
        <v>0</v>
      </c>
      <c r="VI561" s="30">
        <f t="shared" si="3255"/>
        <v>0</v>
      </c>
      <c r="VJ561" s="51"/>
      <c r="VK561" s="51"/>
      <c r="VL561" s="51"/>
      <c r="VM561" s="25">
        <f t="shared" si="3050"/>
        <v>0</v>
      </c>
      <c r="VN561" s="25">
        <f t="shared" si="3051"/>
        <v>0</v>
      </c>
      <c r="VO561" s="25">
        <f t="shared" si="3052"/>
        <v>0</v>
      </c>
      <c r="VP561" s="51"/>
      <c r="VQ561" s="51"/>
      <c r="VR561" s="51"/>
      <c r="VS561" s="25">
        <f t="shared" si="3053"/>
        <v>0</v>
      </c>
      <c r="VT561" s="25">
        <f t="shared" si="3054"/>
        <v>0</v>
      </c>
      <c r="VU561" s="25">
        <f t="shared" si="3055"/>
        <v>0</v>
      </c>
      <c r="VV561" s="51"/>
      <c r="VW561" s="51"/>
      <c r="VX561" s="51"/>
      <c r="VY561" s="25">
        <f t="shared" si="2776"/>
        <v>0</v>
      </c>
      <c r="VZ561" s="25">
        <f t="shared" si="2777"/>
        <v>0</v>
      </c>
      <c r="WA561" s="25">
        <f t="shared" si="2778"/>
        <v>0</v>
      </c>
      <c r="WB561" s="30">
        <v>109</v>
      </c>
      <c r="WC561" s="30">
        <v>109</v>
      </c>
      <c r="WD561" s="30">
        <v>109</v>
      </c>
      <c r="WE561" s="51"/>
      <c r="WF561" s="51"/>
      <c r="WG561" s="51"/>
      <c r="WH561" s="25">
        <f t="shared" si="3056"/>
        <v>791988.55</v>
      </c>
      <c r="WI561" s="25">
        <f t="shared" si="3057"/>
        <v>791988.55</v>
      </c>
      <c r="WJ561" s="25">
        <f t="shared" si="3058"/>
        <v>791988.55</v>
      </c>
      <c r="WK561" s="51"/>
      <c r="WL561" s="51"/>
      <c r="WM561" s="51"/>
      <c r="WN561" s="25">
        <f t="shared" si="3059"/>
        <v>2856.45</v>
      </c>
      <c r="WO561" s="25">
        <f t="shared" si="3060"/>
        <v>2955.68</v>
      </c>
      <c r="WP561" s="25">
        <f t="shared" si="3061"/>
        <v>2955.68</v>
      </c>
      <c r="WQ561" s="51"/>
      <c r="WR561" s="51"/>
      <c r="WS561" s="51"/>
      <c r="WT561" s="25">
        <f t="shared" si="2779"/>
        <v>311353.05</v>
      </c>
      <c r="WU561" s="25">
        <f t="shared" si="2780"/>
        <v>322169.12</v>
      </c>
      <c r="WV561" s="25">
        <f t="shared" si="2781"/>
        <v>322169.12</v>
      </c>
      <c r="WW561" s="123">
        <v>230</v>
      </c>
      <c r="WX561" s="123">
        <v>230</v>
      </c>
      <c r="WY561" s="123">
        <v>230</v>
      </c>
      <c r="WZ561" s="51"/>
      <c r="XA561" s="51"/>
      <c r="XB561" s="51"/>
      <c r="XC561" s="25">
        <f t="shared" si="3062"/>
        <v>1671168.5</v>
      </c>
      <c r="XD561" s="25">
        <f t="shared" si="3063"/>
        <v>1671168.5</v>
      </c>
      <c r="XE561" s="25">
        <f t="shared" si="3064"/>
        <v>1671168.5</v>
      </c>
      <c r="XF561" s="51"/>
      <c r="XG561" s="51"/>
      <c r="XH561" s="51"/>
      <c r="XI561" s="25">
        <f t="shared" si="3065"/>
        <v>2811.82</v>
      </c>
      <c r="XJ561" s="25">
        <f t="shared" si="3066"/>
        <v>2898.65</v>
      </c>
      <c r="XK561" s="25">
        <f t="shared" si="3067"/>
        <v>2898.65</v>
      </c>
      <c r="XL561" s="51"/>
      <c r="XM561" s="51"/>
      <c r="XN561" s="51"/>
      <c r="XO561" s="25">
        <f t="shared" si="2782"/>
        <v>646718.6</v>
      </c>
      <c r="XP561" s="25">
        <f t="shared" si="2783"/>
        <v>666689.5</v>
      </c>
      <c r="XQ561" s="25">
        <f t="shared" si="2784"/>
        <v>666689.5</v>
      </c>
      <c r="XR561" s="123">
        <v>172</v>
      </c>
      <c r="XS561" s="123">
        <v>172</v>
      </c>
      <c r="XT561" s="123">
        <v>172</v>
      </c>
      <c r="XU561" s="51"/>
      <c r="XV561" s="51"/>
      <c r="XW561" s="51"/>
      <c r="XX561" s="25">
        <f t="shared" si="3068"/>
        <v>1249743.3999999999</v>
      </c>
      <c r="XY561" s="25">
        <f t="shared" si="3069"/>
        <v>1249743.3999999999</v>
      </c>
      <c r="XZ561" s="25">
        <f t="shared" si="3070"/>
        <v>1249743.3999999999</v>
      </c>
      <c r="YA561" s="51"/>
      <c r="YB561" s="51"/>
      <c r="YC561" s="51"/>
      <c r="YD561" s="25">
        <f t="shared" si="3071"/>
        <v>2681.38</v>
      </c>
      <c r="YE561" s="25">
        <f t="shared" si="3072"/>
        <v>2765.32</v>
      </c>
      <c r="YF561" s="25">
        <f t="shared" si="3073"/>
        <v>2765.32</v>
      </c>
      <c r="YG561" s="51"/>
      <c r="YH561" s="51"/>
      <c r="YI561" s="51"/>
      <c r="YJ561" s="25">
        <f t="shared" si="2785"/>
        <v>461197.36</v>
      </c>
      <c r="YK561" s="25">
        <f t="shared" si="2786"/>
        <v>475635.04</v>
      </c>
      <c r="YL561" s="25">
        <f t="shared" si="2787"/>
        <v>475635.04</v>
      </c>
      <c r="YM561" s="123">
        <v>161</v>
      </c>
      <c r="YN561" s="123">
        <v>161</v>
      </c>
      <c r="YO561" s="123">
        <v>161</v>
      </c>
      <c r="YP561" s="51"/>
      <c r="YQ561" s="51"/>
      <c r="YR561" s="51"/>
      <c r="YS561" s="25">
        <f t="shared" si="3074"/>
        <v>1169817.95</v>
      </c>
      <c r="YT561" s="25">
        <f t="shared" si="3075"/>
        <v>1169817.95</v>
      </c>
      <c r="YU561" s="25">
        <f t="shared" si="3076"/>
        <v>1169817.95</v>
      </c>
      <c r="YV561" s="51"/>
      <c r="YW561" s="51"/>
      <c r="YX561" s="51"/>
      <c r="YY561" s="25">
        <f t="shared" si="3077"/>
        <v>2965.15</v>
      </c>
      <c r="YZ561" s="25">
        <f t="shared" si="3078"/>
        <v>3061.44</v>
      </c>
      <c r="ZA561" s="25">
        <f t="shared" si="3079"/>
        <v>3061.44</v>
      </c>
      <c r="ZB561" s="51"/>
      <c r="ZC561" s="51"/>
      <c r="ZD561" s="51"/>
      <c r="ZE561" s="25">
        <f t="shared" si="2788"/>
        <v>477389.15</v>
      </c>
      <c r="ZF561" s="25">
        <f t="shared" si="2789"/>
        <v>492891.84</v>
      </c>
      <c r="ZG561" s="25">
        <f t="shared" si="2790"/>
        <v>492891.84</v>
      </c>
      <c r="ZH561" s="123">
        <v>129</v>
      </c>
      <c r="ZI561" s="123">
        <v>129</v>
      </c>
      <c r="ZJ561" s="123">
        <v>129</v>
      </c>
      <c r="ZK561" s="51"/>
      <c r="ZL561" s="51"/>
      <c r="ZM561" s="51"/>
      <c r="ZN561" s="25">
        <f t="shared" si="3080"/>
        <v>937307.55</v>
      </c>
      <c r="ZO561" s="25">
        <f t="shared" si="3081"/>
        <v>937307.55</v>
      </c>
      <c r="ZP561" s="25">
        <f t="shared" si="3082"/>
        <v>937307.55</v>
      </c>
      <c r="ZQ561" s="51"/>
      <c r="ZR561" s="51"/>
      <c r="ZS561" s="51"/>
      <c r="ZT561" s="25">
        <f t="shared" si="3083"/>
        <v>2826.67</v>
      </c>
      <c r="ZU561" s="25">
        <f t="shared" si="3084"/>
        <v>2916.37</v>
      </c>
      <c r="ZV561" s="25">
        <f t="shared" si="3085"/>
        <v>2916.37</v>
      </c>
      <c r="ZW561" s="51"/>
      <c r="ZX561" s="51"/>
      <c r="ZY561" s="51"/>
      <c r="ZZ561" s="25">
        <f t="shared" si="2791"/>
        <v>364640.43</v>
      </c>
      <c r="AAA561" s="25">
        <f t="shared" si="2792"/>
        <v>376211.73</v>
      </c>
      <c r="AAB561" s="25">
        <f t="shared" si="2793"/>
        <v>376211.73</v>
      </c>
      <c r="AAC561" s="30">
        <v>104</v>
      </c>
      <c r="AAD561" s="30">
        <v>104</v>
      </c>
      <c r="AAE561" s="30">
        <v>104</v>
      </c>
      <c r="AAF561" s="51"/>
      <c r="AAG561" s="51"/>
      <c r="AAH561" s="51"/>
      <c r="AAI561" s="25">
        <f t="shared" si="3086"/>
        <v>755658.8</v>
      </c>
      <c r="AAJ561" s="25">
        <f t="shared" si="3087"/>
        <v>755658.8</v>
      </c>
      <c r="AAK561" s="25">
        <f t="shared" si="3088"/>
        <v>755658.8</v>
      </c>
      <c r="AAL561" s="51"/>
      <c r="AAM561" s="51"/>
      <c r="AAN561" s="51"/>
      <c r="AAO561" s="25">
        <f t="shared" si="3089"/>
        <v>3707.44</v>
      </c>
      <c r="AAP561" s="25">
        <f t="shared" si="3090"/>
        <v>3828.34</v>
      </c>
      <c r="AAQ561" s="25">
        <f t="shared" si="3091"/>
        <v>3828.34</v>
      </c>
      <c r="AAR561" s="51"/>
      <c r="AAS561" s="51"/>
      <c r="AAT561" s="51"/>
      <c r="AAU561" s="25">
        <f t="shared" si="2794"/>
        <v>385573.76</v>
      </c>
      <c r="AAV561" s="25">
        <f t="shared" si="2795"/>
        <v>398147.36</v>
      </c>
      <c r="AAW561" s="25">
        <f t="shared" si="2796"/>
        <v>398147.36</v>
      </c>
      <c r="AAX561" s="123">
        <v>228</v>
      </c>
      <c r="AAY561" s="123">
        <v>228</v>
      </c>
      <c r="AAZ561" s="123">
        <v>228</v>
      </c>
      <c r="ABA561" s="51"/>
      <c r="ABB561" s="51"/>
      <c r="ABC561" s="51"/>
      <c r="ABD561" s="25">
        <f t="shared" si="3092"/>
        <v>1656636.6</v>
      </c>
      <c r="ABE561" s="25">
        <f t="shared" si="3093"/>
        <v>1656636.6</v>
      </c>
      <c r="ABF561" s="25">
        <f t="shared" si="3094"/>
        <v>1656636.6</v>
      </c>
      <c r="ABG561" s="51"/>
      <c r="ABH561" s="51"/>
      <c r="ABI561" s="51"/>
      <c r="ABJ561" s="25">
        <f t="shared" si="3095"/>
        <v>2412.66</v>
      </c>
      <c r="ABK561" s="25">
        <f t="shared" si="3096"/>
        <v>2481.5300000000002</v>
      </c>
      <c r="ABL561" s="25">
        <f t="shared" si="3097"/>
        <v>2481.5300000000002</v>
      </c>
      <c r="ABM561" s="51"/>
      <c r="ABN561" s="51"/>
      <c r="ABO561" s="51"/>
      <c r="ABP561" s="25">
        <f t="shared" si="2797"/>
        <v>550086.48</v>
      </c>
      <c r="ABQ561" s="25">
        <f t="shared" si="2798"/>
        <v>565788.84</v>
      </c>
      <c r="ABR561" s="25">
        <f t="shared" si="2799"/>
        <v>565788.84</v>
      </c>
      <c r="ABS561" s="123">
        <v>67</v>
      </c>
      <c r="ABT561" s="123">
        <v>67</v>
      </c>
      <c r="ABU561" s="123">
        <v>67</v>
      </c>
      <c r="ABV561" s="51"/>
      <c r="ABW561" s="51"/>
      <c r="ABX561" s="51"/>
      <c r="ABY561" s="25">
        <f t="shared" si="3098"/>
        <v>486818.65</v>
      </c>
      <c r="ABZ561" s="25">
        <f t="shared" si="3099"/>
        <v>486818.65</v>
      </c>
      <c r="ACA561" s="25">
        <f t="shared" si="3100"/>
        <v>486818.65</v>
      </c>
      <c r="ACB561" s="51"/>
      <c r="ACC561" s="51"/>
      <c r="ACD561" s="51"/>
      <c r="ACE561" s="25">
        <f t="shared" si="3101"/>
        <v>2877.26</v>
      </c>
      <c r="ACF561" s="25">
        <f t="shared" si="3102"/>
        <v>2968.28</v>
      </c>
      <c r="ACG561" s="25">
        <f t="shared" si="3103"/>
        <v>2968.28</v>
      </c>
      <c r="ACH561" s="51"/>
      <c r="ACI561" s="51"/>
      <c r="ACJ561" s="51"/>
      <c r="ACK561" s="25">
        <f t="shared" si="2800"/>
        <v>192776.42</v>
      </c>
      <c r="ACL561" s="25">
        <f t="shared" si="2801"/>
        <v>198874.76</v>
      </c>
      <c r="ACM561" s="25">
        <f t="shared" si="2802"/>
        <v>198874.76</v>
      </c>
      <c r="ACN561" s="30">
        <v>107</v>
      </c>
      <c r="ACO561" s="30">
        <v>107</v>
      </c>
      <c r="ACP561" s="30">
        <v>107</v>
      </c>
      <c r="ACQ561" s="51"/>
      <c r="ACR561" s="51"/>
      <c r="ACS561" s="51"/>
      <c r="ACT561" s="25">
        <f t="shared" si="3104"/>
        <v>777456.65</v>
      </c>
      <c r="ACU561" s="25">
        <f t="shared" si="3105"/>
        <v>777456.65</v>
      </c>
      <c r="ACV561" s="25">
        <f t="shared" si="3106"/>
        <v>777456.65</v>
      </c>
      <c r="ACW561" s="51"/>
      <c r="ACX561" s="51"/>
      <c r="ACY561" s="51"/>
      <c r="ACZ561" s="25">
        <f t="shared" si="3107"/>
        <v>3091.77</v>
      </c>
      <c r="ADA561" s="25">
        <f t="shared" si="3108"/>
        <v>3191.48</v>
      </c>
      <c r="ADB561" s="25">
        <f t="shared" si="3109"/>
        <v>3191.48</v>
      </c>
      <c r="ADC561" s="51"/>
      <c r="ADD561" s="51"/>
      <c r="ADE561" s="51"/>
      <c r="ADF561" s="25">
        <f t="shared" si="2803"/>
        <v>330819.39</v>
      </c>
      <c r="ADG561" s="25">
        <f t="shared" si="2804"/>
        <v>341488.36</v>
      </c>
      <c r="ADH561" s="25">
        <f t="shared" si="2805"/>
        <v>341488.36</v>
      </c>
      <c r="ADI561" s="123">
        <v>327</v>
      </c>
      <c r="ADJ561" s="123">
        <v>327</v>
      </c>
      <c r="ADK561" s="123">
        <v>327</v>
      </c>
      <c r="ADL561" s="51"/>
      <c r="ADM561" s="51"/>
      <c r="ADN561" s="51"/>
      <c r="ADO561" s="25">
        <f t="shared" si="3110"/>
        <v>2375965.65</v>
      </c>
      <c r="ADP561" s="25">
        <f t="shared" si="3111"/>
        <v>2375965.65</v>
      </c>
      <c r="ADQ561" s="25">
        <f t="shared" si="3112"/>
        <v>2375965.65</v>
      </c>
      <c r="ADR561" s="51"/>
      <c r="ADS561" s="51"/>
      <c r="ADT561" s="51"/>
      <c r="ADU561" s="25">
        <f t="shared" si="3113"/>
        <v>2120.89</v>
      </c>
      <c r="ADV561" s="25">
        <f t="shared" si="3114"/>
        <v>2653.68</v>
      </c>
      <c r="ADW561" s="25">
        <f t="shared" si="3115"/>
        <v>2653.68</v>
      </c>
      <c r="ADX561" s="51"/>
      <c r="ADY561" s="51"/>
      <c r="ADZ561" s="51"/>
      <c r="AEA561" s="25">
        <f t="shared" si="2806"/>
        <v>693531.03</v>
      </c>
      <c r="AEB561" s="25">
        <f t="shared" si="2807"/>
        <v>867753.36</v>
      </c>
      <c r="AEC561" s="25">
        <f t="shared" si="2808"/>
        <v>867753.36</v>
      </c>
      <c r="AED561" s="30">
        <v>75</v>
      </c>
      <c r="AEE561" s="30">
        <v>75</v>
      </c>
      <c r="AEF561" s="30">
        <v>75</v>
      </c>
      <c r="AEG561" s="51"/>
      <c r="AEH561" s="51"/>
      <c r="AEI561" s="51"/>
      <c r="AEJ561" s="25">
        <f t="shared" si="3116"/>
        <v>544946.25</v>
      </c>
      <c r="AEK561" s="25">
        <f t="shared" si="3117"/>
        <v>544946.25</v>
      </c>
      <c r="AEL561" s="25">
        <f t="shared" si="3118"/>
        <v>544946.25</v>
      </c>
      <c r="AEM561" s="51"/>
      <c r="AEN561" s="51"/>
      <c r="AEO561" s="51"/>
      <c r="AEP561" s="25">
        <f t="shared" si="3119"/>
        <v>3289.66</v>
      </c>
      <c r="AEQ561" s="25">
        <f t="shared" si="3120"/>
        <v>3388.88</v>
      </c>
      <c r="AER561" s="25">
        <f t="shared" si="3121"/>
        <v>3388.88</v>
      </c>
      <c r="AES561" s="51"/>
      <c r="AET561" s="51"/>
      <c r="AEU561" s="51"/>
      <c r="AEV561" s="25">
        <f t="shared" si="2809"/>
        <v>246724.5</v>
      </c>
      <c r="AEW561" s="25">
        <f t="shared" si="2810"/>
        <v>254166</v>
      </c>
      <c r="AEX561" s="25">
        <f t="shared" si="2811"/>
        <v>254166</v>
      </c>
      <c r="AEY561" s="30">
        <v>117</v>
      </c>
      <c r="AEZ561" s="30">
        <v>117</v>
      </c>
      <c r="AFA561" s="30">
        <v>117</v>
      </c>
      <c r="AFB561" s="51"/>
      <c r="AFC561" s="51"/>
      <c r="AFD561" s="51"/>
      <c r="AFE561" s="25">
        <f t="shared" si="3122"/>
        <v>850116.15</v>
      </c>
      <c r="AFF561" s="25">
        <f t="shared" si="3123"/>
        <v>850116.15</v>
      </c>
      <c r="AFG561" s="25">
        <f t="shared" si="3124"/>
        <v>850116.15</v>
      </c>
      <c r="AFH561" s="51"/>
      <c r="AFI561" s="51"/>
      <c r="AFJ561" s="51"/>
      <c r="AFK561" s="25">
        <f t="shared" si="3125"/>
        <v>3228.95</v>
      </c>
      <c r="AFL561" s="25">
        <f t="shared" si="3126"/>
        <v>3345.5</v>
      </c>
      <c r="AFM561" s="25">
        <f t="shared" si="3127"/>
        <v>3345.5</v>
      </c>
      <c r="AFN561" s="51"/>
      <c r="AFO561" s="51"/>
      <c r="AFP561" s="51"/>
      <c r="AFQ561" s="25">
        <f t="shared" si="2812"/>
        <v>377787.15</v>
      </c>
      <c r="AFR561" s="25">
        <f t="shared" si="2813"/>
        <v>391423.5</v>
      </c>
      <c r="AFS561" s="25">
        <f t="shared" si="2814"/>
        <v>391423.5</v>
      </c>
      <c r="AFT561" s="123">
        <v>162</v>
      </c>
      <c r="AFU561" s="123">
        <v>162</v>
      </c>
      <c r="AFV561" s="123">
        <v>162</v>
      </c>
      <c r="AFW561" s="51"/>
      <c r="AFX561" s="51"/>
      <c r="AFY561" s="51"/>
      <c r="AFZ561" s="25">
        <f t="shared" si="3128"/>
        <v>1177083.8999999999</v>
      </c>
      <c r="AGA561" s="25">
        <f t="shared" si="3129"/>
        <v>1177083.8999999999</v>
      </c>
      <c r="AGB561" s="25">
        <f t="shared" si="3130"/>
        <v>1177083.8999999999</v>
      </c>
      <c r="AGC561" s="51"/>
      <c r="AGD561" s="51"/>
      <c r="AGE561" s="51"/>
      <c r="AGF561" s="25">
        <f t="shared" si="3131"/>
        <v>3432.33</v>
      </c>
      <c r="AGG561" s="25">
        <f t="shared" si="3132"/>
        <v>3544.56</v>
      </c>
      <c r="AGH561" s="25">
        <f t="shared" si="3133"/>
        <v>3544.56</v>
      </c>
      <c r="AGI561" s="51"/>
      <c r="AGJ561" s="51"/>
      <c r="AGK561" s="51"/>
      <c r="AGL561" s="25">
        <f t="shared" si="2815"/>
        <v>556037.46</v>
      </c>
      <c r="AGM561" s="25">
        <f t="shared" si="2816"/>
        <v>574218.72</v>
      </c>
      <c r="AGN561" s="25">
        <f t="shared" si="2817"/>
        <v>574218.72</v>
      </c>
      <c r="AGO561" s="123">
        <v>54</v>
      </c>
      <c r="AGP561" s="123">
        <v>54</v>
      </c>
      <c r="AGQ561" s="123">
        <v>54</v>
      </c>
      <c r="AGR561" s="51"/>
      <c r="AGS561" s="51"/>
      <c r="AGT561" s="51"/>
      <c r="AGU561" s="25">
        <f t="shared" si="3134"/>
        <v>392361.3</v>
      </c>
      <c r="AGV561" s="25">
        <f t="shared" si="3135"/>
        <v>392361.3</v>
      </c>
      <c r="AGW561" s="25">
        <f t="shared" si="3136"/>
        <v>392361.3</v>
      </c>
      <c r="AGX561" s="51"/>
      <c r="AGY561" s="51"/>
      <c r="AGZ561" s="51"/>
      <c r="AHA561" s="25">
        <f t="shared" si="3137"/>
        <v>4770.9799999999996</v>
      </c>
      <c r="AHB561" s="25">
        <f t="shared" si="3138"/>
        <v>4937.3100000000004</v>
      </c>
      <c r="AHC561" s="25">
        <f t="shared" si="3139"/>
        <v>4937.3100000000004</v>
      </c>
      <c r="AHD561" s="51"/>
      <c r="AHE561" s="51"/>
      <c r="AHF561" s="51"/>
      <c r="AHG561" s="25">
        <f t="shared" si="2818"/>
        <v>257632.92</v>
      </c>
      <c r="AHH561" s="25">
        <f t="shared" si="2819"/>
        <v>266614.74</v>
      </c>
      <c r="AHI561" s="25">
        <f t="shared" si="2820"/>
        <v>266614.74</v>
      </c>
      <c r="AHJ561" s="123">
        <v>110</v>
      </c>
      <c r="AHK561" s="123">
        <v>110</v>
      </c>
      <c r="AHL561" s="123">
        <v>110</v>
      </c>
      <c r="AHM561" s="51"/>
      <c r="AHN561" s="51"/>
      <c r="AHO561" s="51"/>
      <c r="AHP561" s="25">
        <f t="shared" si="3140"/>
        <v>799254.5</v>
      </c>
      <c r="AHQ561" s="25">
        <f t="shared" si="3141"/>
        <v>799254.5</v>
      </c>
      <c r="AHR561" s="25">
        <f t="shared" si="3142"/>
        <v>799254.5</v>
      </c>
      <c r="AHS561" s="51"/>
      <c r="AHT561" s="51"/>
      <c r="AHU561" s="51"/>
      <c r="AHV561" s="25">
        <f t="shared" si="3143"/>
        <v>3017.58</v>
      </c>
      <c r="AHW561" s="25">
        <f t="shared" si="3144"/>
        <v>3118.63</v>
      </c>
      <c r="AHX561" s="25">
        <f t="shared" si="3145"/>
        <v>3118.63</v>
      </c>
      <c r="AHY561" s="51"/>
      <c r="AHZ561" s="51"/>
      <c r="AIA561" s="51"/>
      <c r="AIB561" s="25">
        <f t="shared" si="2821"/>
        <v>331933.8</v>
      </c>
      <c r="AIC561" s="25">
        <f t="shared" si="2822"/>
        <v>343049.3</v>
      </c>
      <c r="AID561" s="25">
        <f t="shared" si="2823"/>
        <v>343049.3</v>
      </c>
      <c r="AIE561" s="123">
        <f>107-1-106</f>
        <v>0</v>
      </c>
      <c r="AIF561" s="123">
        <f t="shared" ref="AIF561:AIG561" si="3256">107-1-106</f>
        <v>0</v>
      </c>
      <c r="AIG561" s="123">
        <f t="shared" si="3256"/>
        <v>0</v>
      </c>
      <c r="AIH561" s="51"/>
      <c r="AII561" s="51"/>
      <c r="AIJ561" s="51"/>
      <c r="AIK561" s="25">
        <f t="shared" si="3146"/>
        <v>0</v>
      </c>
      <c r="AIL561" s="25">
        <f t="shared" si="3147"/>
        <v>0</v>
      </c>
      <c r="AIM561" s="25">
        <f t="shared" si="3148"/>
        <v>0</v>
      </c>
      <c r="AIN561" s="51"/>
      <c r="AIO561" s="51"/>
      <c r="AIP561" s="51"/>
      <c r="AIQ561" s="25">
        <f t="shared" si="3149"/>
        <v>0</v>
      </c>
      <c r="AIR561" s="25">
        <f t="shared" si="3150"/>
        <v>0</v>
      </c>
      <c r="AIS561" s="25">
        <f t="shared" si="3151"/>
        <v>0</v>
      </c>
      <c r="AIT561" s="51"/>
      <c r="AIU561" s="51"/>
      <c r="AIV561" s="51"/>
      <c r="AIW561" s="25">
        <f t="shared" si="2824"/>
        <v>0</v>
      </c>
      <c r="AIX561" s="25">
        <f t="shared" si="2825"/>
        <v>0</v>
      </c>
      <c r="AIY561" s="25">
        <f t="shared" si="2826"/>
        <v>0</v>
      </c>
      <c r="AIZ561" s="123">
        <v>152</v>
      </c>
      <c r="AJA561" s="123">
        <v>152</v>
      </c>
      <c r="AJB561" s="123">
        <v>152</v>
      </c>
      <c r="AJC561" s="51"/>
      <c r="AJD561" s="51"/>
      <c r="AJE561" s="51"/>
      <c r="AJF561" s="25">
        <f t="shared" si="3152"/>
        <v>1104424.3999999999</v>
      </c>
      <c r="AJG561" s="25">
        <f t="shared" si="3153"/>
        <v>1104424.3999999999</v>
      </c>
      <c r="AJH561" s="25">
        <f t="shared" si="3154"/>
        <v>1104424.3999999999</v>
      </c>
      <c r="AJI561" s="51"/>
      <c r="AJJ561" s="51"/>
      <c r="AJK561" s="51"/>
      <c r="AJL561" s="25">
        <f t="shared" si="3155"/>
        <v>3231.78</v>
      </c>
      <c r="AJM561" s="25">
        <f t="shared" si="3156"/>
        <v>3336.82</v>
      </c>
      <c r="AJN561" s="25">
        <f t="shared" si="3157"/>
        <v>3336.82</v>
      </c>
      <c r="AJO561" s="51"/>
      <c r="AJP561" s="51"/>
      <c r="AJQ561" s="51"/>
      <c r="AJR561" s="25">
        <f t="shared" si="2827"/>
        <v>491230.56</v>
      </c>
      <c r="AJS561" s="25">
        <f t="shared" si="2828"/>
        <v>507196.64</v>
      </c>
      <c r="AJT561" s="25">
        <f t="shared" si="2829"/>
        <v>507196.64</v>
      </c>
      <c r="AJU561" s="30">
        <v>116</v>
      </c>
      <c r="AJV561" s="30">
        <v>116</v>
      </c>
      <c r="AJW561" s="30">
        <v>116</v>
      </c>
      <c r="AJX561" s="51"/>
      <c r="AJY561" s="51"/>
      <c r="AJZ561" s="51"/>
      <c r="AKA561" s="25">
        <f t="shared" si="3158"/>
        <v>842850.2</v>
      </c>
      <c r="AKB561" s="25">
        <f t="shared" si="3159"/>
        <v>842850.2</v>
      </c>
      <c r="AKC561" s="25">
        <f t="shared" si="3160"/>
        <v>842850.2</v>
      </c>
      <c r="AKD561" s="51"/>
      <c r="AKE561" s="51"/>
      <c r="AKF561" s="51"/>
      <c r="AKG561" s="25">
        <f t="shared" si="3161"/>
        <v>3174.41</v>
      </c>
      <c r="AKH561" s="25">
        <f t="shared" si="3162"/>
        <v>3281</v>
      </c>
      <c r="AKI561" s="25">
        <f t="shared" si="3163"/>
        <v>3281</v>
      </c>
      <c r="AKJ561" s="51"/>
      <c r="AKK561" s="51"/>
      <c r="AKL561" s="51"/>
      <c r="AKM561" s="25">
        <f t="shared" si="2830"/>
        <v>368231.56</v>
      </c>
      <c r="AKN561" s="25">
        <f t="shared" si="2831"/>
        <v>380596</v>
      </c>
      <c r="AKO561" s="25">
        <f t="shared" si="2832"/>
        <v>380596</v>
      </c>
      <c r="AKP561" s="123">
        <v>126</v>
      </c>
      <c r="AKQ561" s="123">
        <v>126</v>
      </c>
      <c r="AKR561" s="123">
        <v>126</v>
      </c>
      <c r="AKS561" s="51"/>
      <c r="AKT561" s="51"/>
      <c r="AKU561" s="51"/>
      <c r="AKV561" s="25">
        <f t="shared" si="3164"/>
        <v>915509.7</v>
      </c>
      <c r="AKW561" s="25">
        <f t="shared" si="3165"/>
        <v>915509.7</v>
      </c>
      <c r="AKX561" s="25">
        <f t="shared" si="3166"/>
        <v>915509.7</v>
      </c>
      <c r="AKY561" s="51"/>
      <c r="AKZ561" s="51"/>
      <c r="ALA561" s="51"/>
      <c r="ALB561" s="25">
        <f t="shared" si="3167"/>
        <v>3146.98</v>
      </c>
      <c r="ALC561" s="25">
        <f t="shared" si="3168"/>
        <v>3250.33</v>
      </c>
      <c r="ALD561" s="25">
        <f t="shared" si="3169"/>
        <v>3250.33</v>
      </c>
      <c r="ALE561" s="51"/>
      <c r="ALF561" s="51"/>
      <c r="ALG561" s="51"/>
      <c r="ALH561" s="25">
        <f t="shared" si="2833"/>
        <v>396519.48</v>
      </c>
      <c r="ALI561" s="25">
        <f t="shared" si="2834"/>
        <v>409541.58</v>
      </c>
      <c r="ALJ561" s="25">
        <f t="shared" si="2835"/>
        <v>409541.58</v>
      </c>
      <c r="ALK561" s="123">
        <v>110</v>
      </c>
      <c r="ALL561" s="123">
        <v>110</v>
      </c>
      <c r="ALM561" s="123">
        <v>110</v>
      </c>
      <c r="ALN561" s="51"/>
      <c r="ALO561" s="51"/>
      <c r="ALP561" s="51"/>
      <c r="ALQ561" s="25">
        <f t="shared" si="3170"/>
        <v>799254.5</v>
      </c>
      <c r="ALR561" s="25">
        <f t="shared" si="3171"/>
        <v>799254.5</v>
      </c>
      <c r="ALS561" s="25">
        <f t="shared" si="3172"/>
        <v>799254.5</v>
      </c>
      <c r="ALT561" s="51"/>
      <c r="ALU561" s="51"/>
      <c r="ALV561" s="51"/>
      <c r="ALW561" s="25">
        <f t="shared" si="3173"/>
        <v>3693.83</v>
      </c>
      <c r="ALX561" s="25">
        <f t="shared" si="3174"/>
        <v>3810.32</v>
      </c>
      <c r="ALY561" s="25">
        <f t="shared" si="3175"/>
        <v>3810.32</v>
      </c>
      <c r="ALZ561" s="51"/>
      <c r="AMA561" s="51"/>
      <c r="AMB561" s="51"/>
      <c r="AMC561" s="25">
        <f t="shared" si="2836"/>
        <v>406321.3</v>
      </c>
      <c r="AMD561" s="25">
        <f t="shared" si="2837"/>
        <v>419135.2</v>
      </c>
      <c r="AME561" s="25">
        <f t="shared" si="2838"/>
        <v>419135.2</v>
      </c>
      <c r="AMF561" s="30">
        <v>220</v>
      </c>
      <c r="AMG561" s="30">
        <v>220</v>
      </c>
      <c r="AMH561" s="30">
        <v>220</v>
      </c>
      <c r="AMI561" s="51"/>
      <c r="AMJ561" s="51"/>
      <c r="AMK561" s="51"/>
      <c r="AML561" s="25">
        <f t="shared" si="3176"/>
        <v>1598509</v>
      </c>
      <c r="AMM561" s="25">
        <f t="shared" si="3177"/>
        <v>1598509</v>
      </c>
      <c r="AMN561" s="25">
        <f t="shared" si="3178"/>
        <v>1598509</v>
      </c>
      <c r="AMO561" s="51"/>
      <c r="AMP561" s="51"/>
      <c r="AMQ561" s="51"/>
      <c r="AMR561" s="25">
        <f t="shared" si="3179"/>
        <v>3115.15</v>
      </c>
      <c r="AMS561" s="25">
        <f t="shared" si="3180"/>
        <v>3211.78</v>
      </c>
      <c r="AMT561" s="25">
        <f t="shared" si="3181"/>
        <v>3211.78</v>
      </c>
      <c r="AMU561" s="51"/>
      <c r="AMV561" s="51"/>
      <c r="AMW561" s="51"/>
      <c r="AMX561" s="25">
        <f t="shared" si="2839"/>
        <v>685333</v>
      </c>
      <c r="AMY561" s="25">
        <f t="shared" si="2840"/>
        <v>706591.6</v>
      </c>
      <c r="AMZ561" s="25">
        <f t="shared" si="2841"/>
        <v>706591.6</v>
      </c>
      <c r="ANA561" s="30">
        <v>40</v>
      </c>
      <c r="ANB561" s="30">
        <v>40</v>
      </c>
      <c r="ANC561" s="30">
        <v>40</v>
      </c>
      <c r="AND561" s="51"/>
      <c r="ANE561" s="51"/>
      <c r="ANF561" s="51"/>
      <c r="ANG561" s="25">
        <f t="shared" si="3182"/>
        <v>290638</v>
      </c>
      <c r="ANH561" s="25">
        <f t="shared" si="3183"/>
        <v>290638</v>
      </c>
      <c r="ANI561" s="25">
        <f t="shared" si="3184"/>
        <v>290638</v>
      </c>
      <c r="ANJ561" s="51"/>
      <c r="ANK561" s="51"/>
      <c r="ANL561" s="51"/>
      <c r="ANM561" s="25">
        <f t="shared" si="3185"/>
        <v>3381.4</v>
      </c>
      <c r="ANN561" s="25">
        <f t="shared" si="3186"/>
        <v>0</v>
      </c>
      <c r="ANO561" s="25">
        <f t="shared" si="3187"/>
        <v>0</v>
      </c>
      <c r="ANP561" s="51"/>
      <c r="ANQ561" s="51"/>
      <c r="ANR561" s="51"/>
      <c r="ANS561" s="25">
        <f t="shared" si="2842"/>
        <v>135256</v>
      </c>
      <c r="ANT561" s="25">
        <f t="shared" si="2843"/>
        <v>0</v>
      </c>
      <c r="ANU561" s="25">
        <f t="shared" si="2844"/>
        <v>0</v>
      </c>
      <c r="ANV561" s="123">
        <v>197</v>
      </c>
      <c r="ANW561" s="123">
        <v>197</v>
      </c>
      <c r="ANX561" s="123">
        <v>197</v>
      </c>
      <c r="ANY561" s="51"/>
      <c r="ANZ561" s="51"/>
      <c r="AOA561" s="51"/>
      <c r="AOB561" s="25">
        <f t="shared" si="3188"/>
        <v>1431392.15</v>
      </c>
      <c r="AOC561" s="25">
        <f t="shared" si="3189"/>
        <v>1431392.15</v>
      </c>
      <c r="AOD561" s="25">
        <f t="shared" si="3190"/>
        <v>1431392.15</v>
      </c>
      <c r="AOE561" s="51"/>
      <c r="AOF561" s="51"/>
      <c r="AOG561" s="51"/>
      <c r="AOH561" s="25">
        <f t="shared" si="3191"/>
        <v>3226.15</v>
      </c>
      <c r="AOI561" s="25">
        <f t="shared" si="3192"/>
        <v>3326.74</v>
      </c>
      <c r="AOJ561" s="25">
        <f t="shared" si="3193"/>
        <v>3326.74</v>
      </c>
      <c r="AOK561" s="51"/>
      <c r="AOL561" s="51"/>
      <c r="AOM561" s="51"/>
      <c r="AON561" s="25">
        <f t="shared" si="2845"/>
        <v>635551.55000000005</v>
      </c>
      <c r="AOO561" s="25">
        <f t="shared" si="2846"/>
        <v>655367.78</v>
      </c>
      <c r="AOP561" s="25">
        <f t="shared" si="2847"/>
        <v>655367.78</v>
      </c>
      <c r="AOQ561" s="123">
        <v>222</v>
      </c>
      <c r="AOR561" s="123">
        <v>222</v>
      </c>
      <c r="AOS561" s="123">
        <v>222</v>
      </c>
      <c r="AOT561" s="51"/>
      <c r="AOU561" s="51"/>
      <c r="AOV561" s="51"/>
      <c r="AOW561" s="25">
        <f t="shared" si="3194"/>
        <v>1613040.9</v>
      </c>
      <c r="AOX561" s="25">
        <f t="shared" si="3195"/>
        <v>1613040.9</v>
      </c>
      <c r="AOY561" s="25">
        <f t="shared" si="3196"/>
        <v>1613040.9</v>
      </c>
      <c r="AOZ561" s="51"/>
      <c r="APA561" s="51"/>
      <c r="APB561" s="51"/>
      <c r="APC561" s="25">
        <f t="shared" si="3197"/>
        <v>3676.19</v>
      </c>
      <c r="APD561" s="25">
        <f t="shared" si="3198"/>
        <v>3790.65</v>
      </c>
      <c r="APE561" s="25">
        <f t="shared" si="3199"/>
        <v>3790.65</v>
      </c>
      <c r="APF561" s="51"/>
      <c r="APG561" s="51"/>
      <c r="APH561" s="51"/>
      <c r="API561" s="25">
        <f t="shared" si="2848"/>
        <v>816114.18</v>
      </c>
      <c r="APJ561" s="25">
        <f t="shared" si="2849"/>
        <v>841524.3</v>
      </c>
      <c r="APK561" s="25">
        <f t="shared" si="2850"/>
        <v>841524.3</v>
      </c>
      <c r="APL561" s="30">
        <v>112</v>
      </c>
      <c r="APM561" s="30">
        <v>112</v>
      </c>
      <c r="APN561" s="30">
        <v>112</v>
      </c>
      <c r="APO561" s="51"/>
      <c r="APP561" s="51"/>
      <c r="APQ561" s="51"/>
      <c r="APR561" s="25">
        <f t="shared" si="3200"/>
        <v>813786.4</v>
      </c>
      <c r="APS561" s="25">
        <f t="shared" si="3201"/>
        <v>813786.4</v>
      </c>
      <c r="APT561" s="25">
        <f t="shared" si="3202"/>
        <v>813786.4</v>
      </c>
      <c r="APU561" s="51"/>
      <c r="APV561" s="51"/>
      <c r="APW561" s="51"/>
      <c r="APX561" s="25">
        <f t="shared" si="3203"/>
        <v>3168.69</v>
      </c>
      <c r="APY561" s="25">
        <f t="shared" si="3204"/>
        <v>3271.81</v>
      </c>
      <c r="APZ561" s="25">
        <f t="shared" si="3205"/>
        <v>3271.81</v>
      </c>
      <c r="AQA561" s="51"/>
      <c r="AQB561" s="51"/>
      <c r="AQC561" s="51"/>
      <c r="AQD561" s="25">
        <f t="shared" si="2851"/>
        <v>354893.28</v>
      </c>
      <c r="AQE561" s="25">
        <f t="shared" si="2852"/>
        <v>366442.72</v>
      </c>
      <c r="AQF561" s="25">
        <f t="shared" si="2853"/>
        <v>366442.72</v>
      </c>
      <c r="AQG561" s="30">
        <v>181</v>
      </c>
      <c r="AQH561" s="30">
        <v>181</v>
      </c>
      <c r="AQI561" s="30">
        <v>181</v>
      </c>
      <c r="AQJ561" s="51"/>
      <c r="AQK561" s="51"/>
      <c r="AQL561" s="51"/>
      <c r="AQM561" s="25">
        <f t="shared" si="3206"/>
        <v>1315136.95</v>
      </c>
      <c r="AQN561" s="25">
        <f t="shared" si="3207"/>
        <v>1315136.95</v>
      </c>
      <c r="AQO561" s="25">
        <f t="shared" si="3208"/>
        <v>1315136.95</v>
      </c>
      <c r="AQP561" s="51"/>
      <c r="AQQ561" s="51"/>
      <c r="AQR561" s="51"/>
      <c r="AQS561" s="25">
        <f t="shared" si="3209"/>
        <v>2912</v>
      </c>
      <c r="AQT561" s="25">
        <f t="shared" si="3210"/>
        <v>3010.63</v>
      </c>
      <c r="AQU561" s="25">
        <f t="shared" si="3211"/>
        <v>3010.63</v>
      </c>
      <c r="AQV561" s="51"/>
      <c r="AQW561" s="51"/>
      <c r="AQX561" s="51"/>
      <c r="AQY561" s="25">
        <f t="shared" si="2854"/>
        <v>527072</v>
      </c>
      <c r="AQZ561" s="25">
        <f t="shared" si="2855"/>
        <v>544924.03</v>
      </c>
      <c r="ARA561" s="25">
        <f t="shared" si="2856"/>
        <v>544924.03</v>
      </c>
      <c r="ARB561" s="123">
        <v>129</v>
      </c>
      <c r="ARC561" s="123">
        <v>129</v>
      </c>
      <c r="ARD561" s="123">
        <v>129</v>
      </c>
      <c r="ARE561" s="51"/>
      <c r="ARF561" s="51"/>
      <c r="ARG561" s="51"/>
      <c r="ARH561" s="25">
        <f t="shared" si="3212"/>
        <v>937307.55</v>
      </c>
      <c r="ARI561" s="25">
        <f t="shared" si="3213"/>
        <v>937307.55</v>
      </c>
      <c r="ARJ561" s="25">
        <f t="shared" si="3214"/>
        <v>937307.55</v>
      </c>
      <c r="ARK561" s="51"/>
      <c r="ARL561" s="51"/>
      <c r="ARM561" s="51"/>
      <c r="ARN561" s="25">
        <f t="shared" si="3215"/>
        <v>2976.21</v>
      </c>
      <c r="ARO561" s="25">
        <f t="shared" si="3216"/>
        <v>3062.76</v>
      </c>
      <c r="ARP561" s="25">
        <f t="shared" si="3217"/>
        <v>3062.76</v>
      </c>
      <c r="ARQ561" s="51"/>
      <c r="ARR561" s="51"/>
      <c r="ARS561" s="51"/>
      <c r="ART561" s="25">
        <f t="shared" si="2857"/>
        <v>383931.09</v>
      </c>
      <c r="ARU561" s="25">
        <f t="shared" si="2858"/>
        <v>395096.04</v>
      </c>
      <c r="ARV561" s="25">
        <f t="shared" si="2859"/>
        <v>395096.04</v>
      </c>
      <c r="ARW561" s="30">
        <v>232</v>
      </c>
      <c r="ARX561" s="30">
        <v>232</v>
      </c>
      <c r="ARY561" s="30">
        <v>232</v>
      </c>
      <c r="ARZ561" s="51"/>
      <c r="ASA561" s="51"/>
      <c r="ASB561" s="51"/>
      <c r="ASC561" s="25">
        <f t="shared" si="3218"/>
        <v>1685700.4</v>
      </c>
      <c r="ASD561" s="25">
        <f t="shared" si="3219"/>
        <v>1685700.4</v>
      </c>
      <c r="ASE561" s="25">
        <f t="shared" si="3220"/>
        <v>1685700.4</v>
      </c>
      <c r="ASF561" s="51"/>
      <c r="ASG561" s="51"/>
      <c r="ASH561" s="51"/>
      <c r="ASI561" s="25">
        <f t="shared" si="3221"/>
        <v>3183.52</v>
      </c>
      <c r="ASJ561" s="25">
        <f t="shared" si="3222"/>
        <v>2866.71</v>
      </c>
      <c r="ASK561" s="25">
        <f t="shared" si="3223"/>
        <v>2866.71</v>
      </c>
      <c r="ASL561" s="51"/>
      <c r="ASM561" s="51"/>
      <c r="ASN561" s="51"/>
      <c r="ASO561" s="25">
        <f t="shared" si="2860"/>
        <v>738576.64</v>
      </c>
      <c r="ASP561" s="25">
        <f t="shared" si="2861"/>
        <v>665076.72</v>
      </c>
      <c r="ASQ561" s="25">
        <f t="shared" si="2862"/>
        <v>665076.72</v>
      </c>
      <c r="ASR561" s="30">
        <v>205</v>
      </c>
      <c r="ASS561" s="30">
        <v>205</v>
      </c>
      <c r="AST561" s="30">
        <v>205</v>
      </c>
      <c r="ASU561" s="51"/>
      <c r="ASV561" s="51"/>
      <c r="ASW561" s="51"/>
      <c r="ASX561" s="25">
        <f t="shared" si="3224"/>
        <v>1489519.75</v>
      </c>
      <c r="ASY561" s="25">
        <f t="shared" si="3225"/>
        <v>1489519.75</v>
      </c>
      <c r="ASZ561" s="25">
        <f t="shared" si="3226"/>
        <v>1489519.75</v>
      </c>
      <c r="ATA561" s="51"/>
      <c r="ATB561" s="51"/>
      <c r="ATC561" s="51"/>
      <c r="ATD561" s="25">
        <f t="shared" si="3227"/>
        <v>2797.83</v>
      </c>
      <c r="ATE561" s="25">
        <f t="shared" si="3228"/>
        <v>2883.5</v>
      </c>
      <c r="ATF561" s="25">
        <f t="shared" si="3229"/>
        <v>2883.5</v>
      </c>
      <c r="ATG561" s="51"/>
      <c r="ATH561" s="51"/>
      <c r="ATI561" s="51"/>
      <c r="ATJ561" s="25">
        <f t="shared" si="2863"/>
        <v>573555.15</v>
      </c>
      <c r="ATK561" s="25">
        <f t="shared" si="2864"/>
        <v>591117.5</v>
      </c>
      <c r="ATL561" s="25">
        <f t="shared" si="2865"/>
        <v>591117.5</v>
      </c>
      <c r="ATM561" s="30">
        <v>453</v>
      </c>
      <c r="ATN561" s="30">
        <v>453</v>
      </c>
      <c r="ATO561" s="30">
        <v>453</v>
      </c>
      <c r="ATP561" s="51"/>
      <c r="ATQ561" s="51"/>
      <c r="ATR561" s="51"/>
      <c r="ATS561" s="25">
        <f t="shared" si="3230"/>
        <v>3291475.35</v>
      </c>
      <c r="ATT561" s="25">
        <f t="shared" si="3231"/>
        <v>3291475.35</v>
      </c>
      <c r="ATU561" s="25">
        <f t="shared" si="3232"/>
        <v>3291475.35</v>
      </c>
      <c r="ATV561" s="51"/>
      <c r="ATW561" s="51"/>
      <c r="ATX561" s="51"/>
      <c r="ATY561" s="25">
        <f t="shared" si="3233"/>
        <v>3131.7</v>
      </c>
      <c r="ATZ561" s="25">
        <f t="shared" si="3234"/>
        <v>2465.0100000000002</v>
      </c>
      <c r="AUA561" s="25">
        <f t="shared" si="3235"/>
        <v>2465.0100000000002</v>
      </c>
      <c r="AUB561" s="51"/>
      <c r="AUC561" s="51"/>
      <c r="AUD561" s="51"/>
      <c r="AUE561" s="25">
        <f t="shared" si="2866"/>
        <v>1418660.1</v>
      </c>
      <c r="AUF561" s="25">
        <f t="shared" si="2867"/>
        <v>1116649.53</v>
      </c>
      <c r="AUG561" s="25">
        <f t="shared" si="2868"/>
        <v>1116649.53</v>
      </c>
      <c r="AUH561" s="123">
        <v>253</v>
      </c>
      <c r="AUI561" s="123">
        <v>253</v>
      </c>
      <c r="AUJ561" s="123">
        <v>253</v>
      </c>
      <c r="AUK561" s="51"/>
      <c r="AUL561" s="51"/>
      <c r="AUM561" s="51"/>
      <c r="AUN561" s="25">
        <f t="shared" si="3236"/>
        <v>1838285.35</v>
      </c>
      <c r="AUO561" s="25">
        <f t="shared" si="3237"/>
        <v>1838285.35</v>
      </c>
      <c r="AUP561" s="25">
        <f t="shared" si="3238"/>
        <v>1838285.35</v>
      </c>
      <c r="AUQ561" s="51"/>
      <c r="AUR561" s="51"/>
      <c r="AUS561" s="51"/>
      <c r="AUT561" s="25">
        <f t="shared" si="3239"/>
        <v>3345.57</v>
      </c>
      <c r="AUU561" s="25">
        <f t="shared" si="3240"/>
        <v>2675.01</v>
      </c>
      <c r="AUV561" s="25">
        <f t="shared" si="3241"/>
        <v>2675.01</v>
      </c>
      <c r="AUW561" s="51"/>
      <c r="AUX561" s="51"/>
      <c r="AUY561" s="51"/>
      <c r="AUZ561" s="25">
        <f t="shared" si="2869"/>
        <v>846429.21</v>
      </c>
      <c r="AVA561" s="25">
        <f t="shared" si="2870"/>
        <v>676777.53</v>
      </c>
      <c r="AVB561" s="25">
        <f t="shared" si="2871"/>
        <v>676777.53</v>
      </c>
      <c r="AVC561" s="59">
        <f t="shared" si="2872"/>
        <v>8520</v>
      </c>
      <c r="AVD561" s="59">
        <f t="shared" si="2873"/>
        <v>8520</v>
      </c>
      <c r="AVE561" s="59">
        <f t="shared" si="2874"/>
        <v>8520</v>
      </c>
      <c r="AVF561" s="25">
        <f t="shared" si="2875"/>
        <v>0</v>
      </c>
      <c r="AVG561" s="25">
        <f t="shared" si="2876"/>
        <v>0</v>
      </c>
      <c r="AVH561" s="25">
        <f t="shared" si="2877"/>
        <v>0</v>
      </c>
      <c r="AVI561" s="25">
        <f t="shared" si="2878"/>
        <v>61905894</v>
      </c>
      <c r="AVJ561" s="25">
        <f t="shared" si="2879"/>
        <v>61905894</v>
      </c>
      <c r="AVK561" s="25">
        <f t="shared" si="2880"/>
        <v>61905894</v>
      </c>
      <c r="AVL561" s="51"/>
      <c r="AVM561" s="51"/>
      <c r="AVN561" s="51"/>
      <c r="AVO561" s="25"/>
      <c r="AVP561" s="25"/>
      <c r="AVQ561" s="25"/>
      <c r="AVR561" s="25">
        <f t="shared" si="2881"/>
        <v>0</v>
      </c>
      <c r="AVS561" s="25">
        <f t="shared" si="2882"/>
        <v>0</v>
      </c>
      <c r="AVT561" s="25">
        <f t="shared" si="2883"/>
        <v>0</v>
      </c>
      <c r="AVU561" s="25">
        <f t="shared" si="2884"/>
        <v>27936494.149999999</v>
      </c>
      <c r="AVV561" s="25">
        <f t="shared" si="2885"/>
        <v>27234791.600000001</v>
      </c>
      <c r="AVW561" s="25">
        <f t="shared" si="2886"/>
        <v>27234791.600000001</v>
      </c>
    </row>
    <row r="562" spans="1:1271" s="15" customFormat="1" ht="24" customHeight="1">
      <c r="A562" s="110" t="s">
        <v>202</v>
      </c>
      <c r="B562" s="134"/>
      <c r="C562" s="112"/>
      <c r="D562" s="113"/>
      <c r="E562" s="114"/>
      <c r="F562" s="114"/>
      <c r="G562" s="114"/>
      <c r="H562" s="114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BZ562" s="115"/>
      <c r="CA562" s="115"/>
      <c r="CB562" s="115"/>
      <c r="CC562" s="115"/>
      <c r="CD562" s="115"/>
      <c r="CE562" s="115"/>
      <c r="CF562" s="115"/>
      <c r="CG562" s="115"/>
      <c r="CH562" s="115"/>
      <c r="CI562" s="115"/>
      <c r="CJ562" s="115"/>
      <c r="CK562" s="115"/>
      <c r="CL562" s="115"/>
      <c r="CM562" s="115"/>
      <c r="CN562" s="115"/>
      <c r="CO562" s="115"/>
      <c r="CP562" s="115"/>
      <c r="CQ562" s="115"/>
      <c r="CR562" s="115"/>
      <c r="CS562" s="115"/>
      <c r="CT562" s="115"/>
      <c r="CU562" s="115"/>
      <c r="CV562" s="115"/>
      <c r="CW562" s="115"/>
      <c r="CX562" s="115"/>
      <c r="CY562" s="115"/>
      <c r="CZ562" s="115"/>
      <c r="DA562" s="115"/>
      <c r="DB562" s="115"/>
      <c r="DC562" s="115"/>
      <c r="DD562" s="115"/>
      <c r="DE562" s="115"/>
      <c r="DF562" s="115"/>
      <c r="DG562" s="115"/>
      <c r="DH562" s="115"/>
      <c r="DI562" s="115"/>
      <c r="DJ562" s="115"/>
      <c r="DK562" s="115"/>
      <c r="DL562" s="115"/>
      <c r="DM562" s="115"/>
      <c r="DN562" s="115"/>
      <c r="DO562" s="115"/>
      <c r="DP562" s="115"/>
      <c r="DQ562" s="115"/>
      <c r="DR562" s="115"/>
      <c r="DS562" s="115"/>
      <c r="DT562" s="115"/>
      <c r="DU562" s="115"/>
      <c r="DV562" s="115"/>
      <c r="DW562" s="115"/>
      <c r="DX562" s="115"/>
      <c r="DY562" s="115"/>
      <c r="DZ562" s="115"/>
      <c r="EA562" s="115"/>
      <c r="EB562" s="115"/>
      <c r="EC562" s="115"/>
      <c r="ED562" s="115"/>
      <c r="EE562" s="115"/>
      <c r="EF562" s="115"/>
      <c r="EG562" s="115"/>
      <c r="EH562" s="115"/>
      <c r="EI562" s="115"/>
      <c r="EJ562" s="115"/>
      <c r="EK562" s="115"/>
      <c r="EL562" s="115"/>
      <c r="EM562" s="115"/>
      <c r="EN562" s="115"/>
      <c r="EO562" s="115"/>
      <c r="EP562" s="115"/>
      <c r="EQ562" s="115"/>
      <c r="ER562" s="115"/>
      <c r="ES562" s="115"/>
      <c r="ET562" s="115"/>
      <c r="EU562" s="115"/>
      <c r="EV562" s="115"/>
      <c r="EW562" s="115"/>
      <c r="EX562" s="115"/>
      <c r="EY562" s="115"/>
      <c r="EZ562" s="115"/>
      <c r="FA562" s="115"/>
      <c r="FB562" s="115"/>
      <c r="FC562" s="115"/>
      <c r="FD562" s="115"/>
      <c r="FE562" s="115"/>
      <c r="FF562" s="115"/>
      <c r="FG562" s="115"/>
      <c r="FH562" s="115"/>
      <c r="FI562" s="115"/>
      <c r="FJ562" s="115"/>
      <c r="FK562" s="115"/>
      <c r="FL562" s="115"/>
      <c r="FM562" s="115"/>
      <c r="FN562" s="115"/>
      <c r="FO562" s="115"/>
      <c r="FP562" s="115"/>
      <c r="FQ562" s="115"/>
      <c r="FR562" s="115"/>
      <c r="FS562" s="115"/>
      <c r="FT562" s="115"/>
      <c r="FU562" s="115"/>
      <c r="FV562" s="115"/>
      <c r="FW562" s="115"/>
      <c r="FX562" s="115"/>
      <c r="FY562" s="115"/>
      <c r="FZ562" s="115"/>
      <c r="GA562" s="115"/>
      <c r="GB562" s="115"/>
      <c r="GC562" s="115"/>
      <c r="GD562" s="115"/>
      <c r="GE562" s="115"/>
      <c r="GF562" s="115"/>
      <c r="GG562" s="115"/>
      <c r="GH562" s="115"/>
      <c r="GI562" s="115"/>
      <c r="GJ562" s="115"/>
      <c r="GK562" s="115"/>
      <c r="GL562" s="115"/>
      <c r="GM562" s="115"/>
      <c r="GN562" s="115"/>
      <c r="GO562" s="115"/>
      <c r="GP562" s="115"/>
      <c r="GQ562" s="115"/>
      <c r="GR562" s="115"/>
      <c r="GS562" s="115"/>
      <c r="GT562" s="115"/>
      <c r="GU562" s="115"/>
      <c r="GV562" s="115"/>
      <c r="GW562" s="115"/>
      <c r="GX562" s="115"/>
      <c r="GY562" s="115"/>
      <c r="GZ562" s="115"/>
      <c r="HA562" s="115"/>
      <c r="HB562" s="115"/>
      <c r="HC562" s="115"/>
      <c r="HD562" s="115"/>
      <c r="HE562" s="115"/>
      <c r="HF562" s="115"/>
      <c r="HG562" s="115"/>
      <c r="HH562" s="115"/>
      <c r="HI562" s="115"/>
      <c r="HJ562" s="115"/>
      <c r="HK562" s="115"/>
      <c r="HL562" s="115"/>
      <c r="HM562" s="115"/>
      <c r="HN562" s="115"/>
      <c r="HO562" s="115"/>
      <c r="HP562" s="115"/>
      <c r="HQ562" s="115"/>
      <c r="HR562" s="115"/>
      <c r="HS562" s="115"/>
      <c r="HT562" s="115"/>
      <c r="HU562" s="115"/>
      <c r="HV562" s="115"/>
      <c r="HW562" s="115"/>
      <c r="HX562" s="115"/>
      <c r="HY562" s="115"/>
      <c r="HZ562" s="115"/>
      <c r="IA562" s="115"/>
      <c r="IB562" s="115"/>
      <c r="IC562" s="115"/>
      <c r="ID562" s="115"/>
      <c r="IE562" s="115"/>
      <c r="IF562" s="115"/>
      <c r="IG562" s="115"/>
      <c r="IH562" s="115"/>
      <c r="II562" s="115"/>
      <c r="IJ562" s="115"/>
      <c r="IK562" s="115"/>
      <c r="IL562" s="115"/>
      <c r="IM562" s="115"/>
      <c r="IN562" s="115"/>
      <c r="IO562" s="115"/>
      <c r="IP562" s="115"/>
      <c r="IQ562" s="115"/>
      <c r="IR562" s="115"/>
      <c r="IS562" s="115"/>
      <c r="IT562" s="115"/>
      <c r="IU562" s="115"/>
      <c r="IV562" s="115"/>
      <c r="IW562" s="115"/>
      <c r="IX562" s="115"/>
      <c r="IY562" s="115"/>
      <c r="IZ562" s="115"/>
      <c r="JA562" s="115"/>
      <c r="JB562" s="115"/>
      <c r="JC562" s="115"/>
      <c r="JD562" s="115"/>
      <c r="JE562" s="115"/>
      <c r="JF562" s="115"/>
      <c r="JG562" s="115"/>
      <c r="JH562" s="115"/>
      <c r="JI562" s="115"/>
      <c r="JJ562" s="115"/>
      <c r="JK562" s="115"/>
      <c r="JL562" s="115"/>
      <c r="JM562" s="115"/>
      <c r="JN562" s="115"/>
      <c r="JO562" s="115"/>
      <c r="JP562" s="115"/>
      <c r="JQ562" s="115"/>
      <c r="JR562" s="115"/>
      <c r="JS562" s="115"/>
      <c r="JT562" s="115"/>
      <c r="JU562" s="115"/>
      <c r="JV562" s="115"/>
      <c r="JW562" s="115"/>
      <c r="JX562" s="115"/>
      <c r="JY562" s="115"/>
      <c r="JZ562" s="115"/>
      <c r="KA562" s="115"/>
      <c r="KB562" s="115"/>
      <c r="KC562" s="115"/>
      <c r="KD562" s="115"/>
      <c r="KE562" s="115"/>
      <c r="KF562" s="115"/>
      <c r="KG562" s="115"/>
      <c r="KH562" s="115"/>
      <c r="KI562" s="115"/>
      <c r="KJ562" s="115"/>
      <c r="KK562" s="115"/>
      <c r="KL562" s="115"/>
      <c r="KM562" s="115"/>
      <c r="KN562" s="115"/>
      <c r="KO562" s="115"/>
      <c r="KP562" s="115"/>
      <c r="KQ562" s="115"/>
      <c r="KR562" s="115"/>
      <c r="KS562" s="115"/>
      <c r="KT562" s="115"/>
      <c r="KU562" s="115"/>
      <c r="KV562" s="115"/>
      <c r="KW562" s="115"/>
      <c r="KX562" s="115"/>
      <c r="KY562" s="115"/>
      <c r="KZ562" s="115"/>
      <c r="LA562" s="115"/>
      <c r="LB562" s="115"/>
      <c r="LC562" s="115"/>
      <c r="LD562" s="115"/>
      <c r="LE562" s="115"/>
      <c r="LF562" s="115"/>
      <c r="LG562" s="115"/>
      <c r="LH562" s="115"/>
      <c r="LI562" s="115"/>
      <c r="LJ562" s="115"/>
      <c r="LK562" s="115"/>
      <c r="LL562" s="115"/>
      <c r="LM562" s="115"/>
      <c r="LN562" s="115"/>
      <c r="LO562" s="115"/>
      <c r="LP562" s="115"/>
      <c r="LQ562" s="115"/>
      <c r="LR562" s="115"/>
      <c r="LS562" s="115"/>
      <c r="LT562" s="115"/>
      <c r="LU562" s="115"/>
      <c r="LV562" s="115"/>
      <c r="LW562" s="115"/>
      <c r="LX562" s="115"/>
      <c r="LY562" s="115"/>
      <c r="LZ562" s="115"/>
      <c r="MA562" s="115"/>
      <c r="MB562" s="115"/>
      <c r="MC562" s="115"/>
      <c r="MD562" s="115"/>
      <c r="ME562" s="115"/>
      <c r="MF562" s="115"/>
      <c r="MG562" s="115"/>
      <c r="MH562" s="115"/>
      <c r="MI562" s="115"/>
      <c r="MJ562" s="115"/>
      <c r="MK562" s="115"/>
      <c r="ML562" s="115"/>
      <c r="MM562" s="115"/>
      <c r="MN562" s="115"/>
      <c r="MO562" s="115"/>
      <c r="MP562" s="115"/>
      <c r="MQ562" s="115"/>
      <c r="MR562" s="115"/>
      <c r="MS562" s="115"/>
      <c r="MT562" s="115"/>
      <c r="MU562" s="115"/>
      <c r="MV562" s="115"/>
      <c r="MW562" s="115"/>
      <c r="MX562" s="115"/>
      <c r="MY562" s="115"/>
      <c r="MZ562" s="115"/>
      <c r="NA562" s="115"/>
      <c r="NB562" s="115"/>
      <c r="NC562" s="115"/>
      <c r="ND562" s="115"/>
      <c r="NE562" s="115"/>
      <c r="NF562" s="115"/>
      <c r="NG562" s="115"/>
      <c r="NH562" s="115"/>
      <c r="NI562" s="115"/>
      <c r="NJ562" s="115"/>
      <c r="NK562" s="115"/>
      <c r="NL562" s="115"/>
      <c r="NM562" s="115"/>
      <c r="NN562" s="115"/>
      <c r="NO562" s="115"/>
      <c r="NP562" s="115"/>
      <c r="NQ562" s="115"/>
      <c r="NR562" s="115"/>
      <c r="NS562" s="115"/>
      <c r="NT562" s="115"/>
      <c r="NU562" s="115"/>
      <c r="NV562" s="115"/>
      <c r="NW562" s="115"/>
      <c r="NX562" s="115"/>
      <c r="NY562" s="115"/>
      <c r="NZ562" s="115"/>
      <c r="OA562" s="115"/>
      <c r="OB562" s="115"/>
      <c r="OC562" s="115"/>
      <c r="OD562" s="115"/>
      <c r="OE562" s="115"/>
      <c r="OF562" s="115"/>
      <c r="OG562" s="115"/>
      <c r="OH562" s="115"/>
      <c r="OI562" s="115"/>
      <c r="OJ562" s="115"/>
      <c r="OK562" s="115"/>
      <c r="OL562" s="115"/>
      <c r="OM562" s="115"/>
      <c r="ON562" s="115"/>
      <c r="OO562" s="115"/>
      <c r="OP562" s="115"/>
      <c r="OQ562" s="115"/>
      <c r="OR562" s="115"/>
      <c r="OS562" s="115"/>
      <c r="OT562" s="115"/>
      <c r="OU562" s="115"/>
      <c r="OV562" s="115"/>
      <c r="OW562" s="115"/>
      <c r="OX562" s="115"/>
      <c r="OY562" s="115"/>
      <c r="OZ562" s="115"/>
      <c r="PA562" s="115"/>
      <c r="PB562" s="115"/>
      <c r="PC562" s="115"/>
      <c r="PD562" s="115"/>
      <c r="PE562" s="115"/>
      <c r="PF562" s="115"/>
      <c r="PG562" s="115"/>
      <c r="PH562" s="115"/>
      <c r="PI562" s="115"/>
      <c r="PJ562" s="115"/>
      <c r="PK562" s="115"/>
      <c r="PL562" s="115"/>
      <c r="PM562" s="115"/>
      <c r="PN562" s="115"/>
      <c r="PO562" s="115"/>
      <c r="PP562" s="115"/>
      <c r="PQ562" s="115"/>
      <c r="PR562" s="115"/>
      <c r="PS562" s="115"/>
      <c r="PT562" s="115"/>
      <c r="PU562" s="115"/>
      <c r="PV562" s="115"/>
      <c r="PW562" s="115"/>
      <c r="PX562" s="115"/>
      <c r="PY562" s="115"/>
      <c r="PZ562" s="115"/>
      <c r="QA562" s="115"/>
      <c r="QB562" s="115"/>
      <c r="QC562" s="115"/>
      <c r="QD562" s="115"/>
      <c r="QE562" s="115"/>
      <c r="QF562" s="115"/>
      <c r="QG562" s="115"/>
      <c r="QH562" s="115"/>
      <c r="QI562" s="115"/>
      <c r="QJ562" s="115"/>
      <c r="QK562" s="115"/>
      <c r="QL562" s="115"/>
      <c r="QM562" s="115"/>
      <c r="QN562" s="115"/>
      <c r="QO562" s="115"/>
      <c r="QP562" s="115"/>
      <c r="QQ562" s="115"/>
      <c r="QR562" s="115"/>
      <c r="QS562" s="115"/>
      <c r="QT562" s="115"/>
      <c r="QU562" s="115"/>
      <c r="QV562" s="115"/>
      <c r="QW562" s="115"/>
      <c r="QX562" s="115"/>
      <c r="QY562" s="115"/>
      <c r="QZ562" s="115"/>
      <c r="RA562" s="115"/>
      <c r="RB562" s="115"/>
      <c r="RC562" s="115"/>
      <c r="RD562" s="115"/>
      <c r="RE562" s="115"/>
      <c r="RF562" s="115"/>
      <c r="RG562" s="115"/>
      <c r="RH562" s="115"/>
      <c r="RI562" s="115"/>
      <c r="RJ562" s="115"/>
      <c r="RK562" s="115"/>
      <c r="RL562" s="115"/>
      <c r="RM562" s="115"/>
      <c r="RN562" s="115"/>
      <c r="RO562" s="115"/>
      <c r="RP562" s="115"/>
      <c r="RQ562" s="115"/>
      <c r="RR562" s="115"/>
      <c r="RS562" s="115"/>
      <c r="RT562" s="115"/>
      <c r="RU562" s="115"/>
      <c r="RV562" s="115"/>
      <c r="RW562" s="115"/>
      <c r="RX562" s="115"/>
      <c r="RY562" s="115"/>
      <c r="RZ562" s="115"/>
      <c r="SA562" s="115"/>
      <c r="SB562" s="115"/>
      <c r="SC562" s="115"/>
      <c r="SD562" s="115"/>
      <c r="SE562" s="115"/>
      <c r="SF562" s="115"/>
      <c r="SG562" s="115"/>
      <c r="SH562" s="115"/>
      <c r="SI562" s="115"/>
      <c r="SJ562" s="115"/>
      <c r="SK562" s="115"/>
      <c r="SL562" s="115"/>
      <c r="SM562" s="115"/>
      <c r="SN562" s="115"/>
      <c r="SO562" s="115"/>
      <c r="SP562" s="115"/>
      <c r="SQ562" s="115"/>
      <c r="SR562" s="115"/>
      <c r="SS562" s="115"/>
      <c r="ST562" s="115"/>
      <c r="SU562" s="115"/>
      <c r="SV562" s="115"/>
      <c r="SW562" s="115"/>
      <c r="SX562" s="115"/>
      <c r="SY562" s="115"/>
      <c r="SZ562" s="115"/>
      <c r="TA562" s="115"/>
      <c r="TB562" s="115"/>
      <c r="TC562" s="115"/>
      <c r="TD562" s="115"/>
      <c r="TE562" s="115"/>
      <c r="TF562" s="115"/>
      <c r="TG562" s="115"/>
      <c r="TH562" s="115"/>
      <c r="TI562" s="115"/>
      <c r="TJ562" s="115"/>
      <c r="TK562" s="115"/>
      <c r="TL562" s="115"/>
      <c r="TM562" s="115"/>
      <c r="TN562" s="115"/>
      <c r="TO562" s="115"/>
      <c r="TP562" s="115"/>
      <c r="TQ562" s="115"/>
      <c r="TR562" s="115"/>
      <c r="TS562" s="115"/>
      <c r="TT562" s="115"/>
      <c r="TU562" s="115"/>
      <c r="TV562" s="115"/>
      <c r="TW562" s="115"/>
      <c r="TX562" s="115"/>
      <c r="TY562" s="115"/>
      <c r="TZ562" s="115"/>
      <c r="UA562" s="115"/>
      <c r="UB562" s="115"/>
      <c r="UC562" s="115"/>
      <c r="UD562" s="115"/>
      <c r="UE562" s="115"/>
      <c r="UF562" s="115"/>
      <c r="UG562" s="115"/>
      <c r="UH562" s="115"/>
      <c r="UI562" s="115"/>
      <c r="UJ562" s="115"/>
      <c r="UK562" s="115"/>
      <c r="UL562" s="115"/>
      <c r="UM562" s="115"/>
      <c r="UN562" s="115"/>
      <c r="UO562" s="115"/>
      <c r="UP562" s="115"/>
      <c r="UQ562" s="115"/>
      <c r="UR562" s="115"/>
      <c r="US562" s="115"/>
      <c r="UT562" s="115"/>
      <c r="UU562" s="115"/>
      <c r="UV562" s="115"/>
      <c r="UW562" s="115"/>
      <c r="UX562" s="115"/>
      <c r="UY562" s="115"/>
      <c r="UZ562" s="115"/>
      <c r="VA562" s="115"/>
      <c r="VB562" s="115"/>
      <c r="VC562" s="115"/>
      <c r="VD562" s="115"/>
      <c r="VE562" s="115"/>
      <c r="VF562" s="115"/>
      <c r="VG562" s="115"/>
      <c r="VH562" s="115"/>
      <c r="VI562" s="115"/>
      <c r="VJ562" s="115"/>
      <c r="VK562" s="115"/>
      <c r="VL562" s="115"/>
      <c r="VM562" s="115"/>
      <c r="VN562" s="115"/>
      <c r="VO562" s="115"/>
      <c r="VP562" s="115"/>
      <c r="VQ562" s="115"/>
      <c r="VR562" s="115"/>
      <c r="VS562" s="115"/>
      <c r="VT562" s="115"/>
      <c r="VU562" s="115"/>
      <c r="VV562" s="115"/>
      <c r="VW562" s="115"/>
      <c r="VX562" s="115"/>
      <c r="VY562" s="115"/>
      <c r="VZ562" s="115"/>
      <c r="WA562" s="115"/>
      <c r="WB562" s="115"/>
      <c r="WC562" s="115"/>
      <c r="WD562" s="115"/>
      <c r="WE562" s="115"/>
      <c r="WF562" s="115"/>
      <c r="WG562" s="115"/>
      <c r="WH562" s="115"/>
      <c r="WI562" s="115"/>
      <c r="WJ562" s="115"/>
      <c r="WK562" s="115"/>
      <c r="WL562" s="115"/>
      <c r="WM562" s="115"/>
      <c r="WN562" s="115"/>
      <c r="WO562" s="115"/>
      <c r="WP562" s="115"/>
      <c r="WQ562" s="115"/>
      <c r="WR562" s="115"/>
      <c r="WS562" s="115"/>
      <c r="WT562" s="115"/>
      <c r="WU562" s="115"/>
      <c r="WV562" s="115"/>
      <c r="WW562" s="115"/>
      <c r="WX562" s="115"/>
      <c r="WY562" s="115"/>
      <c r="WZ562" s="115"/>
      <c r="XA562" s="115"/>
      <c r="XB562" s="115"/>
      <c r="XC562" s="115"/>
      <c r="XD562" s="115"/>
      <c r="XE562" s="115"/>
      <c r="XF562" s="115"/>
      <c r="XG562" s="115"/>
      <c r="XH562" s="115"/>
      <c r="XI562" s="115"/>
      <c r="XJ562" s="115"/>
      <c r="XK562" s="115"/>
      <c r="XL562" s="115"/>
      <c r="XM562" s="115"/>
      <c r="XN562" s="115"/>
      <c r="XO562" s="115"/>
      <c r="XP562" s="115"/>
      <c r="XQ562" s="115"/>
      <c r="XR562" s="115"/>
      <c r="XS562" s="115"/>
      <c r="XT562" s="115"/>
      <c r="XU562" s="115"/>
      <c r="XV562" s="115"/>
      <c r="XW562" s="115"/>
      <c r="XX562" s="115"/>
      <c r="XY562" s="115"/>
      <c r="XZ562" s="115"/>
      <c r="YA562" s="115"/>
      <c r="YB562" s="115"/>
      <c r="YC562" s="115"/>
      <c r="YD562" s="115"/>
      <c r="YE562" s="115"/>
      <c r="YF562" s="115"/>
      <c r="YG562" s="115"/>
      <c r="YH562" s="115"/>
      <c r="YI562" s="115"/>
      <c r="YJ562" s="115"/>
      <c r="YK562" s="115"/>
      <c r="YL562" s="115"/>
      <c r="YM562" s="115"/>
      <c r="YN562" s="115"/>
      <c r="YO562" s="115"/>
      <c r="YP562" s="115"/>
      <c r="YQ562" s="115"/>
      <c r="YR562" s="115"/>
      <c r="YS562" s="115"/>
      <c r="YT562" s="115"/>
      <c r="YU562" s="115"/>
      <c r="YV562" s="115"/>
      <c r="YW562" s="115"/>
      <c r="YX562" s="115"/>
      <c r="YY562" s="115"/>
      <c r="YZ562" s="115"/>
      <c r="ZA562" s="115"/>
      <c r="ZB562" s="115"/>
      <c r="ZC562" s="115"/>
      <c r="ZD562" s="115"/>
      <c r="ZE562" s="115"/>
      <c r="ZF562" s="115"/>
      <c r="ZG562" s="115"/>
      <c r="ZH562" s="115"/>
      <c r="ZI562" s="115"/>
      <c r="ZJ562" s="115"/>
      <c r="ZK562" s="115"/>
      <c r="ZL562" s="115"/>
      <c r="ZM562" s="115"/>
      <c r="ZN562" s="115"/>
      <c r="ZO562" s="115"/>
      <c r="ZP562" s="115"/>
      <c r="ZQ562" s="115"/>
      <c r="ZR562" s="115"/>
      <c r="ZS562" s="115"/>
      <c r="ZT562" s="115"/>
      <c r="ZU562" s="115"/>
      <c r="ZV562" s="115"/>
      <c r="ZW562" s="115"/>
      <c r="ZX562" s="115"/>
      <c r="ZY562" s="115"/>
      <c r="ZZ562" s="115"/>
      <c r="AAA562" s="115"/>
      <c r="AAB562" s="115"/>
      <c r="AAC562" s="115"/>
      <c r="AAD562" s="115"/>
      <c r="AAE562" s="115"/>
      <c r="AAF562" s="115"/>
      <c r="AAG562" s="115"/>
      <c r="AAH562" s="115"/>
      <c r="AAI562" s="115"/>
      <c r="AAJ562" s="115"/>
      <c r="AAK562" s="115"/>
      <c r="AAL562" s="115"/>
      <c r="AAM562" s="115"/>
      <c r="AAN562" s="115"/>
      <c r="AAO562" s="115"/>
      <c r="AAP562" s="115"/>
      <c r="AAQ562" s="115"/>
      <c r="AAR562" s="115"/>
      <c r="AAS562" s="115"/>
      <c r="AAT562" s="115"/>
      <c r="AAU562" s="115"/>
      <c r="AAV562" s="115"/>
      <c r="AAW562" s="115"/>
      <c r="AAX562" s="115"/>
      <c r="AAY562" s="115"/>
      <c r="AAZ562" s="115"/>
      <c r="ABA562" s="115"/>
      <c r="ABB562" s="115"/>
      <c r="ABC562" s="115"/>
      <c r="ABD562" s="115"/>
      <c r="ABE562" s="115"/>
      <c r="ABF562" s="115"/>
      <c r="ABG562" s="115"/>
      <c r="ABH562" s="115"/>
      <c r="ABI562" s="115"/>
      <c r="ABJ562" s="115"/>
      <c r="ABK562" s="115"/>
      <c r="ABL562" s="115"/>
      <c r="ABM562" s="115"/>
      <c r="ABN562" s="115"/>
      <c r="ABO562" s="115"/>
      <c r="ABP562" s="115"/>
      <c r="ABQ562" s="115"/>
      <c r="ABR562" s="115"/>
      <c r="ABS562" s="115"/>
      <c r="ABT562" s="115"/>
      <c r="ABU562" s="115"/>
      <c r="ABV562" s="115"/>
      <c r="ABW562" s="115"/>
      <c r="ABX562" s="115"/>
      <c r="ABY562" s="115"/>
      <c r="ABZ562" s="115"/>
      <c r="ACA562" s="115"/>
      <c r="ACB562" s="115"/>
      <c r="ACC562" s="115"/>
      <c r="ACD562" s="115"/>
      <c r="ACE562" s="115"/>
      <c r="ACF562" s="115"/>
      <c r="ACG562" s="115"/>
      <c r="ACH562" s="115"/>
      <c r="ACI562" s="115"/>
      <c r="ACJ562" s="115"/>
      <c r="ACK562" s="115"/>
      <c r="ACL562" s="115"/>
      <c r="ACM562" s="115"/>
      <c r="ACN562" s="115"/>
      <c r="ACO562" s="115"/>
      <c r="ACP562" s="115"/>
      <c r="ACQ562" s="115"/>
      <c r="ACR562" s="115"/>
      <c r="ACS562" s="115"/>
      <c r="ACT562" s="115"/>
      <c r="ACU562" s="115"/>
      <c r="ACV562" s="115"/>
      <c r="ACW562" s="115"/>
      <c r="ACX562" s="115"/>
      <c r="ACY562" s="115"/>
      <c r="ACZ562" s="115"/>
      <c r="ADA562" s="115"/>
      <c r="ADB562" s="115"/>
      <c r="ADC562" s="115"/>
      <c r="ADD562" s="115"/>
      <c r="ADE562" s="115"/>
      <c r="ADF562" s="115"/>
      <c r="ADG562" s="115"/>
      <c r="ADH562" s="115"/>
      <c r="ADI562" s="115"/>
      <c r="ADJ562" s="115"/>
      <c r="ADK562" s="115"/>
      <c r="ADL562" s="115"/>
      <c r="ADM562" s="115"/>
      <c r="ADN562" s="115"/>
      <c r="ADO562" s="115"/>
      <c r="ADP562" s="115"/>
      <c r="ADQ562" s="115"/>
      <c r="ADR562" s="115"/>
      <c r="ADS562" s="115"/>
      <c r="ADT562" s="115"/>
      <c r="ADU562" s="115"/>
      <c r="ADV562" s="115"/>
      <c r="ADW562" s="115"/>
      <c r="ADX562" s="115"/>
      <c r="ADY562" s="115"/>
      <c r="ADZ562" s="115"/>
      <c r="AEA562" s="115"/>
      <c r="AEB562" s="115"/>
      <c r="AEC562" s="115"/>
      <c r="AED562" s="115"/>
      <c r="AEE562" s="115"/>
      <c r="AEF562" s="115"/>
      <c r="AEG562" s="115"/>
      <c r="AEH562" s="115"/>
      <c r="AEI562" s="115"/>
      <c r="AEJ562" s="115"/>
      <c r="AEK562" s="115"/>
      <c r="AEL562" s="115"/>
      <c r="AEM562" s="115"/>
      <c r="AEN562" s="115"/>
      <c r="AEO562" s="115"/>
      <c r="AEP562" s="115"/>
      <c r="AEQ562" s="115"/>
      <c r="AER562" s="115"/>
      <c r="AES562" s="115"/>
      <c r="AET562" s="115"/>
      <c r="AEU562" s="115"/>
      <c r="AEV562" s="115"/>
      <c r="AEW562" s="115"/>
      <c r="AEX562" s="115"/>
      <c r="AEY562" s="115"/>
      <c r="AEZ562" s="115"/>
      <c r="AFA562" s="115"/>
      <c r="AFB562" s="115"/>
      <c r="AFC562" s="115"/>
      <c r="AFD562" s="115"/>
      <c r="AFE562" s="115"/>
      <c r="AFF562" s="115"/>
      <c r="AFG562" s="115"/>
      <c r="AFH562" s="115"/>
      <c r="AFI562" s="115"/>
      <c r="AFJ562" s="115"/>
      <c r="AFK562" s="115"/>
      <c r="AFL562" s="115"/>
      <c r="AFM562" s="115"/>
      <c r="AFN562" s="115"/>
      <c r="AFO562" s="115"/>
      <c r="AFP562" s="115"/>
      <c r="AFQ562" s="115"/>
      <c r="AFR562" s="115"/>
      <c r="AFS562" s="115"/>
      <c r="AFT562" s="115"/>
      <c r="AFU562" s="115"/>
      <c r="AFV562" s="115"/>
      <c r="AFW562" s="115"/>
      <c r="AFX562" s="115"/>
      <c r="AFY562" s="115"/>
      <c r="AFZ562" s="115"/>
      <c r="AGA562" s="115"/>
      <c r="AGB562" s="115"/>
      <c r="AGC562" s="115"/>
      <c r="AGD562" s="115"/>
      <c r="AGE562" s="115"/>
      <c r="AGF562" s="115"/>
      <c r="AGG562" s="115"/>
      <c r="AGH562" s="115"/>
      <c r="AGI562" s="115"/>
      <c r="AGJ562" s="115"/>
      <c r="AGK562" s="115"/>
      <c r="AGL562" s="115"/>
      <c r="AGM562" s="115"/>
      <c r="AGN562" s="115"/>
      <c r="AGO562" s="115"/>
      <c r="AGP562" s="115"/>
      <c r="AGQ562" s="115"/>
      <c r="AGR562" s="115"/>
      <c r="AGS562" s="115"/>
      <c r="AGT562" s="115"/>
      <c r="AGU562" s="115"/>
      <c r="AGV562" s="115"/>
      <c r="AGW562" s="115"/>
      <c r="AGX562" s="115"/>
      <c r="AGY562" s="115"/>
      <c r="AGZ562" s="115"/>
      <c r="AHA562" s="115"/>
      <c r="AHB562" s="115"/>
      <c r="AHC562" s="115"/>
      <c r="AHD562" s="115"/>
      <c r="AHE562" s="115"/>
      <c r="AHF562" s="115"/>
      <c r="AHG562" s="115"/>
      <c r="AHH562" s="115"/>
      <c r="AHI562" s="115"/>
      <c r="AHJ562" s="115"/>
      <c r="AHK562" s="115"/>
      <c r="AHL562" s="115"/>
      <c r="AHM562" s="115"/>
      <c r="AHN562" s="115"/>
      <c r="AHO562" s="115"/>
      <c r="AHP562" s="115"/>
      <c r="AHQ562" s="115"/>
      <c r="AHR562" s="115"/>
      <c r="AHS562" s="115"/>
      <c r="AHT562" s="115"/>
      <c r="AHU562" s="115"/>
      <c r="AHV562" s="115"/>
      <c r="AHW562" s="115"/>
      <c r="AHX562" s="115"/>
      <c r="AHY562" s="115"/>
      <c r="AHZ562" s="115"/>
      <c r="AIA562" s="115"/>
      <c r="AIB562" s="115"/>
      <c r="AIC562" s="115"/>
      <c r="AID562" s="115"/>
      <c r="AIE562" s="115"/>
      <c r="AIF562" s="115"/>
      <c r="AIG562" s="115"/>
      <c r="AIH562" s="115"/>
      <c r="AII562" s="115"/>
      <c r="AIJ562" s="115"/>
      <c r="AIK562" s="115"/>
      <c r="AIL562" s="115"/>
      <c r="AIM562" s="115"/>
      <c r="AIN562" s="115"/>
      <c r="AIO562" s="115"/>
      <c r="AIP562" s="115"/>
      <c r="AIQ562" s="115"/>
      <c r="AIR562" s="115"/>
      <c r="AIS562" s="115"/>
      <c r="AIT562" s="115"/>
      <c r="AIU562" s="115"/>
      <c r="AIV562" s="115"/>
      <c r="AIW562" s="115"/>
      <c r="AIX562" s="115"/>
      <c r="AIY562" s="115"/>
      <c r="AIZ562" s="115"/>
      <c r="AJA562" s="115"/>
      <c r="AJB562" s="115"/>
      <c r="AJC562" s="115"/>
      <c r="AJD562" s="115"/>
      <c r="AJE562" s="115"/>
      <c r="AJF562" s="115"/>
      <c r="AJG562" s="115"/>
      <c r="AJH562" s="115"/>
      <c r="AJI562" s="115"/>
      <c r="AJJ562" s="115"/>
      <c r="AJK562" s="115"/>
      <c r="AJL562" s="115"/>
      <c r="AJM562" s="115"/>
      <c r="AJN562" s="115"/>
      <c r="AJO562" s="115"/>
      <c r="AJP562" s="115"/>
      <c r="AJQ562" s="115"/>
      <c r="AJR562" s="115"/>
      <c r="AJS562" s="115"/>
      <c r="AJT562" s="115"/>
      <c r="AJU562" s="115"/>
      <c r="AJV562" s="115"/>
      <c r="AJW562" s="115"/>
      <c r="AJX562" s="115"/>
      <c r="AJY562" s="115"/>
      <c r="AJZ562" s="115"/>
      <c r="AKA562" s="115"/>
      <c r="AKB562" s="115"/>
      <c r="AKC562" s="115"/>
      <c r="AKD562" s="115"/>
      <c r="AKE562" s="115"/>
      <c r="AKF562" s="115"/>
      <c r="AKG562" s="115"/>
      <c r="AKH562" s="115"/>
      <c r="AKI562" s="115"/>
      <c r="AKJ562" s="115"/>
      <c r="AKK562" s="115"/>
      <c r="AKL562" s="115"/>
      <c r="AKM562" s="115"/>
      <c r="AKN562" s="115"/>
      <c r="AKO562" s="115"/>
      <c r="AKP562" s="115"/>
      <c r="AKQ562" s="115"/>
      <c r="AKR562" s="115"/>
      <c r="AKS562" s="115"/>
      <c r="AKT562" s="115"/>
      <c r="AKU562" s="115"/>
      <c r="AKV562" s="115"/>
      <c r="AKW562" s="115"/>
      <c r="AKX562" s="115"/>
      <c r="AKY562" s="115"/>
      <c r="AKZ562" s="115"/>
      <c r="ALA562" s="115"/>
      <c r="ALB562" s="115"/>
      <c r="ALC562" s="115"/>
      <c r="ALD562" s="115"/>
      <c r="ALE562" s="115"/>
      <c r="ALF562" s="115"/>
      <c r="ALG562" s="115"/>
      <c r="ALH562" s="115"/>
      <c r="ALI562" s="115"/>
      <c r="ALJ562" s="115"/>
      <c r="ALK562" s="115"/>
      <c r="ALL562" s="115"/>
      <c r="ALM562" s="115"/>
      <c r="ALN562" s="115"/>
      <c r="ALO562" s="115"/>
      <c r="ALP562" s="115"/>
      <c r="ALQ562" s="115"/>
      <c r="ALR562" s="115"/>
      <c r="ALS562" s="115"/>
      <c r="ALT562" s="115"/>
      <c r="ALU562" s="115"/>
      <c r="ALV562" s="115"/>
      <c r="ALW562" s="115"/>
      <c r="ALX562" s="115"/>
      <c r="ALY562" s="115"/>
      <c r="ALZ562" s="115"/>
      <c r="AMA562" s="115"/>
      <c r="AMB562" s="115"/>
      <c r="AMC562" s="115"/>
      <c r="AMD562" s="115"/>
      <c r="AME562" s="115"/>
      <c r="AMF562" s="115"/>
      <c r="AMG562" s="115"/>
      <c r="AMH562" s="115"/>
      <c r="AMI562" s="115"/>
      <c r="AMJ562" s="115"/>
      <c r="AMK562" s="115"/>
      <c r="AML562" s="115"/>
      <c r="AMM562" s="115"/>
      <c r="AMN562" s="115"/>
      <c r="AMO562" s="115"/>
      <c r="AMP562" s="115"/>
      <c r="AMQ562" s="115"/>
      <c r="AMR562" s="115"/>
      <c r="AMS562" s="115"/>
      <c r="AMT562" s="115"/>
      <c r="AMU562" s="115"/>
      <c r="AMV562" s="115"/>
      <c r="AMW562" s="115"/>
      <c r="AMX562" s="115"/>
      <c r="AMY562" s="115"/>
      <c r="AMZ562" s="115"/>
      <c r="ANA562" s="115"/>
      <c r="ANB562" s="115"/>
      <c r="ANC562" s="115"/>
      <c r="AND562" s="115"/>
      <c r="ANE562" s="115"/>
      <c r="ANF562" s="115"/>
      <c r="ANG562" s="115"/>
      <c r="ANH562" s="115"/>
      <c r="ANI562" s="115"/>
      <c r="ANJ562" s="115"/>
      <c r="ANK562" s="115"/>
      <c r="ANL562" s="115"/>
      <c r="ANM562" s="115"/>
      <c r="ANN562" s="115"/>
      <c r="ANO562" s="115"/>
      <c r="ANP562" s="115"/>
      <c r="ANQ562" s="115"/>
      <c r="ANR562" s="115"/>
      <c r="ANS562" s="115"/>
      <c r="ANT562" s="115"/>
      <c r="ANU562" s="115"/>
      <c r="ANV562" s="115"/>
      <c r="ANW562" s="115"/>
      <c r="ANX562" s="115"/>
      <c r="ANY562" s="115"/>
      <c r="ANZ562" s="115"/>
      <c r="AOA562" s="115"/>
      <c r="AOB562" s="115"/>
      <c r="AOC562" s="115"/>
      <c r="AOD562" s="115"/>
      <c r="AOE562" s="115"/>
      <c r="AOF562" s="115"/>
      <c r="AOG562" s="115"/>
      <c r="AOH562" s="115"/>
      <c r="AOI562" s="115"/>
      <c r="AOJ562" s="115"/>
      <c r="AOK562" s="115"/>
      <c r="AOL562" s="115"/>
      <c r="AOM562" s="115"/>
      <c r="AON562" s="115"/>
      <c r="AOO562" s="115"/>
      <c r="AOP562" s="115"/>
      <c r="AOQ562" s="115"/>
      <c r="AOR562" s="115"/>
      <c r="AOS562" s="115"/>
      <c r="AOT562" s="115"/>
      <c r="AOU562" s="115"/>
      <c r="AOV562" s="115"/>
      <c r="AOW562" s="115"/>
      <c r="AOX562" s="115"/>
      <c r="AOY562" s="115"/>
      <c r="AOZ562" s="115"/>
      <c r="APA562" s="115"/>
      <c r="APB562" s="115"/>
      <c r="APC562" s="115"/>
      <c r="APD562" s="115"/>
      <c r="APE562" s="115"/>
      <c r="APF562" s="115"/>
      <c r="APG562" s="115"/>
      <c r="APH562" s="115"/>
      <c r="API562" s="115"/>
      <c r="APJ562" s="115"/>
      <c r="APK562" s="115"/>
      <c r="APL562" s="115"/>
      <c r="APM562" s="115"/>
      <c r="APN562" s="115"/>
      <c r="APO562" s="115"/>
      <c r="APP562" s="115"/>
      <c r="APQ562" s="115"/>
      <c r="APR562" s="115"/>
      <c r="APS562" s="115"/>
      <c r="APT562" s="115"/>
      <c r="APU562" s="115"/>
      <c r="APV562" s="115"/>
      <c r="APW562" s="115"/>
      <c r="APX562" s="115"/>
      <c r="APY562" s="115"/>
      <c r="APZ562" s="115"/>
      <c r="AQA562" s="115"/>
      <c r="AQB562" s="115"/>
      <c r="AQC562" s="115"/>
      <c r="AQD562" s="115"/>
      <c r="AQE562" s="115"/>
      <c r="AQF562" s="115"/>
      <c r="AQG562" s="115"/>
      <c r="AQH562" s="115"/>
      <c r="AQI562" s="115"/>
      <c r="AQJ562" s="115"/>
      <c r="AQK562" s="115"/>
      <c r="AQL562" s="115"/>
      <c r="AQM562" s="115"/>
      <c r="AQN562" s="115"/>
      <c r="AQO562" s="115"/>
      <c r="AQP562" s="115"/>
      <c r="AQQ562" s="115"/>
      <c r="AQR562" s="115"/>
      <c r="AQS562" s="115"/>
      <c r="AQT562" s="115"/>
      <c r="AQU562" s="115"/>
      <c r="AQV562" s="115"/>
      <c r="AQW562" s="115"/>
      <c r="AQX562" s="115"/>
      <c r="AQY562" s="115"/>
      <c r="AQZ562" s="115"/>
      <c r="ARA562" s="115"/>
      <c r="ARB562" s="115"/>
      <c r="ARC562" s="115"/>
      <c r="ARD562" s="115"/>
      <c r="ARE562" s="115"/>
      <c r="ARF562" s="115"/>
      <c r="ARG562" s="115"/>
      <c r="ARH562" s="115"/>
      <c r="ARI562" s="115"/>
      <c r="ARJ562" s="115"/>
      <c r="ARK562" s="115"/>
      <c r="ARL562" s="115"/>
      <c r="ARM562" s="115"/>
      <c r="ARN562" s="115"/>
      <c r="ARO562" s="115"/>
      <c r="ARP562" s="115"/>
      <c r="ARQ562" s="115"/>
      <c r="ARR562" s="115"/>
      <c r="ARS562" s="115"/>
      <c r="ART562" s="115"/>
      <c r="ARU562" s="115"/>
      <c r="ARV562" s="115"/>
      <c r="ARW562" s="115"/>
      <c r="ARX562" s="115"/>
      <c r="ARY562" s="115"/>
      <c r="ARZ562" s="115"/>
      <c r="ASA562" s="115"/>
      <c r="ASB562" s="115"/>
      <c r="ASC562" s="115"/>
      <c r="ASD562" s="115"/>
      <c r="ASE562" s="115"/>
      <c r="ASF562" s="115"/>
      <c r="ASG562" s="115"/>
      <c r="ASH562" s="115"/>
      <c r="ASI562" s="115"/>
      <c r="ASJ562" s="115"/>
      <c r="ASK562" s="115"/>
      <c r="ASL562" s="115"/>
      <c r="ASM562" s="115"/>
      <c r="ASN562" s="115"/>
      <c r="ASO562" s="115"/>
      <c r="ASP562" s="115"/>
      <c r="ASQ562" s="115"/>
      <c r="ASR562" s="115"/>
      <c r="ASS562" s="115"/>
      <c r="AST562" s="115"/>
      <c r="ASU562" s="115"/>
      <c r="ASV562" s="115"/>
      <c r="ASW562" s="115"/>
      <c r="ASX562" s="115"/>
      <c r="ASY562" s="115"/>
      <c r="ASZ562" s="115"/>
      <c r="ATA562" s="115"/>
      <c r="ATB562" s="115"/>
      <c r="ATC562" s="115"/>
      <c r="ATD562" s="115"/>
      <c r="ATE562" s="115"/>
      <c r="ATF562" s="115"/>
      <c r="ATG562" s="115"/>
      <c r="ATH562" s="115"/>
      <c r="ATI562" s="115"/>
      <c r="ATJ562" s="115"/>
      <c r="ATK562" s="115"/>
      <c r="ATL562" s="115"/>
      <c r="ATM562" s="115"/>
      <c r="ATN562" s="115"/>
      <c r="ATO562" s="115"/>
      <c r="ATP562" s="115"/>
      <c r="ATQ562" s="115"/>
      <c r="ATR562" s="115"/>
      <c r="ATS562" s="115"/>
      <c r="ATT562" s="115"/>
      <c r="ATU562" s="115"/>
      <c r="ATV562" s="115"/>
      <c r="ATW562" s="115"/>
      <c r="ATX562" s="115"/>
      <c r="ATY562" s="115"/>
      <c r="ATZ562" s="115"/>
      <c r="AUA562" s="115"/>
      <c r="AUB562" s="115"/>
      <c r="AUC562" s="115"/>
      <c r="AUD562" s="115"/>
      <c r="AUE562" s="115"/>
      <c r="AUF562" s="115"/>
      <c r="AUG562" s="115"/>
      <c r="AUH562" s="115"/>
      <c r="AUI562" s="115"/>
      <c r="AUJ562" s="115"/>
      <c r="AUK562" s="115"/>
      <c r="AUL562" s="115"/>
      <c r="AUM562" s="115"/>
      <c r="AUN562" s="115"/>
      <c r="AUO562" s="115"/>
      <c r="AUP562" s="115"/>
      <c r="AUQ562" s="115"/>
      <c r="AUR562" s="115"/>
      <c r="AUS562" s="115"/>
      <c r="AUT562" s="115"/>
      <c r="AUU562" s="115"/>
      <c r="AUV562" s="115"/>
      <c r="AUW562" s="115"/>
      <c r="AUX562" s="115"/>
      <c r="AUY562" s="115"/>
      <c r="AUZ562" s="115"/>
      <c r="AVA562" s="115"/>
      <c r="AVB562" s="115"/>
      <c r="AVC562" s="115"/>
      <c r="AVD562" s="115"/>
      <c r="AVE562" s="115"/>
      <c r="AVF562" s="115"/>
      <c r="AVG562" s="115"/>
      <c r="AVH562" s="115"/>
      <c r="AVI562" s="115"/>
      <c r="AVJ562" s="115"/>
      <c r="AVK562" s="115"/>
      <c r="AVL562" s="115"/>
      <c r="AVM562" s="115"/>
      <c r="AVN562" s="115"/>
      <c r="AVO562" s="115"/>
      <c r="AVP562" s="115"/>
      <c r="AVQ562" s="115"/>
      <c r="AVR562" s="115"/>
      <c r="AVS562" s="115"/>
      <c r="AVT562" s="115"/>
      <c r="AVU562" s="115"/>
      <c r="AVV562" s="115"/>
      <c r="AVW562" s="115"/>
    </row>
    <row r="563" spans="1:1271" s="70" customFormat="1" ht="24">
      <c r="A563" s="42" t="s">
        <v>208</v>
      </c>
      <c r="B563" s="135"/>
      <c r="C563" s="124" t="s">
        <v>104</v>
      </c>
      <c r="D563" s="184"/>
      <c r="E563" s="185"/>
      <c r="F563" s="125"/>
      <c r="G563" s="125"/>
      <c r="H563" s="125"/>
      <c r="I563" s="126"/>
      <c r="J563" s="126"/>
      <c r="K563" s="126"/>
      <c r="L563" s="111" t="s">
        <v>206</v>
      </c>
      <c r="M563" s="111" t="s">
        <v>206</v>
      </c>
      <c r="N563" s="111" t="s">
        <v>206</v>
      </c>
      <c r="O563" s="125">
        <f t="shared" ref="O563:T563" si="3257">O535+O551</f>
        <v>5254707</v>
      </c>
      <c r="P563" s="125">
        <f t="shared" si="3257"/>
        <v>5467881</v>
      </c>
      <c r="Q563" s="125">
        <f t="shared" si="3257"/>
        <v>5467881</v>
      </c>
      <c r="R563" s="125">
        <f t="shared" si="3257"/>
        <v>5312540.0999999996</v>
      </c>
      <c r="S563" s="125">
        <f t="shared" si="3257"/>
        <v>5370959.0999999996</v>
      </c>
      <c r="T563" s="125">
        <f t="shared" si="3257"/>
        <v>5370959.0999999996</v>
      </c>
      <c r="U563" s="111" t="s">
        <v>206</v>
      </c>
      <c r="V563" s="111" t="s">
        <v>206</v>
      </c>
      <c r="W563" s="111" t="s">
        <v>206</v>
      </c>
      <c r="X563" s="111" t="s">
        <v>206</v>
      </c>
      <c r="Y563" s="111" t="s">
        <v>206</v>
      </c>
      <c r="Z563" s="111" t="s">
        <v>206</v>
      </c>
      <c r="AA563" s="111" t="s">
        <v>206</v>
      </c>
      <c r="AB563" s="111" t="s">
        <v>206</v>
      </c>
      <c r="AC563" s="111" t="s">
        <v>206</v>
      </c>
      <c r="AD563" s="111" t="s">
        <v>206</v>
      </c>
      <c r="AE563" s="111" t="s">
        <v>206</v>
      </c>
      <c r="AF563" s="111" t="s">
        <v>206</v>
      </c>
      <c r="AG563" s="111" t="s">
        <v>206</v>
      </c>
      <c r="AH563" s="111" t="s">
        <v>206</v>
      </c>
      <c r="AI563" s="111" t="s">
        <v>206</v>
      </c>
      <c r="AJ563" s="125">
        <f t="shared" ref="AJ563:AO563" si="3258">AJ535+AJ551</f>
        <v>23730326</v>
      </c>
      <c r="AK563" s="125">
        <f t="shared" si="3258"/>
        <v>24694103</v>
      </c>
      <c r="AL563" s="125">
        <f t="shared" si="3258"/>
        <v>24694103</v>
      </c>
      <c r="AM563" s="125">
        <f t="shared" si="3258"/>
        <v>23183679.100000001</v>
      </c>
      <c r="AN563" s="125">
        <f t="shared" si="3258"/>
        <v>23437515.100000001</v>
      </c>
      <c r="AO563" s="125">
        <f t="shared" si="3258"/>
        <v>23437515.100000001</v>
      </c>
      <c r="AP563" s="111" t="s">
        <v>206</v>
      </c>
      <c r="AQ563" s="111" t="s">
        <v>206</v>
      </c>
      <c r="AR563" s="111" t="s">
        <v>206</v>
      </c>
      <c r="AS563" s="111" t="s">
        <v>206</v>
      </c>
      <c r="AT563" s="111" t="s">
        <v>206</v>
      </c>
      <c r="AU563" s="111" t="s">
        <v>206</v>
      </c>
      <c r="AV563" s="111" t="s">
        <v>206</v>
      </c>
      <c r="AW563" s="111" t="s">
        <v>206</v>
      </c>
      <c r="AX563" s="111" t="s">
        <v>206</v>
      </c>
      <c r="AY563" s="111" t="s">
        <v>206</v>
      </c>
      <c r="AZ563" s="111" t="s">
        <v>206</v>
      </c>
      <c r="BA563" s="111" t="s">
        <v>206</v>
      </c>
      <c r="BB563" s="111" t="s">
        <v>206</v>
      </c>
      <c r="BC563" s="111" t="s">
        <v>206</v>
      </c>
      <c r="BD563" s="111" t="s">
        <v>206</v>
      </c>
      <c r="BE563" s="125">
        <f t="shared" ref="BE563:BJ563" si="3259">BE535+BE551</f>
        <v>12782940</v>
      </c>
      <c r="BF563" s="125">
        <f t="shared" si="3259"/>
        <v>13301268</v>
      </c>
      <c r="BG563" s="125">
        <f t="shared" si="3259"/>
        <v>13301268</v>
      </c>
      <c r="BH563" s="125">
        <f t="shared" si="3259"/>
        <v>13436873.640000001</v>
      </c>
      <c r="BI563" s="125">
        <f t="shared" si="3259"/>
        <v>13576805.640000001</v>
      </c>
      <c r="BJ563" s="125">
        <f t="shared" si="3259"/>
        <v>13576805.640000001</v>
      </c>
      <c r="BK563" s="111" t="s">
        <v>206</v>
      </c>
      <c r="BL563" s="111" t="s">
        <v>206</v>
      </c>
      <c r="BM563" s="111" t="s">
        <v>206</v>
      </c>
      <c r="BN563" s="111" t="s">
        <v>206</v>
      </c>
      <c r="BO563" s="111" t="s">
        <v>206</v>
      </c>
      <c r="BP563" s="111" t="s">
        <v>206</v>
      </c>
      <c r="BQ563" s="111" t="s">
        <v>206</v>
      </c>
      <c r="BR563" s="111" t="s">
        <v>206</v>
      </c>
      <c r="BS563" s="111" t="s">
        <v>206</v>
      </c>
      <c r="BT563" s="111" t="s">
        <v>206</v>
      </c>
      <c r="BU563" s="111" t="s">
        <v>206</v>
      </c>
      <c r="BV563" s="111" t="s">
        <v>206</v>
      </c>
      <c r="BW563" s="111" t="s">
        <v>206</v>
      </c>
      <c r="BX563" s="111" t="s">
        <v>206</v>
      </c>
      <c r="BY563" s="111" t="s">
        <v>206</v>
      </c>
      <c r="BZ563" s="125">
        <f t="shared" ref="BZ563:CE563" si="3260">BZ535+BZ551</f>
        <v>0</v>
      </c>
      <c r="CA563" s="125">
        <f t="shared" si="3260"/>
        <v>0</v>
      </c>
      <c r="CB563" s="125">
        <f t="shared" si="3260"/>
        <v>0</v>
      </c>
      <c r="CC563" s="125">
        <f t="shared" si="3260"/>
        <v>0</v>
      </c>
      <c r="CD563" s="125">
        <f t="shared" si="3260"/>
        <v>0</v>
      </c>
      <c r="CE563" s="125">
        <f t="shared" si="3260"/>
        <v>0</v>
      </c>
      <c r="CF563" s="111" t="s">
        <v>206</v>
      </c>
      <c r="CG563" s="111" t="s">
        <v>206</v>
      </c>
      <c r="CH563" s="111" t="s">
        <v>206</v>
      </c>
      <c r="CI563" s="111" t="s">
        <v>206</v>
      </c>
      <c r="CJ563" s="111" t="s">
        <v>206</v>
      </c>
      <c r="CK563" s="111" t="s">
        <v>206</v>
      </c>
      <c r="CL563" s="111" t="s">
        <v>206</v>
      </c>
      <c r="CM563" s="111" t="s">
        <v>206</v>
      </c>
      <c r="CN563" s="111" t="s">
        <v>206</v>
      </c>
      <c r="CO563" s="111" t="s">
        <v>206</v>
      </c>
      <c r="CP563" s="111" t="s">
        <v>206</v>
      </c>
      <c r="CQ563" s="111" t="s">
        <v>206</v>
      </c>
      <c r="CR563" s="111" t="s">
        <v>206</v>
      </c>
      <c r="CS563" s="111" t="s">
        <v>206</v>
      </c>
      <c r="CT563" s="111" t="s">
        <v>206</v>
      </c>
      <c r="CU563" s="125">
        <f t="shared" ref="CU563:CZ563" si="3261">CU535+CU551</f>
        <v>6067265</v>
      </c>
      <c r="CV563" s="125">
        <f t="shared" si="3261"/>
        <v>6313283</v>
      </c>
      <c r="CW563" s="125">
        <f t="shared" si="3261"/>
        <v>6313283</v>
      </c>
      <c r="CX563" s="125">
        <f t="shared" si="3261"/>
        <v>6358738.3399999999</v>
      </c>
      <c r="CY563" s="125">
        <f t="shared" si="3261"/>
        <v>6425155.3399999999</v>
      </c>
      <c r="CZ563" s="125">
        <f t="shared" si="3261"/>
        <v>6425155.3399999999</v>
      </c>
      <c r="DA563" s="111" t="s">
        <v>206</v>
      </c>
      <c r="DB563" s="111" t="s">
        <v>206</v>
      </c>
      <c r="DC563" s="111" t="s">
        <v>206</v>
      </c>
      <c r="DD563" s="111" t="s">
        <v>206</v>
      </c>
      <c r="DE563" s="111" t="s">
        <v>206</v>
      </c>
      <c r="DF563" s="111" t="s">
        <v>206</v>
      </c>
      <c r="DG563" s="111" t="s">
        <v>206</v>
      </c>
      <c r="DH563" s="111" t="s">
        <v>206</v>
      </c>
      <c r="DI563" s="111" t="s">
        <v>206</v>
      </c>
      <c r="DJ563" s="111" t="s">
        <v>206</v>
      </c>
      <c r="DK563" s="111" t="s">
        <v>206</v>
      </c>
      <c r="DL563" s="111" t="s">
        <v>206</v>
      </c>
      <c r="DM563" s="111" t="s">
        <v>206</v>
      </c>
      <c r="DN563" s="111" t="s">
        <v>206</v>
      </c>
      <c r="DO563" s="111" t="s">
        <v>206</v>
      </c>
      <c r="DP563" s="125">
        <f t="shared" ref="DP563:DU563" si="3262">DP535+DP551</f>
        <v>6993565</v>
      </c>
      <c r="DQ563" s="125">
        <f t="shared" si="3262"/>
        <v>7277143</v>
      </c>
      <c r="DR563" s="125">
        <f t="shared" si="3262"/>
        <v>7277143</v>
      </c>
      <c r="DS563" s="125">
        <f t="shared" si="3262"/>
        <v>7270562.7999999998</v>
      </c>
      <c r="DT563" s="125">
        <f t="shared" si="3262"/>
        <v>7347119.7999999998</v>
      </c>
      <c r="DU563" s="125">
        <f t="shared" si="3262"/>
        <v>7347119.7999999998</v>
      </c>
      <c r="DV563" s="111" t="s">
        <v>206</v>
      </c>
      <c r="DW563" s="111" t="s">
        <v>206</v>
      </c>
      <c r="DX563" s="111" t="s">
        <v>206</v>
      </c>
      <c r="DY563" s="111" t="s">
        <v>206</v>
      </c>
      <c r="DZ563" s="111" t="s">
        <v>206</v>
      </c>
      <c r="EA563" s="111" t="s">
        <v>206</v>
      </c>
      <c r="EB563" s="111" t="s">
        <v>206</v>
      </c>
      <c r="EC563" s="111" t="s">
        <v>206</v>
      </c>
      <c r="ED563" s="111" t="s">
        <v>206</v>
      </c>
      <c r="EE563" s="111" t="s">
        <v>206</v>
      </c>
      <c r="EF563" s="111" t="s">
        <v>206</v>
      </c>
      <c r="EG563" s="111" t="s">
        <v>206</v>
      </c>
      <c r="EH563" s="111" t="s">
        <v>206</v>
      </c>
      <c r="EI563" s="111" t="s">
        <v>206</v>
      </c>
      <c r="EJ563" s="111" t="s">
        <v>206</v>
      </c>
      <c r="EK563" s="125">
        <f t="shared" ref="EK563:EP563" si="3263">EK535+EK551</f>
        <v>5843400</v>
      </c>
      <c r="EL563" s="125">
        <f t="shared" si="3263"/>
        <v>6081950</v>
      </c>
      <c r="EM563" s="125">
        <f t="shared" si="3263"/>
        <v>6081950</v>
      </c>
      <c r="EN563" s="125">
        <f t="shared" si="3263"/>
        <v>3926301</v>
      </c>
      <c r="EO563" s="125">
        <f t="shared" si="3263"/>
        <v>3979401</v>
      </c>
      <c r="EP563" s="125">
        <f t="shared" si="3263"/>
        <v>3979401</v>
      </c>
      <c r="EQ563" s="111" t="s">
        <v>206</v>
      </c>
      <c r="ER563" s="111" t="s">
        <v>206</v>
      </c>
      <c r="ES563" s="111" t="s">
        <v>206</v>
      </c>
      <c r="ET563" s="111" t="s">
        <v>206</v>
      </c>
      <c r="EU563" s="111" t="s">
        <v>206</v>
      </c>
      <c r="EV563" s="111" t="s">
        <v>206</v>
      </c>
      <c r="EW563" s="111" t="s">
        <v>206</v>
      </c>
      <c r="EX563" s="111" t="s">
        <v>206</v>
      </c>
      <c r="EY563" s="111" t="s">
        <v>206</v>
      </c>
      <c r="EZ563" s="111" t="s">
        <v>206</v>
      </c>
      <c r="FA563" s="111" t="s">
        <v>206</v>
      </c>
      <c r="FB563" s="111" t="s">
        <v>206</v>
      </c>
      <c r="FC563" s="111" t="s">
        <v>206</v>
      </c>
      <c r="FD563" s="111" t="s">
        <v>206</v>
      </c>
      <c r="FE563" s="111" t="s">
        <v>206</v>
      </c>
      <c r="FF563" s="125">
        <f t="shared" ref="FF563:FK563" si="3264">FF535+FF551</f>
        <v>7905218</v>
      </c>
      <c r="FG563" s="125">
        <f t="shared" si="3264"/>
        <v>8225918</v>
      </c>
      <c r="FH563" s="125">
        <f t="shared" si="3264"/>
        <v>8225918</v>
      </c>
      <c r="FI563" s="125">
        <f t="shared" si="3264"/>
        <v>8344207.2699999996</v>
      </c>
      <c r="FJ563" s="125">
        <f t="shared" si="3264"/>
        <v>8432089.2699999996</v>
      </c>
      <c r="FK563" s="125">
        <f t="shared" si="3264"/>
        <v>8432089.2699999996</v>
      </c>
      <c r="FL563" s="111" t="s">
        <v>206</v>
      </c>
      <c r="FM563" s="111" t="s">
        <v>206</v>
      </c>
      <c r="FN563" s="111" t="s">
        <v>206</v>
      </c>
      <c r="FO563" s="111" t="s">
        <v>206</v>
      </c>
      <c r="FP563" s="111" t="s">
        <v>206</v>
      </c>
      <c r="FQ563" s="111" t="s">
        <v>206</v>
      </c>
      <c r="FR563" s="111" t="s">
        <v>206</v>
      </c>
      <c r="FS563" s="111" t="s">
        <v>206</v>
      </c>
      <c r="FT563" s="111" t="s">
        <v>206</v>
      </c>
      <c r="FU563" s="111" t="s">
        <v>206</v>
      </c>
      <c r="FV563" s="111" t="s">
        <v>206</v>
      </c>
      <c r="FW563" s="111" t="s">
        <v>206</v>
      </c>
      <c r="FX563" s="111" t="s">
        <v>206</v>
      </c>
      <c r="FY563" s="111" t="s">
        <v>206</v>
      </c>
      <c r="FZ563" s="111" t="s">
        <v>206</v>
      </c>
      <c r="GA563" s="125">
        <f t="shared" ref="GA563:GF563" si="3265">GA535+GA551</f>
        <v>0</v>
      </c>
      <c r="GB563" s="125">
        <f t="shared" si="3265"/>
        <v>0</v>
      </c>
      <c r="GC563" s="125">
        <f t="shared" si="3265"/>
        <v>0</v>
      </c>
      <c r="GD563" s="125">
        <f t="shared" si="3265"/>
        <v>0</v>
      </c>
      <c r="GE563" s="125">
        <f t="shared" si="3265"/>
        <v>0</v>
      </c>
      <c r="GF563" s="125">
        <f t="shared" si="3265"/>
        <v>0</v>
      </c>
      <c r="GG563" s="111" t="s">
        <v>206</v>
      </c>
      <c r="GH563" s="111" t="s">
        <v>206</v>
      </c>
      <c r="GI563" s="111" t="s">
        <v>206</v>
      </c>
      <c r="GJ563" s="111" t="s">
        <v>206</v>
      </c>
      <c r="GK563" s="111" t="s">
        <v>206</v>
      </c>
      <c r="GL563" s="111" t="s">
        <v>206</v>
      </c>
      <c r="GM563" s="111" t="s">
        <v>206</v>
      </c>
      <c r="GN563" s="111" t="s">
        <v>206</v>
      </c>
      <c r="GO563" s="111" t="s">
        <v>206</v>
      </c>
      <c r="GP563" s="111" t="s">
        <v>206</v>
      </c>
      <c r="GQ563" s="111" t="s">
        <v>206</v>
      </c>
      <c r="GR563" s="111" t="s">
        <v>206</v>
      </c>
      <c r="GS563" s="111" t="s">
        <v>206</v>
      </c>
      <c r="GT563" s="111" t="s">
        <v>206</v>
      </c>
      <c r="GU563" s="111" t="s">
        <v>206</v>
      </c>
      <c r="GV563" s="125">
        <f t="shared" ref="GV563:HA563" si="3266">GV535+GV551</f>
        <v>5604115</v>
      </c>
      <c r="GW563" s="125">
        <f t="shared" si="3266"/>
        <v>5831353</v>
      </c>
      <c r="GX563" s="125">
        <f t="shared" si="3266"/>
        <v>5831353</v>
      </c>
      <c r="GY563" s="125">
        <f t="shared" si="3266"/>
        <v>5955704.4400000004</v>
      </c>
      <c r="GZ563" s="125">
        <f t="shared" si="3266"/>
        <v>6017051.4400000004</v>
      </c>
      <c r="HA563" s="125">
        <f t="shared" si="3266"/>
        <v>6017051.4400000004</v>
      </c>
      <c r="HB563" s="111" t="s">
        <v>206</v>
      </c>
      <c r="HC563" s="111" t="s">
        <v>206</v>
      </c>
      <c r="HD563" s="111" t="s">
        <v>206</v>
      </c>
      <c r="HE563" s="111" t="s">
        <v>206</v>
      </c>
      <c r="HF563" s="111" t="s">
        <v>206</v>
      </c>
      <c r="HG563" s="111" t="s">
        <v>206</v>
      </c>
      <c r="HH563" s="111" t="s">
        <v>206</v>
      </c>
      <c r="HI563" s="111" t="s">
        <v>206</v>
      </c>
      <c r="HJ563" s="111" t="s">
        <v>206</v>
      </c>
      <c r="HK563" s="111" t="s">
        <v>206</v>
      </c>
      <c r="HL563" s="111" t="s">
        <v>206</v>
      </c>
      <c r="HM563" s="111" t="s">
        <v>206</v>
      </c>
      <c r="HN563" s="111" t="s">
        <v>206</v>
      </c>
      <c r="HO563" s="111" t="s">
        <v>206</v>
      </c>
      <c r="HP563" s="111" t="s">
        <v>206</v>
      </c>
      <c r="HQ563" s="125">
        <f t="shared" ref="HQ563:HV563" si="3267">HQ535+HQ551</f>
        <v>17990137</v>
      </c>
      <c r="HR563" s="125">
        <f t="shared" si="3267"/>
        <v>18720839</v>
      </c>
      <c r="HS563" s="125">
        <f t="shared" si="3267"/>
        <v>18720839</v>
      </c>
      <c r="HT563" s="125">
        <f t="shared" si="3267"/>
        <v>17594830.190000001</v>
      </c>
      <c r="HU563" s="125">
        <f t="shared" si="3267"/>
        <v>17788519.190000001</v>
      </c>
      <c r="HV563" s="125">
        <f t="shared" si="3267"/>
        <v>17788519.190000001</v>
      </c>
      <c r="HW563" s="111" t="s">
        <v>206</v>
      </c>
      <c r="HX563" s="111" t="s">
        <v>206</v>
      </c>
      <c r="HY563" s="111" t="s">
        <v>206</v>
      </c>
      <c r="HZ563" s="111" t="s">
        <v>206</v>
      </c>
      <c r="IA563" s="111" t="s">
        <v>206</v>
      </c>
      <c r="IB563" s="111" t="s">
        <v>206</v>
      </c>
      <c r="IC563" s="111" t="s">
        <v>206</v>
      </c>
      <c r="ID563" s="111" t="s">
        <v>206</v>
      </c>
      <c r="IE563" s="111" t="s">
        <v>206</v>
      </c>
      <c r="IF563" s="111" t="s">
        <v>206</v>
      </c>
      <c r="IG563" s="111" t="s">
        <v>206</v>
      </c>
      <c r="IH563" s="111" t="s">
        <v>206</v>
      </c>
      <c r="II563" s="111" t="s">
        <v>206</v>
      </c>
      <c r="IJ563" s="111" t="s">
        <v>206</v>
      </c>
      <c r="IK563" s="111" t="s">
        <v>206</v>
      </c>
      <c r="IL563" s="125">
        <f t="shared" ref="IL563:IQ563" si="3268">IL535+IL551</f>
        <v>7873550</v>
      </c>
      <c r="IM563" s="125">
        <f t="shared" si="3268"/>
        <v>8192810</v>
      </c>
      <c r="IN563" s="125">
        <f t="shared" si="3268"/>
        <v>8192810</v>
      </c>
      <c r="IO563" s="125">
        <f t="shared" si="3268"/>
        <v>8269078.5499999998</v>
      </c>
      <c r="IP563" s="125">
        <f t="shared" si="3268"/>
        <v>8355268.5499999998</v>
      </c>
      <c r="IQ563" s="125">
        <f t="shared" si="3268"/>
        <v>8355268.5499999998</v>
      </c>
      <c r="IR563" s="111" t="s">
        <v>206</v>
      </c>
      <c r="IS563" s="111" t="s">
        <v>206</v>
      </c>
      <c r="IT563" s="111" t="s">
        <v>206</v>
      </c>
      <c r="IU563" s="111" t="s">
        <v>206</v>
      </c>
      <c r="IV563" s="111" t="s">
        <v>206</v>
      </c>
      <c r="IW563" s="111" t="s">
        <v>206</v>
      </c>
      <c r="IX563" s="111" t="s">
        <v>206</v>
      </c>
      <c r="IY563" s="111" t="s">
        <v>206</v>
      </c>
      <c r="IZ563" s="111" t="s">
        <v>206</v>
      </c>
      <c r="JA563" s="111" t="s">
        <v>206</v>
      </c>
      <c r="JB563" s="111" t="s">
        <v>206</v>
      </c>
      <c r="JC563" s="111" t="s">
        <v>206</v>
      </c>
      <c r="JD563" s="111" t="s">
        <v>206</v>
      </c>
      <c r="JE563" s="111" t="s">
        <v>206</v>
      </c>
      <c r="JF563" s="111" t="s">
        <v>206</v>
      </c>
      <c r="JG563" s="125">
        <f t="shared" ref="JG563:JL563" si="3269">JG535+JG551</f>
        <v>6194004</v>
      </c>
      <c r="JH563" s="125">
        <f t="shared" si="3269"/>
        <v>6446867</v>
      </c>
      <c r="JI563" s="125">
        <f t="shared" si="3269"/>
        <v>6446867</v>
      </c>
      <c r="JJ563" s="125">
        <f t="shared" si="3269"/>
        <v>4186702.98</v>
      </c>
      <c r="JK563" s="125">
        <f t="shared" si="3269"/>
        <v>4242988.9800000004</v>
      </c>
      <c r="JL563" s="125">
        <f t="shared" si="3269"/>
        <v>4242988.9800000004</v>
      </c>
      <c r="JM563" s="111" t="s">
        <v>206</v>
      </c>
      <c r="JN563" s="111" t="s">
        <v>206</v>
      </c>
      <c r="JO563" s="111" t="s">
        <v>206</v>
      </c>
      <c r="JP563" s="111" t="s">
        <v>206</v>
      </c>
      <c r="JQ563" s="111" t="s">
        <v>206</v>
      </c>
      <c r="JR563" s="111" t="s">
        <v>206</v>
      </c>
      <c r="JS563" s="111" t="s">
        <v>206</v>
      </c>
      <c r="JT563" s="111" t="s">
        <v>206</v>
      </c>
      <c r="JU563" s="111" t="s">
        <v>206</v>
      </c>
      <c r="JV563" s="111" t="s">
        <v>206</v>
      </c>
      <c r="JW563" s="111" t="s">
        <v>206</v>
      </c>
      <c r="JX563" s="111" t="s">
        <v>206</v>
      </c>
      <c r="JY563" s="111" t="s">
        <v>206</v>
      </c>
      <c r="JZ563" s="111" t="s">
        <v>206</v>
      </c>
      <c r="KA563" s="111" t="s">
        <v>206</v>
      </c>
      <c r="KB563" s="125">
        <f t="shared" ref="KB563:KG563" si="3270">KB535+KB551</f>
        <v>11303088</v>
      </c>
      <c r="KC563" s="125">
        <f t="shared" si="3270"/>
        <v>11761624</v>
      </c>
      <c r="KD563" s="125">
        <f t="shared" si="3270"/>
        <v>11761624</v>
      </c>
      <c r="KE563" s="125">
        <f t="shared" si="3270"/>
        <v>11749877.439999999</v>
      </c>
      <c r="KF563" s="125">
        <f t="shared" si="3270"/>
        <v>11875453.439999999</v>
      </c>
      <c r="KG563" s="125">
        <f t="shared" si="3270"/>
        <v>11875453.439999999</v>
      </c>
      <c r="KH563" s="111" t="s">
        <v>206</v>
      </c>
      <c r="KI563" s="111" t="s">
        <v>206</v>
      </c>
      <c r="KJ563" s="111" t="s">
        <v>206</v>
      </c>
      <c r="KK563" s="111" t="s">
        <v>206</v>
      </c>
      <c r="KL563" s="111" t="s">
        <v>206</v>
      </c>
      <c r="KM563" s="111" t="s">
        <v>206</v>
      </c>
      <c r="KN563" s="111" t="s">
        <v>206</v>
      </c>
      <c r="KO563" s="111" t="s">
        <v>206</v>
      </c>
      <c r="KP563" s="111" t="s">
        <v>206</v>
      </c>
      <c r="KQ563" s="111" t="s">
        <v>206</v>
      </c>
      <c r="KR563" s="111" t="s">
        <v>206</v>
      </c>
      <c r="KS563" s="111" t="s">
        <v>206</v>
      </c>
      <c r="KT563" s="111" t="s">
        <v>206</v>
      </c>
      <c r="KU563" s="111" t="s">
        <v>206</v>
      </c>
      <c r="KV563" s="111" t="s">
        <v>206</v>
      </c>
      <c r="KW563" s="125">
        <f t="shared" ref="KW563:LB563" si="3271">KW535+KW551</f>
        <v>15006206</v>
      </c>
      <c r="KX563" s="125">
        <f t="shared" si="3271"/>
        <v>15614938</v>
      </c>
      <c r="KY563" s="125">
        <f t="shared" si="3271"/>
        <v>15614938</v>
      </c>
      <c r="KZ563" s="125">
        <f t="shared" si="3271"/>
        <v>15688813.98</v>
      </c>
      <c r="LA563" s="125">
        <f t="shared" si="3271"/>
        <v>15855275.98</v>
      </c>
      <c r="LB563" s="125">
        <f t="shared" si="3271"/>
        <v>15855275.98</v>
      </c>
      <c r="LC563" s="111" t="s">
        <v>206</v>
      </c>
      <c r="LD563" s="111" t="s">
        <v>206</v>
      </c>
      <c r="LE563" s="111" t="s">
        <v>206</v>
      </c>
      <c r="LF563" s="111" t="s">
        <v>206</v>
      </c>
      <c r="LG563" s="111" t="s">
        <v>206</v>
      </c>
      <c r="LH563" s="111" t="s">
        <v>206</v>
      </c>
      <c r="LI563" s="111" t="s">
        <v>206</v>
      </c>
      <c r="LJ563" s="111" t="s">
        <v>206</v>
      </c>
      <c r="LK563" s="111" t="s">
        <v>206</v>
      </c>
      <c r="LL563" s="111" t="s">
        <v>206</v>
      </c>
      <c r="LM563" s="111" t="s">
        <v>206</v>
      </c>
      <c r="LN563" s="111" t="s">
        <v>206</v>
      </c>
      <c r="LO563" s="111" t="s">
        <v>206</v>
      </c>
      <c r="LP563" s="111" t="s">
        <v>206</v>
      </c>
      <c r="LQ563" s="111" t="s">
        <v>206</v>
      </c>
      <c r="LR563" s="125">
        <f t="shared" ref="LR563:LW563" si="3272">LR535+LR551</f>
        <v>5126318</v>
      </c>
      <c r="LS563" s="125">
        <f t="shared" si="3272"/>
        <v>5334338</v>
      </c>
      <c r="LT563" s="125">
        <f t="shared" si="3272"/>
        <v>5334338</v>
      </c>
      <c r="LU563" s="125">
        <f t="shared" si="3272"/>
        <v>5348231.6900000004</v>
      </c>
      <c r="LV563" s="125">
        <f t="shared" si="3272"/>
        <v>5405693.6900000004</v>
      </c>
      <c r="LW563" s="125">
        <f t="shared" si="3272"/>
        <v>5405693.6900000004</v>
      </c>
      <c r="LX563" s="111" t="s">
        <v>206</v>
      </c>
      <c r="LY563" s="111" t="s">
        <v>206</v>
      </c>
      <c r="LZ563" s="111" t="s">
        <v>206</v>
      </c>
      <c r="MA563" s="111" t="s">
        <v>206</v>
      </c>
      <c r="MB563" s="111" t="s">
        <v>206</v>
      </c>
      <c r="MC563" s="111" t="s">
        <v>206</v>
      </c>
      <c r="MD563" s="111" t="s">
        <v>206</v>
      </c>
      <c r="ME563" s="111" t="s">
        <v>206</v>
      </c>
      <c r="MF563" s="111" t="s">
        <v>206</v>
      </c>
      <c r="MG563" s="111" t="s">
        <v>206</v>
      </c>
      <c r="MH563" s="111" t="s">
        <v>206</v>
      </c>
      <c r="MI563" s="111" t="s">
        <v>206</v>
      </c>
      <c r="MJ563" s="111" t="s">
        <v>206</v>
      </c>
      <c r="MK563" s="111" t="s">
        <v>206</v>
      </c>
      <c r="ML563" s="111" t="s">
        <v>206</v>
      </c>
      <c r="MM563" s="125">
        <f t="shared" ref="MM563:MR563" si="3273">MM535+MM551</f>
        <v>8467317</v>
      </c>
      <c r="MN563" s="125">
        <f t="shared" si="3273"/>
        <v>8810815</v>
      </c>
      <c r="MO563" s="125">
        <f t="shared" si="3273"/>
        <v>8810815</v>
      </c>
      <c r="MP563" s="125">
        <f t="shared" si="3273"/>
        <v>8884131.7899999991</v>
      </c>
      <c r="MQ563" s="125">
        <f t="shared" si="3273"/>
        <v>8978216.7899999991</v>
      </c>
      <c r="MR563" s="125">
        <f t="shared" si="3273"/>
        <v>8978216.7899999991</v>
      </c>
      <c r="MS563" s="111" t="s">
        <v>206</v>
      </c>
      <c r="MT563" s="111" t="s">
        <v>206</v>
      </c>
      <c r="MU563" s="111" t="s">
        <v>206</v>
      </c>
      <c r="MV563" s="111" t="s">
        <v>206</v>
      </c>
      <c r="MW563" s="111" t="s">
        <v>206</v>
      </c>
      <c r="MX563" s="111" t="s">
        <v>206</v>
      </c>
      <c r="MY563" s="111" t="s">
        <v>206</v>
      </c>
      <c r="MZ563" s="111" t="s">
        <v>206</v>
      </c>
      <c r="NA563" s="111" t="s">
        <v>206</v>
      </c>
      <c r="NB563" s="111" t="s">
        <v>206</v>
      </c>
      <c r="NC563" s="111" t="s">
        <v>206</v>
      </c>
      <c r="ND563" s="111" t="s">
        <v>206</v>
      </c>
      <c r="NE563" s="111" t="s">
        <v>206</v>
      </c>
      <c r="NF563" s="111" t="s">
        <v>206</v>
      </c>
      <c r="NG563" s="111" t="s">
        <v>206</v>
      </c>
      <c r="NH563" s="125">
        <f t="shared" ref="NH563:NM563" si="3274">NH535+NH551</f>
        <v>14016716</v>
      </c>
      <c r="NI563" s="125">
        <f t="shared" si="3274"/>
        <v>14585268</v>
      </c>
      <c r="NJ563" s="125">
        <f t="shared" si="3274"/>
        <v>14585268</v>
      </c>
      <c r="NK563" s="125">
        <f t="shared" si="3274"/>
        <v>14626016.800000001</v>
      </c>
      <c r="NL563" s="125">
        <f t="shared" si="3274"/>
        <v>14781148.800000001</v>
      </c>
      <c r="NM563" s="125">
        <f t="shared" si="3274"/>
        <v>14781148.800000001</v>
      </c>
      <c r="NN563" s="111" t="s">
        <v>206</v>
      </c>
      <c r="NO563" s="111" t="s">
        <v>206</v>
      </c>
      <c r="NP563" s="111" t="s">
        <v>206</v>
      </c>
      <c r="NQ563" s="111" t="s">
        <v>206</v>
      </c>
      <c r="NR563" s="111" t="s">
        <v>206</v>
      </c>
      <c r="NS563" s="111" t="s">
        <v>206</v>
      </c>
      <c r="NT563" s="111" t="s">
        <v>206</v>
      </c>
      <c r="NU563" s="111" t="s">
        <v>206</v>
      </c>
      <c r="NV563" s="111" t="s">
        <v>206</v>
      </c>
      <c r="NW563" s="111" t="s">
        <v>206</v>
      </c>
      <c r="NX563" s="111" t="s">
        <v>206</v>
      </c>
      <c r="NY563" s="111" t="s">
        <v>206</v>
      </c>
      <c r="NZ563" s="111" t="s">
        <v>206</v>
      </c>
      <c r="OA563" s="111" t="s">
        <v>206</v>
      </c>
      <c r="OB563" s="111" t="s">
        <v>206</v>
      </c>
      <c r="OC563" s="125">
        <f t="shared" ref="OC563:OH563" si="3275">OC535+OC551</f>
        <v>7086195</v>
      </c>
      <c r="OD563" s="125">
        <f t="shared" si="3275"/>
        <v>7373529</v>
      </c>
      <c r="OE563" s="125">
        <f t="shared" si="3275"/>
        <v>7373529</v>
      </c>
      <c r="OF563" s="125">
        <f t="shared" si="3275"/>
        <v>7456980.4199999999</v>
      </c>
      <c r="OG563" s="125">
        <f t="shared" si="3275"/>
        <v>7534551.4199999999</v>
      </c>
      <c r="OH563" s="125">
        <f t="shared" si="3275"/>
        <v>7534551.4199999999</v>
      </c>
      <c r="OI563" s="111" t="s">
        <v>206</v>
      </c>
      <c r="OJ563" s="111" t="s">
        <v>206</v>
      </c>
      <c r="OK563" s="111" t="s">
        <v>206</v>
      </c>
      <c r="OL563" s="111" t="s">
        <v>206</v>
      </c>
      <c r="OM563" s="111" t="s">
        <v>206</v>
      </c>
      <c r="ON563" s="111" t="s">
        <v>206</v>
      </c>
      <c r="OO563" s="111" t="s">
        <v>206</v>
      </c>
      <c r="OP563" s="111" t="s">
        <v>206</v>
      </c>
      <c r="OQ563" s="111" t="s">
        <v>206</v>
      </c>
      <c r="OR563" s="111" t="s">
        <v>206</v>
      </c>
      <c r="OS563" s="111" t="s">
        <v>206</v>
      </c>
      <c r="OT563" s="111" t="s">
        <v>206</v>
      </c>
      <c r="OU563" s="111" t="s">
        <v>206</v>
      </c>
      <c r="OV563" s="111" t="s">
        <v>206</v>
      </c>
      <c r="OW563" s="111" t="s">
        <v>206</v>
      </c>
      <c r="OX563" s="125">
        <f t="shared" ref="OX563:PC563" si="3276">OX535+OX551</f>
        <v>11102460</v>
      </c>
      <c r="OY563" s="125">
        <f t="shared" si="3276"/>
        <v>11555705</v>
      </c>
      <c r="OZ563" s="125">
        <f t="shared" si="3276"/>
        <v>11555705</v>
      </c>
      <c r="PA563" s="125">
        <f t="shared" si="3276"/>
        <v>7557292.9500000002</v>
      </c>
      <c r="PB563" s="125">
        <f t="shared" si="3276"/>
        <v>7658182.9500000002</v>
      </c>
      <c r="PC563" s="125">
        <f t="shared" si="3276"/>
        <v>7658182.9500000002</v>
      </c>
      <c r="PD563" s="111" t="s">
        <v>206</v>
      </c>
      <c r="PE563" s="111" t="s">
        <v>206</v>
      </c>
      <c r="PF563" s="111" t="s">
        <v>206</v>
      </c>
      <c r="PG563" s="111" t="s">
        <v>206</v>
      </c>
      <c r="PH563" s="111" t="s">
        <v>206</v>
      </c>
      <c r="PI563" s="111" t="s">
        <v>206</v>
      </c>
      <c r="PJ563" s="111" t="s">
        <v>206</v>
      </c>
      <c r="PK563" s="111" t="s">
        <v>206</v>
      </c>
      <c r="PL563" s="111" t="s">
        <v>206</v>
      </c>
      <c r="PM563" s="111" t="s">
        <v>206</v>
      </c>
      <c r="PN563" s="111" t="s">
        <v>206</v>
      </c>
      <c r="PO563" s="111" t="s">
        <v>206</v>
      </c>
      <c r="PP563" s="111" t="s">
        <v>206</v>
      </c>
      <c r="PQ563" s="111" t="s">
        <v>206</v>
      </c>
      <c r="PR563" s="111" t="s">
        <v>206</v>
      </c>
      <c r="PS563" s="125">
        <f t="shared" ref="PS563:PX563" si="3277">PS535+PS551</f>
        <v>9987384</v>
      </c>
      <c r="PT563" s="125">
        <f t="shared" si="3277"/>
        <v>10392680</v>
      </c>
      <c r="PU563" s="125">
        <f t="shared" si="3277"/>
        <v>10392680</v>
      </c>
      <c r="PV563" s="125">
        <f t="shared" si="3277"/>
        <v>10284434.689999999</v>
      </c>
      <c r="PW563" s="125">
        <f t="shared" si="3277"/>
        <v>10396554.689999999</v>
      </c>
      <c r="PX563" s="125">
        <f t="shared" si="3277"/>
        <v>10396554.689999999</v>
      </c>
      <c r="PY563" s="111" t="s">
        <v>206</v>
      </c>
      <c r="PZ563" s="111" t="s">
        <v>206</v>
      </c>
      <c r="QA563" s="111" t="s">
        <v>206</v>
      </c>
      <c r="QB563" s="111" t="s">
        <v>206</v>
      </c>
      <c r="QC563" s="111" t="s">
        <v>206</v>
      </c>
      <c r="QD563" s="111" t="s">
        <v>206</v>
      </c>
      <c r="QE563" s="111" t="s">
        <v>206</v>
      </c>
      <c r="QF563" s="111" t="s">
        <v>206</v>
      </c>
      <c r="QG563" s="111" t="s">
        <v>206</v>
      </c>
      <c r="QH563" s="111" t="s">
        <v>206</v>
      </c>
      <c r="QI563" s="111" t="s">
        <v>206</v>
      </c>
      <c r="QJ563" s="111" t="s">
        <v>206</v>
      </c>
      <c r="QK563" s="111" t="s">
        <v>206</v>
      </c>
      <c r="QL563" s="111" t="s">
        <v>206</v>
      </c>
      <c r="QM563" s="111" t="s">
        <v>206</v>
      </c>
      <c r="QN563" s="125">
        <f t="shared" ref="QN563:QS563" si="3278">QN535+QN551</f>
        <v>12987230</v>
      </c>
      <c r="QO563" s="125">
        <f t="shared" si="3278"/>
        <v>13513986</v>
      </c>
      <c r="QP563" s="125">
        <f t="shared" si="3278"/>
        <v>13513986</v>
      </c>
      <c r="QQ563" s="125">
        <f t="shared" si="3278"/>
        <v>13667165.220000001</v>
      </c>
      <c r="QR563" s="125">
        <f t="shared" si="3278"/>
        <v>13810579.220000001</v>
      </c>
      <c r="QS563" s="125">
        <f t="shared" si="3278"/>
        <v>13810579.220000001</v>
      </c>
      <c r="QT563" s="111" t="s">
        <v>206</v>
      </c>
      <c r="QU563" s="111" t="s">
        <v>206</v>
      </c>
      <c r="QV563" s="111" t="s">
        <v>206</v>
      </c>
      <c r="QW563" s="111" t="s">
        <v>206</v>
      </c>
      <c r="QX563" s="111" t="s">
        <v>206</v>
      </c>
      <c r="QY563" s="111" t="s">
        <v>206</v>
      </c>
      <c r="QZ563" s="111" t="s">
        <v>206</v>
      </c>
      <c r="RA563" s="111" t="s">
        <v>206</v>
      </c>
      <c r="RB563" s="111" t="s">
        <v>206</v>
      </c>
      <c r="RC563" s="111" t="s">
        <v>206</v>
      </c>
      <c r="RD563" s="111" t="s">
        <v>206</v>
      </c>
      <c r="RE563" s="111" t="s">
        <v>206</v>
      </c>
      <c r="RF563" s="111" t="s">
        <v>206</v>
      </c>
      <c r="RG563" s="111" t="s">
        <v>206</v>
      </c>
      <c r="RH563" s="111" t="s">
        <v>206</v>
      </c>
      <c r="RI563" s="125">
        <f t="shared" ref="RI563:RN563" si="3279">RI535+RI551</f>
        <v>20229318</v>
      </c>
      <c r="RJ563" s="125">
        <f t="shared" si="3279"/>
        <v>21049914</v>
      </c>
      <c r="RK563" s="125">
        <f t="shared" si="3279"/>
        <v>21049914</v>
      </c>
      <c r="RL563" s="125">
        <f t="shared" si="3279"/>
        <v>21274781.579999998</v>
      </c>
      <c r="RM563" s="125">
        <f t="shared" si="3279"/>
        <v>21499067.579999998</v>
      </c>
      <c r="RN563" s="125">
        <f t="shared" si="3279"/>
        <v>21499067.579999998</v>
      </c>
      <c r="RO563" s="111" t="s">
        <v>206</v>
      </c>
      <c r="RP563" s="111" t="s">
        <v>206</v>
      </c>
      <c r="RQ563" s="111" t="s">
        <v>206</v>
      </c>
      <c r="RR563" s="111" t="s">
        <v>206</v>
      </c>
      <c r="RS563" s="111" t="s">
        <v>206</v>
      </c>
      <c r="RT563" s="111" t="s">
        <v>206</v>
      </c>
      <c r="RU563" s="111" t="s">
        <v>206</v>
      </c>
      <c r="RV563" s="111" t="s">
        <v>206</v>
      </c>
      <c r="RW563" s="111" t="s">
        <v>206</v>
      </c>
      <c r="RX563" s="111" t="s">
        <v>206</v>
      </c>
      <c r="RY563" s="111" t="s">
        <v>206</v>
      </c>
      <c r="RZ563" s="111" t="s">
        <v>206</v>
      </c>
      <c r="SA563" s="111" t="s">
        <v>206</v>
      </c>
      <c r="SB563" s="111" t="s">
        <v>206</v>
      </c>
      <c r="SC563" s="111" t="s">
        <v>206</v>
      </c>
      <c r="SD563" s="125">
        <f t="shared" ref="SD563:SI563" si="3280">SD535+SD551</f>
        <v>16544225</v>
      </c>
      <c r="SE563" s="125">
        <f t="shared" si="3280"/>
        <v>17218695</v>
      </c>
      <c r="SF563" s="125">
        <f t="shared" si="3280"/>
        <v>17218695</v>
      </c>
      <c r="SG563" s="125">
        <f t="shared" si="3280"/>
        <v>10978172.25</v>
      </c>
      <c r="SH563" s="125">
        <f t="shared" si="3280"/>
        <v>11111531.25</v>
      </c>
      <c r="SI563" s="125">
        <f t="shared" si="3280"/>
        <v>11111531.25</v>
      </c>
      <c r="SJ563" s="111" t="s">
        <v>206</v>
      </c>
      <c r="SK563" s="111" t="s">
        <v>206</v>
      </c>
      <c r="SL563" s="111" t="s">
        <v>206</v>
      </c>
      <c r="SM563" s="111" t="s">
        <v>206</v>
      </c>
      <c r="SN563" s="111" t="s">
        <v>206</v>
      </c>
      <c r="SO563" s="111" t="s">
        <v>206</v>
      </c>
      <c r="SP563" s="111" t="s">
        <v>206</v>
      </c>
      <c r="SQ563" s="111" t="s">
        <v>206</v>
      </c>
      <c r="SR563" s="111" t="s">
        <v>206</v>
      </c>
      <c r="SS563" s="111" t="s">
        <v>206</v>
      </c>
      <c r="ST563" s="111" t="s">
        <v>206</v>
      </c>
      <c r="SU563" s="111" t="s">
        <v>206</v>
      </c>
      <c r="SV563" s="111" t="s">
        <v>206</v>
      </c>
      <c r="SW563" s="111" t="s">
        <v>206</v>
      </c>
      <c r="SX563" s="111" t="s">
        <v>206</v>
      </c>
      <c r="SY563" s="125">
        <f t="shared" ref="SY563:TD563" si="3281">SY535+SY551</f>
        <v>5635783</v>
      </c>
      <c r="SZ563" s="125">
        <f t="shared" si="3281"/>
        <v>5864461</v>
      </c>
      <c r="TA563" s="125">
        <f t="shared" si="3281"/>
        <v>5864461</v>
      </c>
      <c r="TB563" s="125">
        <f t="shared" si="3281"/>
        <v>5862025.7599999998</v>
      </c>
      <c r="TC563" s="125">
        <f t="shared" si="3281"/>
        <v>5925064.7599999998</v>
      </c>
      <c r="TD563" s="125">
        <f t="shared" si="3281"/>
        <v>5925064.7599999998</v>
      </c>
      <c r="TE563" s="111" t="s">
        <v>206</v>
      </c>
      <c r="TF563" s="111" t="s">
        <v>206</v>
      </c>
      <c r="TG563" s="111" t="s">
        <v>206</v>
      </c>
      <c r="TH563" s="111" t="s">
        <v>206</v>
      </c>
      <c r="TI563" s="111" t="s">
        <v>206</v>
      </c>
      <c r="TJ563" s="111" t="s">
        <v>206</v>
      </c>
      <c r="TK563" s="111" t="s">
        <v>206</v>
      </c>
      <c r="TL563" s="111" t="s">
        <v>206</v>
      </c>
      <c r="TM563" s="111" t="s">
        <v>206</v>
      </c>
      <c r="TN563" s="111" t="s">
        <v>206</v>
      </c>
      <c r="TO563" s="111" t="s">
        <v>206</v>
      </c>
      <c r="TP563" s="111" t="s">
        <v>206</v>
      </c>
      <c r="TQ563" s="111" t="s">
        <v>206</v>
      </c>
      <c r="TR563" s="111" t="s">
        <v>206</v>
      </c>
      <c r="TS563" s="111" t="s">
        <v>206</v>
      </c>
      <c r="TT563" s="125">
        <f t="shared" ref="TT563:TY563" si="3282">TT535+TT551</f>
        <v>14957809</v>
      </c>
      <c r="TU563" s="125">
        <f t="shared" si="3282"/>
        <v>15564619</v>
      </c>
      <c r="TV563" s="125">
        <f t="shared" si="3282"/>
        <v>15564619</v>
      </c>
      <c r="TW563" s="125">
        <f t="shared" si="3282"/>
        <v>15573591.890000001</v>
      </c>
      <c r="TX563" s="125">
        <f t="shared" si="3282"/>
        <v>15739872.890000001</v>
      </c>
      <c r="TY563" s="125">
        <f t="shared" si="3282"/>
        <v>15739872.890000001</v>
      </c>
      <c r="TZ563" s="111" t="s">
        <v>206</v>
      </c>
      <c r="UA563" s="111" t="s">
        <v>206</v>
      </c>
      <c r="UB563" s="111" t="s">
        <v>206</v>
      </c>
      <c r="UC563" s="111" t="s">
        <v>206</v>
      </c>
      <c r="UD563" s="111" t="s">
        <v>206</v>
      </c>
      <c r="UE563" s="111" t="s">
        <v>206</v>
      </c>
      <c r="UF563" s="111" t="s">
        <v>206</v>
      </c>
      <c r="UG563" s="111" t="s">
        <v>206</v>
      </c>
      <c r="UH563" s="111" t="s">
        <v>206</v>
      </c>
      <c r="UI563" s="111" t="s">
        <v>206</v>
      </c>
      <c r="UJ563" s="111" t="s">
        <v>206</v>
      </c>
      <c r="UK563" s="111" t="s">
        <v>206</v>
      </c>
      <c r="UL563" s="111" t="s">
        <v>206</v>
      </c>
      <c r="UM563" s="111" t="s">
        <v>206</v>
      </c>
      <c r="UN563" s="111" t="s">
        <v>206</v>
      </c>
      <c r="UO563" s="125">
        <f t="shared" ref="UO563:UT563" si="3283">UO535+UO551</f>
        <v>17704096</v>
      </c>
      <c r="UP563" s="125">
        <f t="shared" si="3283"/>
        <v>18423500</v>
      </c>
      <c r="UQ563" s="125">
        <f t="shared" si="3283"/>
        <v>18423500</v>
      </c>
      <c r="UR563" s="125">
        <f t="shared" si="3283"/>
        <v>17340003.879999999</v>
      </c>
      <c r="US563" s="125">
        <f t="shared" si="3283"/>
        <v>17528485.879999999</v>
      </c>
      <c r="UT563" s="125">
        <f t="shared" si="3283"/>
        <v>17528485.879999999</v>
      </c>
      <c r="UU563" s="111" t="s">
        <v>206</v>
      </c>
      <c r="UV563" s="111" t="s">
        <v>206</v>
      </c>
      <c r="UW563" s="111" t="s">
        <v>206</v>
      </c>
      <c r="UX563" s="111" t="s">
        <v>206</v>
      </c>
      <c r="UY563" s="111" t="s">
        <v>206</v>
      </c>
      <c r="UZ563" s="111" t="s">
        <v>206</v>
      </c>
      <c r="VA563" s="111" t="s">
        <v>206</v>
      </c>
      <c r="VB563" s="111" t="s">
        <v>206</v>
      </c>
      <c r="VC563" s="111" t="s">
        <v>206</v>
      </c>
      <c r="VD563" s="111" t="s">
        <v>206</v>
      </c>
      <c r="VE563" s="111" t="s">
        <v>206</v>
      </c>
      <c r="VF563" s="111" t="s">
        <v>206</v>
      </c>
      <c r="VG563" s="111" t="s">
        <v>206</v>
      </c>
      <c r="VH563" s="111" t="s">
        <v>206</v>
      </c>
      <c r="VI563" s="111" t="s">
        <v>206</v>
      </c>
      <c r="VJ563" s="125">
        <f t="shared" ref="VJ563:VO563" si="3284">VJ535+VJ551</f>
        <v>0</v>
      </c>
      <c r="VK563" s="125">
        <f t="shared" si="3284"/>
        <v>0</v>
      </c>
      <c r="VL563" s="125">
        <f t="shared" si="3284"/>
        <v>0</v>
      </c>
      <c r="VM563" s="125">
        <f t="shared" si="3284"/>
        <v>0</v>
      </c>
      <c r="VN563" s="125">
        <f t="shared" si="3284"/>
        <v>0</v>
      </c>
      <c r="VO563" s="125">
        <f t="shared" si="3284"/>
        <v>0</v>
      </c>
      <c r="VP563" s="111" t="s">
        <v>206</v>
      </c>
      <c r="VQ563" s="111" t="s">
        <v>206</v>
      </c>
      <c r="VR563" s="111" t="s">
        <v>206</v>
      </c>
      <c r="VS563" s="111" t="s">
        <v>206</v>
      </c>
      <c r="VT563" s="111" t="s">
        <v>206</v>
      </c>
      <c r="VU563" s="111" t="s">
        <v>206</v>
      </c>
      <c r="VV563" s="111" t="s">
        <v>206</v>
      </c>
      <c r="VW563" s="111" t="s">
        <v>206</v>
      </c>
      <c r="VX563" s="111" t="s">
        <v>206</v>
      </c>
      <c r="VY563" s="111" t="s">
        <v>206</v>
      </c>
      <c r="VZ563" s="111" t="s">
        <v>206</v>
      </c>
      <c r="WA563" s="111" t="s">
        <v>206</v>
      </c>
      <c r="WB563" s="111" t="s">
        <v>206</v>
      </c>
      <c r="WC563" s="111" t="s">
        <v>206</v>
      </c>
      <c r="WD563" s="111" t="s">
        <v>206</v>
      </c>
      <c r="WE563" s="125">
        <f t="shared" ref="WE563:WJ563" si="3285">WE535+WE551</f>
        <v>8366286</v>
      </c>
      <c r="WF563" s="125">
        <f t="shared" si="3285"/>
        <v>8705722</v>
      </c>
      <c r="WG563" s="125">
        <f t="shared" si="3285"/>
        <v>8705722</v>
      </c>
      <c r="WH563" s="125">
        <f t="shared" si="3285"/>
        <v>8749897.2200000007</v>
      </c>
      <c r="WI563" s="125">
        <f t="shared" si="3285"/>
        <v>8843175.2200000007</v>
      </c>
      <c r="WJ563" s="125">
        <f t="shared" si="3285"/>
        <v>8843175.2200000007</v>
      </c>
      <c r="WK563" s="111" t="s">
        <v>206</v>
      </c>
      <c r="WL563" s="111" t="s">
        <v>206</v>
      </c>
      <c r="WM563" s="111" t="s">
        <v>206</v>
      </c>
      <c r="WN563" s="111" t="s">
        <v>206</v>
      </c>
      <c r="WO563" s="111" t="s">
        <v>206</v>
      </c>
      <c r="WP563" s="111" t="s">
        <v>206</v>
      </c>
      <c r="WQ563" s="111" t="s">
        <v>206</v>
      </c>
      <c r="WR563" s="111" t="s">
        <v>206</v>
      </c>
      <c r="WS563" s="111" t="s">
        <v>206</v>
      </c>
      <c r="WT563" s="111" t="s">
        <v>206</v>
      </c>
      <c r="WU563" s="111" t="s">
        <v>206</v>
      </c>
      <c r="WV563" s="111" t="s">
        <v>206</v>
      </c>
      <c r="WW563" s="111" t="s">
        <v>206</v>
      </c>
      <c r="WX563" s="111" t="s">
        <v>206</v>
      </c>
      <c r="WY563" s="111" t="s">
        <v>206</v>
      </c>
      <c r="WZ563" s="125">
        <f t="shared" ref="WZ563:XE563" si="3286">WZ535+WZ551</f>
        <v>19058502</v>
      </c>
      <c r="XA563" s="125">
        <f t="shared" si="3286"/>
        <v>19832475</v>
      </c>
      <c r="XB563" s="125">
        <f t="shared" si="3286"/>
        <v>19832475</v>
      </c>
      <c r="XC563" s="125">
        <f t="shared" si="3286"/>
        <v>18866078.350000001</v>
      </c>
      <c r="XD563" s="125">
        <f t="shared" si="3286"/>
        <v>19071530.350000001</v>
      </c>
      <c r="XE563" s="125">
        <f t="shared" si="3286"/>
        <v>19071530.350000001</v>
      </c>
      <c r="XF563" s="111" t="s">
        <v>206</v>
      </c>
      <c r="XG563" s="111" t="s">
        <v>206</v>
      </c>
      <c r="XH563" s="111" t="s">
        <v>206</v>
      </c>
      <c r="XI563" s="111" t="s">
        <v>206</v>
      </c>
      <c r="XJ563" s="111" t="s">
        <v>206</v>
      </c>
      <c r="XK563" s="111" t="s">
        <v>206</v>
      </c>
      <c r="XL563" s="111" t="s">
        <v>206</v>
      </c>
      <c r="XM563" s="111" t="s">
        <v>206</v>
      </c>
      <c r="XN563" s="111" t="s">
        <v>206</v>
      </c>
      <c r="XO563" s="111" t="s">
        <v>206</v>
      </c>
      <c r="XP563" s="111" t="s">
        <v>206</v>
      </c>
      <c r="XQ563" s="111" t="s">
        <v>206</v>
      </c>
      <c r="XR563" s="111" t="s">
        <v>206</v>
      </c>
      <c r="XS563" s="111" t="s">
        <v>206</v>
      </c>
      <c r="XT563" s="111" t="s">
        <v>206</v>
      </c>
      <c r="XU563" s="125">
        <f t="shared" ref="XU563:XZ563" si="3287">XU535+XU551</f>
        <v>15972017</v>
      </c>
      <c r="XV563" s="125">
        <f t="shared" si="3287"/>
        <v>16620648</v>
      </c>
      <c r="XW563" s="125">
        <f t="shared" si="3287"/>
        <v>16620648</v>
      </c>
      <c r="XX563" s="125">
        <f t="shared" si="3287"/>
        <v>15869167.68</v>
      </c>
      <c r="XY563" s="125">
        <f t="shared" si="3287"/>
        <v>16045134.68</v>
      </c>
      <c r="XZ563" s="125">
        <f t="shared" si="3287"/>
        <v>16045134.68</v>
      </c>
      <c r="YA563" s="111" t="s">
        <v>206</v>
      </c>
      <c r="YB563" s="111" t="s">
        <v>206</v>
      </c>
      <c r="YC563" s="111" t="s">
        <v>206</v>
      </c>
      <c r="YD563" s="111" t="s">
        <v>206</v>
      </c>
      <c r="YE563" s="111" t="s">
        <v>206</v>
      </c>
      <c r="YF563" s="111" t="s">
        <v>206</v>
      </c>
      <c r="YG563" s="111" t="s">
        <v>206</v>
      </c>
      <c r="YH563" s="111" t="s">
        <v>206</v>
      </c>
      <c r="YI563" s="111" t="s">
        <v>206</v>
      </c>
      <c r="YJ563" s="111" t="s">
        <v>206</v>
      </c>
      <c r="YK563" s="111" t="s">
        <v>206</v>
      </c>
      <c r="YL563" s="111" t="s">
        <v>206</v>
      </c>
      <c r="YM563" s="111" t="s">
        <v>206</v>
      </c>
      <c r="YN563" s="111" t="s">
        <v>206</v>
      </c>
      <c r="YO563" s="111" t="s">
        <v>206</v>
      </c>
      <c r="YP563" s="125">
        <f t="shared" ref="YP563:YU563" si="3288">YP535+YP551</f>
        <v>11193583</v>
      </c>
      <c r="YQ563" s="125">
        <f t="shared" si="3288"/>
        <v>11647621</v>
      </c>
      <c r="YR563" s="125">
        <f t="shared" si="3288"/>
        <v>11647621</v>
      </c>
      <c r="YS563" s="125">
        <f t="shared" si="3288"/>
        <v>11776980.210000001</v>
      </c>
      <c r="YT563" s="125">
        <f t="shared" si="3288"/>
        <v>11900859.210000001</v>
      </c>
      <c r="YU563" s="125">
        <f t="shared" si="3288"/>
        <v>11900859.210000001</v>
      </c>
      <c r="YV563" s="111" t="s">
        <v>206</v>
      </c>
      <c r="YW563" s="111" t="s">
        <v>206</v>
      </c>
      <c r="YX563" s="111" t="s">
        <v>206</v>
      </c>
      <c r="YY563" s="111" t="s">
        <v>206</v>
      </c>
      <c r="YZ563" s="111" t="s">
        <v>206</v>
      </c>
      <c r="ZA563" s="111" t="s">
        <v>206</v>
      </c>
      <c r="ZB563" s="111" t="s">
        <v>206</v>
      </c>
      <c r="ZC563" s="111" t="s">
        <v>206</v>
      </c>
      <c r="ZD563" s="111" t="s">
        <v>206</v>
      </c>
      <c r="ZE563" s="111" t="s">
        <v>206</v>
      </c>
      <c r="ZF563" s="111" t="s">
        <v>206</v>
      </c>
      <c r="ZG563" s="111" t="s">
        <v>206</v>
      </c>
      <c r="ZH563" s="111" t="s">
        <v>206</v>
      </c>
      <c r="ZI563" s="111" t="s">
        <v>206</v>
      </c>
      <c r="ZJ563" s="111" t="s">
        <v>206</v>
      </c>
      <c r="ZK563" s="125">
        <f t="shared" ref="ZK563:ZP563" si="3289">ZK535+ZK551</f>
        <v>9442087</v>
      </c>
      <c r="ZL563" s="125">
        <f t="shared" si="3289"/>
        <v>9825197</v>
      </c>
      <c r="ZM563" s="125">
        <f t="shared" si="3289"/>
        <v>9825197</v>
      </c>
      <c r="ZN563" s="125">
        <f t="shared" si="3289"/>
        <v>9714594.8200000003</v>
      </c>
      <c r="ZO563" s="125">
        <f t="shared" si="3289"/>
        <v>9820097.8200000003</v>
      </c>
      <c r="ZP563" s="125">
        <f t="shared" si="3289"/>
        <v>9820097.8200000003</v>
      </c>
      <c r="ZQ563" s="111" t="s">
        <v>206</v>
      </c>
      <c r="ZR563" s="111" t="s">
        <v>206</v>
      </c>
      <c r="ZS563" s="111" t="s">
        <v>206</v>
      </c>
      <c r="ZT563" s="111" t="s">
        <v>206</v>
      </c>
      <c r="ZU563" s="111" t="s">
        <v>206</v>
      </c>
      <c r="ZV563" s="111" t="s">
        <v>206</v>
      </c>
      <c r="ZW563" s="111" t="s">
        <v>206</v>
      </c>
      <c r="ZX563" s="111" t="s">
        <v>206</v>
      </c>
      <c r="ZY563" s="111" t="s">
        <v>206</v>
      </c>
      <c r="ZZ563" s="111" t="s">
        <v>206</v>
      </c>
      <c r="AAA563" s="111" t="s">
        <v>206</v>
      </c>
      <c r="AAB563" s="111" t="s">
        <v>206</v>
      </c>
      <c r="AAC563" s="111" t="s">
        <v>206</v>
      </c>
      <c r="AAD563" s="111" t="s">
        <v>206</v>
      </c>
      <c r="AAE563" s="111" t="s">
        <v>206</v>
      </c>
      <c r="AAF563" s="125">
        <f t="shared" ref="AAF563:AAK563" si="3290">AAF535+AAF551</f>
        <v>6755744</v>
      </c>
      <c r="AAG563" s="125">
        <f t="shared" si="3290"/>
        <v>7029800</v>
      </c>
      <c r="AAH563" s="125">
        <f t="shared" si="3290"/>
        <v>7029800</v>
      </c>
      <c r="AAI563" s="125">
        <f t="shared" si="3290"/>
        <v>6992146.1299999999</v>
      </c>
      <c r="AAJ563" s="125">
        <f t="shared" si="3290"/>
        <v>7067146.1299999999</v>
      </c>
      <c r="AAK563" s="125">
        <f t="shared" si="3290"/>
        <v>7067146.1299999999</v>
      </c>
      <c r="AAL563" s="111" t="s">
        <v>206</v>
      </c>
      <c r="AAM563" s="111" t="s">
        <v>206</v>
      </c>
      <c r="AAN563" s="111" t="s">
        <v>206</v>
      </c>
      <c r="AAO563" s="111" t="s">
        <v>206</v>
      </c>
      <c r="AAP563" s="111" t="s">
        <v>206</v>
      </c>
      <c r="AAQ563" s="111" t="s">
        <v>206</v>
      </c>
      <c r="AAR563" s="111" t="s">
        <v>206</v>
      </c>
      <c r="AAS563" s="111" t="s">
        <v>206</v>
      </c>
      <c r="AAT563" s="111" t="s">
        <v>206</v>
      </c>
      <c r="AAU563" s="111" t="s">
        <v>206</v>
      </c>
      <c r="AAV563" s="111" t="s">
        <v>206</v>
      </c>
      <c r="AAW563" s="111" t="s">
        <v>206</v>
      </c>
      <c r="AAX563" s="111" t="s">
        <v>206</v>
      </c>
      <c r="AAY563" s="111" t="s">
        <v>206</v>
      </c>
      <c r="AAZ563" s="111" t="s">
        <v>206</v>
      </c>
      <c r="ABA563" s="125">
        <f t="shared" ref="ABA563:ABF563" si="3291">ABA535+ABA551</f>
        <v>20269826</v>
      </c>
      <c r="ABB563" s="125">
        <f t="shared" si="3291"/>
        <v>21094121</v>
      </c>
      <c r="ABC563" s="125">
        <f t="shared" si="3291"/>
        <v>21094121</v>
      </c>
      <c r="ABD563" s="125">
        <f t="shared" si="3291"/>
        <v>18496926.530000001</v>
      </c>
      <c r="ABE563" s="125">
        <f t="shared" si="3291"/>
        <v>18715858.530000001</v>
      </c>
      <c r="ABF563" s="125">
        <f t="shared" si="3291"/>
        <v>18715858.530000001</v>
      </c>
      <c r="ABG563" s="111" t="s">
        <v>206</v>
      </c>
      <c r="ABH563" s="111" t="s">
        <v>206</v>
      </c>
      <c r="ABI563" s="111" t="s">
        <v>206</v>
      </c>
      <c r="ABJ563" s="111" t="s">
        <v>206</v>
      </c>
      <c r="ABK563" s="111" t="s">
        <v>206</v>
      </c>
      <c r="ABL563" s="111" t="s">
        <v>206</v>
      </c>
      <c r="ABM563" s="111" t="s">
        <v>206</v>
      </c>
      <c r="ABN563" s="111" t="s">
        <v>206</v>
      </c>
      <c r="ABO563" s="111" t="s">
        <v>206</v>
      </c>
      <c r="ABP563" s="111" t="s">
        <v>206</v>
      </c>
      <c r="ABQ563" s="111" t="s">
        <v>206</v>
      </c>
      <c r="ABR563" s="111" t="s">
        <v>206</v>
      </c>
      <c r="ABS563" s="111" t="s">
        <v>206</v>
      </c>
      <c r="ABT563" s="111" t="s">
        <v>206</v>
      </c>
      <c r="ABU563" s="111" t="s">
        <v>206</v>
      </c>
      <c r="ABV563" s="125">
        <f t="shared" ref="ABV563:ACA563" si="3292">ABV535+ABV551</f>
        <v>15330339</v>
      </c>
      <c r="ABW563" s="125">
        <f t="shared" si="3292"/>
        <v>15956604</v>
      </c>
      <c r="ABX563" s="125">
        <f t="shared" si="3292"/>
        <v>15956604</v>
      </c>
      <c r="ABY563" s="125">
        <f t="shared" si="3292"/>
        <v>7996920.0099999998</v>
      </c>
      <c r="ABZ563" s="125">
        <f t="shared" si="3292"/>
        <v>8104424.0099999998</v>
      </c>
      <c r="ACA563" s="125">
        <f t="shared" si="3292"/>
        <v>8104424.0099999998</v>
      </c>
      <c r="ACB563" s="111" t="s">
        <v>206</v>
      </c>
      <c r="ACC563" s="111" t="s">
        <v>206</v>
      </c>
      <c r="ACD563" s="111" t="s">
        <v>206</v>
      </c>
      <c r="ACE563" s="111" t="s">
        <v>206</v>
      </c>
      <c r="ACF563" s="111" t="s">
        <v>206</v>
      </c>
      <c r="ACG563" s="111" t="s">
        <v>206</v>
      </c>
      <c r="ACH563" s="111" t="s">
        <v>206</v>
      </c>
      <c r="ACI563" s="111" t="s">
        <v>206</v>
      </c>
      <c r="ACJ563" s="111" t="s">
        <v>206</v>
      </c>
      <c r="ACK563" s="111" t="s">
        <v>206</v>
      </c>
      <c r="ACL563" s="111" t="s">
        <v>206</v>
      </c>
      <c r="ACM563" s="111" t="s">
        <v>206</v>
      </c>
      <c r="ACN563" s="111" t="s">
        <v>206</v>
      </c>
      <c r="ACO563" s="111" t="s">
        <v>206</v>
      </c>
      <c r="ACP563" s="111" t="s">
        <v>206</v>
      </c>
      <c r="ACQ563" s="125">
        <f t="shared" ref="ACQ563:ACV563" si="3293">ACQ535+ACQ551</f>
        <v>9238283</v>
      </c>
      <c r="ACR563" s="125">
        <f t="shared" si="3293"/>
        <v>9613569</v>
      </c>
      <c r="ACS563" s="125">
        <f t="shared" si="3293"/>
        <v>9613569</v>
      </c>
      <c r="ACT563" s="125">
        <f t="shared" si="3293"/>
        <v>8953748.9000000004</v>
      </c>
      <c r="ACU563" s="125">
        <f t="shared" si="3293"/>
        <v>9052895.9000000004</v>
      </c>
      <c r="ACV563" s="125">
        <f t="shared" si="3293"/>
        <v>9052895.9000000004</v>
      </c>
      <c r="ACW563" s="111" t="s">
        <v>206</v>
      </c>
      <c r="ACX563" s="111" t="s">
        <v>206</v>
      </c>
      <c r="ACY563" s="111" t="s">
        <v>206</v>
      </c>
      <c r="ACZ563" s="111" t="s">
        <v>206</v>
      </c>
      <c r="ADA563" s="111" t="s">
        <v>206</v>
      </c>
      <c r="ADB563" s="111" t="s">
        <v>206</v>
      </c>
      <c r="ADC563" s="111" t="s">
        <v>206</v>
      </c>
      <c r="ADD563" s="111" t="s">
        <v>206</v>
      </c>
      <c r="ADE563" s="111" t="s">
        <v>206</v>
      </c>
      <c r="ADF563" s="111" t="s">
        <v>206</v>
      </c>
      <c r="ADG563" s="111" t="s">
        <v>206</v>
      </c>
      <c r="ADH563" s="111" t="s">
        <v>206</v>
      </c>
      <c r="ADI563" s="111" t="s">
        <v>206</v>
      </c>
      <c r="ADJ563" s="111" t="s">
        <v>206</v>
      </c>
      <c r="ADK563" s="111" t="s">
        <v>206</v>
      </c>
      <c r="ADL563" s="125">
        <f t="shared" ref="ADL563:ADQ563" si="3294">ADL535+ADL551</f>
        <v>24513183</v>
      </c>
      <c r="ADM563" s="125">
        <f t="shared" si="3294"/>
        <v>25508432</v>
      </c>
      <c r="ADN563" s="125">
        <f t="shared" si="3294"/>
        <v>25508432</v>
      </c>
      <c r="ADO563" s="125">
        <f t="shared" si="3294"/>
        <v>24377128.989999998</v>
      </c>
      <c r="ADP563" s="125">
        <f t="shared" si="3294"/>
        <v>24644121.989999998</v>
      </c>
      <c r="ADQ563" s="125">
        <f t="shared" si="3294"/>
        <v>24644121.989999998</v>
      </c>
      <c r="ADR563" s="111" t="s">
        <v>206</v>
      </c>
      <c r="ADS563" s="111" t="s">
        <v>206</v>
      </c>
      <c r="ADT563" s="111" t="s">
        <v>206</v>
      </c>
      <c r="ADU563" s="111" t="s">
        <v>206</v>
      </c>
      <c r="ADV563" s="111" t="s">
        <v>206</v>
      </c>
      <c r="ADW563" s="111" t="s">
        <v>206</v>
      </c>
      <c r="ADX563" s="111" t="s">
        <v>206</v>
      </c>
      <c r="ADY563" s="111" t="s">
        <v>206</v>
      </c>
      <c r="ADZ563" s="111" t="s">
        <v>206</v>
      </c>
      <c r="AEA563" s="111" t="s">
        <v>206</v>
      </c>
      <c r="AEB563" s="111" t="s">
        <v>206</v>
      </c>
      <c r="AEC563" s="111" t="s">
        <v>206</v>
      </c>
      <c r="AED563" s="111" t="s">
        <v>206</v>
      </c>
      <c r="AEE563" s="111" t="s">
        <v>206</v>
      </c>
      <c r="AEF563" s="111" t="s">
        <v>206</v>
      </c>
      <c r="AEG563" s="125">
        <f t="shared" ref="AEG563:AEL563" si="3295">AEG535+AEG551</f>
        <v>12600920</v>
      </c>
      <c r="AEH563" s="125">
        <f t="shared" si="3295"/>
        <v>13113986</v>
      </c>
      <c r="AEI563" s="125">
        <f t="shared" si="3295"/>
        <v>13113986</v>
      </c>
      <c r="AEJ563" s="125">
        <f t="shared" si="3295"/>
        <v>8832749.6500000004</v>
      </c>
      <c r="AEK563" s="125">
        <f t="shared" si="3295"/>
        <v>8932579.6500000004</v>
      </c>
      <c r="AEL563" s="125">
        <f t="shared" si="3295"/>
        <v>8932579.6500000004</v>
      </c>
      <c r="AEM563" s="111" t="s">
        <v>206</v>
      </c>
      <c r="AEN563" s="111" t="s">
        <v>206</v>
      </c>
      <c r="AEO563" s="111" t="s">
        <v>206</v>
      </c>
      <c r="AEP563" s="111" t="s">
        <v>206</v>
      </c>
      <c r="AEQ563" s="111" t="s">
        <v>206</v>
      </c>
      <c r="AER563" s="111" t="s">
        <v>206</v>
      </c>
      <c r="AES563" s="111" t="s">
        <v>206</v>
      </c>
      <c r="AET563" s="111" t="s">
        <v>206</v>
      </c>
      <c r="AEU563" s="111" t="s">
        <v>206</v>
      </c>
      <c r="AEV563" s="111" t="s">
        <v>206</v>
      </c>
      <c r="AEW563" s="111" t="s">
        <v>206</v>
      </c>
      <c r="AEX563" s="111" t="s">
        <v>206</v>
      </c>
      <c r="AEY563" s="111" t="s">
        <v>206</v>
      </c>
      <c r="AEZ563" s="111" t="s">
        <v>206</v>
      </c>
      <c r="AFA563" s="111" t="s">
        <v>206</v>
      </c>
      <c r="AFB563" s="125">
        <f t="shared" ref="AFB563:AFG563" si="3296">AFB535+AFB551</f>
        <v>6530415</v>
      </c>
      <c r="AFC563" s="125">
        <f t="shared" si="3296"/>
        <v>6795213</v>
      </c>
      <c r="AFD563" s="125">
        <f t="shared" si="3296"/>
        <v>6795213</v>
      </c>
      <c r="AFE563" s="125">
        <f t="shared" si="3296"/>
        <v>6846416.5300000003</v>
      </c>
      <c r="AFF563" s="125">
        <f t="shared" si="3296"/>
        <v>6917903.5300000003</v>
      </c>
      <c r="AFG563" s="125">
        <f t="shared" si="3296"/>
        <v>6917903.5300000003</v>
      </c>
      <c r="AFH563" s="111" t="s">
        <v>206</v>
      </c>
      <c r="AFI563" s="111" t="s">
        <v>206</v>
      </c>
      <c r="AFJ563" s="111" t="s">
        <v>206</v>
      </c>
      <c r="AFK563" s="111" t="s">
        <v>206</v>
      </c>
      <c r="AFL563" s="111" t="s">
        <v>206</v>
      </c>
      <c r="AFM563" s="111" t="s">
        <v>206</v>
      </c>
      <c r="AFN563" s="111" t="s">
        <v>206</v>
      </c>
      <c r="AFO563" s="111" t="s">
        <v>206</v>
      </c>
      <c r="AFP563" s="111" t="s">
        <v>206</v>
      </c>
      <c r="AFQ563" s="111" t="s">
        <v>206</v>
      </c>
      <c r="AFR563" s="111" t="s">
        <v>206</v>
      </c>
      <c r="AFS563" s="111" t="s">
        <v>206</v>
      </c>
      <c r="AFT563" s="111" t="s">
        <v>206</v>
      </c>
      <c r="AFU563" s="111" t="s">
        <v>206</v>
      </c>
      <c r="AFV563" s="111" t="s">
        <v>206</v>
      </c>
      <c r="AFW563" s="125">
        <f t="shared" ref="AFW563:AGB563" si="3297">AFW535+AFW551</f>
        <v>10732515</v>
      </c>
      <c r="AFX563" s="125">
        <f t="shared" si="3297"/>
        <v>11167817</v>
      </c>
      <c r="AFY563" s="125">
        <f t="shared" si="3297"/>
        <v>11167817</v>
      </c>
      <c r="AFZ563" s="125">
        <f t="shared" si="3297"/>
        <v>11280236.25</v>
      </c>
      <c r="AGA563" s="125">
        <f t="shared" si="3297"/>
        <v>11398719.25</v>
      </c>
      <c r="AGB563" s="125">
        <f t="shared" si="3297"/>
        <v>11398719.25</v>
      </c>
      <c r="AGC563" s="111" t="s">
        <v>206</v>
      </c>
      <c r="AGD563" s="111" t="s">
        <v>206</v>
      </c>
      <c r="AGE563" s="111" t="s">
        <v>206</v>
      </c>
      <c r="AGF563" s="111" t="s">
        <v>206</v>
      </c>
      <c r="AGG563" s="111" t="s">
        <v>206</v>
      </c>
      <c r="AGH563" s="111" t="s">
        <v>206</v>
      </c>
      <c r="AGI563" s="111" t="s">
        <v>206</v>
      </c>
      <c r="AGJ563" s="111" t="s">
        <v>206</v>
      </c>
      <c r="AGK563" s="111" t="s">
        <v>206</v>
      </c>
      <c r="AGL563" s="111" t="s">
        <v>206</v>
      </c>
      <c r="AGM563" s="111" t="s">
        <v>206</v>
      </c>
      <c r="AGN563" s="111" t="s">
        <v>206</v>
      </c>
      <c r="AGO563" s="111" t="s">
        <v>206</v>
      </c>
      <c r="AGP563" s="111" t="s">
        <v>206</v>
      </c>
      <c r="AGQ563" s="111" t="s">
        <v>206</v>
      </c>
      <c r="AGR563" s="125">
        <f t="shared" ref="AGR563:AGW563" si="3298">AGR535+AGR551</f>
        <v>3334680</v>
      </c>
      <c r="AGS563" s="125">
        <f t="shared" si="3298"/>
        <v>3469896</v>
      </c>
      <c r="AGT563" s="125">
        <f t="shared" si="3298"/>
        <v>3469896</v>
      </c>
      <c r="AGU563" s="125">
        <f t="shared" si="3298"/>
        <v>3536520.3</v>
      </c>
      <c r="AGV563" s="125">
        <f t="shared" si="3298"/>
        <v>3573024.3</v>
      </c>
      <c r="AGW563" s="125">
        <f t="shared" si="3298"/>
        <v>3573024.3</v>
      </c>
      <c r="AGX563" s="111" t="s">
        <v>206</v>
      </c>
      <c r="AGY563" s="111" t="s">
        <v>206</v>
      </c>
      <c r="AGZ563" s="111" t="s">
        <v>206</v>
      </c>
      <c r="AHA563" s="111" t="s">
        <v>206</v>
      </c>
      <c r="AHB563" s="111" t="s">
        <v>206</v>
      </c>
      <c r="AHC563" s="111" t="s">
        <v>206</v>
      </c>
      <c r="AHD563" s="111" t="s">
        <v>206</v>
      </c>
      <c r="AHE563" s="111" t="s">
        <v>206</v>
      </c>
      <c r="AHF563" s="111" t="s">
        <v>206</v>
      </c>
      <c r="AHG563" s="111" t="s">
        <v>206</v>
      </c>
      <c r="AHH563" s="111" t="s">
        <v>206</v>
      </c>
      <c r="AHI563" s="111" t="s">
        <v>206</v>
      </c>
      <c r="AHJ563" s="111" t="s">
        <v>206</v>
      </c>
      <c r="AHK563" s="111" t="s">
        <v>206</v>
      </c>
      <c r="AHL563" s="111" t="s">
        <v>206</v>
      </c>
      <c r="AHM563" s="125">
        <f t="shared" ref="AHM563:AHR563" si="3299">AHM535+AHM551</f>
        <v>7806269</v>
      </c>
      <c r="AHN563" s="125">
        <f t="shared" si="3299"/>
        <v>8122951</v>
      </c>
      <c r="AHO563" s="125">
        <f t="shared" si="3299"/>
        <v>8122951</v>
      </c>
      <c r="AHP563" s="125">
        <f t="shared" si="3299"/>
        <v>8175858.8200000003</v>
      </c>
      <c r="AHQ563" s="125">
        <f t="shared" si="3299"/>
        <v>8262607.8200000003</v>
      </c>
      <c r="AHR563" s="125">
        <f t="shared" si="3299"/>
        <v>8262607.8200000003</v>
      </c>
      <c r="AHS563" s="111" t="s">
        <v>206</v>
      </c>
      <c r="AHT563" s="111" t="s">
        <v>206</v>
      </c>
      <c r="AHU563" s="111" t="s">
        <v>206</v>
      </c>
      <c r="AHV563" s="111" t="s">
        <v>206</v>
      </c>
      <c r="AHW563" s="111" t="s">
        <v>206</v>
      </c>
      <c r="AHX563" s="111" t="s">
        <v>206</v>
      </c>
      <c r="AHY563" s="111" t="s">
        <v>206</v>
      </c>
      <c r="AHZ563" s="111" t="s">
        <v>206</v>
      </c>
      <c r="AIA563" s="111" t="s">
        <v>206</v>
      </c>
      <c r="AIB563" s="111" t="s">
        <v>206</v>
      </c>
      <c r="AIC563" s="111" t="s">
        <v>206</v>
      </c>
      <c r="AID563" s="111" t="s">
        <v>206</v>
      </c>
      <c r="AIE563" s="111" t="s">
        <v>206</v>
      </c>
      <c r="AIF563" s="111" t="s">
        <v>206</v>
      </c>
      <c r="AIG563" s="111" t="s">
        <v>206</v>
      </c>
      <c r="AIH563" s="125">
        <f t="shared" ref="AIH563:AIM563" si="3300">AIH535+AIH551</f>
        <v>0</v>
      </c>
      <c r="AII563" s="125">
        <f t="shared" si="3300"/>
        <v>0</v>
      </c>
      <c r="AIJ563" s="125">
        <f t="shared" si="3300"/>
        <v>0</v>
      </c>
      <c r="AIK563" s="125">
        <f t="shared" si="3300"/>
        <v>0</v>
      </c>
      <c r="AIL563" s="125">
        <f t="shared" si="3300"/>
        <v>0</v>
      </c>
      <c r="AIM563" s="125">
        <f t="shared" si="3300"/>
        <v>0</v>
      </c>
      <c r="AIN563" s="111" t="s">
        <v>206</v>
      </c>
      <c r="AIO563" s="111" t="s">
        <v>206</v>
      </c>
      <c r="AIP563" s="111" t="s">
        <v>206</v>
      </c>
      <c r="AIQ563" s="111" t="s">
        <v>206</v>
      </c>
      <c r="AIR563" s="111" t="s">
        <v>206</v>
      </c>
      <c r="AIS563" s="111" t="s">
        <v>206</v>
      </c>
      <c r="AIT563" s="111" t="s">
        <v>206</v>
      </c>
      <c r="AIU563" s="111" t="s">
        <v>206</v>
      </c>
      <c r="AIV563" s="111" t="s">
        <v>206</v>
      </c>
      <c r="AIW563" s="111" t="s">
        <v>206</v>
      </c>
      <c r="AIX563" s="111" t="s">
        <v>206</v>
      </c>
      <c r="AIY563" s="111" t="s">
        <v>206</v>
      </c>
      <c r="AIZ563" s="111" t="s">
        <v>206</v>
      </c>
      <c r="AJA563" s="111" t="s">
        <v>206</v>
      </c>
      <c r="AJB563" s="111" t="s">
        <v>206</v>
      </c>
      <c r="AJC563" s="125">
        <f t="shared" ref="AJC563:AJH563" si="3301">AJC535+AJC551</f>
        <v>10873615</v>
      </c>
      <c r="AJD563" s="125">
        <f t="shared" si="3301"/>
        <v>11314725</v>
      </c>
      <c r="AJE563" s="125">
        <f t="shared" si="3301"/>
        <v>11314725</v>
      </c>
      <c r="AJF563" s="125">
        <f t="shared" si="3301"/>
        <v>11352797.91</v>
      </c>
      <c r="AJG563" s="125">
        <f t="shared" si="3301"/>
        <v>11473572.91</v>
      </c>
      <c r="AJH563" s="125">
        <f t="shared" si="3301"/>
        <v>11473572.91</v>
      </c>
      <c r="AJI563" s="111" t="s">
        <v>206</v>
      </c>
      <c r="AJJ563" s="111" t="s">
        <v>206</v>
      </c>
      <c r="AJK563" s="111" t="s">
        <v>206</v>
      </c>
      <c r="AJL563" s="111" t="s">
        <v>206</v>
      </c>
      <c r="AJM563" s="111" t="s">
        <v>206</v>
      </c>
      <c r="AJN563" s="111" t="s">
        <v>206</v>
      </c>
      <c r="AJO563" s="111" t="s">
        <v>206</v>
      </c>
      <c r="AJP563" s="111" t="s">
        <v>206</v>
      </c>
      <c r="AJQ563" s="111" t="s">
        <v>206</v>
      </c>
      <c r="AJR563" s="111" t="s">
        <v>206</v>
      </c>
      <c r="AJS563" s="111" t="s">
        <v>206</v>
      </c>
      <c r="AJT563" s="111" t="s">
        <v>206</v>
      </c>
      <c r="AJU563" s="111" t="s">
        <v>206</v>
      </c>
      <c r="AJV563" s="111" t="s">
        <v>206</v>
      </c>
      <c r="AJW563" s="111" t="s">
        <v>206</v>
      </c>
      <c r="AJX563" s="125">
        <f t="shared" ref="AJX563:AKC563" si="3302">AJX535+AJX551</f>
        <v>7799950</v>
      </c>
      <c r="AJY563" s="125">
        <f t="shared" si="3302"/>
        <v>8116370</v>
      </c>
      <c r="AJZ563" s="125">
        <f t="shared" si="3302"/>
        <v>8116370</v>
      </c>
      <c r="AKA563" s="125">
        <f t="shared" si="3302"/>
        <v>8088653.0700000003</v>
      </c>
      <c r="AKB563" s="125">
        <f t="shared" si="3302"/>
        <v>8175283.0700000003</v>
      </c>
      <c r="AKC563" s="125">
        <f t="shared" si="3302"/>
        <v>8175283.0700000003</v>
      </c>
      <c r="AKD563" s="111" t="s">
        <v>206</v>
      </c>
      <c r="AKE563" s="111" t="s">
        <v>206</v>
      </c>
      <c r="AKF563" s="111" t="s">
        <v>206</v>
      </c>
      <c r="AKG563" s="111" t="s">
        <v>206</v>
      </c>
      <c r="AKH563" s="111" t="s">
        <v>206</v>
      </c>
      <c r="AKI563" s="111" t="s">
        <v>206</v>
      </c>
      <c r="AKJ563" s="111" t="s">
        <v>206</v>
      </c>
      <c r="AKK563" s="111" t="s">
        <v>206</v>
      </c>
      <c r="AKL563" s="111" t="s">
        <v>206</v>
      </c>
      <c r="AKM563" s="111" t="s">
        <v>206</v>
      </c>
      <c r="AKN563" s="111" t="s">
        <v>206</v>
      </c>
      <c r="AKO563" s="111" t="s">
        <v>206</v>
      </c>
      <c r="AKP563" s="111" t="s">
        <v>206</v>
      </c>
      <c r="AKQ563" s="111" t="s">
        <v>206</v>
      </c>
      <c r="AKR563" s="111" t="s">
        <v>206</v>
      </c>
      <c r="AKS563" s="125">
        <f t="shared" ref="AKS563:AKX563" si="3303">AKS535+AKS551</f>
        <v>8157832</v>
      </c>
      <c r="AKT563" s="125">
        <f t="shared" si="3303"/>
        <v>8488752</v>
      </c>
      <c r="AKU563" s="125">
        <f t="shared" si="3303"/>
        <v>8488752</v>
      </c>
      <c r="AKV563" s="125">
        <f t="shared" si="3303"/>
        <v>8468267.6899999995</v>
      </c>
      <c r="AKW563" s="125">
        <f t="shared" si="3303"/>
        <v>8558715.6899999995</v>
      </c>
      <c r="AKX563" s="125">
        <f t="shared" si="3303"/>
        <v>8558715.6899999995</v>
      </c>
      <c r="AKY563" s="111" t="s">
        <v>206</v>
      </c>
      <c r="AKZ563" s="111" t="s">
        <v>206</v>
      </c>
      <c r="ALA563" s="111" t="s">
        <v>206</v>
      </c>
      <c r="ALB563" s="111" t="s">
        <v>206</v>
      </c>
      <c r="ALC563" s="111" t="s">
        <v>206</v>
      </c>
      <c r="ALD563" s="111" t="s">
        <v>206</v>
      </c>
      <c r="ALE563" s="111" t="s">
        <v>206</v>
      </c>
      <c r="ALF563" s="111" t="s">
        <v>206</v>
      </c>
      <c r="ALG563" s="111" t="s">
        <v>206</v>
      </c>
      <c r="ALH563" s="111" t="s">
        <v>206</v>
      </c>
      <c r="ALI563" s="111" t="s">
        <v>206</v>
      </c>
      <c r="ALJ563" s="111" t="s">
        <v>206</v>
      </c>
      <c r="ALK563" s="111" t="s">
        <v>206</v>
      </c>
      <c r="ALL563" s="111" t="s">
        <v>206</v>
      </c>
      <c r="ALM563" s="111" t="s">
        <v>206</v>
      </c>
      <c r="ALN563" s="125">
        <f t="shared" ref="ALN563:ALS563" si="3304">ALN535+ALN551</f>
        <v>7153622</v>
      </c>
      <c r="ALO563" s="125">
        <f t="shared" si="3304"/>
        <v>7443794</v>
      </c>
      <c r="ALP563" s="125">
        <f t="shared" si="3304"/>
        <v>7443794</v>
      </c>
      <c r="ALQ563" s="125">
        <f t="shared" si="3304"/>
        <v>7430338.2699999996</v>
      </c>
      <c r="ALR563" s="125">
        <f t="shared" si="3304"/>
        <v>7509544.2699999996</v>
      </c>
      <c r="ALS563" s="125">
        <f t="shared" si="3304"/>
        <v>7509544.2699999996</v>
      </c>
      <c r="ALT563" s="111" t="s">
        <v>206</v>
      </c>
      <c r="ALU563" s="111" t="s">
        <v>206</v>
      </c>
      <c r="ALV563" s="111" t="s">
        <v>206</v>
      </c>
      <c r="ALW563" s="111" t="s">
        <v>206</v>
      </c>
      <c r="ALX563" s="111" t="s">
        <v>206</v>
      </c>
      <c r="ALY563" s="111" t="s">
        <v>206</v>
      </c>
      <c r="ALZ563" s="111" t="s">
        <v>206</v>
      </c>
      <c r="AMA563" s="111" t="s">
        <v>206</v>
      </c>
      <c r="AMB563" s="111" t="s">
        <v>206</v>
      </c>
      <c r="AMC563" s="111" t="s">
        <v>206</v>
      </c>
      <c r="AMD563" s="111" t="s">
        <v>206</v>
      </c>
      <c r="AME563" s="111" t="s">
        <v>206</v>
      </c>
      <c r="AMF563" s="111" t="s">
        <v>206</v>
      </c>
      <c r="AMG563" s="111" t="s">
        <v>206</v>
      </c>
      <c r="AMH563" s="111" t="s">
        <v>206</v>
      </c>
      <c r="AMI563" s="125">
        <f t="shared" ref="AMI563:AMN563" si="3305">AMI535+AMI551</f>
        <v>18911496</v>
      </c>
      <c r="AMJ563" s="125">
        <f t="shared" si="3305"/>
        <v>19679873</v>
      </c>
      <c r="AMK563" s="125">
        <f t="shared" si="3305"/>
        <v>19679873</v>
      </c>
      <c r="AML563" s="125">
        <f t="shared" si="3305"/>
        <v>18199935.030000001</v>
      </c>
      <c r="AMM563" s="125">
        <f t="shared" si="3305"/>
        <v>18399005.030000001</v>
      </c>
      <c r="AMN563" s="125">
        <f t="shared" si="3305"/>
        <v>18399005.030000001</v>
      </c>
      <c r="AMO563" s="111" t="s">
        <v>206</v>
      </c>
      <c r="AMP563" s="111" t="s">
        <v>206</v>
      </c>
      <c r="AMQ563" s="111" t="s">
        <v>206</v>
      </c>
      <c r="AMR563" s="111" t="s">
        <v>206</v>
      </c>
      <c r="AMS563" s="111" t="s">
        <v>206</v>
      </c>
      <c r="AMT563" s="111" t="s">
        <v>206</v>
      </c>
      <c r="AMU563" s="111" t="s">
        <v>206</v>
      </c>
      <c r="AMV563" s="111" t="s">
        <v>206</v>
      </c>
      <c r="AMW563" s="111" t="s">
        <v>206</v>
      </c>
      <c r="AMX563" s="111" t="s">
        <v>206</v>
      </c>
      <c r="AMY563" s="111" t="s">
        <v>206</v>
      </c>
      <c r="AMZ563" s="111" t="s">
        <v>206</v>
      </c>
      <c r="ANA563" s="111" t="s">
        <v>206</v>
      </c>
      <c r="ANB563" s="111" t="s">
        <v>206</v>
      </c>
      <c r="ANC563" s="111" t="s">
        <v>206</v>
      </c>
      <c r="AND563" s="125">
        <f t="shared" ref="AND563:ANI563" si="3306">AND535+AND551</f>
        <v>2536842</v>
      </c>
      <c r="ANE563" s="125">
        <f t="shared" si="3306"/>
        <v>2639782</v>
      </c>
      <c r="ANF563" s="125">
        <f t="shared" si="3306"/>
        <v>2639782</v>
      </c>
      <c r="ANG563" s="125">
        <f t="shared" si="3306"/>
        <v>2550257.23</v>
      </c>
      <c r="ANH563" s="125">
        <f t="shared" si="3306"/>
        <v>2578675.23</v>
      </c>
      <c r="ANI563" s="125">
        <f t="shared" si="3306"/>
        <v>2578675.23</v>
      </c>
      <c r="ANJ563" s="111" t="s">
        <v>206</v>
      </c>
      <c r="ANK563" s="111" t="s">
        <v>206</v>
      </c>
      <c r="ANL563" s="111" t="s">
        <v>206</v>
      </c>
      <c r="ANM563" s="111" t="s">
        <v>206</v>
      </c>
      <c r="ANN563" s="111" t="s">
        <v>206</v>
      </c>
      <c r="ANO563" s="111" t="s">
        <v>206</v>
      </c>
      <c r="ANP563" s="111" t="s">
        <v>206</v>
      </c>
      <c r="ANQ563" s="111" t="s">
        <v>206</v>
      </c>
      <c r="ANR563" s="111" t="s">
        <v>206</v>
      </c>
      <c r="ANS563" s="111" t="s">
        <v>206</v>
      </c>
      <c r="ANT563" s="111" t="s">
        <v>206</v>
      </c>
      <c r="ANU563" s="111" t="s">
        <v>206</v>
      </c>
      <c r="ANV563" s="111" t="s">
        <v>206</v>
      </c>
      <c r="ANW563" s="111" t="s">
        <v>206</v>
      </c>
      <c r="ANX563" s="111" t="s">
        <v>206</v>
      </c>
      <c r="ANY563" s="125">
        <f t="shared" ref="ANY563:AOD563" si="3307">ANY535+ANY551</f>
        <v>16001724</v>
      </c>
      <c r="ANZ563" s="125">
        <f t="shared" si="3307"/>
        <v>16651705</v>
      </c>
      <c r="AOA563" s="125">
        <f t="shared" si="3307"/>
        <v>16651705</v>
      </c>
      <c r="AOB563" s="125">
        <f t="shared" si="3307"/>
        <v>15596119.9</v>
      </c>
      <c r="AOC563" s="125">
        <f t="shared" si="3307"/>
        <v>15765745.9</v>
      </c>
      <c r="AOD563" s="125">
        <f t="shared" si="3307"/>
        <v>15765745.9</v>
      </c>
      <c r="AOE563" s="111" t="s">
        <v>206</v>
      </c>
      <c r="AOF563" s="111" t="s">
        <v>206</v>
      </c>
      <c r="AOG563" s="111" t="s">
        <v>206</v>
      </c>
      <c r="AOH563" s="111" t="s">
        <v>206</v>
      </c>
      <c r="AOI563" s="111" t="s">
        <v>206</v>
      </c>
      <c r="AOJ563" s="111" t="s">
        <v>206</v>
      </c>
      <c r="AOK563" s="111" t="s">
        <v>206</v>
      </c>
      <c r="AOL563" s="111" t="s">
        <v>206</v>
      </c>
      <c r="AOM563" s="111" t="s">
        <v>206</v>
      </c>
      <c r="AON563" s="111" t="s">
        <v>206</v>
      </c>
      <c r="AOO563" s="111" t="s">
        <v>206</v>
      </c>
      <c r="AOP563" s="111" t="s">
        <v>206</v>
      </c>
      <c r="AOQ563" s="111" t="s">
        <v>206</v>
      </c>
      <c r="AOR563" s="111" t="s">
        <v>206</v>
      </c>
      <c r="AOS563" s="111" t="s">
        <v>206</v>
      </c>
      <c r="AOT563" s="125">
        <f t="shared" ref="AOT563:AOY563" si="3308">AOT535+AOT551</f>
        <v>15222447</v>
      </c>
      <c r="AOU563" s="125">
        <f t="shared" si="3308"/>
        <v>15839949</v>
      </c>
      <c r="AOV563" s="125">
        <f t="shared" si="3308"/>
        <v>15839949</v>
      </c>
      <c r="AOW563" s="125">
        <f t="shared" si="3308"/>
        <v>15894618.74</v>
      </c>
      <c r="AOX563" s="125">
        <f t="shared" si="3308"/>
        <v>16067089.74</v>
      </c>
      <c r="AOY563" s="125">
        <f t="shared" si="3308"/>
        <v>16067089.74</v>
      </c>
      <c r="AOZ563" s="111" t="s">
        <v>206</v>
      </c>
      <c r="APA563" s="111" t="s">
        <v>206</v>
      </c>
      <c r="APB563" s="111" t="s">
        <v>206</v>
      </c>
      <c r="APC563" s="111" t="s">
        <v>206</v>
      </c>
      <c r="APD563" s="111" t="s">
        <v>206</v>
      </c>
      <c r="APE563" s="111" t="s">
        <v>206</v>
      </c>
      <c r="APF563" s="111" t="s">
        <v>206</v>
      </c>
      <c r="APG563" s="111" t="s">
        <v>206</v>
      </c>
      <c r="APH563" s="111" t="s">
        <v>206</v>
      </c>
      <c r="API563" s="111" t="s">
        <v>206</v>
      </c>
      <c r="APJ563" s="111" t="s">
        <v>206</v>
      </c>
      <c r="APK563" s="111" t="s">
        <v>206</v>
      </c>
      <c r="APL563" s="111" t="s">
        <v>206</v>
      </c>
      <c r="APM563" s="111" t="s">
        <v>206</v>
      </c>
      <c r="APN563" s="111" t="s">
        <v>206</v>
      </c>
      <c r="APO563" s="125">
        <f t="shared" ref="APO563:APT563" si="3309">APO535+APO551</f>
        <v>8275738</v>
      </c>
      <c r="APP563" s="125">
        <f t="shared" si="3309"/>
        <v>8611462</v>
      </c>
      <c r="APQ563" s="125">
        <f t="shared" si="3309"/>
        <v>8611462</v>
      </c>
      <c r="APR563" s="125">
        <f t="shared" si="3309"/>
        <v>8667080.9900000002</v>
      </c>
      <c r="APS563" s="125">
        <f t="shared" si="3309"/>
        <v>8759018.9900000002</v>
      </c>
      <c r="APT563" s="125">
        <f t="shared" si="3309"/>
        <v>8759018.9900000002</v>
      </c>
      <c r="APU563" s="111" t="s">
        <v>206</v>
      </c>
      <c r="APV563" s="111" t="s">
        <v>206</v>
      </c>
      <c r="APW563" s="111" t="s">
        <v>206</v>
      </c>
      <c r="APX563" s="111" t="s">
        <v>206</v>
      </c>
      <c r="APY563" s="111" t="s">
        <v>206</v>
      </c>
      <c r="APZ563" s="111" t="s">
        <v>206</v>
      </c>
      <c r="AQA563" s="111" t="s">
        <v>206</v>
      </c>
      <c r="AQB563" s="111" t="s">
        <v>206</v>
      </c>
      <c r="AQC563" s="111" t="s">
        <v>206</v>
      </c>
      <c r="AQD563" s="111" t="s">
        <v>206</v>
      </c>
      <c r="AQE563" s="111" t="s">
        <v>206</v>
      </c>
      <c r="AQF563" s="111" t="s">
        <v>206</v>
      </c>
      <c r="AQG563" s="111" t="s">
        <v>206</v>
      </c>
      <c r="AQH563" s="111" t="s">
        <v>206</v>
      </c>
      <c r="AQI563" s="111" t="s">
        <v>206</v>
      </c>
      <c r="AQJ563" s="125">
        <f t="shared" ref="AQJ563:AQO563" si="3310">AQJ535+AQJ551</f>
        <v>16318020</v>
      </c>
      <c r="AQK563" s="125">
        <f t="shared" si="3310"/>
        <v>16981423</v>
      </c>
      <c r="AQL563" s="125">
        <f t="shared" si="3310"/>
        <v>16981423</v>
      </c>
      <c r="AQM563" s="125">
        <f t="shared" si="3310"/>
        <v>15108723.77</v>
      </c>
      <c r="AQN563" s="125">
        <f t="shared" si="3310"/>
        <v>15278049.77</v>
      </c>
      <c r="AQO563" s="125">
        <f t="shared" si="3310"/>
        <v>15278049.77</v>
      </c>
      <c r="AQP563" s="111" t="s">
        <v>206</v>
      </c>
      <c r="AQQ563" s="111" t="s">
        <v>206</v>
      </c>
      <c r="AQR563" s="111" t="s">
        <v>206</v>
      </c>
      <c r="AQS563" s="111" t="s">
        <v>206</v>
      </c>
      <c r="AQT563" s="111" t="s">
        <v>206</v>
      </c>
      <c r="AQU563" s="111" t="s">
        <v>206</v>
      </c>
      <c r="AQV563" s="111" t="s">
        <v>206</v>
      </c>
      <c r="AQW563" s="111" t="s">
        <v>206</v>
      </c>
      <c r="AQX563" s="111" t="s">
        <v>206</v>
      </c>
      <c r="AQY563" s="111" t="s">
        <v>206</v>
      </c>
      <c r="AQZ563" s="111" t="s">
        <v>206</v>
      </c>
      <c r="ARA563" s="111" t="s">
        <v>206</v>
      </c>
      <c r="ARB563" s="111" t="s">
        <v>206</v>
      </c>
      <c r="ARC563" s="111" t="s">
        <v>206</v>
      </c>
      <c r="ARD563" s="111" t="s">
        <v>206</v>
      </c>
      <c r="ARE563" s="125">
        <f t="shared" ref="ARE563:ARJ563" si="3311">ARE535+ARE551</f>
        <v>8846238</v>
      </c>
      <c r="ARF563" s="125">
        <f t="shared" si="3311"/>
        <v>9205066</v>
      </c>
      <c r="ARG563" s="125">
        <f t="shared" si="3311"/>
        <v>9205066</v>
      </c>
      <c r="ARH563" s="125">
        <f t="shared" si="3311"/>
        <v>9309087.1799999997</v>
      </c>
      <c r="ARI563" s="125">
        <f t="shared" si="3311"/>
        <v>9407021.1799999997</v>
      </c>
      <c r="ARJ563" s="125">
        <f t="shared" si="3311"/>
        <v>9407021.1799999997</v>
      </c>
      <c r="ARK563" s="111" t="s">
        <v>206</v>
      </c>
      <c r="ARL563" s="111" t="s">
        <v>206</v>
      </c>
      <c r="ARM563" s="111" t="s">
        <v>206</v>
      </c>
      <c r="ARN563" s="111" t="s">
        <v>206</v>
      </c>
      <c r="ARO563" s="111" t="s">
        <v>206</v>
      </c>
      <c r="ARP563" s="111" t="s">
        <v>206</v>
      </c>
      <c r="ARQ563" s="111" t="s">
        <v>206</v>
      </c>
      <c r="ARR563" s="111" t="s">
        <v>206</v>
      </c>
      <c r="ARS563" s="111" t="s">
        <v>206</v>
      </c>
      <c r="ART563" s="111" t="s">
        <v>206</v>
      </c>
      <c r="ARU563" s="111" t="s">
        <v>206</v>
      </c>
      <c r="ARV563" s="111" t="s">
        <v>206</v>
      </c>
      <c r="ARW563" s="111" t="s">
        <v>206</v>
      </c>
      <c r="ARX563" s="111" t="s">
        <v>206</v>
      </c>
      <c r="ARY563" s="111" t="s">
        <v>206</v>
      </c>
      <c r="ARZ563" s="125">
        <f t="shared" ref="ARZ563:ASE563" si="3312">ARZ535+ARZ551</f>
        <v>16517799</v>
      </c>
      <c r="ASA563" s="125">
        <f t="shared" si="3312"/>
        <v>17187893</v>
      </c>
      <c r="ASB563" s="125">
        <f t="shared" si="3312"/>
        <v>17187893</v>
      </c>
      <c r="ASC563" s="125">
        <f t="shared" si="3312"/>
        <v>17292053.16</v>
      </c>
      <c r="ASD563" s="125">
        <f t="shared" si="3312"/>
        <v>17475660.16</v>
      </c>
      <c r="ASE563" s="125">
        <f t="shared" si="3312"/>
        <v>17475660.16</v>
      </c>
      <c r="ASF563" s="111" t="s">
        <v>206</v>
      </c>
      <c r="ASG563" s="111" t="s">
        <v>206</v>
      </c>
      <c r="ASH563" s="111" t="s">
        <v>206</v>
      </c>
      <c r="ASI563" s="111" t="s">
        <v>206</v>
      </c>
      <c r="ASJ563" s="111" t="s">
        <v>206</v>
      </c>
      <c r="ASK563" s="111" t="s">
        <v>206</v>
      </c>
      <c r="ASL563" s="111" t="s">
        <v>206</v>
      </c>
      <c r="ASM563" s="111" t="s">
        <v>206</v>
      </c>
      <c r="ASN563" s="111" t="s">
        <v>206</v>
      </c>
      <c r="ASO563" s="111" t="s">
        <v>206</v>
      </c>
      <c r="ASP563" s="111" t="s">
        <v>206</v>
      </c>
      <c r="ASQ563" s="111" t="s">
        <v>206</v>
      </c>
      <c r="ASR563" s="111" t="s">
        <v>206</v>
      </c>
      <c r="ASS563" s="111" t="s">
        <v>206</v>
      </c>
      <c r="AST563" s="111" t="s">
        <v>206</v>
      </c>
      <c r="ASU563" s="125">
        <f t="shared" ref="ASU563:ASZ563" si="3313">ASU535+ASU551</f>
        <v>17242778</v>
      </c>
      <c r="ASV563" s="125">
        <f t="shared" si="3313"/>
        <v>17943170</v>
      </c>
      <c r="ASW563" s="125">
        <f t="shared" si="3313"/>
        <v>17943170</v>
      </c>
      <c r="ASX563" s="125">
        <f t="shared" si="3313"/>
        <v>16819723.469999999</v>
      </c>
      <c r="ASY563" s="125">
        <f t="shared" si="3313"/>
        <v>17005181.469999999</v>
      </c>
      <c r="ASZ563" s="125">
        <f t="shared" si="3313"/>
        <v>17005181.469999999</v>
      </c>
      <c r="ATA563" s="111" t="s">
        <v>206</v>
      </c>
      <c r="ATB563" s="111" t="s">
        <v>206</v>
      </c>
      <c r="ATC563" s="111" t="s">
        <v>206</v>
      </c>
      <c r="ATD563" s="111" t="s">
        <v>206</v>
      </c>
      <c r="ATE563" s="111" t="s">
        <v>206</v>
      </c>
      <c r="ATF563" s="111" t="s">
        <v>206</v>
      </c>
      <c r="ATG563" s="111" t="s">
        <v>206</v>
      </c>
      <c r="ATH563" s="111" t="s">
        <v>206</v>
      </c>
      <c r="ATI563" s="111" t="s">
        <v>206</v>
      </c>
      <c r="ATJ563" s="111" t="s">
        <v>206</v>
      </c>
      <c r="ATK563" s="111" t="s">
        <v>206</v>
      </c>
      <c r="ATL563" s="111" t="s">
        <v>206</v>
      </c>
      <c r="ATM563" s="111" t="s">
        <v>206</v>
      </c>
      <c r="ATN563" s="111" t="s">
        <v>206</v>
      </c>
      <c r="ATO563" s="111" t="s">
        <v>206</v>
      </c>
      <c r="ATP563" s="125">
        <f t="shared" ref="ATP563:ATU563" si="3314">ATP535+ATP551</f>
        <v>28148728</v>
      </c>
      <c r="ATQ563" s="125">
        <f t="shared" si="3314"/>
        <v>29291075</v>
      </c>
      <c r="ATR563" s="125">
        <f t="shared" si="3314"/>
        <v>29291075</v>
      </c>
      <c r="ATS563" s="125">
        <f t="shared" si="3314"/>
        <v>28356517.850000001</v>
      </c>
      <c r="ATT563" s="125">
        <f t="shared" si="3314"/>
        <v>28660567.850000001</v>
      </c>
      <c r="ATU563" s="125">
        <f t="shared" si="3314"/>
        <v>28660567.850000001</v>
      </c>
      <c r="ATV563" s="111" t="s">
        <v>206</v>
      </c>
      <c r="ATW563" s="111" t="s">
        <v>206</v>
      </c>
      <c r="ATX563" s="111" t="s">
        <v>206</v>
      </c>
      <c r="ATY563" s="111" t="s">
        <v>206</v>
      </c>
      <c r="ATZ563" s="111" t="s">
        <v>206</v>
      </c>
      <c r="AUA563" s="111" t="s">
        <v>206</v>
      </c>
      <c r="AUB563" s="111" t="s">
        <v>206</v>
      </c>
      <c r="AUC563" s="111" t="s">
        <v>206</v>
      </c>
      <c r="AUD563" s="111" t="s">
        <v>206</v>
      </c>
      <c r="AUE563" s="111" t="s">
        <v>206</v>
      </c>
      <c r="AUF563" s="111" t="s">
        <v>206</v>
      </c>
      <c r="AUG563" s="111" t="s">
        <v>206</v>
      </c>
      <c r="AUH563" s="111" t="s">
        <v>206</v>
      </c>
      <c r="AUI563" s="111" t="s">
        <v>206</v>
      </c>
      <c r="AUJ563" s="111" t="s">
        <v>206</v>
      </c>
      <c r="AUK563" s="125">
        <f t="shared" ref="AUK563:AUP563" si="3315">AUK535+AUK551</f>
        <v>19127058</v>
      </c>
      <c r="AUL563" s="125">
        <f t="shared" si="3315"/>
        <v>19903966</v>
      </c>
      <c r="AUM563" s="125">
        <f t="shared" si="3315"/>
        <v>19903966</v>
      </c>
      <c r="AUN563" s="125">
        <f t="shared" si="3315"/>
        <v>18510420.190000001</v>
      </c>
      <c r="AUO563" s="125">
        <f t="shared" si="3315"/>
        <v>18715486.190000001</v>
      </c>
      <c r="AUP563" s="125">
        <f t="shared" si="3315"/>
        <v>18715486.190000001</v>
      </c>
      <c r="AUQ563" s="111" t="s">
        <v>206</v>
      </c>
      <c r="AUR563" s="111" t="s">
        <v>206</v>
      </c>
      <c r="AUS563" s="111" t="s">
        <v>206</v>
      </c>
      <c r="AUT563" s="111" t="s">
        <v>206</v>
      </c>
      <c r="AUU563" s="111" t="s">
        <v>206</v>
      </c>
      <c r="AUV563" s="111" t="s">
        <v>206</v>
      </c>
      <c r="AUW563" s="111" t="s">
        <v>206</v>
      </c>
      <c r="AUX563" s="111" t="s">
        <v>206</v>
      </c>
      <c r="AUY563" s="111" t="s">
        <v>206</v>
      </c>
      <c r="AUZ563" s="111" t="s">
        <v>206</v>
      </c>
      <c r="AVA563" s="111" t="s">
        <v>206</v>
      </c>
      <c r="AVB563" s="111" t="s">
        <v>206</v>
      </c>
      <c r="AVC563" s="111" t="s">
        <v>206</v>
      </c>
      <c r="AVD563" s="111" t="s">
        <v>206</v>
      </c>
      <c r="AVE563" s="111" t="s">
        <v>206</v>
      </c>
      <c r="AVF563" s="125">
        <f t="shared" ref="AVF563:AVK563" si="3316">AVF535+AVF551</f>
        <v>658671908</v>
      </c>
      <c r="AVG563" s="125">
        <f t="shared" si="3316"/>
        <v>685420544</v>
      </c>
      <c r="AVH563" s="125">
        <f t="shared" si="3316"/>
        <v>685420544</v>
      </c>
      <c r="AVI563" s="125">
        <f t="shared" si="3316"/>
        <v>642240703.59000003</v>
      </c>
      <c r="AVJ563" s="125">
        <f t="shared" si="3316"/>
        <v>649251248.59000003</v>
      </c>
      <c r="AVK563" s="125">
        <f t="shared" si="3316"/>
        <v>649251248.59000003</v>
      </c>
      <c r="AVL563" s="111" t="s">
        <v>206</v>
      </c>
      <c r="AVM563" s="111" t="s">
        <v>206</v>
      </c>
      <c r="AVN563" s="111" t="s">
        <v>206</v>
      </c>
      <c r="AVO563" s="111" t="s">
        <v>206</v>
      </c>
      <c r="AVP563" s="111" t="s">
        <v>206</v>
      </c>
      <c r="AVQ563" s="111" t="s">
        <v>206</v>
      </c>
      <c r="AVR563" s="111" t="s">
        <v>206</v>
      </c>
      <c r="AVS563" s="111" t="s">
        <v>206</v>
      </c>
      <c r="AVT563" s="111" t="s">
        <v>206</v>
      </c>
      <c r="AVU563" s="111" t="s">
        <v>206</v>
      </c>
      <c r="AVV563" s="111" t="s">
        <v>206</v>
      </c>
      <c r="AVW563" s="111" t="s">
        <v>206</v>
      </c>
    </row>
    <row r="564" spans="1:1271" s="64" customFormat="1">
      <c r="A564" s="31" t="s">
        <v>180</v>
      </c>
      <c r="B564" s="136"/>
      <c r="C564" s="62" t="s">
        <v>105</v>
      </c>
      <c r="D564" s="186"/>
      <c r="E564" s="187"/>
      <c r="F564" s="63"/>
      <c r="G564" s="63"/>
      <c r="H564" s="63"/>
      <c r="I564" s="63"/>
      <c r="J564" s="63"/>
      <c r="K564" s="63"/>
      <c r="L564" s="111" t="s">
        <v>206</v>
      </c>
      <c r="M564" s="111" t="s">
        <v>206</v>
      </c>
      <c r="N564" s="111" t="s">
        <v>206</v>
      </c>
      <c r="O564" s="111" t="s">
        <v>206</v>
      </c>
      <c r="P564" s="111" t="s">
        <v>206</v>
      </c>
      <c r="Q564" s="111" t="s">
        <v>206</v>
      </c>
      <c r="R564" s="111" t="s">
        <v>206</v>
      </c>
      <c r="S564" s="111" t="s">
        <v>206</v>
      </c>
      <c r="T564" s="111" t="s">
        <v>206</v>
      </c>
      <c r="U564" s="63">
        <f>IF(O563=0,0,(AA568-AA567)/O563)</f>
        <v>1.1083205971000001</v>
      </c>
      <c r="V564" s="63">
        <f t="shared" ref="V564:Z564" si="3317">IF(P563=0,0,(AB568-AB567)/P563)</f>
        <v>0</v>
      </c>
      <c r="W564" s="63">
        <f t="shared" si="3317"/>
        <v>0</v>
      </c>
      <c r="X564" s="63">
        <f t="shared" si="3317"/>
        <v>0.80016186609999995</v>
      </c>
      <c r="Y564" s="63">
        <f t="shared" si="3317"/>
        <v>0</v>
      </c>
      <c r="Z564" s="63">
        <f t="shared" si="3317"/>
        <v>0</v>
      </c>
      <c r="AA564" s="111" t="s">
        <v>206</v>
      </c>
      <c r="AB564" s="111" t="s">
        <v>206</v>
      </c>
      <c r="AC564" s="111" t="s">
        <v>206</v>
      </c>
      <c r="AD564" s="111" t="s">
        <v>206</v>
      </c>
      <c r="AE564" s="111" t="s">
        <v>206</v>
      </c>
      <c r="AF564" s="111" t="s">
        <v>206</v>
      </c>
      <c r="AG564" s="111" t="s">
        <v>206</v>
      </c>
      <c r="AH564" s="111" t="s">
        <v>206</v>
      </c>
      <c r="AI564" s="111" t="s">
        <v>206</v>
      </c>
      <c r="AJ564" s="111" t="s">
        <v>206</v>
      </c>
      <c r="AK564" s="111" t="s">
        <v>206</v>
      </c>
      <c r="AL564" s="111" t="s">
        <v>206</v>
      </c>
      <c r="AM564" s="111" t="s">
        <v>206</v>
      </c>
      <c r="AN564" s="111" t="s">
        <v>206</v>
      </c>
      <c r="AO564" s="111" t="s">
        <v>206</v>
      </c>
      <c r="AP564" s="63">
        <f>IF(AJ563=0,0,(AV568-AV567)/AJ563)</f>
        <v>1.0511907842999999</v>
      </c>
      <c r="AQ564" s="63">
        <f t="shared" ref="AQ564" si="3318">IF(AK563=0,0,(AW568-AW567)/AK563)</f>
        <v>0.89327399340000002</v>
      </c>
      <c r="AR564" s="63">
        <f t="shared" ref="AR564" si="3319">IF(AL563=0,0,(AX568-AX567)/AL563)</f>
        <v>0.89327399340000002</v>
      </c>
      <c r="AS564" s="63">
        <f t="shared" ref="AS564" si="3320">IF(AM563=0,0,(AY568-AY567)/AM563)</f>
        <v>0.49109996519999999</v>
      </c>
      <c r="AT564" s="63">
        <f t="shared" ref="AT564" si="3321">IF(AN563=0,0,(AZ568-AZ567)/AN563)</f>
        <v>0.3787585826</v>
      </c>
      <c r="AU564" s="63">
        <f t="shared" ref="AU564" si="3322">IF(AO563=0,0,(BA568-BA567)/AO563)</f>
        <v>0.3787585826</v>
      </c>
      <c r="AV564" s="111" t="s">
        <v>206</v>
      </c>
      <c r="AW564" s="111" t="s">
        <v>206</v>
      </c>
      <c r="AX564" s="111" t="s">
        <v>206</v>
      </c>
      <c r="AY564" s="111" t="s">
        <v>206</v>
      </c>
      <c r="AZ564" s="111" t="s">
        <v>206</v>
      </c>
      <c r="BA564" s="111" t="s">
        <v>206</v>
      </c>
      <c r="BB564" s="111" t="s">
        <v>206</v>
      </c>
      <c r="BC564" s="111" t="s">
        <v>206</v>
      </c>
      <c r="BD564" s="111" t="s">
        <v>206</v>
      </c>
      <c r="BE564" s="111" t="s">
        <v>206</v>
      </c>
      <c r="BF564" s="111" t="s">
        <v>206</v>
      </c>
      <c r="BG564" s="111" t="s">
        <v>206</v>
      </c>
      <c r="BH564" s="111" t="s">
        <v>206</v>
      </c>
      <c r="BI564" s="111" t="s">
        <v>206</v>
      </c>
      <c r="BJ564" s="111" t="s">
        <v>206</v>
      </c>
      <c r="BK564" s="63">
        <f>IF(BE563=0,0,(BQ568-BQ567)/BE563)</f>
        <v>1.0706926576</v>
      </c>
      <c r="BL564" s="63">
        <f t="shared" ref="BL564" si="3323">IF(BF563=0,0,(BR568-BR567)/BF563)</f>
        <v>1.0707625769</v>
      </c>
      <c r="BM564" s="63">
        <f t="shared" ref="BM564" si="3324">IF(BG563=0,0,(BS568-BS567)/BG563)</f>
        <v>1.0707625769</v>
      </c>
      <c r="BN564" s="63">
        <f t="shared" ref="BN564" si="3325">IF(BH563=0,0,(BT568-BT567)/BH563)</f>
        <v>0.48834484690000002</v>
      </c>
      <c r="BO564" s="63">
        <f t="shared" ref="BO564" si="3326">IF(BI563=0,0,(BU568-BU567)/BI563)</f>
        <v>0.50658433079999998</v>
      </c>
      <c r="BP564" s="63">
        <f t="shared" ref="BP564" si="3327">IF(BJ563=0,0,(BV568-BV567)/BJ563)</f>
        <v>0.50658433079999998</v>
      </c>
      <c r="BQ564" s="111" t="s">
        <v>206</v>
      </c>
      <c r="BR564" s="111" t="s">
        <v>206</v>
      </c>
      <c r="BS564" s="111" t="s">
        <v>206</v>
      </c>
      <c r="BT564" s="111" t="s">
        <v>206</v>
      </c>
      <c r="BU564" s="111" t="s">
        <v>206</v>
      </c>
      <c r="BV564" s="111" t="s">
        <v>206</v>
      </c>
      <c r="BW564" s="111" t="s">
        <v>206</v>
      </c>
      <c r="BX564" s="111" t="s">
        <v>206</v>
      </c>
      <c r="BY564" s="111" t="s">
        <v>206</v>
      </c>
      <c r="BZ564" s="111" t="s">
        <v>206</v>
      </c>
      <c r="CA564" s="111" t="s">
        <v>206</v>
      </c>
      <c r="CB564" s="111" t="s">
        <v>206</v>
      </c>
      <c r="CC564" s="111" t="s">
        <v>206</v>
      </c>
      <c r="CD564" s="111" t="s">
        <v>206</v>
      </c>
      <c r="CE564" s="111" t="s">
        <v>206</v>
      </c>
      <c r="CF564" s="63">
        <f>IF(BZ563=0,0,(CL568-CL567)/BZ563)</f>
        <v>0</v>
      </c>
      <c r="CG564" s="63">
        <f t="shared" ref="CG564" si="3328">IF(CA563=0,0,(CM568-CM567)/CA563)</f>
        <v>0</v>
      </c>
      <c r="CH564" s="63">
        <f t="shared" ref="CH564" si="3329">IF(CB563=0,0,(CN568-CN567)/CB563)</f>
        <v>0</v>
      </c>
      <c r="CI564" s="63">
        <f t="shared" ref="CI564" si="3330">IF(CC563=0,0,(CO568-CO567)/CC563)</f>
        <v>0</v>
      </c>
      <c r="CJ564" s="63">
        <f t="shared" ref="CJ564" si="3331">IF(CD563=0,0,(CP568-CP567)/CD563)</f>
        <v>0</v>
      </c>
      <c r="CK564" s="63">
        <f t="shared" ref="CK564" si="3332">IF(CE563=0,0,(CQ568-CQ567)/CE563)</f>
        <v>0</v>
      </c>
      <c r="CL564" s="111" t="s">
        <v>206</v>
      </c>
      <c r="CM564" s="111" t="s">
        <v>206</v>
      </c>
      <c r="CN564" s="111" t="s">
        <v>206</v>
      </c>
      <c r="CO564" s="111" t="s">
        <v>206</v>
      </c>
      <c r="CP564" s="111" t="s">
        <v>206</v>
      </c>
      <c r="CQ564" s="111" t="s">
        <v>206</v>
      </c>
      <c r="CR564" s="111" t="s">
        <v>206</v>
      </c>
      <c r="CS564" s="111" t="s">
        <v>206</v>
      </c>
      <c r="CT564" s="111" t="s">
        <v>206</v>
      </c>
      <c r="CU564" s="111" t="s">
        <v>206</v>
      </c>
      <c r="CV564" s="111" t="s">
        <v>206</v>
      </c>
      <c r="CW564" s="111" t="s">
        <v>206</v>
      </c>
      <c r="CX564" s="111" t="s">
        <v>206</v>
      </c>
      <c r="CY564" s="111" t="s">
        <v>206</v>
      </c>
      <c r="CZ564" s="111" t="s">
        <v>206</v>
      </c>
      <c r="DA564" s="63">
        <f>IF(CU563=0,0,(DG568-DG567)/CU563)</f>
        <v>1.0425620111</v>
      </c>
      <c r="DB564" s="63">
        <f t="shared" ref="DB564" si="3333">IF(CV563=0,0,(DH568-DH567)/CV563)</f>
        <v>1.0000026927000001</v>
      </c>
      <c r="DC564" s="63">
        <f t="shared" ref="DC564" si="3334">IF(CW563=0,0,(DI568-DI567)/CW563)</f>
        <v>1.0000026927000001</v>
      </c>
      <c r="DD564" s="63">
        <f t="shared" ref="DD564" si="3335">IF(CX563=0,0,(DJ568-DJ567)/CX563)</f>
        <v>0.54406736290000002</v>
      </c>
      <c r="DE564" s="63">
        <f t="shared" ref="DE564" si="3336">IF(CY563=0,0,(DK568-DK567)/CY563)</f>
        <v>0.56507427570000002</v>
      </c>
      <c r="DF564" s="63">
        <f t="shared" ref="DF564" si="3337">IF(CZ563=0,0,(DL568-DL567)/CZ563)</f>
        <v>0.56507427570000002</v>
      </c>
      <c r="DG564" s="111" t="s">
        <v>206</v>
      </c>
      <c r="DH564" s="111" t="s">
        <v>206</v>
      </c>
      <c r="DI564" s="111" t="s">
        <v>206</v>
      </c>
      <c r="DJ564" s="111" t="s">
        <v>206</v>
      </c>
      <c r="DK564" s="111" t="s">
        <v>206</v>
      </c>
      <c r="DL564" s="111" t="s">
        <v>206</v>
      </c>
      <c r="DM564" s="111" t="s">
        <v>206</v>
      </c>
      <c r="DN564" s="111" t="s">
        <v>206</v>
      </c>
      <c r="DO564" s="111" t="s">
        <v>206</v>
      </c>
      <c r="DP564" s="111" t="s">
        <v>206</v>
      </c>
      <c r="DQ564" s="111" t="s">
        <v>206</v>
      </c>
      <c r="DR564" s="111" t="s">
        <v>206</v>
      </c>
      <c r="DS564" s="111" t="s">
        <v>206</v>
      </c>
      <c r="DT564" s="111" t="s">
        <v>206</v>
      </c>
      <c r="DU564" s="111" t="s">
        <v>206</v>
      </c>
      <c r="DV564" s="63">
        <f>IF(DP563=0,0,(EB568-EB567)/DP563)</f>
        <v>1.0528535875</v>
      </c>
      <c r="DW564" s="63">
        <f t="shared" ref="DW564" si="3338">IF(DQ563=0,0,(EC568-EC567)/DQ563)</f>
        <v>1.013241048</v>
      </c>
      <c r="DX564" s="63">
        <f t="shared" ref="DX564" si="3339">IF(DR563=0,0,(ED568-ED567)/DR563)</f>
        <v>1.013241048</v>
      </c>
      <c r="DY564" s="63">
        <f t="shared" ref="DY564" si="3340">IF(DS563=0,0,(EE568-EE567)/DS563)</f>
        <v>0.57176041450000004</v>
      </c>
      <c r="DZ564" s="63">
        <f t="shared" ref="DZ564" si="3341">IF(DT563=0,0,(EF568-EF567)/DT563)</f>
        <v>0.59225589329999995</v>
      </c>
      <c r="EA564" s="63">
        <f t="shared" ref="EA564" si="3342">IF(DU563=0,0,(EG568-EG567)/DU563)</f>
        <v>0.59225589329999995</v>
      </c>
      <c r="EB564" s="111" t="s">
        <v>206</v>
      </c>
      <c r="EC564" s="111" t="s">
        <v>206</v>
      </c>
      <c r="ED564" s="111" t="s">
        <v>206</v>
      </c>
      <c r="EE564" s="111" t="s">
        <v>206</v>
      </c>
      <c r="EF564" s="111" t="s">
        <v>206</v>
      </c>
      <c r="EG564" s="111" t="s">
        <v>206</v>
      </c>
      <c r="EH564" s="111" t="s">
        <v>206</v>
      </c>
      <c r="EI564" s="111" t="s">
        <v>206</v>
      </c>
      <c r="EJ564" s="111" t="s">
        <v>206</v>
      </c>
      <c r="EK564" s="111" t="s">
        <v>206</v>
      </c>
      <c r="EL564" s="111" t="s">
        <v>206</v>
      </c>
      <c r="EM564" s="111" t="s">
        <v>206</v>
      </c>
      <c r="EN564" s="111" t="s">
        <v>206</v>
      </c>
      <c r="EO564" s="111" t="s">
        <v>206</v>
      </c>
      <c r="EP564" s="111" t="s">
        <v>206</v>
      </c>
      <c r="EQ564" s="63">
        <f>IF(EK563=0,0,(EW568-EW567)/EK563)</f>
        <v>1.0800047917</v>
      </c>
      <c r="ER564" s="63">
        <f t="shared" ref="ER564" si="3343">IF(EL563=0,0,(EX568-EX567)/EL563)</f>
        <v>1.0799990134999999</v>
      </c>
      <c r="ES564" s="63">
        <f t="shared" ref="ES564" si="3344">IF(EM563=0,0,(EY568-EY567)/EM563)</f>
        <v>1.0799990134999999</v>
      </c>
      <c r="ET564" s="63">
        <f t="shared" ref="ET564" si="3345">IF(EN563=0,0,(EZ568-EZ567)/EN563)</f>
        <v>0.58547548949999995</v>
      </c>
      <c r="EU564" s="63">
        <f t="shared" ref="EU564" si="3346">IF(EO563=0,0,(FA568-FA567)/EO563)</f>
        <v>0.6025457098</v>
      </c>
      <c r="EV564" s="63">
        <f t="shared" ref="EV564" si="3347">IF(EP563=0,0,(FB568-FB567)/EP563)</f>
        <v>0.6025457098</v>
      </c>
      <c r="EW564" s="111" t="s">
        <v>206</v>
      </c>
      <c r="EX564" s="111" t="s">
        <v>206</v>
      </c>
      <c r="EY564" s="111" t="s">
        <v>206</v>
      </c>
      <c r="EZ564" s="111" t="s">
        <v>206</v>
      </c>
      <c r="FA564" s="111" t="s">
        <v>206</v>
      </c>
      <c r="FB564" s="111" t="s">
        <v>206</v>
      </c>
      <c r="FC564" s="111" t="s">
        <v>206</v>
      </c>
      <c r="FD564" s="111" t="s">
        <v>206</v>
      </c>
      <c r="FE564" s="111" t="s">
        <v>206</v>
      </c>
      <c r="FF564" s="111" t="s">
        <v>206</v>
      </c>
      <c r="FG564" s="111" t="s">
        <v>206</v>
      </c>
      <c r="FH564" s="111" t="s">
        <v>206</v>
      </c>
      <c r="FI564" s="111" t="s">
        <v>206</v>
      </c>
      <c r="FJ564" s="111" t="s">
        <v>206</v>
      </c>
      <c r="FK564" s="111" t="s">
        <v>206</v>
      </c>
      <c r="FL564" s="63">
        <f>IF(FF563=0,0,(FR568-FR567)/FF563)</f>
        <v>1.0430578891</v>
      </c>
      <c r="FM564" s="63">
        <f t="shared" ref="FM564" si="3348">IF(FG563=0,0,(FS568-FS567)/FG563)</f>
        <v>0.98827875499999995</v>
      </c>
      <c r="FN564" s="63">
        <f t="shared" ref="FN564" si="3349">IF(FH563=0,0,(FT568-FT567)/FH563)</f>
        <v>0.98827875499999995</v>
      </c>
      <c r="FO564" s="63">
        <f t="shared" ref="FO564" si="3350">IF(FI563=0,0,(FU568-FU567)/FI563)</f>
        <v>0.42850972949999999</v>
      </c>
      <c r="FP564" s="63">
        <f t="shared" ref="FP564" si="3351">IF(FJ563=0,0,(FV568-FV567)/FJ563)</f>
        <v>0.44305899529999998</v>
      </c>
      <c r="FQ564" s="63">
        <f t="shared" ref="FQ564" si="3352">IF(FK563=0,0,(FW568-FW567)/FK563)</f>
        <v>0.44305899529999998</v>
      </c>
      <c r="FR564" s="111" t="s">
        <v>206</v>
      </c>
      <c r="FS564" s="111" t="s">
        <v>206</v>
      </c>
      <c r="FT564" s="111" t="s">
        <v>206</v>
      </c>
      <c r="FU564" s="111" t="s">
        <v>206</v>
      </c>
      <c r="FV564" s="111" t="s">
        <v>206</v>
      </c>
      <c r="FW564" s="111" t="s">
        <v>206</v>
      </c>
      <c r="FX564" s="111" t="s">
        <v>206</v>
      </c>
      <c r="FY564" s="111" t="s">
        <v>206</v>
      </c>
      <c r="FZ564" s="111" t="s">
        <v>206</v>
      </c>
      <c r="GA564" s="111" t="s">
        <v>206</v>
      </c>
      <c r="GB564" s="111" t="s">
        <v>206</v>
      </c>
      <c r="GC564" s="111" t="s">
        <v>206</v>
      </c>
      <c r="GD564" s="111" t="s">
        <v>206</v>
      </c>
      <c r="GE564" s="111" t="s">
        <v>206</v>
      </c>
      <c r="GF564" s="111" t="s">
        <v>206</v>
      </c>
      <c r="GG564" s="63">
        <f>IF(GA563=0,0,(GM568-GM567)/GA563)</f>
        <v>0</v>
      </c>
      <c r="GH564" s="63">
        <f t="shared" ref="GH564" si="3353">IF(GB563=0,0,(GN568-GN567)/GB563)</f>
        <v>0</v>
      </c>
      <c r="GI564" s="63">
        <f t="shared" ref="GI564" si="3354">IF(GC563=0,0,(GO568-GO567)/GC563)</f>
        <v>0</v>
      </c>
      <c r="GJ564" s="63">
        <f t="shared" ref="GJ564" si="3355">IF(GD563=0,0,(GP568-GP567)/GD563)</f>
        <v>0</v>
      </c>
      <c r="GK564" s="63">
        <f t="shared" ref="GK564" si="3356">IF(GE563=0,0,(GQ568-GQ567)/GE563)</f>
        <v>0</v>
      </c>
      <c r="GL564" s="63">
        <f t="shared" ref="GL564" si="3357">IF(GF563=0,0,(GR568-GR567)/GF563)</f>
        <v>0</v>
      </c>
      <c r="GM564" s="111" t="s">
        <v>206</v>
      </c>
      <c r="GN564" s="111" t="s">
        <v>206</v>
      </c>
      <c r="GO564" s="111" t="s">
        <v>206</v>
      </c>
      <c r="GP564" s="111" t="s">
        <v>206</v>
      </c>
      <c r="GQ564" s="111" t="s">
        <v>206</v>
      </c>
      <c r="GR564" s="111" t="s">
        <v>206</v>
      </c>
      <c r="GS564" s="111" t="s">
        <v>206</v>
      </c>
      <c r="GT564" s="111" t="s">
        <v>206</v>
      </c>
      <c r="GU564" s="111" t="s">
        <v>206</v>
      </c>
      <c r="GV564" s="111" t="s">
        <v>206</v>
      </c>
      <c r="GW564" s="111" t="s">
        <v>206</v>
      </c>
      <c r="GX564" s="111" t="s">
        <v>206</v>
      </c>
      <c r="GY564" s="111" t="s">
        <v>206</v>
      </c>
      <c r="GZ564" s="111" t="s">
        <v>206</v>
      </c>
      <c r="HA564" s="111" t="s">
        <v>206</v>
      </c>
      <c r="HB564" s="63">
        <f>IF(GV563=0,0,(HH568-HH567)/GV563)</f>
        <v>1.0418772634</v>
      </c>
      <c r="HC564" s="63">
        <f t="shared" ref="HC564" si="3358">IF(GW563=0,0,(HI568-HI567)/GW563)</f>
        <v>0.9173514277</v>
      </c>
      <c r="HD564" s="63">
        <f t="shared" ref="HD564" si="3359">IF(GX563=0,0,(HJ568-HJ567)/GX563)</f>
        <v>0.9173514277</v>
      </c>
      <c r="HE564" s="63">
        <f t="shared" ref="HE564" si="3360">IF(GY563=0,0,(HK568-HK567)/GY563)</f>
        <v>0.77335184219999997</v>
      </c>
      <c r="HF564" s="63">
        <f t="shared" ref="HF564" si="3361">IF(GZ563=0,0,(HL568-HL567)/GZ563)</f>
        <v>0.80227185160000003</v>
      </c>
      <c r="HG564" s="63">
        <f t="shared" ref="HG564" si="3362">IF(HA563=0,0,(HM568-HM567)/HA563)</f>
        <v>0.80227185160000003</v>
      </c>
      <c r="HH564" s="111" t="s">
        <v>206</v>
      </c>
      <c r="HI564" s="111" t="s">
        <v>206</v>
      </c>
      <c r="HJ564" s="111" t="s">
        <v>206</v>
      </c>
      <c r="HK564" s="111" t="s">
        <v>206</v>
      </c>
      <c r="HL564" s="111" t="s">
        <v>206</v>
      </c>
      <c r="HM564" s="111" t="s">
        <v>206</v>
      </c>
      <c r="HN564" s="111" t="s">
        <v>206</v>
      </c>
      <c r="HO564" s="111" t="s">
        <v>206</v>
      </c>
      <c r="HP564" s="111" t="s">
        <v>206</v>
      </c>
      <c r="HQ564" s="111" t="s">
        <v>206</v>
      </c>
      <c r="HR564" s="111" t="s">
        <v>206</v>
      </c>
      <c r="HS564" s="111" t="s">
        <v>206</v>
      </c>
      <c r="HT564" s="111" t="s">
        <v>206</v>
      </c>
      <c r="HU564" s="111" t="s">
        <v>206</v>
      </c>
      <c r="HV564" s="111" t="s">
        <v>206</v>
      </c>
      <c r="HW564" s="63">
        <f>IF(HQ563=0,0,(IC568-IC567)/HQ563)</f>
        <v>0.82505764130000003</v>
      </c>
      <c r="HX564" s="63">
        <f t="shared" ref="HX564" si="3363">IF(HR563=0,0,(ID568-ID567)/HR563)</f>
        <v>1.0057294975</v>
      </c>
      <c r="HY564" s="63">
        <f t="shared" ref="HY564" si="3364">IF(HS563=0,0,(IE568-IE567)/HS563)</f>
        <v>1.0057294975</v>
      </c>
      <c r="HZ564" s="63">
        <f t="shared" ref="HZ564" si="3365">IF(HT563=0,0,(IF568-IF567)/HT563)</f>
        <v>0.4416213886</v>
      </c>
      <c r="IA564" s="63">
        <f t="shared" ref="IA564" si="3366">IF(HU563=0,0,(IG568-IG567)/HU563)</f>
        <v>0.43324213319999999</v>
      </c>
      <c r="IB564" s="63">
        <f t="shared" ref="IB564" si="3367">IF(HV563=0,0,(IH568-IH567)/HV563)</f>
        <v>0.43324213319999999</v>
      </c>
      <c r="IC564" s="111" t="s">
        <v>206</v>
      </c>
      <c r="ID564" s="111" t="s">
        <v>206</v>
      </c>
      <c r="IE564" s="111" t="s">
        <v>206</v>
      </c>
      <c r="IF564" s="111" t="s">
        <v>206</v>
      </c>
      <c r="IG564" s="111" t="s">
        <v>206</v>
      </c>
      <c r="IH564" s="111" t="s">
        <v>206</v>
      </c>
      <c r="II564" s="111" t="s">
        <v>206</v>
      </c>
      <c r="IJ564" s="111" t="s">
        <v>206</v>
      </c>
      <c r="IK564" s="111" t="s">
        <v>206</v>
      </c>
      <c r="IL564" s="111" t="s">
        <v>206</v>
      </c>
      <c r="IM564" s="111" t="s">
        <v>206</v>
      </c>
      <c r="IN564" s="111" t="s">
        <v>206</v>
      </c>
      <c r="IO564" s="111" t="s">
        <v>206</v>
      </c>
      <c r="IP564" s="111" t="s">
        <v>206</v>
      </c>
      <c r="IQ564" s="111" t="s">
        <v>206</v>
      </c>
      <c r="IR564" s="63">
        <f>IF(IL563=0,0,(IX568-IX567)/IL563)</f>
        <v>1.0432397076</v>
      </c>
      <c r="IS564" s="63">
        <f t="shared" ref="IS564" si="3368">IF(IM563=0,0,(IY568-IY567)/IM563)</f>
        <v>1.0058819868</v>
      </c>
      <c r="IT564" s="63">
        <f t="shared" ref="IT564" si="3369">IF(IN563=0,0,(IZ568-IZ567)/IN563)</f>
        <v>1.0058819868</v>
      </c>
      <c r="IU564" s="63">
        <f t="shared" ref="IU564" si="3370">IF(IO563=0,0,(JA568-JA567)/IO563)</f>
        <v>0.46265094429999998</v>
      </c>
      <c r="IV564" s="63">
        <f t="shared" ref="IV564" si="3371">IF(IP563=0,0,(JB568-JB567)/IP563)</f>
        <v>0.4770737142</v>
      </c>
      <c r="IW564" s="63">
        <f t="shared" ref="IW564" si="3372">IF(IQ563=0,0,(JC568-JC567)/IQ563)</f>
        <v>0.4770737142</v>
      </c>
      <c r="IX564" s="111" t="s">
        <v>206</v>
      </c>
      <c r="IY564" s="111" t="s">
        <v>206</v>
      </c>
      <c r="IZ564" s="111" t="s">
        <v>206</v>
      </c>
      <c r="JA564" s="111" t="s">
        <v>206</v>
      </c>
      <c r="JB564" s="111" t="s">
        <v>206</v>
      </c>
      <c r="JC564" s="111" t="s">
        <v>206</v>
      </c>
      <c r="JD564" s="111" t="s">
        <v>206</v>
      </c>
      <c r="JE564" s="111" t="s">
        <v>206</v>
      </c>
      <c r="JF564" s="111" t="s">
        <v>206</v>
      </c>
      <c r="JG564" s="111" t="s">
        <v>206</v>
      </c>
      <c r="JH564" s="111" t="s">
        <v>206</v>
      </c>
      <c r="JI564" s="111" t="s">
        <v>206</v>
      </c>
      <c r="JJ564" s="111" t="s">
        <v>206</v>
      </c>
      <c r="JK564" s="111" t="s">
        <v>206</v>
      </c>
      <c r="JL564" s="111" t="s">
        <v>206</v>
      </c>
      <c r="JM564" s="63">
        <f>IF(JG563=0,0,(JS568-JS567)/JG563)</f>
        <v>1.0427019420999999</v>
      </c>
      <c r="JN564" s="63">
        <f t="shared" ref="JN564" si="3373">IF(JH563=0,0,(JT568-JT567)/JH563)</f>
        <v>0.96226585720000002</v>
      </c>
      <c r="JO564" s="63">
        <f t="shared" ref="JO564" si="3374">IF(JI563=0,0,(JU568-JU567)/JI563)</f>
        <v>0.96226585720000002</v>
      </c>
      <c r="JP564" s="63">
        <f t="shared" ref="JP564" si="3375">IF(JJ563=0,0,(JV568-JV567)/JJ563)</f>
        <v>0.66591564130000003</v>
      </c>
      <c r="JQ564" s="63">
        <f t="shared" ref="JQ564" si="3376">IF(JK563=0,0,(JW568-JW567)/JK563)</f>
        <v>0.68922403850000002</v>
      </c>
      <c r="JR564" s="63">
        <f t="shared" ref="JR564" si="3377">IF(JL563=0,0,(JX568-JX567)/JL563)</f>
        <v>0.68922403850000002</v>
      </c>
      <c r="JS564" s="111" t="s">
        <v>206</v>
      </c>
      <c r="JT564" s="111" t="s">
        <v>206</v>
      </c>
      <c r="JU564" s="111" t="s">
        <v>206</v>
      </c>
      <c r="JV564" s="111" t="s">
        <v>206</v>
      </c>
      <c r="JW564" s="111" t="s">
        <v>206</v>
      </c>
      <c r="JX564" s="111" t="s">
        <v>206</v>
      </c>
      <c r="JY564" s="111" t="s">
        <v>206</v>
      </c>
      <c r="JZ564" s="111" t="s">
        <v>206</v>
      </c>
      <c r="KA564" s="111" t="s">
        <v>206</v>
      </c>
      <c r="KB564" s="111" t="s">
        <v>206</v>
      </c>
      <c r="KC564" s="111" t="s">
        <v>206</v>
      </c>
      <c r="KD564" s="111" t="s">
        <v>206</v>
      </c>
      <c r="KE564" s="111" t="s">
        <v>206</v>
      </c>
      <c r="KF564" s="111" t="s">
        <v>206</v>
      </c>
      <c r="KG564" s="111" t="s">
        <v>206</v>
      </c>
      <c r="KH564" s="63">
        <f>IF(KB563=0,0,(KN568-KN567)/KB563)</f>
        <v>1.0508809628</v>
      </c>
      <c r="KI564" s="63">
        <f t="shared" ref="KI564" si="3378">IF(KC563=0,0,(KO568-KO567)/KC563)</f>
        <v>1.0478654988</v>
      </c>
      <c r="KJ564" s="63">
        <f t="shared" ref="KJ564" si="3379">IF(KD563=0,0,(KP568-KP567)/KD563)</f>
        <v>1.0478654988</v>
      </c>
      <c r="KK564" s="63">
        <f t="shared" ref="KK564" si="3380">IF(KE563=0,0,(KQ568-KQ567)/KE563)</f>
        <v>0.43106245370000001</v>
      </c>
      <c r="KL564" s="63">
        <f t="shared" ref="KL564" si="3381">IF(KF563=0,0,(KR568-KR567)/KF563)</f>
        <v>0.44544766450000001</v>
      </c>
      <c r="KM564" s="63">
        <f t="shared" ref="KM564" si="3382">IF(KG563=0,0,(KS568-KS567)/KG563)</f>
        <v>0.44544766450000001</v>
      </c>
      <c r="KN564" s="111" t="s">
        <v>206</v>
      </c>
      <c r="KO564" s="111" t="s">
        <v>206</v>
      </c>
      <c r="KP564" s="111" t="s">
        <v>206</v>
      </c>
      <c r="KQ564" s="111" t="s">
        <v>206</v>
      </c>
      <c r="KR564" s="111" t="s">
        <v>206</v>
      </c>
      <c r="KS564" s="111" t="s">
        <v>206</v>
      </c>
      <c r="KT564" s="111" t="s">
        <v>206</v>
      </c>
      <c r="KU564" s="111" t="s">
        <v>206</v>
      </c>
      <c r="KV564" s="111" t="s">
        <v>206</v>
      </c>
      <c r="KW564" s="111" t="s">
        <v>206</v>
      </c>
      <c r="KX564" s="111" t="s">
        <v>206</v>
      </c>
      <c r="KY564" s="111" t="s">
        <v>206</v>
      </c>
      <c r="KZ564" s="111" t="s">
        <v>206</v>
      </c>
      <c r="LA564" s="111" t="s">
        <v>206</v>
      </c>
      <c r="LB564" s="111" t="s">
        <v>206</v>
      </c>
      <c r="LC564" s="63">
        <f>IF(KW563=0,0,(LI568-LI567)/KW563)</f>
        <v>1.0457540033999999</v>
      </c>
      <c r="LD564" s="63">
        <f t="shared" ref="LD564" si="3383">IF(KX563=0,0,(LJ568-LJ567)/KX563)</f>
        <v>1.0279259514000001</v>
      </c>
      <c r="LE564" s="63">
        <f t="shared" ref="LE564" si="3384">IF(KY563=0,0,(LK568-LK567)/KY563)</f>
        <v>1.0279259514000001</v>
      </c>
      <c r="LF564" s="63">
        <f t="shared" ref="LF564" si="3385">IF(KZ563=0,0,(LL568-LL567)/KZ563)</f>
        <v>0.3907898333</v>
      </c>
      <c r="LG564" s="63">
        <f t="shared" ref="LG564" si="3386">IF(LA563=0,0,(LM568-LM567)/LA563)</f>
        <v>0.40421762500000002</v>
      </c>
      <c r="LH564" s="63">
        <f t="shared" ref="LH564" si="3387">IF(LB563=0,0,(LN568-LN567)/LB563)</f>
        <v>0.40421762500000002</v>
      </c>
      <c r="LI564" s="111" t="s">
        <v>206</v>
      </c>
      <c r="LJ564" s="111" t="s">
        <v>206</v>
      </c>
      <c r="LK564" s="111" t="s">
        <v>206</v>
      </c>
      <c r="LL564" s="111" t="s">
        <v>206</v>
      </c>
      <c r="LM564" s="111" t="s">
        <v>206</v>
      </c>
      <c r="LN564" s="111" t="s">
        <v>206</v>
      </c>
      <c r="LO564" s="111" t="s">
        <v>206</v>
      </c>
      <c r="LP564" s="111" t="s">
        <v>206</v>
      </c>
      <c r="LQ564" s="111" t="s">
        <v>206</v>
      </c>
      <c r="LR564" s="111" t="s">
        <v>206</v>
      </c>
      <c r="LS564" s="111" t="s">
        <v>206</v>
      </c>
      <c r="LT564" s="111" t="s">
        <v>206</v>
      </c>
      <c r="LU564" s="111" t="s">
        <v>206</v>
      </c>
      <c r="LV564" s="111" t="s">
        <v>206</v>
      </c>
      <c r="LW564" s="111" t="s">
        <v>206</v>
      </c>
      <c r="LX564" s="63">
        <f>IF(LR563=0,0,(MD568-MD567)/LR563)</f>
        <v>1.0457798364999999</v>
      </c>
      <c r="LY564" s="63">
        <f t="shared" ref="LY564" si="3388">IF(LS563=0,0,(ME568-ME567)/LS563)</f>
        <v>0.93389282790000006</v>
      </c>
      <c r="LZ564" s="63">
        <f t="shared" ref="LZ564" si="3389">IF(LT563=0,0,(MF568-MF567)/LT563)</f>
        <v>0.93389282790000006</v>
      </c>
      <c r="MA564" s="63">
        <f t="shared" ref="MA564" si="3390">IF(LU563=0,0,(MG568-MG567)/LU563)</f>
        <v>0.56166190510000003</v>
      </c>
      <c r="MB564" s="63">
        <f t="shared" ref="MB564" si="3391">IF(LV563=0,0,(MH568-MH567)/LV563)</f>
        <v>0.5805293788</v>
      </c>
      <c r="MC564" s="63">
        <f t="shared" ref="MC564" si="3392">IF(LW563=0,0,(MI568-MI567)/LW563)</f>
        <v>0.5805293788</v>
      </c>
      <c r="MD564" s="111" t="s">
        <v>206</v>
      </c>
      <c r="ME564" s="111" t="s">
        <v>206</v>
      </c>
      <c r="MF564" s="111" t="s">
        <v>206</v>
      </c>
      <c r="MG564" s="111" t="s">
        <v>206</v>
      </c>
      <c r="MH564" s="111" t="s">
        <v>206</v>
      </c>
      <c r="MI564" s="111" t="s">
        <v>206</v>
      </c>
      <c r="MJ564" s="111" t="s">
        <v>206</v>
      </c>
      <c r="MK564" s="111" t="s">
        <v>206</v>
      </c>
      <c r="ML564" s="111" t="s">
        <v>206</v>
      </c>
      <c r="MM564" s="111" t="s">
        <v>206</v>
      </c>
      <c r="MN564" s="111" t="s">
        <v>206</v>
      </c>
      <c r="MO564" s="111" t="s">
        <v>206</v>
      </c>
      <c r="MP564" s="111" t="s">
        <v>206</v>
      </c>
      <c r="MQ564" s="111" t="s">
        <v>206</v>
      </c>
      <c r="MR564" s="111" t="s">
        <v>206</v>
      </c>
      <c r="MS564" s="63">
        <f>IF(MM563=0,0,(MY568-MY567)/MM563)</f>
        <v>1.0492225577000001</v>
      </c>
      <c r="MT564" s="63">
        <f t="shared" ref="MT564" si="3393">IF(MN563=0,0,(MZ568-MZ567)/MN563)</f>
        <v>0.93584986179999996</v>
      </c>
      <c r="MU564" s="63">
        <f t="shared" ref="MU564" si="3394">IF(MO563=0,0,(NA568-NA567)/MO563)</f>
        <v>0.93584986179999996</v>
      </c>
      <c r="MV564" s="63">
        <f t="shared" ref="MV564" si="3395">IF(MP563=0,0,(NB568-NB567)/MP563)</f>
        <v>0.58593671540000003</v>
      </c>
      <c r="MW564" s="63">
        <f t="shared" ref="MW564" si="3396">IF(MQ563=0,0,(NC568-NC567)/MQ563)</f>
        <v>0.60586117790000005</v>
      </c>
      <c r="MX564" s="63">
        <f t="shared" ref="MX564" si="3397">IF(MR563=0,0,(ND568-ND567)/MR563)</f>
        <v>0.60586117790000005</v>
      </c>
      <c r="MY564" s="111" t="s">
        <v>206</v>
      </c>
      <c r="MZ564" s="111" t="s">
        <v>206</v>
      </c>
      <c r="NA564" s="111" t="s">
        <v>206</v>
      </c>
      <c r="NB564" s="111" t="s">
        <v>206</v>
      </c>
      <c r="NC564" s="111" t="s">
        <v>206</v>
      </c>
      <c r="ND564" s="111" t="s">
        <v>206</v>
      </c>
      <c r="NE564" s="111" t="s">
        <v>206</v>
      </c>
      <c r="NF564" s="111" t="s">
        <v>206</v>
      </c>
      <c r="NG564" s="111" t="s">
        <v>206</v>
      </c>
      <c r="NH564" s="111" t="s">
        <v>206</v>
      </c>
      <c r="NI564" s="111" t="s">
        <v>206</v>
      </c>
      <c r="NJ564" s="111" t="s">
        <v>206</v>
      </c>
      <c r="NK564" s="111" t="s">
        <v>206</v>
      </c>
      <c r="NL564" s="111" t="s">
        <v>206</v>
      </c>
      <c r="NM564" s="111" t="s">
        <v>206</v>
      </c>
      <c r="NN564" s="63">
        <f>IF(NH563=0,0,(NT568-NT567)/NH563)</f>
        <v>1.041035575</v>
      </c>
      <c r="NO564" s="63">
        <f t="shared" ref="NO564" si="3398">IF(NI563=0,0,(NU568-NU567)/NI563)</f>
        <v>0.89757006859999999</v>
      </c>
      <c r="NP564" s="63">
        <f t="shared" ref="NP564" si="3399">IF(NJ563=0,0,(NV568-NV567)/NJ563)</f>
        <v>0.89757006859999999</v>
      </c>
      <c r="NQ564" s="63">
        <f t="shared" ref="NQ564" si="3400">IF(NK563=0,0,(NW568-NW567)/NK563)</f>
        <v>0.41803131249999997</v>
      </c>
      <c r="NR564" s="63">
        <f t="shared" ref="NR564" si="3401">IF(NL563=0,0,(NX568-NX567)/NL563)</f>
        <v>0.43144535560000002</v>
      </c>
      <c r="NS564" s="63">
        <f t="shared" ref="NS564" si="3402">IF(NM563=0,0,(NY568-NY567)/NM563)</f>
        <v>0.43144535560000002</v>
      </c>
      <c r="NT564" s="111" t="s">
        <v>206</v>
      </c>
      <c r="NU564" s="111" t="s">
        <v>206</v>
      </c>
      <c r="NV564" s="111" t="s">
        <v>206</v>
      </c>
      <c r="NW564" s="111" t="s">
        <v>206</v>
      </c>
      <c r="NX564" s="111" t="s">
        <v>206</v>
      </c>
      <c r="NY564" s="111" t="s">
        <v>206</v>
      </c>
      <c r="NZ564" s="111" t="s">
        <v>206</v>
      </c>
      <c r="OA564" s="111" t="s">
        <v>206</v>
      </c>
      <c r="OB564" s="111" t="s">
        <v>206</v>
      </c>
      <c r="OC564" s="111" t="s">
        <v>206</v>
      </c>
      <c r="OD564" s="111" t="s">
        <v>206</v>
      </c>
      <c r="OE564" s="111" t="s">
        <v>206</v>
      </c>
      <c r="OF564" s="111" t="s">
        <v>206</v>
      </c>
      <c r="OG564" s="111" t="s">
        <v>206</v>
      </c>
      <c r="OH564" s="111" t="s">
        <v>206</v>
      </c>
      <c r="OI564" s="63">
        <f>IF(OC563=0,0,(OO568-OO567)/OC563)</f>
        <v>1.0505214717</v>
      </c>
      <c r="OJ564" s="63">
        <f t="shared" ref="OJ564" si="3403">IF(OD563=0,0,(OP568-OP567)/OD563)</f>
        <v>0.99345916999999995</v>
      </c>
      <c r="OK564" s="63">
        <f t="shared" ref="OK564" si="3404">IF(OE563=0,0,(OQ568-OQ567)/OE563)</f>
        <v>0.99345916999999995</v>
      </c>
      <c r="OL564" s="63">
        <f t="shared" ref="OL564" si="3405">IF(OF563=0,0,(OR568-OR567)/OF563)</f>
        <v>0.60498026630000001</v>
      </c>
      <c r="OM564" s="63">
        <f t="shared" ref="OM564" si="3406">IF(OG563=0,0,(OS568-OS567)/OG563)</f>
        <v>0.62525620140000004</v>
      </c>
      <c r="ON564" s="63">
        <f t="shared" ref="ON564" si="3407">IF(OH563=0,0,(OT568-OT567)/OH563)</f>
        <v>0.62525620140000004</v>
      </c>
      <c r="OO564" s="111" t="s">
        <v>206</v>
      </c>
      <c r="OP564" s="111" t="s">
        <v>206</v>
      </c>
      <c r="OQ564" s="111" t="s">
        <v>206</v>
      </c>
      <c r="OR564" s="111" t="s">
        <v>206</v>
      </c>
      <c r="OS564" s="111" t="s">
        <v>206</v>
      </c>
      <c r="OT564" s="111" t="s">
        <v>206</v>
      </c>
      <c r="OU564" s="111" t="s">
        <v>206</v>
      </c>
      <c r="OV564" s="111" t="s">
        <v>206</v>
      </c>
      <c r="OW564" s="111" t="s">
        <v>206</v>
      </c>
      <c r="OX564" s="111" t="s">
        <v>206</v>
      </c>
      <c r="OY564" s="111" t="s">
        <v>206</v>
      </c>
      <c r="OZ564" s="111" t="s">
        <v>206</v>
      </c>
      <c r="PA564" s="111" t="s">
        <v>206</v>
      </c>
      <c r="PB564" s="111" t="s">
        <v>206</v>
      </c>
      <c r="PC564" s="111" t="s">
        <v>206</v>
      </c>
      <c r="PD564" s="63">
        <f>IF(OX563=0,0,(PJ568-PJ567)/OX563)</f>
        <v>1.0459934104999999</v>
      </c>
      <c r="PE564" s="63">
        <f t="shared" ref="PE564" si="3408">IF(OY563=0,0,(PK568-PK567)/OY563)</f>
        <v>0.94736755569999997</v>
      </c>
      <c r="PF564" s="63">
        <f t="shared" ref="PF564" si="3409">IF(OZ563=0,0,(PL568-PL567)/OZ563)</f>
        <v>0.94736755569999997</v>
      </c>
      <c r="PG564" s="63">
        <f t="shared" ref="PG564" si="3410">IF(PA563=0,0,(PM568-PM567)/PA563)</f>
        <v>0.48997359559999998</v>
      </c>
      <c r="PH564" s="63">
        <f t="shared" ref="PH564" si="3411">IF(PB563=0,0,(PN568-PN567)/PB563)</f>
        <v>0.50585354579999997</v>
      </c>
      <c r="PI564" s="63">
        <f t="shared" ref="PI564" si="3412">IF(PC563=0,0,(PO568-PO567)/PC563)</f>
        <v>0.50585354579999997</v>
      </c>
      <c r="PJ564" s="111" t="s">
        <v>206</v>
      </c>
      <c r="PK564" s="111" t="s">
        <v>206</v>
      </c>
      <c r="PL564" s="111" t="s">
        <v>206</v>
      </c>
      <c r="PM564" s="111" t="s">
        <v>206</v>
      </c>
      <c r="PN564" s="111" t="s">
        <v>206</v>
      </c>
      <c r="PO564" s="111" t="s">
        <v>206</v>
      </c>
      <c r="PP564" s="111" t="s">
        <v>206</v>
      </c>
      <c r="PQ564" s="111" t="s">
        <v>206</v>
      </c>
      <c r="PR564" s="111" t="s">
        <v>206</v>
      </c>
      <c r="PS564" s="111" t="s">
        <v>206</v>
      </c>
      <c r="PT564" s="111" t="s">
        <v>206</v>
      </c>
      <c r="PU564" s="111" t="s">
        <v>206</v>
      </c>
      <c r="PV564" s="111" t="s">
        <v>206</v>
      </c>
      <c r="PW564" s="111" t="s">
        <v>206</v>
      </c>
      <c r="PX564" s="111" t="s">
        <v>206</v>
      </c>
      <c r="PY564" s="63">
        <f>IF(PS563=0,0,(QE568-QE567)/PS563)</f>
        <v>1.0511261006999999</v>
      </c>
      <c r="PZ564" s="63">
        <f t="shared" ref="PZ564" si="3413">IF(PT563=0,0,(QF568-QF567)/PT563)</f>
        <v>0.9359183579</v>
      </c>
      <c r="QA564" s="63">
        <f t="shared" ref="QA564" si="3414">IF(PU563=0,0,(QG568-QG567)/PU563)</f>
        <v>0.9359183579</v>
      </c>
      <c r="QB564" s="63">
        <f t="shared" ref="QB564" si="3415">IF(PV563=0,0,(QH568-QH567)/PV563)</f>
        <v>0.5563146806</v>
      </c>
      <c r="QC564" s="63">
        <f t="shared" ref="QC564" si="3416">IF(PW563=0,0,(QI568-QI567)/PW563)</f>
        <v>0.57496470499999996</v>
      </c>
      <c r="QD564" s="63">
        <f t="shared" ref="QD564" si="3417">IF(PX563=0,0,(QJ568-QJ567)/PX563)</f>
        <v>0.57496470499999996</v>
      </c>
      <c r="QE564" s="111" t="s">
        <v>206</v>
      </c>
      <c r="QF564" s="111" t="s">
        <v>206</v>
      </c>
      <c r="QG564" s="111" t="s">
        <v>206</v>
      </c>
      <c r="QH564" s="111" t="s">
        <v>206</v>
      </c>
      <c r="QI564" s="111" t="s">
        <v>206</v>
      </c>
      <c r="QJ564" s="111" t="s">
        <v>206</v>
      </c>
      <c r="QK564" s="111" t="s">
        <v>206</v>
      </c>
      <c r="QL564" s="111" t="s">
        <v>206</v>
      </c>
      <c r="QM564" s="111" t="s">
        <v>206</v>
      </c>
      <c r="QN564" s="111" t="s">
        <v>206</v>
      </c>
      <c r="QO564" s="111" t="s">
        <v>206</v>
      </c>
      <c r="QP564" s="111" t="s">
        <v>206</v>
      </c>
      <c r="QQ564" s="111" t="s">
        <v>206</v>
      </c>
      <c r="QR564" s="111" t="s">
        <v>206</v>
      </c>
      <c r="QS564" s="111" t="s">
        <v>206</v>
      </c>
      <c r="QT564" s="63">
        <f>IF(QN563=0,0,(QZ568-QZ567)/QN563)</f>
        <v>1.0442873500000001</v>
      </c>
      <c r="QU564" s="63">
        <f t="shared" ref="QU564" si="3418">IF(QO563=0,0,(RA568-RA567)/QO563)</f>
        <v>0.99579058320000002</v>
      </c>
      <c r="QV564" s="63">
        <f t="shared" ref="QV564" si="3419">IF(QP563=0,0,(RB568-RB567)/QP563)</f>
        <v>0.99579058320000002</v>
      </c>
      <c r="QW564" s="63">
        <f t="shared" ref="QW564" si="3420">IF(QQ563=0,0,(RC568-RC567)/QQ563)</f>
        <v>0.51735820020000001</v>
      </c>
      <c r="QX564" s="63">
        <f t="shared" ref="QX564" si="3421">IF(QR563=0,0,(RD568-RD567)/QR563)</f>
        <v>0.53375255899999996</v>
      </c>
      <c r="QY564" s="63">
        <f t="shared" ref="QY564" si="3422">IF(QS563=0,0,(RE568-RE567)/QS563)</f>
        <v>0.53375255899999996</v>
      </c>
      <c r="QZ564" s="111" t="s">
        <v>206</v>
      </c>
      <c r="RA564" s="111" t="s">
        <v>206</v>
      </c>
      <c r="RB564" s="111" t="s">
        <v>206</v>
      </c>
      <c r="RC564" s="111" t="s">
        <v>206</v>
      </c>
      <c r="RD564" s="111" t="s">
        <v>206</v>
      </c>
      <c r="RE564" s="111" t="s">
        <v>206</v>
      </c>
      <c r="RF564" s="111" t="s">
        <v>206</v>
      </c>
      <c r="RG564" s="111" t="s">
        <v>206</v>
      </c>
      <c r="RH564" s="111" t="s">
        <v>206</v>
      </c>
      <c r="RI564" s="111" t="s">
        <v>206</v>
      </c>
      <c r="RJ564" s="111" t="s">
        <v>206</v>
      </c>
      <c r="RK564" s="111" t="s">
        <v>206</v>
      </c>
      <c r="RL564" s="111" t="s">
        <v>206</v>
      </c>
      <c r="RM564" s="111" t="s">
        <v>206</v>
      </c>
      <c r="RN564" s="111" t="s">
        <v>206</v>
      </c>
      <c r="RO564" s="63">
        <f>IF(RI563=0,0,(RU568-RU567)/RI563)</f>
        <v>1.0474599292</v>
      </c>
      <c r="RP564" s="63">
        <f t="shared" ref="RP564" si="3423">IF(RJ563=0,0,(RV568-RV567)/RJ563)</f>
        <v>0.98730094570000004</v>
      </c>
      <c r="RQ564" s="63">
        <f t="shared" ref="RQ564" si="3424">IF(RK563=0,0,(RW568-RW567)/RK563)</f>
        <v>0.98730094570000004</v>
      </c>
      <c r="RR564" s="63">
        <f t="shared" ref="RR564" si="3425">IF(RL563=0,0,(RX568-RX567)/RL563)</f>
        <v>0.3711026583</v>
      </c>
      <c r="RS564" s="63">
        <f t="shared" ref="RS564" si="3426">IF(RM563=0,0,(RY568-RY567)/RM563)</f>
        <v>0.3824281202</v>
      </c>
      <c r="RT564" s="63">
        <f t="shared" ref="RT564" si="3427">IF(RN563=0,0,(RZ568-RZ567)/RN563)</f>
        <v>0.3824281202</v>
      </c>
      <c r="RU564" s="111" t="s">
        <v>206</v>
      </c>
      <c r="RV564" s="111" t="s">
        <v>206</v>
      </c>
      <c r="RW564" s="111" t="s">
        <v>206</v>
      </c>
      <c r="RX564" s="111" t="s">
        <v>206</v>
      </c>
      <c r="RY564" s="111" t="s">
        <v>206</v>
      </c>
      <c r="RZ564" s="111" t="s">
        <v>206</v>
      </c>
      <c r="SA564" s="111" t="s">
        <v>206</v>
      </c>
      <c r="SB564" s="111" t="s">
        <v>206</v>
      </c>
      <c r="SC564" s="111" t="s">
        <v>206</v>
      </c>
      <c r="SD564" s="111" t="s">
        <v>206</v>
      </c>
      <c r="SE564" s="111" t="s">
        <v>206</v>
      </c>
      <c r="SF564" s="111" t="s">
        <v>206</v>
      </c>
      <c r="SG564" s="111" t="s">
        <v>206</v>
      </c>
      <c r="SH564" s="111" t="s">
        <v>206</v>
      </c>
      <c r="SI564" s="111" t="s">
        <v>206</v>
      </c>
      <c r="SJ564" s="63">
        <f>IF(SD563=0,0,(SP568-SP567)/SD563)</f>
        <v>1.0240975324999999</v>
      </c>
      <c r="SK564" s="63">
        <f t="shared" ref="SK564" si="3428">IF(SE563=0,0,(SQ568-SQ567)/SE563)</f>
        <v>0.94300990870000001</v>
      </c>
      <c r="SL564" s="63">
        <f t="shared" ref="SL564" si="3429">IF(SF563=0,0,(SR568-SR567)/SF563)</f>
        <v>0.94300990870000001</v>
      </c>
      <c r="SM564" s="63">
        <f t="shared" ref="SM564" si="3430">IF(SG563=0,0,(SS568-SS567)/SG563)</f>
        <v>0.49271635359999999</v>
      </c>
      <c r="SN564" s="63">
        <f t="shared" ref="SN564" si="3431">IF(SH563=0,0,(ST568-ST567)/SH563)</f>
        <v>0.50774316100000005</v>
      </c>
      <c r="SO564" s="63">
        <f t="shared" ref="SO564" si="3432">IF(SI563=0,0,(SU568-SU567)/SI563)</f>
        <v>0.50774316100000005</v>
      </c>
      <c r="SP564" s="111" t="s">
        <v>206</v>
      </c>
      <c r="SQ564" s="111" t="s">
        <v>206</v>
      </c>
      <c r="SR564" s="111" t="s">
        <v>206</v>
      </c>
      <c r="SS564" s="111" t="s">
        <v>206</v>
      </c>
      <c r="ST564" s="111" t="s">
        <v>206</v>
      </c>
      <c r="SU564" s="111" t="s">
        <v>206</v>
      </c>
      <c r="SV564" s="111" t="s">
        <v>206</v>
      </c>
      <c r="SW564" s="111" t="s">
        <v>206</v>
      </c>
      <c r="SX564" s="111" t="s">
        <v>206</v>
      </c>
      <c r="SY564" s="111" t="s">
        <v>206</v>
      </c>
      <c r="SZ564" s="111" t="s">
        <v>206</v>
      </c>
      <c r="TA564" s="111" t="s">
        <v>206</v>
      </c>
      <c r="TB564" s="111" t="s">
        <v>206</v>
      </c>
      <c r="TC564" s="111" t="s">
        <v>206</v>
      </c>
      <c r="TD564" s="111" t="s">
        <v>206</v>
      </c>
      <c r="TE564" s="63">
        <f>IF(SY563=0,0,(TK568-TK567)/SY563)</f>
        <v>1.0510340799</v>
      </c>
      <c r="TF564" s="63">
        <f t="shared" ref="TF564" si="3433">IF(SZ563=0,0,(TL568-TL567)/SZ563)</f>
        <v>1.0082256493999999</v>
      </c>
      <c r="TG564" s="63">
        <f t="shared" ref="TG564" si="3434">IF(TA563=0,0,(TM568-TM567)/TA563)</f>
        <v>1.0082256493999999</v>
      </c>
      <c r="TH564" s="63">
        <f t="shared" ref="TH564" si="3435">IF(TB563=0,0,(TN568-TN567)/TB563)</f>
        <v>0.48307976050000001</v>
      </c>
      <c r="TI564" s="63">
        <f t="shared" ref="TI564" si="3436">IF(TC563=0,0,(TO568-TO567)/TC563)</f>
        <v>0.49923741259999999</v>
      </c>
      <c r="TJ564" s="63">
        <f t="shared" ref="TJ564" si="3437">IF(TD563=0,0,(TP568-TP567)/TD563)</f>
        <v>0.49923741259999999</v>
      </c>
      <c r="TK564" s="111" t="s">
        <v>206</v>
      </c>
      <c r="TL564" s="111" t="s">
        <v>206</v>
      </c>
      <c r="TM564" s="111" t="s">
        <v>206</v>
      </c>
      <c r="TN564" s="111" t="s">
        <v>206</v>
      </c>
      <c r="TO564" s="111" t="s">
        <v>206</v>
      </c>
      <c r="TP564" s="111" t="s">
        <v>206</v>
      </c>
      <c r="TQ564" s="111" t="s">
        <v>206</v>
      </c>
      <c r="TR564" s="111" t="s">
        <v>206</v>
      </c>
      <c r="TS564" s="111" t="s">
        <v>206</v>
      </c>
      <c r="TT564" s="111" t="s">
        <v>206</v>
      </c>
      <c r="TU564" s="111" t="s">
        <v>206</v>
      </c>
      <c r="TV564" s="111" t="s">
        <v>206</v>
      </c>
      <c r="TW564" s="111" t="s">
        <v>206</v>
      </c>
      <c r="TX564" s="111" t="s">
        <v>206</v>
      </c>
      <c r="TY564" s="111" t="s">
        <v>206</v>
      </c>
      <c r="TZ564" s="63">
        <f>IF(TT563=0,0,(UF568-UF567)/TT563)</f>
        <v>0.81120746160000001</v>
      </c>
      <c r="UA564" s="63">
        <f t="shared" ref="UA564" si="3438">IF(TU563=0,0,(UG568-UG567)/TU563)</f>
        <v>1.0043676623</v>
      </c>
      <c r="UB564" s="63">
        <f t="shared" ref="UB564" si="3439">IF(TV563=0,0,(UH568-UH567)/TV563)</f>
        <v>1.0043676623</v>
      </c>
      <c r="UC564" s="63">
        <f t="shared" ref="UC564" si="3440">IF(TW563=0,0,(UI568-UI567)/TW563)</f>
        <v>0.40734556259999999</v>
      </c>
      <c r="UD564" s="63">
        <f t="shared" ref="UD564" si="3441">IF(TX563=0,0,(UJ568-UJ567)/TX563)</f>
        <v>0.43243309829999999</v>
      </c>
      <c r="UE564" s="63">
        <f t="shared" ref="UE564" si="3442">IF(TY563=0,0,(UK568-UK567)/TY563)</f>
        <v>0.43243309829999999</v>
      </c>
      <c r="UF564" s="111" t="s">
        <v>206</v>
      </c>
      <c r="UG564" s="111" t="s">
        <v>206</v>
      </c>
      <c r="UH564" s="111" t="s">
        <v>206</v>
      </c>
      <c r="UI564" s="111" t="s">
        <v>206</v>
      </c>
      <c r="UJ564" s="111" t="s">
        <v>206</v>
      </c>
      <c r="UK564" s="111" t="s">
        <v>206</v>
      </c>
      <c r="UL564" s="111" t="s">
        <v>206</v>
      </c>
      <c r="UM564" s="111" t="s">
        <v>206</v>
      </c>
      <c r="UN564" s="111" t="s">
        <v>206</v>
      </c>
      <c r="UO564" s="111" t="s">
        <v>206</v>
      </c>
      <c r="UP564" s="111" t="s">
        <v>206</v>
      </c>
      <c r="UQ564" s="111" t="s">
        <v>206</v>
      </c>
      <c r="UR564" s="111" t="s">
        <v>206</v>
      </c>
      <c r="US564" s="111" t="s">
        <v>206</v>
      </c>
      <c r="UT564" s="111" t="s">
        <v>206</v>
      </c>
      <c r="UU564" s="63">
        <f>IF(UO563=0,0,(VA568-VA567)/UO563)</f>
        <v>1.0502936722</v>
      </c>
      <c r="UV564" s="63">
        <f t="shared" ref="UV564" si="3443">IF(UP563=0,0,(VB568-VB567)/UP563)</f>
        <v>1.0353407333</v>
      </c>
      <c r="UW564" s="63">
        <f t="shared" ref="UW564" si="3444">IF(UQ563=0,0,(VC568-VC567)/UQ563)</f>
        <v>1.0353407333</v>
      </c>
      <c r="UX564" s="63">
        <f t="shared" ref="UX564" si="3445">IF(UR563=0,0,(VD568-VD567)/UR563)</f>
        <v>0.51829405930000005</v>
      </c>
      <c r="UY564" s="63">
        <f t="shared" ref="UY564" si="3446">IF(US563=0,0,(VE568-VE567)/US563)</f>
        <v>0.41925520840000002</v>
      </c>
      <c r="UZ564" s="63">
        <f t="shared" ref="UZ564" si="3447">IF(UT563=0,0,(VF568-VF567)/UT563)</f>
        <v>0.41925520840000002</v>
      </c>
      <c r="VA564" s="111" t="s">
        <v>206</v>
      </c>
      <c r="VB564" s="111" t="s">
        <v>206</v>
      </c>
      <c r="VC564" s="111" t="s">
        <v>206</v>
      </c>
      <c r="VD564" s="111" t="s">
        <v>206</v>
      </c>
      <c r="VE564" s="111" t="s">
        <v>206</v>
      </c>
      <c r="VF564" s="111" t="s">
        <v>206</v>
      </c>
      <c r="VG564" s="111" t="s">
        <v>206</v>
      </c>
      <c r="VH564" s="111" t="s">
        <v>206</v>
      </c>
      <c r="VI564" s="111" t="s">
        <v>206</v>
      </c>
      <c r="VJ564" s="111" t="s">
        <v>206</v>
      </c>
      <c r="VK564" s="111" t="s">
        <v>206</v>
      </c>
      <c r="VL564" s="111" t="s">
        <v>206</v>
      </c>
      <c r="VM564" s="111" t="s">
        <v>206</v>
      </c>
      <c r="VN564" s="111" t="s">
        <v>206</v>
      </c>
      <c r="VO564" s="111" t="s">
        <v>206</v>
      </c>
      <c r="VP564" s="63">
        <f>IF(VJ563=0,0,(VV568-VV567)/VJ563)</f>
        <v>0</v>
      </c>
      <c r="VQ564" s="63">
        <f t="shared" ref="VQ564" si="3448">IF(VK563=0,0,(VW568-VW567)/VK563)</f>
        <v>0</v>
      </c>
      <c r="VR564" s="63">
        <f t="shared" ref="VR564" si="3449">IF(VL563=0,0,(VX568-VX567)/VL563)</f>
        <v>0</v>
      </c>
      <c r="VS564" s="63">
        <f t="shared" ref="VS564" si="3450">IF(VM563=0,0,(VY568-VY567)/VM563)</f>
        <v>0</v>
      </c>
      <c r="VT564" s="63">
        <f t="shared" ref="VT564" si="3451">IF(VN563=0,0,(VZ568-VZ567)/VN563)</f>
        <v>0</v>
      </c>
      <c r="VU564" s="63">
        <f t="shared" ref="VU564" si="3452">IF(VO563=0,0,(WA568-WA567)/VO563)</f>
        <v>0</v>
      </c>
      <c r="VV564" s="111" t="s">
        <v>206</v>
      </c>
      <c r="VW564" s="111" t="s">
        <v>206</v>
      </c>
      <c r="VX564" s="111" t="s">
        <v>206</v>
      </c>
      <c r="VY564" s="111" t="s">
        <v>206</v>
      </c>
      <c r="VZ564" s="111" t="s">
        <v>206</v>
      </c>
      <c r="WA564" s="111" t="s">
        <v>206</v>
      </c>
      <c r="WB564" s="111" t="s">
        <v>206</v>
      </c>
      <c r="WC564" s="111" t="s">
        <v>206</v>
      </c>
      <c r="WD564" s="111" t="s">
        <v>206</v>
      </c>
      <c r="WE564" s="111" t="s">
        <v>206</v>
      </c>
      <c r="WF564" s="111" t="s">
        <v>206</v>
      </c>
      <c r="WG564" s="111" t="s">
        <v>206</v>
      </c>
      <c r="WH564" s="111" t="s">
        <v>206</v>
      </c>
      <c r="WI564" s="111" t="s">
        <v>206</v>
      </c>
      <c r="WJ564" s="111" t="s">
        <v>206</v>
      </c>
      <c r="WK564" s="63">
        <f>IF(WE563=0,0,(WQ568-WQ567)/WE563)</f>
        <v>1.0526056604</v>
      </c>
      <c r="WL564" s="63">
        <f t="shared" ref="WL564" si="3453">IF(WF563=0,0,(WR568-WR567)/WF563)</f>
        <v>1.0526295234</v>
      </c>
      <c r="WM564" s="63">
        <f t="shared" ref="WM564" si="3454">IF(WG563=0,0,(WS568-WS567)/WG563)</f>
        <v>1.0526295234</v>
      </c>
      <c r="WN564" s="63">
        <f t="shared" ref="WN564" si="3455">IF(WH563=0,0,(WT568-WT567)/WH563)</f>
        <v>0.39312758920000002</v>
      </c>
      <c r="WO564" s="63">
        <f t="shared" ref="WO564" si="3456">IF(WI563=0,0,(WU568-WU567)/WI563)</f>
        <v>0.406784431</v>
      </c>
      <c r="WP564" s="63">
        <f t="shared" ref="WP564" si="3457">IF(WJ563=0,0,(WV568-WV567)/WJ563)</f>
        <v>0.406784431</v>
      </c>
      <c r="WQ564" s="111" t="s">
        <v>206</v>
      </c>
      <c r="WR564" s="111" t="s">
        <v>206</v>
      </c>
      <c r="WS564" s="111" t="s">
        <v>206</v>
      </c>
      <c r="WT564" s="111" t="s">
        <v>206</v>
      </c>
      <c r="WU564" s="111" t="s">
        <v>206</v>
      </c>
      <c r="WV564" s="111" t="s">
        <v>206</v>
      </c>
      <c r="WW564" s="111" t="s">
        <v>206</v>
      </c>
      <c r="WX564" s="111" t="s">
        <v>206</v>
      </c>
      <c r="WY564" s="111" t="s">
        <v>206</v>
      </c>
      <c r="WZ564" s="111" t="s">
        <v>206</v>
      </c>
      <c r="XA564" s="111" t="s">
        <v>206</v>
      </c>
      <c r="XB564" s="111" t="s">
        <v>206</v>
      </c>
      <c r="XC564" s="111" t="s">
        <v>206</v>
      </c>
      <c r="XD564" s="111" t="s">
        <v>206</v>
      </c>
      <c r="XE564" s="111" t="s">
        <v>206</v>
      </c>
      <c r="XF564" s="63">
        <f>IF(WZ563=0,0,(XL568-XL567)/WZ563)</f>
        <v>1.0440274896999999</v>
      </c>
      <c r="XG564" s="63">
        <f t="shared" ref="XG564" si="3458">IF(XA563=0,0,(XM568-XM567)/XA563)</f>
        <v>0.97896505609999995</v>
      </c>
      <c r="XH564" s="63">
        <f t="shared" ref="XH564" si="3459">IF(XB563=0,0,(XN568-XN567)/XB563)</f>
        <v>0.97896505609999995</v>
      </c>
      <c r="XI564" s="63">
        <f t="shared" ref="XI564" si="3460">IF(XC563=0,0,(XO568-XO567)/XC563)</f>
        <v>0.38698625460000002</v>
      </c>
      <c r="XJ564" s="63">
        <f t="shared" ref="XJ564" si="3461">IF(XD563=0,0,(XP568-XP567)/XD563)</f>
        <v>0.39893578860000001</v>
      </c>
      <c r="XK564" s="63">
        <f t="shared" ref="XK564" si="3462">IF(XE563=0,0,(XQ568-XQ567)/XE563)</f>
        <v>0.39893578860000001</v>
      </c>
      <c r="XL564" s="111" t="s">
        <v>206</v>
      </c>
      <c r="XM564" s="111" t="s">
        <v>206</v>
      </c>
      <c r="XN564" s="111" t="s">
        <v>206</v>
      </c>
      <c r="XO564" s="111" t="s">
        <v>206</v>
      </c>
      <c r="XP564" s="111" t="s">
        <v>206</v>
      </c>
      <c r="XQ564" s="111" t="s">
        <v>206</v>
      </c>
      <c r="XR564" s="111" t="s">
        <v>206</v>
      </c>
      <c r="XS564" s="111" t="s">
        <v>206</v>
      </c>
      <c r="XT564" s="111" t="s">
        <v>206</v>
      </c>
      <c r="XU564" s="111" t="s">
        <v>206</v>
      </c>
      <c r="XV564" s="111" t="s">
        <v>206</v>
      </c>
      <c r="XW564" s="111" t="s">
        <v>206</v>
      </c>
      <c r="XX564" s="111" t="s">
        <v>206</v>
      </c>
      <c r="XY564" s="111" t="s">
        <v>206</v>
      </c>
      <c r="XZ564" s="111" t="s">
        <v>206</v>
      </c>
      <c r="YA564" s="63">
        <f>IF(XU563=0,0,(YG568-YG567)/XU563)</f>
        <v>1.040782764</v>
      </c>
      <c r="YB564" s="63">
        <f t="shared" ref="YB564" si="3463">IF(XV563=0,0,(YH568-YH567)/XV563)</f>
        <v>0.96480594500000005</v>
      </c>
      <c r="YC564" s="63">
        <f t="shared" ref="YC564" si="3464">IF(XW563=0,0,(YI568-YI567)/XW563)</f>
        <v>0.96480594500000005</v>
      </c>
      <c r="YD564" s="63">
        <f t="shared" ref="YD564" si="3465">IF(XX563=0,0,(YJ568-YJ567)/XX563)</f>
        <v>0.36903372109999999</v>
      </c>
      <c r="YE564" s="63">
        <f t="shared" ref="YE564" si="3466">IF(XY563=0,0,(YK568-YK567)/XY563)</f>
        <v>0.38058627249999999</v>
      </c>
      <c r="YF564" s="63">
        <f t="shared" ref="YF564" si="3467">IF(XZ563=0,0,(YL568-YL567)/XZ563)</f>
        <v>0.38058627249999999</v>
      </c>
      <c r="YG564" s="111" t="s">
        <v>206</v>
      </c>
      <c r="YH564" s="111" t="s">
        <v>206</v>
      </c>
      <c r="YI564" s="111" t="s">
        <v>206</v>
      </c>
      <c r="YJ564" s="111" t="s">
        <v>206</v>
      </c>
      <c r="YK564" s="111" t="s">
        <v>206</v>
      </c>
      <c r="YL564" s="111" t="s">
        <v>206</v>
      </c>
      <c r="YM564" s="111" t="s">
        <v>206</v>
      </c>
      <c r="YN564" s="111" t="s">
        <v>206</v>
      </c>
      <c r="YO564" s="111" t="s">
        <v>206</v>
      </c>
      <c r="YP564" s="111" t="s">
        <v>206</v>
      </c>
      <c r="YQ564" s="111" t="s">
        <v>206</v>
      </c>
      <c r="YR564" s="111" t="s">
        <v>206</v>
      </c>
      <c r="YS564" s="111" t="s">
        <v>206</v>
      </c>
      <c r="YT564" s="111" t="s">
        <v>206</v>
      </c>
      <c r="YU564" s="111" t="s">
        <v>206</v>
      </c>
      <c r="YV564" s="63">
        <f>IF(YP563=0,0,(ZB568-ZB567)/YP563)</f>
        <v>1.0408999512999999</v>
      </c>
      <c r="YW564" s="63">
        <f t="shared" ref="YW564" si="3468">IF(YQ563=0,0,(ZC568-ZC567)/YQ563)</f>
        <v>0.96690130969999999</v>
      </c>
      <c r="YX564" s="63">
        <f t="shared" ref="YX564" si="3469">IF(YR563=0,0,(ZD568-ZD567)/YR563)</f>
        <v>0.96690130969999999</v>
      </c>
      <c r="YY564" s="63">
        <f t="shared" ref="YY564" si="3470">IF(YS563=0,0,(ZE568-ZE567)/YS563)</f>
        <v>0.4080885689</v>
      </c>
      <c r="YZ564" s="63">
        <f t="shared" ref="YZ564" si="3471">IF(YT563=0,0,(ZF568-ZF567)/YT563)</f>
        <v>0.42134050249999999</v>
      </c>
      <c r="ZA564" s="63">
        <f t="shared" ref="ZA564" si="3472">IF(YU563=0,0,(ZG568-ZG567)/YU563)</f>
        <v>0.42134050249999999</v>
      </c>
      <c r="ZB564" s="111" t="s">
        <v>206</v>
      </c>
      <c r="ZC564" s="111" t="s">
        <v>206</v>
      </c>
      <c r="ZD564" s="111" t="s">
        <v>206</v>
      </c>
      <c r="ZE564" s="111" t="s">
        <v>206</v>
      </c>
      <c r="ZF564" s="111" t="s">
        <v>206</v>
      </c>
      <c r="ZG564" s="111" t="s">
        <v>206</v>
      </c>
      <c r="ZH564" s="111" t="s">
        <v>206</v>
      </c>
      <c r="ZI564" s="111" t="s">
        <v>206</v>
      </c>
      <c r="ZJ564" s="111" t="s">
        <v>206</v>
      </c>
      <c r="ZK564" s="111" t="s">
        <v>206</v>
      </c>
      <c r="ZL564" s="111" t="s">
        <v>206</v>
      </c>
      <c r="ZM564" s="111" t="s">
        <v>206</v>
      </c>
      <c r="ZN564" s="111" t="s">
        <v>206</v>
      </c>
      <c r="ZO564" s="111" t="s">
        <v>206</v>
      </c>
      <c r="ZP564" s="111" t="s">
        <v>206</v>
      </c>
      <c r="ZQ564" s="63">
        <f>IF(ZK563=0,0,(ZW568-ZW567)/ZK563)</f>
        <v>1.0379167233</v>
      </c>
      <c r="ZR564" s="63">
        <f t="shared" ref="ZR564" si="3473">IF(ZL563=0,0,(ZX568-ZX567)/ZL563)</f>
        <v>0.76454446659999997</v>
      </c>
      <c r="ZS564" s="63">
        <f t="shared" ref="ZS564" si="3474">IF(ZM563=0,0,(ZY568-ZY567)/ZM563)</f>
        <v>0.76454446659999997</v>
      </c>
      <c r="ZT564" s="63">
        <f t="shared" ref="ZT564" si="3475">IF(ZN563=0,0,(ZZ568-ZZ567)/ZN563)</f>
        <v>0.38902919470000002</v>
      </c>
      <c r="ZU564" s="63">
        <f t="shared" ref="ZU564" si="3476">IF(ZO563=0,0,(AAA568-AAA567)/ZO563)</f>
        <v>0.40137461689999998</v>
      </c>
      <c r="ZV564" s="63">
        <f t="shared" ref="ZV564" si="3477">IF(ZP563=0,0,(AAB568-AAB567)/ZP563)</f>
        <v>0.40137461689999998</v>
      </c>
      <c r="ZW564" s="111" t="s">
        <v>206</v>
      </c>
      <c r="ZX564" s="111" t="s">
        <v>206</v>
      </c>
      <c r="ZY564" s="111" t="s">
        <v>206</v>
      </c>
      <c r="ZZ564" s="111" t="s">
        <v>206</v>
      </c>
      <c r="AAA564" s="111" t="s">
        <v>206</v>
      </c>
      <c r="AAB564" s="111" t="s">
        <v>206</v>
      </c>
      <c r="AAC564" s="111" t="s">
        <v>206</v>
      </c>
      <c r="AAD564" s="111" t="s">
        <v>206</v>
      </c>
      <c r="AAE564" s="111" t="s">
        <v>206</v>
      </c>
      <c r="AAF564" s="111" t="s">
        <v>206</v>
      </c>
      <c r="AAG564" s="111" t="s">
        <v>206</v>
      </c>
      <c r="AAH564" s="111" t="s">
        <v>206</v>
      </c>
      <c r="AAI564" s="111" t="s">
        <v>206</v>
      </c>
      <c r="AAJ564" s="111" t="s">
        <v>206</v>
      </c>
      <c r="AAK564" s="111" t="s">
        <v>206</v>
      </c>
      <c r="AAL564" s="63">
        <f>IF(AAF563=0,0,(AAR568-AAR567)/AAF563)</f>
        <v>1.0503802393999999</v>
      </c>
      <c r="AAM564" s="63">
        <f t="shared" ref="AAM564" si="3478">IF(AAG563=0,0,(AAS568-AAS567)/AAG563)</f>
        <v>1.0430026458999999</v>
      </c>
      <c r="AAN564" s="63">
        <f t="shared" ref="AAN564" si="3479">IF(AAH563=0,0,(AAT568-AAT567)/AAH563)</f>
        <v>1.0430026458999999</v>
      </c>
      <c r="AAO564" s="63">
        <f t="shared" ref="AAO564" si="3480">IF(AAI563=0,0,(AAU568-AAU567)/AAI563)</f>
        <v>0.51024877540000002</v>
      </c>
      <c r="AAP564" s="63">
        <f t="shared" ref="AAP564" si="3481">IF(AAJ563=0,0,(AAV568-AAV567)/AAJ563)</f>
        <v>0.52688708159999997</v>
      </c>
      <c r="AAQ564" s="63">
        <f t="shared" ref="AAQ564" si="3482">IF(AAK563=0,0,(AAW568-AAW567)/AAK563)</f>
        <v>0.52688708159999997</v>
      </c>
      <c r="AAR564" s="111" t="s">
        <v>206</v>
      </c>
      <c r="AAS564" s="111" t="s">
        <v>206</v>
      </c>
      <c r="AAT564" s="111" t="s">
        <v>206</v>
      </c>
      <c r="AAU564" s="111" t="s">
        <v>206</v>
      </c>
      <c r="AAV564" s="111" t="s">
        <v>206</v>
      </c>
      <c r="AAW564" s="111" t="s">
        <v>206</v>
      </c>
      <c r="AAX564" s="111" t="s">
        <v>206</v>
      </c>
      <c r="AAY564" s="111" t="s">
        <v>206</v>
      </c>
      <c r="AAZ564" s="111" t="s">
        <v>206</v>
      </c>
      <c r="ABA564" s="111" t="s">
        <v>206</v>
      </c>
      <c r="ABB564" s="111" t="s">
        <v>206</v>
      </c>
      <c r="ABC564" s="111" t="s">
        <v>206</v>
      </c>
      <c r="ABD564" s="111" t="s">
        <v>206</v>
      </c>
      <c r="ABE564" s="111" t="s">
        <v>206</v>
      </c>
      <c r="ABF564" s="111" t="s">
        <v>206</v>
      </c>
      <c r="ABG564" s="63">
        <f>IF(ABA563=0,0,(ABM568-ABM567)/ABA563)</f>
        <v>1.0419872375999999</v>
      </c>
      <c r="ABH564" s="63">
        <f t="shared" ref="ABH564" si="3483">IF(ABB563=0,0,(ABN568-ABN567)/ABB563)</f>
        <v>0.98495215800000002</v>
      </c>
      <c r="ABI564" s="63">
        <f t="shared" ref="ABI564" si="3484">IF(ABC563=0,0,(ABO568-ABO567)/ABC563)</f>
        <v>0.98495215800000002</v>
      </c>
      <c r="ABJ564" s="63">
        <f t="shared" ref="ABJ564" si="3485">IF(ABD563=0,0,(ABP568-ABP567)/ABD563)</f>
        <v>0.3320501917</v>
      </c>
      <c r="ABK564" s="63">
        <f t="shared" ref="ABK564" si="3486">IF(ABE563=0,0,(ABQ568-ABQ567)/ABE563)</f>
        <v>0.3415288158</v>
      </c>
      <c r="ABL564" s="63">
        <f t="shared" ref="ABL564" si="3487">IF(ABF563=0,0,(ABR568-ABR567)/ABF563)</f>
        <v>0.3415288158</v>
      </c>
      <c r="ABM564" s="111" t="s">
        <v>206</v>
      </c>
      <c r="ABN564" s="111" t="s">
        <v>206</v>
      </c>
      <c r="ABO564" s="111" t="s">
        <v>206</v>
      </c>
      <c r="ABP564" s="111" t="s">
        <v>206</v>
      </c>
      <c r="ABQ564" s="111" t="s">
        <v>206</v>
      </c>
      <c r="ABR564" s="111" t="s">
        <v>206</v>
      </c>
      <c r="ABS564" s="111" t="s">
        <v>206</v>
      </c>
      <c r="ABT564" s="111" t="s">
        <v>206</v>
      </c>
      <c r="ABU564" s="111" t="s">
        <v>206</v>
      </c>
      <c r="ABV564" s="111" t="s">
        <v>206</v>
      </c>
      <c r="ABW564" s="111" t="s">
        <v>206</v>
      </c>
      <c r="ABX564" s="111" t="s">
        <v>206</v>
      </c>
      <c r="ABY564" s="111" t="s">
        <v>206</v>
      </c>
      <c r="ABZ564" s="111" t="s">
        <v>206</v>
      </c>
      <c r="ACA564" s="111" t="s">
        <v>206</v>
      </c>
      <c r="ACB564" s="63">
        <f>IF(ABV563=0,0,(ACH568-ACH567)/ABV563)</f>
        <v>1.0306230019</v>
      </c>
      <c r="ACC564" s="63">
        <f t="shared" ref="ACC564" si="3488">IF(ABW563=0,0,(ACI568-ACI567)/ABW563)</f>
        <v>1.199371746</v>
      </c>
      <c r="ACD564" s="63">
        <f t="shared" ref="ACD564" si="3489">IF(ABX563=0,0,(ACJ568-ACJ567)/ABX563)</f>
        <v>1.199371746</v>
      </c>
      <c r="ACE564" s="63">
        <f t="shared" ref="ACE564" si="3490">IF(ABY563=0,0,(ACK568-ACK567)/ABY563)</f>
        <v>0.3959922065</v>
      </c>
      <c r="ACF564" s="63">
        <f t="shared" ref="ACF564" si="3491">IF(ABZ563=0,0,(ACL568-ACL567)/ABZ563)</f>
        <v>0.40851984000000002</v>
      </c>
      <c r="ACG564" s="63">
        <f t="shared" ref="ACG564" si="3492">IF(ACA563=0,0,(ACM568-ACM567)/ACA563)</f>
        <v>0.40851984000000002</v>
      </c>
      <c r="ACH564" s="111" t="s">
        <v>206</v>
      </c>
      <c r="ACI564" s="111" t="s">
        <v>206</v>
      </c>
      <c r="ACJ564" s="111" t="s">
        <v>206</v>
      </c>
      <c r="ACK564" s="111" t="s">
        <v>206</v>
      </c>
      <c r="ACL564" s="111" t="s">
        <v>206</v>
      </c>
      <c r="ACM564" s="111" t="s">
        <v>206</v>
      </c>
      <c r="ACN564" s="111" t="s">
        <v>206</v>
      </c>
      <c r="ACO564" s="111" t="s">
        <v>206</v>
      </c>
      <c r="ACP564" s="111" t="s">
        <v>206</v>
      </c>
      <c r="ACQ564" s="111" t="s">
        <v>206</v>
      </c>
      <c r="ACR564" s="111" t="s">
        <v>206</v>
      </c>
      <c r="ACS564" s="111" t="s">
        <v>206</v>
      </c>
      <c r="ACT564" s="111" t="s">
        <v>206</v>
      </c>
      <c r="ACU564" s="111" t="s">
        <v>206</v>
      </c>
      <c r="ACV564" s="111" t="s">
        <v>206</v>
      </c>
      <c r="ACW564" s="63">
        <f>IF(ACQ563=0,0,(ADC568-ADC567)/ACQ563)</f>
        <v>1.0374871608</v>
      </c>
      <c r="ACX564" s="63">
        <f t="shared" ref="ACX564" si="3493">IF(ACR563=0,0,(ADD568-ADD567)/ACR563)</f>
        <v>0.80689076029999995</v>
      </c>
      <c r="ACY564" s="63">
        <f t="shared" ref="ACY564" si="3494">IF(ACS563=0,0,(ADE568-ADE567)/ACS563)</f>
        <v>0.80689076029999995</v>
      </c>
      <c r="ACZ564" s="63">
        <f t="shared" ref="ACZ564" si="3495">IF(ACT563=0,0,(ADF568-ADF567)/ACT563)</f>
        <v>0.42551528329999999</v>
      </c>
      <c r="ADA564" s="63">
        <f t="shared" ref="ADA564" si="3496">IF(ACU563=0,0,(ADG568-ADG567)/ACU563)</f>
        <v>0.43923779130000001</v>
      </c>
      <c r="ADB564" s="63">
        <f t="shared" ref="ADB564" si="3497">IF(ACV563=0,0,(ADH568-ADH567)/ACV563)</f>
        <v>0.43923779130000001</v>
      </c>
      <c r="ADC564" s="111" t="s">
        <v>206</v>
      </c>
      <c r="ADD564" s="111" t="s">
        <v>206</v>
      </c>
      <c r="ADE564" s="111" t="s">
        <v>206</v>
      </c>
      <c r="ADF564" s="111" t="s">
        <v>206</v>
      </c>
      <c r="ADG564" s="111" t="s">
        <v>206</v>
      </c>
      <c r="ADH564" s="111" t="s">
        <v>206</v>
      </c>
      <c r="ADI564" s="111" t="s">
        <v>206</v>
      </c>
      <c r="ADJ564" s="111" t="s">
        <v>206</v>
      </c>
      <c r="ADK564" s="111" t="s">
        <v>206</v>
      </c>
      <c r="ADL564" s="111" t="s">
        <v>206</v>
      </c>
      <c r="ADM564" s="111" t="s">
        <v>206</v>
      </c>
      <c r="ADN564" s="111" t="s">
        <v>206</v>
      </c>
      <c r="ADO564" s="111" t="s">
        <v>206</v>
      </c>
      <c r="ADP564" s="111" t="s">
        <v>206</v>
      </c>
      <c r="ADQ564" s="111" t="s">
        <v>206</v>
      </c>
      <c r="ADR564" s="63">
        <f>IF(ADL563=0,0,(ADX568-ADX567)/ADL563)</f>
        <v>0.91316578510000002</v>
      </c>
      <c r="ADS564" s="63">
        <f t="shared" ref="ADS564" si="3498">IF(ADM563=0,0,(ADY568-ADY567)/ADM563)</f>
        <v>0.95465687580000003</v>
      </c>
      <c r="ADT564" s="63">
        <f t="shared" ref="ADT564" si="3499">IF(ADN563=0,0,(ADZ568-ADZ567)/ADN563)</f>
        <v>0.95465687580000003</v>
      </c>
      <c r="ADU564" s="63">
        <f t="shared" ref="ADU564" si="3500">IF(ADO563=0,0,(AEA568-AEA567)/ADO563)</f>
        <v>0.29189410589999998</v>
      </c>
      <c r="ADV564" s="63">
        <f t="shared" ref="ADV564" si="3501">IF(ADP563=0,0,(AEB568-AEB567)/ADP563)</f>
        <v>0.36522072090000002</v>
      </c>
      <c r="ADW564" s="63">
        <f t="shared" ref="ADW564" si="3502">IF(ADQ563=0,0,(AEC568-AEC567)/ADQ563)</f>
        <v>0.36522072090000002</v>
      </c>
      <c r="ADX564" s="111" t="s">
        <v>206</v>
      </c>
      <c r="ADY564" s="111" t="s">
        <v>206</v>
      </c>
      <c r="ADZ564" s="111" t="s">
        <v>206</v>
      </c>
      <c r="AEA564" s="111" t="s">
        <v>206</v>
      </c>
      <c r="AEB564" s="111" t="s">
        <v>206</v>
      </c>
      <c r="AEC564" s="111" t="s">
        <v>206</v>
      </c>
      <c r="AED564" s="111" t="s">
        <v>206</v>
      </c>
      <c r="AEE564" s="111" t="s">
        <v>206</v>
      </c>
      <c r="AEF564" s="111" t="s">
        <v>206</v>
      </c>
      <c r="AEG564" s="111" t="s">
        <v>206</v>
      </c>
      <c r="AEH564" s="111" t="s">
        <v>206</v>
      </c>
      <c r="AEI564" s="111" t="s">
        <v>206</v>
      </c>
      <c r="AEJ564" s="111" t="s">
        <v>206</v>
      </c>
      <c r="AEK564" s="111" t="s">
        <v>206</v>
      </c>
      <c r="AEL564" s="111" t="s">
        <v>206</v>
      </c>
      <c r="AEM564" s="63">
        <f>IF(AEG563=0,0,(AES568-AES567)/AEG563)</f>
        <v>1.0400510438999999</v>
      </c>
      <c r="AEN564" s="63">
        <f t="shared" ref="AEN564" si="3503">IF(AEH563=0,0,(AET568-AET567)/AEH563)</f>
        <v>1.0057964070000001</v>
      </c>
      <c r="AEO564" s="63">
        <f t="shared" ref="AEO564" si="3504">IF(AEI563=0,0,(AEU568-AEU567)/AEI563)</f>
        <v>1.0057964070000001</v>
      </c>
      <c r="AEP564" s="63">
        <f t="shared" ref="AEP564" si="3505">IF(AEJ563=0,0,(AEV568-AEV567)/AEJ563)</f>
        <v>0.4527506335</v>
      </c>
      <c r="AEQ564" s="63">
        <f t="shared" ref="AEQ564" si="3506">IF(AEK563=0,0,(AEW568-AEW567)/AEK563)</f>
        <v>0.46640502109999998</v>
      </c>
      <c r="AER564" s="63">
        <f t="shared" ref="AER564" si="3507">IF(AEL563=0,0,(AEX568-AEX567)/AEL563)</f>
        <v>0.46640502109999998</v>
      </c>
      <c r="AES564" s="111" t="s">
        <v>206</v>
      </c>
      <c r="AET564" s="111" t="s">
        <v>206</v>
      </c>
      <c r="AEU564" s="111" t="s">
        <v>206</v>
      </c>
      <c r="AEV564" s="111" t="s">
        <v>206</v>
      </c>
      <c r="AEW564" s="111" t="s">
        <v>206</v>
      </c>
      <c r="AEX564" s="111" t="s">
        <v>206</v>
      </c>
      <c r="AEY564" s="111" t="s">
        <v>206</v>
      </c>
      <c r="AEZ564" s="111" t="s">
        <v>206</v>
      </c>
      <c r="AFA564" s="111" t="s">
        <v>206</v>
      </c>
      <c r="AFB564" s="111" t="s">
        <v>206</v>
      </c>
      <c r="AFC564" s="111" t="s">
        <v>206</v>
      </c>
      <c r="AFD564" s="111" t="s">
        <v>206</v>
      </c>
      <c r="AFE564" s="111" t="s">
        <v>206</v>
      </c>
      <c r="AFF564" s="111" t="s">
        <v>206</v>
      </c>
      <c r="AFG564" s="111" t="s">
        <v>206</v>
      </c>
      <c r="AFH564" s="63">
        <f>IF(AFB563=0,0,(AFN568-AFN567)/AFB563)</f>
        <v>1.0476210163999999</v>
      </c>
      <c r="AFI564" s="63">
        <f t="shared" ref="AFI564" si="3508">IF(AFC563=0,0,(AFO568-AFO567)/AFC563)</f>
        <v>0.99999808690000003</v>
      </c>
      <c r="AFJ564" s="63">
        <f t="shared" ref="AFJ564" si="3509">IF(AFD563=0,0,(AFP568-AFP567)/AFD563)</f>
        <v>0.99999808690000003</v>
      </c>
      <c r="AFK564" s="63">
        <f t="shared" ref="AFK564" si="3510">IF(AFE563=0,0,(AFQ568-AFQ567)/AFE563)</f>
        <v>0.44439408359999999</v>
      </c>
      <c r="AFL564" s="63">
        <f t="shared" ref="AFL564" si="3511">IF(AFF563=0,0,(AFR568-AFR567)/AFF563)</f>
        <v>0.4604357355</v>
      </c>
      <c r="AFM564" s="63">
        <f t="shared" ref="AFM564" si="3512">IF(AFG563=0,0,(AFS568-AFS567)/AFG563)</f>
        <v>0.4604357355</v>
      </c>
      <c r="AFN564" s="111" t="s">
        <v>206</v>
      </c>
      <c r="AFO564" s="111" t="s">
        <v>206</v>
      </c>
      <c r="AFP564" s="111" t="s">
        <v>206</v>
      </c>
      <c r="AFQ564" s="111" t="s">
        <v>206</v>
      </c>
      <c r="AFR564" s="111" t="s">
        <v>206</v>
      </c>
      <c r="AFS564" s="111" t="s">
        <v>206</v>
      </c>
      <c r="AFT564" s="111" t="s">
        <v>206</v>
      </c>
      <c r="AFU564" s="111" t="s">
        <v>206</v>
      </c>
      <c r="AFV564" s="111" t="s">
        <v>206</v>
      </c>
      <c r="AFW564" s="111" t="s">
        <v>206</v>
      </c>
      <c r="AFX564" s="111" t="s">
        <v>206</v>
      </c>
      <c r="AFY564" s="111" t="s">
        <v>206</v>
      </c>
      <c r="AFZ564" s="111" t="s">
        <v>206</v>
      </c>
      <c r="AGA564" s="111" t="s">
        <v>206</v>
      </c>
      <c r="AGB564" s="111" t="s">
        <v>206</v>
      </c>
      <c r="AGC564" s="63">
        <f>IF(AFW563=0,0,(AGI568-AGI567)/AFW563)</f>
        <v>1.0388245438999999</v>
      </c>
      <c r="AGD564" s="63">
        <f t="shared" ref="AGD564" si="3513">IF(AFX563=0,0,(AGJ568-AGJ567)/AFX563)</f>
        <v>1.0151133386</v>
      </c>
      <c r="AGE564" s="63">
        <f t="shared" ref="AGE564" si="3514">IF(AFY563=0,0,(AGK568-AGK567)/AFY563)</f>
        <v>1.0151133386</v>
      </c>
      <c r="AGF564" s="63">
        <f t="shared" ref="AGF564" si="3515">IF(AFZ563=0,0,(AGL568-AGL567)/AFZ563)</f>
        <v>0.47238505310000001</v>
      </c>
      <c r="AGG564" s="63">
        <f t="shared" ref="AGG564" si="3516">IF(AGA563=0,0,(AGM568-AGM567)/AGA563)</f>
        <v>0.4878314728</v>
      </c>
      <c r="AGH564" s="63">
        <f t="shared" ref="AGH564" si="3517">IF(AGB563=0,0,(AGN568-AGN567)/AGB563)</f>
        <v>0.4878314728</v>
      </c>
      <c r="AGI564" s="111" t="s">
        <v>206</v>
      </c>
      <c r="AGJ564" s="111" t="s">
        <v>206</v>
      </c>
      <c r="AGK564" s="111" t="s">
        <v>206</v>
      </c>
      <c r="AGL564" s="111" t="s">
        <v>206</v>
      </c>
      <c r="AGM564" s="111" t="s">
        <v>206</v>
      </c>
      <c r="AGN564" s="111" t="s">
        <v>206</v>
      </c>
      <c r="AGO564" s="111" t="s">
        <v>206</v>
      </c>
      <c r="AGP564" s="111" t="s">
        <v>206</v>
      </c>
      <c r="AGQ564" s="111" t="s">
        <v>206</v>
      </c>
      <c r="AGR564" s="111" t="s">
        <v>206</v>
      </c>
      <c r="AGS564" s="111" t="s">
        <v>206</v>
      </c>
      <c r="AGT564" s="111" t="s">
        <v>206</v>
      </c>
      <c r="AGU564" s="111" t="s">
        <v>206</v>
      </c>
      <c r="AGV564" s="111" t="s">
        <v>206</v>
      </c>
      <c r="AGW564" s="111" t="s">
        <v>206</v>
      </c>
      <c r="AGX564" s="63">
        <f>IF(AGR563=0,0,(AHD568-AHD567)/AGR563)</f>
        <v>1.0404596543</v>
      </c>
      <c r="AGY564" s="63">
        <f t="shared" ref="AGY564" si="3518">IF(AGS563=0,0,(AHE568-AHE567)/AGS563)</f>
        <v>0.87501181589999999</v>
      </c>
      <c r="AGZ564" s="63">
        <f t="shared" ref="AGZ564" si="3519">IF(AGT563=0,0,(AHF568-AHF567)/AGT563)</f>
        <v>0.87501181589999999</v>
      </c>
      <c r="AHA564" s="63">
        <f t="shared" ref="AHA564" si="3520">IF(AGU563=0,0,(AHG568-AHG567)/AGU563)</f>
        <v>0.65662227360000003</v>
      </c>
      <c r="AHB564" s="63">
        <f t="shared" ref="AHB564" si="3521">IF(AGV563=0,0,(AHH568-AHH567)/AGV563)</f>
        <v>0.67951399040000005</v>
      </c>
      <c r="AHC564" s="63">
        <f t="shared" ref="AHC564" si="3522">IF(AGW563=0,0,(AHI568-AHI567)/AGW563)</f>
        <v>0.67951399040000005</v>
      </c>
      <c r="AHD564" s="111" t="s">
        <v>206</v>
      </c>
      <c r="AHE564" s="111" t="s">
        <v>206</v>
      </c>
      <c r="AHF564" s="111" t="s">
        <v>206</v>
      </c>
      <c r="AHG564" s="111" t="s">
        <v>206</v>
      </c>
      <c r="AHH564" s="111" t="s">
        <v>206</v>
      </c>
      <c r="AHI564" s="111" t="s">
        <v>206</v>
      </c>
      <c r="AHJ564" s="111" t="s">
        <v>206</v>
      </c>
      <c r="AHK564" s="111" t="s">
        <v>206</v>
      </c>
      <c r="AHL564" s="111" t="s">
        <v>206</v>
      </c>
      <c r="AHM564" s="111" t="s">
        <v>206</v>
      </c>
      <c r="AHN564" s="111" t="s">
        <v>206</v>
      </c>
      <c r="AHO564" s="111" t="s">
        <v>206</v>
      </c>
      <c r="AHP564" s="111" t="s">
        <v>206</v>
      </c>
      <c r="AHQ564" s="111" t="s">
        <v>206</v>
      </c>
      <c r="AHR564" s="111" t="s">
        <v>206</v>
      </c>
      <c r="AHS564" s="63">
        <f>IF(AHM563=0,0,(AHY568-AHY567)/AHM563)</f>
        <v>1.0466203509000001</v>
      </c>
      <c r="AHT564" s="63">
        <f t="shared" ref="AHT564" si="3523">IF(AHN563=0,0,(AHZ568-AHZ567)/AHN563)</f>
        <v>1.008389685</v>
      </c>
      <c r="AHU564" s="63">
        <f t="shared" ref="AHU564" si="3524">IF(AHO563=0,0,(AIA568-AIA567)/AHO563)</f>
        <v>1.008389685</v>
      </c>
      <c r="AHV564" s="63">
        <f t="shared" ref="AHV564" si="3525">IF(AHP563=0,0,(AIB568-AIB567)/AHP563)</f>
        <v>0.41530364879999998</v>
      </c>
      <c r="AHW564" s="63">
        <f t="shared" ref="AHW564" si="3526">IF(AHQ563=0,0,(AIC568-AIC567)/AHQ563)</f>
        <v>0.42921158520000002</v>
      </c>
      <c r="AHX564" s="63">
        <f t="shared" ref="AHX564" si="3527">IF(AHR563=0,0,(AID568-AID567)/AHR563)</f>
        <v>0.42921158520000002</v>
      </c>
      <c r="AHY564" s="111" t="s">
        <v>206</v>
      </c>
      <c r="AHZ564" s="111" t="s">
        <v>206</v>
      </c>
      <c r="AIA564" s="111" t="s">
        <v>206</v>
      </c>
      <c r="AIB564" s="111" t="s">
        <v>206</v>
      </c>
      <c r="AIC564" s="111" t="s">
        <v>206</v>
      </c>
      <c r="AID564" s="111" t="s">
        <v>206</v>
      </c>
      <c r="AIE564" s="111" t="s">
        <v>206</v>
      </c>
      <c r="AIF564" s="111" t="s">
        <v>206</v>
      </c>
      <c r="AIG564" s="111" t="s">
        <v>206</v>
      </c>
      <c r="AIH564" s="111" t="s">
        <v>206</v>
      </c>
      <c r="AII564" s="111" t="s">
        <v>206</v>
      </c>
      <c r="AIJ564" s="111" t="s">
        <v>206</v>
      </c>
      <c r="AIK564" s="111" t="s">
        <v>206</v>
      </c>
      <c r="AIL564" s="111" t="s">
        <v>206</v>
      </c>
      <c r="AIM564" s="111" t="s">
        <v>206</v>
      </c>
      <c r="AIN564" s="63">
        <f>IF(AIH563=0,0,(AIT568-AIT567)/AIH563)</f>
        <v>0</v>
      </c>
      <c r="AIO564" s="63">
        <f t="shared" ref="AIO564" si="3528">IF(AII563=0,0,(AIU568-AIU567)/AII563)</f>
        <v>0</v>
      </c>
      <c r="AIP564" s="63">
        <f t="shared" ref="AIP564" si="3529">IF(AIJ563=0,0,(AIV568-AIV567)/AIJ563)</f>
        <v>0</v>
      </c>
      <c r="AIQ564" s="63">
        <f t="shared" ref="AIQ564" si="3530">IF(AIK563=0,0,(AIW568-AIW567)/AIK563)</f>
        <v>0</v>
      </c>
      <c r="AIR564" s="63">
        <f t="shared" ref="AIR564" si="3531">IF(AIL563=0,0,(AIX568-AIX567)/AIL563)</f>
        <v>0</v>
      </c>
      <c r="AIS564" s="63">
        <f t="shared" ref="AIS564" si="3532">IF(AIM563=0,0,(AIY568-AIY567)/AIM563)</f>
        <v>0</v>
      </c>
      <c r="AIT564" s="111" t="s">
        <v>206</v>
      </c>
      <c r="AIU564" s="111" t="s">
        <v>206</v>
      </c>
      <c r="AIV564" s="111" t="s">
        <v>206</v>
      </c>
      <c r="AIW564" s="111" t="s">
        <v>206</v>
      </c>
      <c r="AIX564" s="111" t="s">
        <v>206</v>
      </c>
      <c r="AIY564" s="111" t="s">
        <v>206</v>
      </c>
      <c r="AIZ564" s="111" t="s">
        <v>206</v>
      </c>
      <c r="AJA564" s="111" t="s">
        <v>206</v>
      </c>
      <c r="AJB564" s="111" t="s">
        <v>206</v>
      </c>
      <c r="AJC564" s="111" t="s">
        <v>206</v>
      </c>
      <c r="AJD564" s="111" t="s">
        <v>206</v>
      </c>
      <c r="AJE564" s="111" t="s">
        <v>206</v>
      </c>
      <c r="AJF564" s="111" t="s">
        <v>206</v>
      </c>
      <c r="AJG564" s="111" t="s">
        <v>206</v>
      </c>
      <c r="AJH564" s="111" t="s">
        <v>206</v>
      </c>
      <c r="AJI564" s="63">
        <f>IF(AJC563=0,0,(AJO568-AJO567)/AJC563)</f>
        <v>1.0388541437000001</v>
      </c>
      <c r="AJJ564" s="63">
        <f t="shared" ref="AJJ564" si="3533">IF(AJD563=0,0,(AJP568-AJP567)/AJD563)</f>
        <v>0.98161466580000001</v>
      </c>
      <c r="AJK564" s="63">
        <f t="shared" ref="AJK564" si="3534">IF(AJE563=0,0,(AJQ568-AJQ567)/AJE563)</f>
        <v>0.98161466580000001</v>
      </c>
      <c r="AJL564" s="63">
        <f t="shared" ref="AJL564" si="3535">IF(AJF563=0,0,(AJR568-AJR567)/AJF563)</f>
        <v>0.44478480460000003</v>
      </c>
      <c r="AJM564" s="63">
        <f t="shared" ref="AJM564" si="3536">IF(AJG563=0,0,(AJS568-AJS567)/AJG563)</f>
        <v>0.45924081729999999</v>
      </c>
      <c r="AJN564" s="63">
        <f t="shared" ref="AJN564" si="3537">IF(AJH563=0,0,(AJT568-AJT567)/AJH563)</f>
        <v>0.45924081729999999</v>
      </c>
      <c r="AJO564" s="111" t="s">
        <v>206</v>
      </c>
      <c r="AJP564" s="111" t="s">
        <v>206</v>
      </c>
      <c r="AJQ564" s="111" t="s">
        <v>206</v>
      </c>
      <c r="AJR564" s="111" t="s">
        <v>206</v>
      </c>
      <c r="AJS564" s="111" t="s">
        <v>206</v>
      </c>
      <c r="AJT564" s="111" t="s">
        <v>206</v>
      </c>
      <c r="AJU564" s="111" t="s">
        <v>206</v>
      </c>
      <c r="AJV564" s="111" t="s">
        <v>206</v>
      </c>
      <c r="AJW564" s="111" t="s">
        <v>206</v>
      </c>
      <c r="AJX564" s="111" t="s">
        <v>206</v>
      </c>
      <c r="AJY564" s="111" t="s">
        <v>206</v>
      </c>
      <c r="AJZ564" s="111" t="s">
        <v>206</v>
      </c>
      <c r="AKA564" s="111" t="s">
        <v>206</v>
      </c>
      <c r="AKB564" s="111" t="s">
        <v>206</v>
      </c>
      <c r="AKC564" s="111" t="s">
        <v>206</v>
      </c>
      <c r="AKD564" s="63">
        <f>IF(AJX563=0,0,(AKJ568-AKJ567)/AJX563)</f>
        <v>1.0444041308000001</v>
      </c>
      <c r="AKE564" s="63">
        <f t="shared" ref="AKE564" si="3538">IF(AJY563=0,0,(AKK568-AKK567)/AJY563)</f>
        <v>1.0000036962000001</v>
      </c>
      <c r="AKF564" s="63">
        <f t="shared" ref="AKF564" si="3539">IF(AJZ563=0,0,(AKL568-AKL567)/AJZ563)</f>
        <v>1.0000036962000001</v>
      </c>
      <c r="AKG564" s="63">
        <f t="shared" ref="AKG564" si="3540">IF(AKA563=0,0,(AKM568-AKM567)/AKA563)</f>
        <v>0.43688806650000001</v>
      </c>
      <c r="AKH564" s="63">
        <f t="shared" ref="AKH564" si="3541">IF(AKB563=0,0,(AKN568-AKN567)/AKB563)</f>
        <v>0.45155830920000001</v>
      </c>
      <c r="AKI564" s="63">
        <f t="shared" ref="AKI564" si="3542">IF(AKC563=0,0,(AKO568-AKO567)/AKC563)</f>
        <v>0.45155830920000001</v>
      </c>
      <c r="AKJ564" s="111" t="s">
        <v>206</v>
      </c>
      <c r="AKK564" s="111" t="s">
        <v>206</v>
      </c>
      <c r="AKL564" s="111" t="s">
        <v>206</v>
      </c>
      <c r="AKM564" s="111" t="s">
        <v>206</v>
      </c>
      <c r="AKN564" s="111" t="s">
        <v>206</v>
      </c>
      <c r="AKO564" s="111" t="s">
        <v>206</v>
      </c>
      <c r="AKP564" s="111" t="s">
        <v>206</v>
      </c>
      <c r="AKQ564" s="111" t="s">
        <v>206</v>
      </c>
      <c r="AKR564" s="111" t="s">
        <v>206</v>
      </c>
      <c r="AKS564" s="111" t="s">
        <v>206</v>
      </c>
      <c r="AKT564" s="111" t="s">
        <v>206</v>
      </c>
      <c r="AKU564" s="111" t="s">
        <v>206</v>
      </c>
      <c r="AKV564" s="111" t="s">
        <v>206</v>
      </c>
      <c r="AKW564" s="111" t="s">
        <v>206</v>
      </c>
      <c r="AKX564" s="111" t="s">
        <v>206</v>
      </c>
      <c r="AKY564" s="63">
        <f>IF(AKS563=0,0,(ALE568-ALE567)/AKS563)</f>
        <v>1.0414286541</v>
      </c>
      <c r="AKZ564" s="63">
        <f t="shared" ref="AKZ564" si="3543">IF(AKT563=0,0,(ALF568-ALF567)/AKT563)</f>
        <v>0.99252516739999996</v>
      </c>
      <c r="ALA564" s="63">
        <f t="shared" ref="ALA564" si="3544">IF(AKU563=0,0,(ALG568-ALG567)/AKU563)</f>
        <v>0.99252516739999996</v>
      </c>
      <c r="ALB564" s="63">
        <f t="shared" ref="ALB564" si="3545">IF(AKV563=0,0,(ALH568-ALH567)/AKV563)</f>
        <v>0.43311384739999997</v>
      </c>
      <c r="ALC564" s="63">
        <f t="shared" ref="ALC564" si="3546">IF(AKW563=0,0,(ALI568-ALI567)/AKW563)</f>
        <v>0.44733779439999999</v>
      </c>
      <c r="ALD564" s="63">
        <f t="shared" ref="ALD564" si="3547">IF(AKX563=0,0,(ALJ568-ALJ567)/AKX563)</f>
        <v>0.44733779439999999</v>
      </c>
      <c r="ALE564" s="111" t="s">
        <v>206</v>
      </c>
      <c r="ALF564" s="111" t="s">
        <v>206</v>
      </c>
      <c r="ALG564" s="111" t="s">
        <v>206</v>
      </c>
      <c r="ALH564" s="111" t="s">
        <v>206</v>
      </c>
      <c r="ALI564" s="111" t="s">
        <v>206</v>
      </c>
      <c r="ALJ564" s="111" t="s">
        <v>206</v>
      </c>
      <c r="ALK564" s="111" t="s">
        <v>206</v>
      </c>
      <c r="ALL564" s="111" t="s">
        <v>206</v>
      </c>
      <c r="ALM564" s="111" t="s">
        <v>206</v>
      </c>
      <c r="ALN564" s="111" t="s">
        <v>206</v>
      </c>
      <c r="ALO564" s="111" t="s">
        <v>206</v>
      </c>
      <c r="ALP564" s="111" t="s">
        <v>206</v>
      </c>
      <c r="ALQ564" s="111" t="s">
        <v>206</v>
      </c>
      <c r="ALR564" s="111" t="s">
        <v>206</v>
      </c>
      <c r="ALS564" s="111" t="s">
        <v>206</v>
      </c>
      <c r="ALT564" s="63">
        <f>IF(ALN563=0,0,(ALZ568-ALZ567)/ALN563)</f>
        <v>1.0492167464</v>
      </c>
      <c r="ALU564" s="63">
        <f t="shared" ref="ALU564" si="3548">IF(ALO563=0,0,(AMA568-AMA567)/ALO563)</f>
        <v>0.99500335449999999</v>
      </c>
      <c r="ALV564" s="63">
        <f t="shared" ref="ALV564" si="3549">IF(ALP563=0,0,(AMB568-AMB567)/ALP563)</f>
        <v>0.99500335449999999</v>
      </c>
      <c r="ALW564" s="63">
        <f t="shared" ref="ALW564" si="3550">IF(ALQ563=0,0,(AMC568-AMC567)/ALQ563)</f>
        <v>0.50837591270000004</v>
      </c>
      <c r="ALX564" s="63">
        <f t="shared" ref="ALX564" si="3551">IF(ALR563=0,0,(AMD568-AMD567)/ALR563)</f>
        <v>0.52440772150000003</v>
      </c>
      <c r="ALY564" s="63">
        <f t="shared" ref="ALY564" si="3552">IF(ALS563=0,0,(AME568-AME567)/ALS563)</f>
        <v>0.52440772150000003</v>
      </c>
      <c r="ALZ564" s="111" t="s">
        <v>206</v>
      </c>
      <c r="AMA564" s="111" t="s">
        <v>206</v>
      </c>
      <c r="AMB564" s="111" t="s">
        <v>206</v>
      </c>
      <c r="AMC564" s="111" t="s">
        <v>206</v>
      </c>
      <c r="AMD564" s="111" t="s">
        <v>206</v>
      </c>
      <c r="AME564" s="111" t="s">
        <v>206</v>
      </c>
      <c r="AMF564" s="111" t="s">
        <v>206</v>
      </c>
      <c r="AMG564" s="111" t="s">
        <v>206</v>
      </c>
      <c r="AMH564" s="111" t="s">
        <v>206</v>
      </c>
      <c r="AMI564" s="111" t="s">
        <v>206</v>
      </c>
      <c r="AMJ564" s="111" t="s">
        <v>206</v>
      </c>
      <c r="AMK564" s="111" t="s">
        <v>206</v>
      </c>
      <c r="AML564" s="111" t="s">
        <v>206</v>
      </c>
      <c r="AMM564" s="111" t="s">
        <v>206</v>
      </c>
      <c r="AMN564" s="111" t="s">
        <v>206</v>
      </c>
      <c r="AMO564" s="63">
        <f>IF(AMI563=0,0,(AMU568-AMU567)/AMI563)</f>
        <v>1.0477912482</v>
      </c>
      <c r="AMP564" s="63">
        <f t="shared" ref="AMP564" si="3553">IF(AMJ563=0,0,(AMV568-AMV567)/AMJ563)</f>
        <v>1.0044627828999999</v>
      </c>
      <c r="AMQ564" s="63">
        <f t="shared" ref="AMQ564" si="3554">IF(AMK563=0,0,(AMW568-AMW567)/AMK563)</f>
        <v>1.0044627828999999</v>
      </c>
      <c r="AMR564" s="63">
        <f t="shared" ref="AMR564" si="3555">IF(AML563=0,0,(AMX568-AMX567)/AML563)</f>
        <v>0.42873246450000002</v>
      </c>
      <c r="AMS564" s="63">
        <f t="shared" ref="AMS564" si="3556">IF(AMM563=0,0,(AMY568-AMY567)/AMM563)</f>
        <v>0.44203172870000002</v>
      </c>
      <c r="AMT564" s="63">
        <f t="shared" ref="AMT564" si="3557">IF(AMN563=0,0,(AMZ568-AMZ567)/AMN563)</f>
        <v>0.44203172870000002</v>
      </c>
      <c r="AMU564" s="111" t="s">
        <v>206</v>
      </c>
      <c r="AMV564" s="111" t="s">
        <v>206</v>
      </c>
      <c r="AMW564" s="111" t="s">
        <v>206</v>
      </c>
      <c r="AMX564" s="111" t="s">
        <v>206</v>
      </c>
      <c r="AMY564" s="111" t="s">
        <v>206</v>
      </c>
      <c r="AMZ564" s="111" t="s">
        <v>206</v>
      </c>
      <c r="ANA564" s="111" t="s">
        <v>206</v>
      </c>
      <c r="ANB564" s="111" t="s">
        <v>206</v>
      </c>
      <c r="ANC564" s="111" t="s">
        <v>206</v>
      </c>
      <c r="AND564" s="111" t="s">
        <v>206</v>
      </c>
      <c r="ANE564" s="111" t="s">
        <v>206</v>
      </c>
      <c r="ANF564" s="111" t="s">
        <v>206</v>
      </c>
      <c r="ANG564" s="111" t="s">
        <v>206</v>
      </c>
      <c r="ANH564" s="111" t="s">
        <v>206</v>
      </c>
      <c r="ANI564" s="111" t="s">
        <v>206</v>
      </c>
      <c r="ANJ564" s="63">
        <f>IF(AND563=0,0,(ANP568-ANP567)/AND563)</f>
        <v>0</v>
      </c>
      <c r="ANK564" s="63">
        <f t="shared" ref="ANK564" si="3558">IF(ANE563=0,0,(ANQ568-ANQ567)/ANE563)</f>
        <v>0</v>
      </c>
      <c r="ANL564" s="63">
        <f t="shared" ref="ANL564" si="3559">IF(ANF563=0,0,(ANR568-ANR567)/ANF563)</f>
        <v>0</v>
      </c>
      <c r="ANM564" s="63">
        <f t="shared" ref="ANM564" si="3560">IF(ANG563=0,0,(ANS568-ANS567)/ANG563)</f>
        <v>0.46537619270000002</v>
      </c>
      <c r="ANN564" s="63">
        <f t="shared" ref="ANN564" si="3561">IF(ANH563=0,0,(ANT568-ANT567)/ANH563)</f>
        <v>0</v>
      </c>
      <c r="ANO564" s="63">
        <f t="shared" ref="ANO564" si="3562">IF(ANI563=0,0,(ANU568-ANU567)/ANI563)</f>
        <v>0</v>
      </c>
      <c r="ANP564" s="111" t="s">
        <v>206</v>
      </c>
      <c r="ANQ564" s="111" t="s">
        <v>206</v>
      </c>
      <c r="ANR564" s="111" t="s">
        <v>206</v>
      </c>
      <c r="ANS564" s="111" t="s">
        <v>206</v>
      </c>
      <c r="ANT564" s="111" t="s">
        <v>206</v>
      </c>
      <c r="ANU564" s="111" t="s">
        <v>206</v>
      </c>
      <c r="ANV564" s="111" t="s">
        <v>206</v>
      </c>
      <c r="ANW564" s="111" t="s">
        <v>206</v>
      </c>
      <c r="ANX564" s="111" t="s">
        <v>206</v>
      </c>
      <c r="ANY564" s="111" t="s">
        <v>206</v>
      </c>
      <c r="ANZ564" s="111" t="s">
        <v>206</v>
      </c>
      <c r="AOA564" s="111" t="s">
        <v>206</v>
      </c>
      <c r="AOB564" s="111" t="s">
        <v>206</v>
      </c>
      <c r="AOC564" s="111" t="s">
        <v>206</v>
      </c>
      <c r="AOD564" s="111" t="s">
        <v>206</v>
      </c>
      <c r="AOE564" s="63">
        <f>IF(ANY563=0,0,(AOK568-AOK567)/ANY563)</f>
        <v>1.0531615217999999</v>
      </c>
      <c r="AOF564" s="63">
        <f t="shared" ref="AOF564" si="3563">IF(ANZ563=0,0,(AOL568-AOL567)/ANZ563)</f>
        <v>1.0238290913999999</v>
      </c>
      <c r="AOG564" s="63">
        <f t="shared" ref="AOG564" si="3564">IF(AOA563=0,0,(AOM568-AOM567)/AOA563)</f>
        <v>1.0238290913999999</v>
      </c>
      <c r="AOH564" s="63">
        <f t="shared" ref="AOH564" si="3565">IF(AOB563=0,0,(AON568-AON567)/AOB563)</f>
        <v>0.44400966679999998</v>
      </c>
      <c r="AOI564" s="63">
        <f t="shared" ref="AOI564" si="3566">IF(AOC563=0,0,(AOO568-AOO567)/AOC563)</f>
        <v>0.4578533769</v>
      </c>
      <c r="AOJ564" s="63">
        <f t="shared" ref="AOJ564" si="3567">IF(AOD563=0,0,(AOP568-AOP567)/AOD563)</f>
        <v>0.4578533769</v>
      </c>
      <c r="AOK564" s="111" t="s">
        <v>206</v>
      </c>
      <c r="AOL564" s="111" t="s">
        <v>206</v>
      </c>
      <c r="AOM564" s="111" t="s">
        <v>206</v>
      </c>
      <c r="AON564" s="111" t="s">
        <v>206</v>
      </c>
      <c r="AOO564" s="111" t="s">
        <v>206</v>
      </c>
      <c r="AOP564" s="111" t="s">
        <v>206</v>
      </c>
      <c r="AOQ564" s="111" t="s">
        <v>206</v>
      </c>
      <c r="AOR564" s="111" t="s">
        <v>206</v>
      </c>
      <c r="AOS564" s="111" t="s">
        <v>206</v>
      </c>
      <c r="AOT564" s="111" t="s">
        <v>206</v>
      </c>
      <c r="AOU564" s="111" t="s">
        <v>206</v>
      </c>
      <c r="AOV564" s="111" t="s">
        <v>206</v>
      </c>
      <c r="AOW564" s="111" t="s">
        <v>206</v>
      </c>
      <c r="AOX564" s="111" t="s">
        <v>206</v>
      </c>
      <c r="AOY564" s="111" t="s">
        <v>206</v>
      </c>
      <c r="AOZ564" s="63">
        <f>IF(AOT563=0,0,(APF568-APF567)/AOT563)</f>
        <v>1.0465465899999999</v>
      </c>
      <c r="APA564" s="63">
        <f t="shared" ref="APA564" si="3568">IF(AOU563=0,0,(APG568-APG567)/AOU563)</f>
        <v>0.97361424590000001</v>
      </c>
      <c r="APB564" s="63">
        <f t="shared" ref="APB564" si="3569">IF(AOV563=0,0,(APH568-APH567)/AOV563)</f>
        <v>0.97361424590000001</v>
      </c>
      <c r="APC564" s="63">
        <f t="shared" ref="APC564" si="3570">IF(AOW563=0,0,(API568-API567)/AOW563)</f>
        <v>0.50594702089999999</v>
      </c>
      <c r="APD564" s="63">
        <f t="shared" ref="APD564" si="3571">IF(AOX563=0,0,(APJ568-APJ567)/AOX563)</f>
        <v>0.52170051549999996</v>
      </c>
      <c r="APE564" s="63">
        <f t="shared" ref="APE564" si="3572">IF(AOY563=0,0,(APK568-APK567)/AOY563)</f>
        <v>0.52170051549999996</v>
      </c>
      <c r="APF564" s="111" t="s">
        <v>206</v>
      </c>
      <c r="APG564" s="111" t="s">
        <v>206</v>
      </c>
      <c r="APH564" s="111" t="s">
        <v>206</v>
      </c>
      <c r="API564" s="111" t="s">
        <v>206</v>
      </c>
      <c r="APJ564" s="111" t="s">
        <v>206</v>
      </c>
      <c r="APK564" s="111" t="s">
        <v>206</v>
      </c>
      <c r="APL564" s="111" t="s">
        <v>206</v>
      </c>
      <c r="APM564" s="111" t="s">
        <v>206</v>
      </c>
      <c r="APN564" s="111" t="s">
        <v>206</v>
      </c>
      <c r="APO564" s="111" t="s">
        <v>206</v>
      </c>
      <c r="APP564" s="111" t="s">
        <v>206</v>
      </c>
      <c r="APQ564" s="111" t="s">
        <v>206</v>
      </c>
      <c r="APR564" s="111" t="s">
        <v>206</v>
      </c>
      <c r="APS564" s="111" t="s">
        <v>206</v>
      </c>
      <c r="APT564" s="111" t="s">
        <v>206</v>
      </c>
      <c r="APU564" s="63">
        <f>IF(APO563=0,0,(AQA568-AQA567)/APO563)</f>
        <v>1.0411276916000001</v>
      </c>
      <c r="APV564" s="63">
        <f t="shared" ref="APV564" si="3573">IF(APP563=0,0,(AQB568-AQB567)/APP563)</f>
        <v>0.99388466210000004</v>
      </c>
      <c r="APW564" s="63">
        <f t="shared" ref="APW564" si="3574">IF(APQ563=0,0,(AQC568-AQC567)/APQ563)</f>
        <v>0.99388466210000004</v>
      </c>
      <c r="APX564" s="63">
        <f t="shared" ref="APX564" si="3575">IF(APR563=0,0,(AQD568-AQD567)/APR563)</f>
        <v>0.43610126690000001</v>
      </c>
      <c r="APY564" s="63">
        <f t="shared" ref="APY564" si="3576">IF(APS563=0,0,(AQE568-AQE567)/APS563)</f>
        <v>0.45029323539999999</v>
      </c>
      <c r="APZ564" s="63">
        <f t="shared" ref="APZ564" si="3577">IF(APT563=0,0,(AQF568-AQF567)/APT563)</f>
        <v>0.45029323539999999</v>
      </c>
      <c r="AQA564" s="111" t="s">
        <v>206</v>
      </c>
      <c r="AQB564" s="111" t="s">
        <v>206</v>
      </c>
      <c r="AQC564" s="111" t="s">
        <v>206</v>
      </c>
      <c r="AQD564" s="111" t="s">
        <v>206</v>
      </c>
      <c r="AQE564" s="111" t="s">
        <v>206</v>
      </c>
      <c r="AQF564" s="111" t="s">
        <v>206</v>
      </c>
      <c r="AQG564" s="111" t="s">
        <v>206</v>
      </c>
      <c r="AQH564" s="111" t="s">
        <v>206</v>
      </c>
      <c r="AQI564" s="111" t="s">
        <v>206</v>
      </c>
      <c r="AQJ564" s="111" t="s">
        <v>206</v>
      </c>
      <c r="AQK564" s="111" t="s">
        <v>206</v>
      </c>
      <c r="AQL564" s="111" t="s">
        <v>206</v>
      </c>
      <c r="AQM564" s="111" t="s">
        <v>206</v>
      </c>
      <c r="AQN564" s="111" t="s">
        <v>206</v>
      </c>
      <c r="AQO564" s="111" t="s">
        <v>206</v>
      </c>
      <c r="AQP564" s="63">
        <f>IF(AQJ563=0,0,(AQV568-AQV567)/AQJ563)</f>
        <v>1.0514265824</v>
      </c>
      <c r="AQQ564" s="63">
        <f t="shared" ref="AQQ564" si="3578">IF(AQK563=0,0,(AQW568-AQW567)/AQK563)</f>
        <v>1.0297311361999999</v>
      </c>
      <c r="AQR564" s="63">
        <f t="shared" ref="AQR564" si="3579">IF(AQL563=0,0,(AQX568-AQX567)/AQL563)</f>
        <v>1.0297311361999999</v>
      </c>
      <c r="AQS564" s="63">
        <f t="shared" ref="AQS564" si="3580">IF(AQM563=0,0,(AQY568-AQY567)/AQM563)</f>
        <v>0.40077309589999999</v>
      </c>
      <c r="AQT564" s="63">
        <f t="shared" ref="AQT564" si="3581">IF(AQN563=0,0,(AQZ568-AQZ567)/AQN563)</f>
        <v>0.41434725610000001</v>
      </c>
      <c r="AQU564" s="63">
        <f t="shared" ref="AQU564" si="3582">IF(AQO563=0,0,(ARA568-ARA567)/AQO563)</f>
        <v>0.41434725610000001</v>
      </c>
      <c r="AQV564" s="111" t="s">
        <v>206</v>
      </c>
      <c r="AQW564" s="111" t="s">
        <v>206</v>
      </c>
      <c r="AQX564" s="111" t="s">
        <v>206</v>
      </c>
      <c r="AQY564" s="111" t="s">
        <v>206</v>
      </c>
      <c r="AQZ564" s="111" t="s">
        <v>206</v>
      </c>
      <c r="ARA564" s="111" t="s">
        <v>206</v>
      </c>
      <c r="ARB564" s="111" t="s">
        <v>206</v>
      </c>
      <c r="ARC564" s="111" t="s">
        <v>206</v>
      </c>
      <c r="ARD564" s="111" t="s">
        <v>206</v>
      </c>
      <c r="ARE564" s="111" t="s">
        <v>206</v>
      </c>
      <c r="ARF564" s="111" t="s">
        <v>206</v>
      </c>
      <c r="ARG564" s="111" t="s">
        <v>206</v>
      </c>
      <c r="ARH564" s="111" t="s">
        <v>206</v>
      </c>
      <c r="ARI564" s="111" t="s">
        <v>206</v>
      </c>
      <c r="ARJ564" s="111" t="s">
        <v>206</v>
      </c>
      <c r="ARK564" s="63">
        <f>IF(ARE563=0,0,(ARQ568-ARQ567)/ARE563)</f>
        <v>1.0384753383000001</v>
      </c>
      <c r="ARL564" s="63">
        <f t="shared" ref="ARL564" si="3583">IF(ARF563=0,0,(ARR568-ARR567)/ARF563)</f>
        <v>0.9878690712</v>
      </c>
      <c r="ARM564" s="63">
        <f t="shared" ref="ARM564" si="3584">IF(ARG563=0,0,(ARS568-ARS567)/ARG563)</f>
        <v>0.9878690712</v>
      </c>
      <c r="ARN564" s="63">
        <f t="shared" ref="ARN564" si="3585">IF(ARH563=0,0,(ART568-ART567)/ARH563)</f>
        <v>0.40961073050000002</v>
      </c>
      <c r="ARO564" s="63">
        <f t="shared" ref="ARO564" si="3586">IF(ARI563=0,0,(ARU568-ARU567)/ARI563)</f>
        <v>0.42152249089999999</v>
      </c>
      <c r="ARP564" s="63">
        <f t="shared" ref="ARP564" si="3587">IF(ARJ563=0,0,(ARV568-ARV567)/ARJ563)</f>
        <v>0.42152249089999999</v>
      </c>
      <c r="ARQ564" s="111" t="s">
        <v>206</v>
      </c>
      <c r="ARR564" s="111" t="s">
        <v>206</v>
      </c>
      <c r="ARS564" s="111" t="s">
        <v>206</v>
      </c>
      <c r="ART564" s="111" t="s">
        <v>206</v>
      </c>
      <c r="ARU564" s="111" t="s">
        <v>206</v>
      </c>
      <c r="ARV564" s="111" t="s">
        <v>206</v>
      </c>
      <c r="ARW564" s="111" t="s">
        <v>206</v>
      </c>
      <c r="ARX564" s="111" t="s">
        <v>206</v>
      </c>
      <c r="ARY564" s="111" t="s">
        <v>206</v>
      </c>
      <c r="ARZ564" s="111" t="s">
        <v>206</v>
      </c>
      <c r="ASA564" s="111" t="s">
        <v>206</v>
      </c>
      <c r="ASB564" s="111" t="s">
        <v>206</v>
      </c>
      <c r="ASC564" s="111" t="s">
        <v>206</v>
      </c>
      <c r="ASD564" s="111" t="s">
        <v>206</v>
      </c>
      <c r="ASE564" s="111" t="s">
        <v>206</v>
      </c>
      <c r="ASF564" s="63">
        <f>IF(ARZ563=0,0,(ASL568-ASL567)/ARZ563)</f>
        <v>1.041567342</v>
      </c>
      <c r="ASG564" s="63">
        <f t="shared" ref="ASG564" si="3588">IF(ASA563=0,0,(ASM568-ASM567)/ASA563)</f>
        <v>0.97360391989999995</v>
      </c>
      <c r="ASH564" s="63">
        <f t="shared" ref="ASH564" si="3589">IF(ASB563=0,0,(ASN568-ASN567)/ASB563)</f>
        <v>0.97360391989999995</v>
      </c>
      <c r="ASI564" s="63">
        <f t="shared" ref="ASI564" si="3590">IF(ASC563=0,0,(ASO568-ASO567)/ASC563)</f>
        <v>0.43814276590000001</v>
      </c>
      <c r="ASJ564" s="63">
        <f t="shared" ref="ASJ564" si="3591">IF(ASD563=0,0,(ASP568-ASP567)/ASD563)</f>
        <v>0.39454040289999998</v>
      </c>
      <c r="ASK564" s="63">
        <f t="shared" ref="ASK564" si="3592">IF(ASE563=0,0,(ASQ568-ASQ567)/ASE563)</f>
        <v>0.39454040289999998</v>
      </c>
      <c r="ASL564" s="111" t="s">
        <v>206</v>
      </c>
      <c r="ASM564" s="111" t="s">
        <v>206</v>
      </c>
      <c r="ASN564" s="111" t="s">
        <v>206</v>
      </c>
      <c r="ASO564" s="111" t="s">
        <v>206</v>
      </c>
      <c r="ASP564" s="111" t="s">
        <v>206</v>
      </c>
      <c r="ASQ564" s="111" t="s">
        <v>206</v>
      </c>
      <c r="ASR564" s="111" t="s">
        <v>206</v>
      </c>
      <c r="ASS564" s="111" t="s">
        <v>206</v>
      </c>
      <c r="AST564" s="111" t="s">
        <v>206</v>
      </c>
      <c r="ASU564" s="111" t="s">
        <v>206</v>
      </c>
      <c r="ASV564" s="111" t="s">
        <v>206</v>
      </c>
      <c r="ASW564" s="111" t="s">
        <v>206</v>
      </c>
      <c r="ASX564" s="111" t="s">
        <v>206</v>
      </c>
      <c r="ASY564" s="111" t="s">
        <v>206</v>
      </c>
      <c r="ASZ564" s="111" t="s">
        <v>206</v>
      </c>
      <c r="ATA564" s="63">
        <f>IF(ASU563=0,0,(ATG568-ATG567)/ASU563)</f>
        <v>1.0439095139000001</v>
      </c>
      <c r="ATB564" s="63">
        <f t="shared" ref="ATB564" si="3593">IF(ASV563=0,0,(ATH568-ATH567)/ASV563)</f>
        <v>0.97764776239999995</v>
      </c>
      <c r="ATC564" s="63">
        <f t="shared" ref="ATC564" si="3594">IF(ASW563=0,0,(ATI568-ATI567)/ASW563)</f>
        <v>0.97764776239999995</v>
      </c>
      <c r="ATD564" s="63">
        <f t="shared" ref="ATD564" si="3595">IF(ASX563=0,0,(ATJ568-ATJ567)/ASX563)</f>
        <v>0.38506055179999998</v>
      </c>
      <c r="ATE564" s="63">
        <f t="shared" ref="ATE564" si="3596">IF(ASY563=0,0,(ATK568-ATK567)/ASY563)</f>
        <v>0.39685092519999998</v>
      </c>
      <c r="ATF564" s="63">
        <f t="shared" ref="ATF564" si="3597">IF(ASZ563=0,0,(ATL568-ATL567)/ASZ563)</f>
        <v>0.39685092519999998</v>
      </c>
      <c r="ATG564" s="111" t="s">
        <v>206</v>
      </c>
      <c r="ATH564" s="111" t="s">
        <v>206</v>
      </c>
      <c r="ATI564" s="111" t="s">
        <v>206</v>
      </c>
      <c r="ATJ564" s="111" t="s">
        <v>206</v>
      </c>
      <c r="ATK564" s="111" t="s">
        <v>206</v>
      </c>
      <c r="ATL564" s="111" t="s">
        <v>206</v>
      </c>
      <c r="ATM564" s="111" t="s">
        <v>206</v>
      </c>
      <c r="ATN564" s="111" t="s">
        <v>206</v>
      </c>
      <c r="ATO564" s="111" t="s">
        <v>206</v>
      </c>
      <c r="ATP564" s="111" t="s">
        <v>206</v>
      </c>
      <c r="ATQ564" s="111" t="s">
        <v>206</v>
      </c>
      <c r="ATR564" s="111" t="s">
        <v>206</v>
      </c>
      <c r="ATS564" s="111" t="s">
        <v>206</v>
      </c>
      <c r="ATT564" s="111" t="s">
        <v>206</v>
      </c>
      <c r="ATU564" s="111" t="s">
        <v>206</v>
      </c>
      <c r="ATV564" s="63">
        <f>IF(ATP563=0,0,(AUB568-AUB567)/ATP563)</f>
        <v>1.0431554847</v>
      </c>
      <c r="ATW564" s="63">
        <f t="shared" ref="ATW564" si="3598">IF(ATQ563=0,0,(AUC568-AUC567)/ATQ563)</f>
        <v>1.0066547575</v>
      </c>
      <c r="ATX564" s="63">
        <f t="shared" ref="ATX564" si="3599">IF(ATR563=0,0,(AUD568-AUD567)/ATR563)</f>
        <v>1.0066547575</v>
      </c>
      <c r="ATY564" s="63">
        <f t="shared" ref="ATY564" si="3600">IF(ATS563=0,0,(AUE568-AUE567)/ATS563)</f>
        <v>0.43100986749999998</v>
      </c>
      <c r="ATZ564" s="63">
        <f t="shared" ref="ATZ564" si="3601">IF(ATT563=0,0,(AUF568-AUF567)/ATT563)</f>
        <v>0.33925454830000001</v>
      </c>
      <c r="AUA564" s="63">
        <f t="shared" ref="AUA564" si="3602">IF(ATU563=0,0,(AUG568-AUG567)/ATU563)</f>
        <v>0.33925454830000001</v>
      </c>
      <c r="AUB564" s="111" t="s">
        <v>206</v>
      </c>
      <c r="AUC564" s="111" t="s">
        <v>206</v>
      </c>
      <c r="AUD564" s="111" t="s">
        <v>206</v>
      </c>
      <c r="AUE564" s="111" t="s">
        <v>206</v>
      </c>
      <c r="AUF564" s="111" t="s">
        <v>206</v>
      </c>
      <c r="AUG564" s="111" t="s">
        <v>206</v>
      </c>
      <c r="AUH564" s="111" t="s">
        <v>206</v>
      </c>
      <c r="AUI564" s="111" t="s">
        <v>206</v>
      </c>
      <c r="AUJ564" s="111" t="s">
        <v>206</v>
      </c>
      <c r="AUK564" s="111" t="s">
        <v>206</v>
      </c>
      <c r="AUL564" s="111" t="s">
        <v>206</v>
      </c>
      <c r="AUM564" s="111" t="s">
        <v>206</v>
      </c>
      <c r="AUN564" s="111" t="s">
        <v>206</v>
      </c>
      <c r="AUO564" s="111" t="s">
        <v>206</v>
      </c>
      <c r="AUP564" s="111" t="s">
        <v>206</v>
      </c>
      <c r="AUQ564" s="63">
        <f>IF(AUK563=0,0,(AUW568-AUW567)/AUK563)</f>
        <v>1.0328248077</v>
      </c>
      <c r="AUR564" s="63">
        <f t="shared" ref="AUR564" si="3603">IF(AUL563=0,0,(AUX568-AUX567)/AUL563)</f>
        <v>0.98847636699999997</v>
      </c>
      <c r="AUS564" s="63">
        <f t="shared" ref="AUS564" si="3604">IF(AUM563=0,0,(AUY568-AUY567)/AUM563)</f>
        <v>0.98847636699999997</v>
      </c>
      <c r="AUT564" s="63">
        <f t="shared" ref="AUT564" si="3605">IF(AUN563=0,0,(AUZ568-AUZ567)/AUN563)</f>
        <v>0.4604456254</v>
      </c>
      <c r="AUU564" s="63">
        <f t="shared" ref="AUU564" si="3606">IF(AUO563=0,0,(AVA568-AVA567)/AUO563)</f>
        <v>0.36815725379999997</v>
      </c>
      <c r="AUV564" s="63">
        <f t="shared" ref="AUV564" si="3607">IF(AUP563=0,0,(AVB568-AVB567)/AUP563)</f>
        <v>0.36815725379999997</v>
      </c>
      <c r="AUW564" s="111" t="s">
        <v>206</v>
      </c>
      <c r="AUX564" s="111" t="s">
        <v>206</v>
      </c>
      <c r="AUY564" s="111" t="s">
        <v>206</v>
      </c>
      <c r="AUZ564" s="111" t="s">
        <v>206</v>
      </c>
      <c r="AVA564" s="111" t="s">
        <v>206</v>
      </c>
      <c r="AVB564" s="111" t="s">
        <v>206</v>
      </c>
      <c r="AVC564" s="111" t="s">
        <v>206</v>
      </c>
      <c r="AVD564" s="111" t="s">
        <v>206</v>
      </c>
      <c r="AVE564" s="111" t="s">
        <v>206</v>
      </c>
      <c r="AVF564" s="111" t="s">
        <v>206</v>
      </c>
      <c r="AVG564" s="111" t="s">
        <v>206</v>
      </c>
      <c r="AVH564" s="111" t="s">
        <v>206</v>
      </c>
      <c r="AVI564" s="111" t="s">
        <v>206</v>
      </c>
      <c r="AVJ564" s="111" t="s">
        <v>206</v>
      </c>
      <c r="AVK564" s="111" t="s">
        <v>206</v>
      </c>
      <c r="AVL564" s="63"/>
      <c r="AVM564" s="63"/>
      <c r="AVN564" s="63"/>
      <c r="AVO564" s="63"/>
      <c r="AVP564" s="63"/>
      <c r="AVQ564" s="63"/>
      <c r="AVR564" s="111" t="s">
        <v>206</v>
      </c>
      <c r="AVS564" s="111" t="s">
        <v>206</v>
      </c>
      <c r="AVT564" s="111" t="s">
        <v>206</v>
      </c>
      <c r="AVU564" s="111" t="s">
        <v>206</v>
      </c>
      <c r="AVV564" s="111" t="s">
        <v>206</v>
      </c>
      <c r="AVW564" s="111" t="s">
        <v>206</v>
      </c>
    </row>
    <row r="565" spans="1:1271" s="70" customFormat="1" ht="24">
      <c r="A565" s="42" t="s">
        <v>203</v>
      </c>
      <c r="B565" s="137"/>
      <c r="C565" s="65" t="s">
        <v>106</v>
      </c>
      <c r="D565" s="173"/>
      <c r="E565" s="174"/>
      <c r="F565" s="66"/>
      <c r="G565" s="66"/>
      <c r="H565" s="66"/>
      <c r="I565" s="118"/>
      <c r="J565" s="118"/>
      <c r="K565" s="118"/>
      <c r="L565" s="111" t="s">
        <v>206</v>
      </c>
      <c r="M565" s="111" t="s">
        <v>206</v>
      </c>
      <c r="N565" s="111" t="s">
        <v>206</v>
      </c>
      <c r="O565" s="111" t="s">
        <v>206</v>
      </c>
      <c r="P565" s="111" t="s">
        <v>206</v>
      </c>
      <c r="Q565" s="111" t="s">
        <v>206</v>
      </c>
      <c r="R565" s="111" t="s">
        <v>206</v>
      </c>
      <c r="S565" s="111" t="s">
        <v>206</v>
      </c>
      <c r="T565" s="111" t="s">
        <v>206</v>
      </c>
      <c r="U565" s="111" t="s">
        <v>206</v>
      </c>
      <c r="V565" s="111" t="s">
        <v>206</v>
      </c>
      <c r="W565" s="111" t="s">
        <v>206</v>
      </c>
      <c r="X565" s="111" t="s">
        <v>206</v>
      </c>
      <c r="Y565" s="111" t="s">
        <v>206</v>
      </c>
      <c r="Z565" s="111" t="s">
        <v>206</v>
      </c>
      <c r="AA565" s="119">
        <f>AA535+AA551</f>
        <v>5823900.21</v>
      </c>
      <c r="AB565" s="119">
        <f t="shared" ref="AB565:AF565" si="3608">AB535+AB551</f>
        <v>0</v>
      </c>
      <c r="AC565" s="119">
        <f t="shared" si="3608"/>
        <v>0</v>
      </c>
      <c r="AD565" s="119">
        <f t="shared" si="3608"/>
        <v>4250892.3</v>
      </c>
      <c r="AE565" s="119">
        <f t="shared" si="3608"/>
        <v>0</v>
      </c>
      <c r="AF565" s="119">
        <f t="shared" si="3608"/>
        <v>0</v>
      </c>
      <c r="AG565" s="111" t="s">
        <v>206</v>
      </c>
      <c r="AH565" s="111" t="s">
        <v>206</v>
      </c>
      <c r="AI565" s="111" t="s">
        <v>206</v>
      </c>
      <c r="AJ565" s="111" t="s">
        <v>206</v>
      </c>
      <c r="AK565" s="111" t="s">
        <v>206</v>
      </c>
      <c r="AL565" s="111" t="s">
        <v>206</v>
      </c>
      <c r="AM565" s="111" t="s">
        <v>206</v>
      </c>
      <c r="AN565" s="111" t="s">
        <v>206</v>
      </c>
      <c r="AO565" s="111" t="s">
        <v>206</v>
      </c>
      <c r="AP565" s="111" t="s">
        <v>206</v>
      </c>
      <c r="AQ565" s="111" t="s">
        <v>206</v>
      </c>
      <c r="AR565" s="111" t="s">
        <v>206</v>
      </c>
      <c r="AS565" s="111" t="s">
        <v>206</v>
      </c>
      <c r="AT565" s="111" t="s">
        <v>206</v>
      </c>
      <c r="AU565" s="111" t="s">
        <v>206</v>
      </c>
      <c r="AV565" s="119">
        <f>AV535+AV551</f>
        <v>24945099.620000001</v>
      </c>
      <c r="AW565" s="119">
        <f t="shared" ref="AW565:BA565" si="3609">AW535+AW551</f>
        <v>22058598.93</v>
      </c>
      <c r="AX565" s="119">
        <f t="shared" si="3609"/>
        <v>22058598.93</v>
      </c>
      <c r="AY565" s="119">
        <f t="shared" si="3609"/>
        <v>11385506.630000001</v>
      </c>
      <c r="AZ565" s="119">
        <f t="shared" si="3609"/>
        <v>8877158.3499999996</v>
      </c>
      <c r="BA565" s="119">
        <f t="shared" si="3609"/>
        <v>8877158.3499999996</v>
      </c>
      <c r="BB565" s="111" t="s">
        <v>206</v>
      </c>
      <c r="BC565" s="111" t="s">
        <v>206</v>
      </c>
      <c r="BD565" s="111" t="s">
        <v>206</v>
      </c>
      <c r="BE565" s="111" t="s">
        <v>206</v>
      </c>
      <c r="BF565" s="111" t="s">
        <v>206</v>
      </c>
      <c r="BG565" s="111" t="s">
        <v>206</v>
      </c>
      <c r="BH565" s="111" t="s">
        <v>206</v>
      </c>
      <c r="BI565" s="111" t="s">
        <v>206</v>
      </c>
      <c r="BJ565" s="111" t="s">
        <v>206</v>
      </c>
      <c r="BK565" s="111" t="s">
        <v>206</v>
      </c>
      <c r="BL565" s="111" t="s">
        <v>206</v>
      </c>
      <c r="BM565" s="111" t="s">
        <v>206</v>
      </c>
      <c r="BN565" s="111" t="s">
        <v>206</v>
      </c>
      <c r="BO565" s="111" t="s">
        <v>206</v>
      </c>
      <c r="BP565" s="111" t="s">
        <v>206</v>
      </c>
      <c r="BQ565" s="119">
        <f>BQ535+BQ551</f>
        <v>13686599.880000001</v>
      </c>
      <c r="BR565" s="119">
        <f t="shared" ref="BR565:BV565" si="3610">BR535+BR551</f>
        <v>14242499.76</v>
      </c>
      <c r="BS565" s="119">
        <f t="shared" si="3610"/>
        <v>14242499.76</v>
      </c>
      <c r="BT565" s="119">
        <f t="shared" si="3610"/>
        <v>6561827.2400000002</v>
      </c>
      <c r="BU565" s="119">
        <f t="shared" si="3610"/>
        <v>6877798.8399999999</v>
      </c>
      <c r="BV565" s="119">
        <f t="shared" si="3610"/>
        <v>6877798.8399999999</v>
      </c>
      <c r="BW565" s="111" t="s">
        <v>206</v>
      </c>
      <c r="BX565" s="111" t="s">
        <v>206</v>
      </c>
      <c r="BY565" s="111" t="s">
        <v>206</v>
      </c>
      <c r="BZ565" s="111" t="s">
        <v>206</v>
      </c>
      <c r="CA565" s="111" t="s">
        <v>206</v>
      </c>
      <c r="CB565" s="111" t="s">
        <v>206</v>
      </c>
      <c r="CC565" s="111" t="s">
        <v>206</v>
      </c>
      <c r="CD565" s="111" t="s">
        <v>206</v>
      </c>
      <c r="CE565" s="111" t="s">
        <v>206</v>
      </c>
      <c r="CF565" s="111" t="s">
        <v>206</v>
      </c>
      <c r="CG565" s="111" t="s">
        <v>206</v>
      </c>
      <c r="CH565" s="111" t="s">
        <v>206</v>
      </c>
      <c r="CI565" s="111" t="s">
        <v>206</v>
      </c>
      <c r="CJ565" s="111" t="s">
        <v>206</v>
      </c>
      <c r="CK565" s="111" t="s">
        <v>206</v>
      </c>
      <c r="CL565" s="119">
        <f>CL535+CL551</f>
        <v>0</v>
      </c>
      <c r="CM565" s="119">
        <f t="shared" ref="CM565:CQ565" si="3611">CM535+CM551</f>
        <v>0</v>
      </c>
      <c r="CN565" s="119">
        <f t="shared" si="3611"/>
        <v>0</v>
      </c>
      <c r="CO565" s="119">
        <f t="shared" si="3611"/>
        <v>0</v>
      </c>
      <c r="CP565" s="119">
        <f t="shared" si="3611"/>
        <v>0</v>
      </c>
      <c r="CQ565" s="119">
        <f t="shared" si="3611"/>
        <v>0</v>
      </c>
      <c r="CR565" s="111" t="s">
        <v>206</v>
      </c>
      <c r="CS565" s="111" t="s">
        <v>206</v>
      </c>
      <c r="CT565" s="111" t="s">
        <v>206</v>
      </c>
      <c r="CU565" s="111" t="s">
        <v>206</v>
      </c>
      <c r="CV565" s="111" t="s">
        <v>206</v>
      </c>
      <c r="CW565" s="111" t="s">
        <v>206</v>
      </c>
      <c r="CX565" s="111" t="s">
        <v>206</v>
      </c>
      <c r="CY565" s="111" t="s">
        <v>206</v>
      </c>
      <c r="CZ565" s="111" t="s">
        <v>206</v>
      </c>
      <c r="DA565" s="111" t="s">
        <v>206</v>
      </c>
      <c r="DB565" s="111" t="s">
        <v>206</v>
      </c>
      <c r="DC565" s="111" t="s">
        <v>206</v>
      </c>
      <c r="DD565" s="111" t="s">
        <v>206</v>
      </c>
      <c r="DE565" s="111" t="s">
        <v>206</v>
      </c>
      <c r="DF565" s="111" t="s">
        <v>206</v>
      </c>
      <c r="DG565" s="119">
        <f>DG535+DG551</f>
        <v>6325500.0599999996</v>
      </c>
      <c r="DH565" s="119">
        <f t="shared" ref="DH565:DL565" si="3612">DH535+DH551</f>
        <v>6313300.0300000003</v>
      </c>
      <c r="DI565" s="119">
        <f t="shared" si="3612"/>
        <v>6313300.0300000003</v>
      </c>
      <c r="DJ565" s="119">
        <f t="shared" si="3612"/>
        <v>3459582.26</v>
      </c>
      <c r="DK565" s="119">
        <f t="shared" si="3612"/>
        <v>3630690.55</v>
      </c>
      <c r="DL565" s="119">
        <f t="shared" si="3612"/>
        <v>3630690.55</v>
      </c>
      <c r="DM565" s="111" t="s">
        <v>206</v>
      </c>
      <c r="DN565" s="111" t="s">
        <v>206</v>
      </c>
      <c r="DO565" s="111" t="s">
        <v>206</v>
      </c>
      <c r="DP565" s="111" t="s">
        <v>206</v>
      </c>
      <c r="DQ565" s="111" t="s">
        <v>206</v>
      </c>
      <c r="DR565" s="111" t="s">
        <v>206</v>
      </c>
      <c r="DS565" s="111" t="s">
        <v>206</v>
      </c>
      <c r="DT565" s="111" t="s">
        <v>206</v>
      </c>
      <c r="DU565" s="111" t="s">
        <v>206</v>
      </c>
      <c r="DV565" s="111" t="s">
        <v>206</v>
      </c>
      <c r="DW565" s="111" t="s">
        <v>206</v>
      </c>
      <c r="DX565" s="111" t="s">
        <v>206</v>
      </c>
      <c r="DY565" s="111" t="s">
        <v>206</v>
      </c>
      <c r="DZ565" s="111" t="s">
        <v>206</v>
      </c>
      <c r="EA565" s="111" t="s">
        <v>206</v>
      </c>
      <c r="EB565" s="119">
        <f>EB535+EB551</f>
        <v>7363199.4100000001</v>
      </c>
      <c r="EC565" s="119">
        <f t="shared" ref="EC565:EG565" si="3613">EC535+EC551</f>
        <v>7373500.6299999999</v>
      </c>
      <c r="ED565" s="119">
        <f t="shared" si="3613"/>
        <v>7373500.6299999999</v>
      </c>
      <c r="EE565" s="119">
        <f t="shared" si="3613"/>
        <v>4157019.92</v>
      </c>
      <c r="EF565" s="119">
        <f t="shared" si="3613"/>
        <v>4351375</v>
      </c>
      <c r="EG565" s="119">
        <f t="shared" si="3613"/>
        <v>4351375</v>
      </c>
      <c r="EH565" s="111" t="s">
        <v>206</v>
      </c>
      <c r="EI565" s="111" t="s">
        <v>206</v>
      </c>
      <c r="EJ565" s="111" t="s">
        <v>206</v>
      </c>
      <c r="EK565" s="111" t="s">
        <v>206</v>
      </c>
      <c r="EL565" s="111" t="s">
        <v>206</v>
      </c>
      <c r="EM565" s="111" t="s">
        <v>206</v>
      </c>
      <c r="EN565" s="111" t="s">
        <v>206</v>
      </c>
      <c r="EO565" s="111" t="s">
        <v>206</v>
      </c>
      <c r="EP565" s="111" t="s">
        <v>206</v>
      </c>
      <c r="EQ565" s="111" t="s">
        <v>206</v>
      </c>
      <c r="ER565" s="111" t="s">
        <v>206</v>
      </c>
      <c r="ES565" s="111" t="s">
        <v>206</v>
      </c>
      <c r="ET565" s="111" t="s">
        <v>206</v>
      </c>
      <c r="EU565" s="111" t="s">
        <v>206</v>
      </c>
      <c r="EV565" s="111" t="s">
        <v>206</v>
      </c>
      <c r="EW565" s="119">
        <f>EW535+EW551</f>
        <v>6310900</v>
      </c>
      <c r="EX565" s="119">
        <f t="shared" ref="EX565:FB565" si="3614">EX535+EX551</f>
        <v>6568500</v>
      </c>
      <c r="EY565" s="119">
        <f t="shared" si="3614"/>
        <v>6568500</v>
      </c>
      <c r="EZ565" s="119">
        <f t="shared" si="3614"/>
        <v>2298753.33</v>
      </c>
      <c r="FA565" s="119">
        <f t="shared" si="3614"/>
        <v>2397770.9</v>
      </c>
      <c r="FB565" s="119">
        <f t="shared" si="3614"/>
        <v>2397770.9</v>
      </c>
      <c r="FC565" s="111" t="s">
        <v>206</v>
      </c>
      <c r="FD565" s="111" t="s">
        <v>206</v>
      </c>
      <c r="FE565" s="111" t="s">
        <v>206</v>
      </c>
      <c r="FF565" s="111" t="s">
        <v>206</v>
      </c>
      <c r="FG565" s="111" t="s">
        <v>206</v>
      </c>
      <c r="FH565" s="111" t="s">
        <v>206</v>
      </c>
      <c r="FI565" s="111" t="s">
        <v>206</v>
      </c>
      <c r="FJ565" s="111" t="s">
        <v>206</v>
      </c>
      <c r="FK565" s="111" t="s">
        <v>206</v>
      </c>
      <c r="FL565" s="111" t="s">
        <v>206</v>
      </c>
      <c r="FM565" s="111" t="s">
        <v>206</v>
      </c>
      <c r="FN565" s="111" t="s">
        <v>206</v>
      </c>
      <c r="FO565" s="111" t="s">
        <v>206</v>
      </c>
      <c r="FP565" s="111" t="s">
        <v>206</v>
      </c>
      <c r="FQ565" s="111" t="s">
        <v>206</v>
      </c>
      <c r="FR565" s="119">
        <f>FR535+FR551</f>
        <v>8245600.5700000003</v>
      </c>
      <c r="FS565" s="119">
        <f t="shared" ref="FS565:FW565" si="3615">FS535+FS551</f>
        <v>8129500.2599999998</v>
      </c>
      <c r="FT565" s="119">
        <f t="shared" si="3615"/>
        <v>8129500.2599999998</v>
      </c>
      <c r="FU565" s="119">
        <f t="shared" si="3615"/>
        <v>3575573.74</v>
      </c>
      <c r="FV565" s="119">
        <f t="shared" si="3615"/>
        <v>3735912.85</v>
      </c>
      <c r="FW565" s="119">
        <f t="shared" si="3615"/>
        <v>3735912.85</v>
      </c>
      <c r="FX565" s="111" t="s">
        <v>206</v>
      </c>
      <c r="FY565" s="111" t="s">
        <v>206</v>
      </c>
      <c r="FZ565" s="111" t="s">
        <v>206</v>
      </c>
      <c r="GA565" s="111" t="s">
        <v>206</v>
      </c>
      <c r="GB565" s="111" t="s">
        <v>206</v>
      </c>
      <c r="GC565" s="111" t="s">
        <v>206</v>
      </c>
      <c r="GD565" s="111" t="s">
        <v>206</v>
      </c>
      <c r="GE565" s="111" t="s">
        <v>206</v>
      </c>
      <c r="GF565" s="111" t="s">
        <v>206</v>
      </c>
      <c r="GG565" s="111" t="s">
        <v>206</v>
      </c>
      <c r="GH565" s="111" t="s">
        <v>206</v>
      </c>
      <c r="GI565" s="111" t="s">
        <v>206</v>
      </c>
      <c r="GJ565" s="111" t="s">
        <v>206</v>
      </c>
      <c r="GK565" s="111" t="s">
        <v>206</v>
      </c>
      <c r="GL565" s="111" t="s">
        <v>206</v>
      </c>
      <c r="GM565" s="119">
        <f>GM535+GM551</f>
        <v>0</v>
      </c>
      <c r="GN565" s="119">
        <f t="shared" ref="GN565:GR565" si="3616">GN535+GN551</f>
        <v>0</v>
      </c>
      <c r="GO565" s="119">
        <f t="shared" si="3616"/>
        <v>0</v>
      </c>
      <c r="GP565" s="119">
        <f t="shared" si="3616"/>
        <v>0</v>
      </c>
      <c r="GQ565" s="119">
        <f t="shared" si="3616"/>
        <v>0</v>
      </c>
      <c r="GR565" s="119">
        <f t="shared" si="3616"/>
        <v>0</v>
      </c>
      <c r="GS565" s="111" t="s">
        <v>206</v>
      </c>
      <c r="GT565" s="111" t="s">
        <v>206</v>
      </c>
      <c r="GU565" s="111" t="s">
        <v>206</v>
      </c>
      <c r="GV565" s="111" t="s">
        <v>206</v>
      </c>
      <c r="GW565" s="111" t="s">
        <v>206</v>
      </c>
      <c r="GX565" s="111" t="s">
        <v>206</v>
      </c>
      <c r="GY565" s="111" t="s">
        <v>206</v>
      </c>
      <c r="GZ565" s="111" t="s">
        <v>206</v>
      </c>
      <c r="HA565" s="111" t="s">
        <v>206</v>
      </c>
      <c r="HB565" s="111" t="s">
        <v>206</v>
      </c>
      <c r="HC565" s="111" t="s">
        <v>206</v>
      </c>
      <c r="HD565" s="111" t="s">
        <v>206</v>
      </c>
      <c r="HE565" s="111" t="s">
        <v>206</v>
      </c>
      <c r="HF565" s="111" t="s">
        <v>206</v>
      </c>
      <c r="HG565" s="111" t="s">
        <v>206</v>
      </c>
      <c r="HH565" s="119">
        <f>HH535+HH551</f>
        <v>5838800.5499999998</v>
      </c>
      <c r="HI565" s="119">
        <f t="shared" ref="HI565:HM565" si="3617">HI535+HI551</f>
        <v>5349400.32</v>
      </c>
      <c r="HJ565" s="119">
        <f t="shared" si="3617"/>
        <v>5349400.32</v>
      </c>
      <c r="HK565" s="119">
        <f t="shared" si="3617"/>
        <v>4605856.0199999996</v>
      </c>
      <c r="HL565" s="119">
        <f t="shared" si="3617"/>
        <v>4827311.09</v>
      </c>
      <c r="HM565" s="119">
        <f t="shared" si="3617"/>
        <v>4827311.09</v>
      </c>
      <c r="HN565" s="111" t="s">
        <v>206</v>
      </c>
      <c r="HO565" s="111" t="s">
        <v>206</v>
      </c>
      <c r="HP565" s="111" t="s">
        <v>206</v>
      </c>
      <c r="HQ565" s="111" t="s">
        <v>206</v>
      </c>
      <c r="HR565" s="111" t="s">
        <v>206</v>
      </c>
      <c r="HS565" s="111" t="s">
        <v>206</v>
      </c>
      <c r="HT565" s="111" t="s">
        <v>206</v>
      </c>
      <c r="HU565" s="111" t="s">
        <v>206</v>
      </c>
      <c r="HV565" s="111" t="s">
        <v>206</v>
      </c>
      <c r="HW565" s="111" t="s">
        <v>206</v>
      </c>
      <c r="HX565" s="111" t="s">
        <v>206</v>
      </c>
      <c r="HY565" s="111" t="s">
        <v>206</v>
      </c>
      <c r="HZ565" s="111" t="s">
        <v>206</v>
      </c>
      <c r="IA565" s="111" t="s">
        <v>206</v>
      </c>
      <c r="IB565" s="111" t="s">
        <v>206</v>
      </c>
      <c r="IC565" s="119">
        <f>IC535+IC551</f>
        <v>14842898.699999999</v>
      </c>
      <c r="ID565" s="119">
        <f t="shared" ref="ID565:IH565" si="3618">ID535+ID551</f>
        <v>18828099.710000001</v>
      </c>
      <c r="IE565" s="119">
        <f t="shared" si="3618"/>
        <v>18828099.710000001</v>
      </c>
      <c r="IF565" s="119">
        <f t="shared" si="3618"/>
        <v>7770252.2300000004</v>
      </c>
      <c r="IG565" s="119">
        <f t="shared" si="3618"/>
        <v>7706738.0800000001</v>
      </c>
      <c r="IH565" s="119">
        <f t="shared" si="3618"/>
        <v>7706738.0800000001</v>
      </c>
      <c r="II565" s="111" t="s">
        <v>206</v>
      </c>
      <c r="IJ565" s="111" t="s">
        <v>206</v>
      </c>
      <c r="IK565" s="111" t="s">
        <v>206</v>
      </c>
      <c r="IL565" s="111" t="s">
        <v>206</v>
      </c>
      <c r="IM565" s="111" t="s">
        <v>206</v>
      </c>
      <c r="IN565" s="111" t="s">
        <v>206</v>
      </c>
      <c r="IO565" s="111" t="s">
        <v>206</v>
      </c>
      <c r="IP565" s="111" t="s">
        <v>206</v>
      </c>
      <c r="IQ565" s="111" t="s">
        <v>206</v>
      </c>
      <c r="IR565" s="111" t="s">
        <v>206</v>
      </c>
      <c r="IS565" s="111" t="s">
        <v>206</v>
      </c>
      <c r="IT565" s="111" t="s">
        <v>206</v>
      </c>
      <c r="IU565" s="111" t="s">
        <v>206</v>
      </c>
      <c r="IV565" s="111" t="s">
        <v>206</v>
      </c>
      <c r="IW565" s="111" t="s">
        <v>206</v>
      </c>
      <c r="IX565" s="119">
        <f>IX535+IX551</f>
        <v>8214000.5</v>
      </c>
      <c r="IY565" s="119">
        <f t="shared" ref="IY565:JC565" si="3619">IY535+IY551</f>
        <v>8240999.9000000004</v>
      </c>
      <c r="IZ565" s="119">
        <f t="shared" si="3619"/>
        <v>8240999.9000000004</v>
      </c>
      <c r="JA565" s="119">
        <f t="shared" si="3619"/>
        <v>3825696.73</v>
      </c>
      <c r="JB565" s="119">
        <f t="shared" si="3619"/>
        <v>3986077.95</v>
      </c>
      <c r="JC565" s="119">
        <f t="shared" si="3619"/>
        <v>3986077.95</v>
      </c>
      <c r="JD565" s="111" t="s">
        <v>206</v>
      </c>
      <c r="JE565" s="111" t="s">
        <v>206</v>
      </c>
      <c r="JF565" s="111" t="s">
        <v>206</v>
      </c>
      <c r="JG565" s="111" t="s">
        <v>206</v>
      </c>
      <c r="JH565" s="111" t="s">
        <v>206</v>
      </c>
      <c r="JI565" s="111" t="s">
        <v>206</v>
      </c>
      <c r="JJ565" s="111" t="s">
        <v>206</v>
      </c>
      <c r="JK565" s="111" t="s">
        <v>206</v>
      </c>
      <c r="JL565" s="111" t="s">
        <v>206</v>
      </c>
      <c r="JM565" s="111" t="s">
        <v>206</v>
      </c>
      <c r="JN565" s="111" t="s">
        <v>206</v>
      </c>
      <c r="JO565" s="111" t="s">
        <v>206</v>
      </c>
      <c r="JP565" s="111" t="s">
        <v>206</v>
      </c>
      <c r="JQ565" s="111" t="s">
        <v>206</v>
      </c>
      <c r="JR565" s="111" t="s">
        <v>206</v>
      </c>
      <c r="JS565" s="119">
        <f>JS535+JS551</f>
        <v>6458499.9699999997</v>
      </c>
      <c r="JT565" s="119">
        <f t="shared" ref="JT565:JX565" si="3620">JT535+JT551</f>
        <v>6203600.1799999997</v>
      </c>
      <c r="JU565" s="119">
        <f t="shared" si="3620"/>
        <v>6203600.1799999997</v>
      </c>
      <c r="JV565" s="119">
        <f t="shared" si="3620"/>
        <v>2787990.83</v>
      </c>
      <c r="JW565" s="119">
        <f t="shared" si="3620"/>
        <v>2924370.33</v>
      </c>
      <c r="JX565" s="119">
        <f t="shared" si="3620"/>
        <v>2924370.33</v>
      </c>
      <c r="JY565" s="111" t="s">
        <v>206</v>
      </c>
      <c r="JZ565" s="111" t="s">
        <v>206</v>
      </c>
      <c r="KA565" s="111" t="s">
        <v>206</v>
      </c>
      <c r="KB565" s="111" t="s">
        <v>206</v>
      </c>
      <c r="KC565" s="111" t="s">
        <v>206</v>
      </c>
      <c r="KD565" s="111" t="s">
        <v>206</v>
      </c>
      <c r="KE565" s="111" t="s">
        <v>206</v>
      </c>
      <c r="KF565" s="111" t="s">
        <v>206</v>
      </c>
      <c r="KG565" s="111" t="s">
        <v>206</v>
      </c>
      <c r="KH565" s="111" t="s">
        <v>206</v>
      </c>
      <c r="KI565" s="111" t="s">
        <v>206</v>
      </c>
      <c r="KJ565" s="111" t="s">
        <v>206</v>
      </c>
      <c r="KK565" s="111" t="s">
        <v>206</v>
      </c>
      <c r="KL565" s="111" t="s">
        <v>206</v>
      </c>
      <c r="KM565" s="111" t="s">
        <v>206</v>
      </c>
      <c r="KN565" s="119">
        <f>KN535+KN551</f>
        <v>11878199.689999999</v>
      </c>
      <c r="KO565" s="119">
        <f t="shared" ref="KO565:KS565" si="3621">KO535+KO551</f>
        <v>12324599.42</v>
      </c>
      <c r="KP565" s="119">
        <f t="shared" si="3621"/>
        <v>12324599.42</v>
      </c>
      <c r="KQ565" s="119">
        <f t="shared" si="3621"/>
        <v>5064931.42</v>
      </c>
      <c r="KR565" s="119">
        <f t="shared" si="3621"/>
        <v>5289892.74</v>
      </c>
      <c r="KS565" s="119">
        <f t="shared" si="3621"/>
        <v>5289892.74</v>
      </c>
      <c r="KT565" s="111" t="s">
        <v>206</v>
      </c>
      <c r="KU565" s="111" t="s">
        <v>206</v>
      </c>
      <c r="KV565" s="111" t="s">
        <v>206</v>
      </c>
      <c r="KW565" s="111" t="s">
        <v>206</v>
      </c>
      <c r="KX565" s="111" t="s">
        <v>206</v>
      </c>
      <c r="KY565" s="111" t="s">
        <v>206</v>
      </c>
      <c r="KZ565" s="111" t="s">
        <v>206</v>
      </c>
      <c r="LA565" s="111" t="s">
        <v>206</v>
      </c>
      <c r="LB565" s="111" t="s">
        <v>206</v>
      </c>
      <c r="LC565" s="111" t="s">
        <v>206</v>
      </c>
      <c r="LD565" s="111" t="s">
        <v>206</v>
      </c>
      <c r="LE565" s="111" t="s">
        <v>206</v>
      </c>
      <c r="LF565" s="111" t="s">
        <v>206</v>
      </c>
      <c r="LG565" s="111" t="s">
        <v>206</v>
      </c>
      <c r="LH565" s="111" t="s">
        <v>206</v>
      </c>
      <c r="LI565" s="119">
        <f>LI535+LI551</f>
        <v>15692801.08</v>
      </c>
      <c r="LJ565" s="119">
        <f t="shared" ref="LJ565:LN565" si="3622">LJ535+LJ551</f>
        <v>16051001.439999999</v>
      </c>
      <c r="LK565" s="119">
        <f t="shared" si="3622"/>
        <v>16051001.439999999</v>
      </c>
      <c r="LL565" s="119">
        <f t="shared" si="3622"/>
        <v>6131028.29</v>
      </c>
      <c r="LM565" s="119">
        <f t="shared" si="3622"/>
        <v>6408983.8300000001</v>
      </c>
      <c r="LN565" s="119">
        <f t="shared" si="3622"/>
        <v>6408983.8300000001</v>
      </c>
      <c r="LO565" s="111" t="s">
        <v>206</v>
      </c>
      <c r="LP565" s="111" t="s">
        <v>206</v>
      </c>
      <c r="LQ565" s="111" t="s">
        <v>206</v>
      </c>
      <c r="LR565" s="111" t="s">
        <v>206</v>
      </c>
      <c r="LS565" s="111" t="s">
        <v>206</v>
      </c>
      <c r="LT565" s="111" t="s">
        <v>206</v>
      </c>
      <c r="LU565" s="111" t="s">
        <v>206</v>
      </c>
      <c r="LV565" s="111" t="s">
        <v>206</v>
      </c>
      <c r="LW565" s="111" t="s">
        <v>206</v>
      </c>
      <c r="LX565" s="111" t="s">
        <v>206</v>
      </c>
      <c r="LY565" s="111" t="s">
        <v>206</v>
      </c>
      <c r="LZ565" s="111" t="s">
        <v>206</v>
      </c>
      <c r="MA565" s="111" t="s">
        <v>206</v>
      </c>
      <c r="MB565" s="111" t="s">
        <v>206</v>
      </c>
      <c r="MC565" s="111" t="s">
        <v>206</v>
      </c>
      <c r="MD565" s="119">
        <f>MD535+MD551</f>
        <v>5360999.8600000003</v>
      </c>
      <c r="ME565" s="119">
        <f t="shared" ref="ME565:MI565" si="3623">ME535+ME551</f>
        <v>4981700.3499999996</v>
      </c>
      <c r="MF565" s="119">
        <f t="shared" si="3623"/>
        <v>4981700.3499999996</v>
      </c>
      <c r="MG565" s="119">
        <f t="shared" si="3623"/>
        <v>3003898.22</v>
      </c>
      <c r="MH565" s="119">
        <f t="shared" si="3623"/>
        <v>3138164.11</v>
      </c>
      <c r="MI565" s="119">
        <f t="shared" si="3623"/>
        <v>3138164.11</v>
      </c>
      <c r="MJ565" s="111" t="s">
        <v>206</v>
      </c>
      <c r="MK565" s="111" t="s">
        <v>206</v>
      </c>
      <c r="ML565" s="111" t="s">
        <v>206</v>
      </c>
      <c r="MM565" s="111" t="s">
        <v>206</v>
      </c>
      <c r="MN565" s="111" t="s">
        <v>206</v>
      </c>
      <c r="MO565" s="111" t="s">
        <v>206</v>
      </c>
      <c r="MP565" s="111" t="s">
        <v>206</v>
      </c>
      <c r="MQ565" s="111" t="s">
        <v>206</v>
      </c>
      <c r="MR565" s="111" t="s">
        <v>206</v>
      </c>
      <c r="MS565" s="111" t="s">
        <v>206</v>
      </c>
      <c r="MT565" s="111" t="s">
        <v>206</v>
      </c>
      <c r="MU565" s="111" t="s">
        <v>206</v>
      </c>
      <c r="MV565" s="111" t="s">
        <v>206</v>
      </c>
      <c r="MW565" s="111" t="s">
        <v>206</v>
      </c>
      <c r="MX565" s="111" t="s">
        <v>206</v>
      </c>
      <c r="MY565" s="119">
        <f>MY535+MY551</f>
        <v>8884099.5800000001</v>
      </c>
      <c r="MZ565" s="119">
        <f t="shared" ref="MZ565:ND565" si="3624">MZ535+MZ551</f>
        <v>8245599.6299999999</v>
      </c>
      <c r="NA565" s="119">
        <f t="shared" si="3624"/>
        <v>8245599.6299999999</v>
      </c>
      <c r="NB565" s="119">
        <f t="shared" si="3624"/>
        <v>5205539.28</v>
      </c>
      <c r="NC565" s="119">
        <f t="shared" si="3624"/>
        <v>5439553.5099999998</v>
      </c>
      <c r="ND565" s="119">
        <f t="shared" si="3624"/>
        <v>5439553.5099999998</v>
      </c>
      <c r="NE565" s="111" t="s">
        <v>206</v>
      </c>
      <c r="NF565" s="111" t="s">
        <v>206</v>
      </c>
      <c r="NG565" s="111" t="s">
        <v>206</v>
      </c>
      <c r="NH565" s="111" t="s">
        <v>206</v>
      </c>
      <c r="NI565" s="111" t="s">
        <v>206</v>
      </c>
      <c r="NJ565" s="111" t="s">
        <v>206</v>
      </c>
      <c r="NK565" s="111" t="s">
        <v>206</v>
      </c>
      <c r="NL565" s="111" t="s">
        <v>206</v>
      </c>
      <c r="NM565" s="111" t="s">
        <v>206</v>
      </c>
      <c r="NN565" s="111" t="s">
        <v>206</v>
      </c>
      <c r="NO565" s="111" t="s">
        <v>206</v>
      </c>
      <c r="NP565" s="111" t="s">
        <v>206</v>
      </c>
      <c r="NQ565" s="111" t="s">
        <v>206</v>
      </c>
      <c r="NR565" s="111" t="s">
        <v>206</v>
      </c>
      <c r="NS565" s="111" t="s">
        <v>206</v>
      </c>
      <c r="NT565" s="119">
        <f>NT535+NT551</f>
        <v>14591899.42</v>
      </c>
      <c r="NU565" s="119">
        <f t="shared" ref="NU565:NY565" si="3625">NU535+NU551</f>
        <v>13091298.76</v>
      </c>
      <c r="NV565" s="119">
        <f t="shared" si="3625"/>
        <v>13091298.76</v>
      </c>
      <c r="NW565" s="119">
        <f t="shared" si="3625"/>
        <v>6114133.3899999997</v>
      </c>
      <c r="NX565" s="119">
        <f t="shared" si="3625"/>
        <v>6377256.7599999998</v>
      </c>
      <c r="NY565" s="119">
        <f t="shared" si="3625"/>
        <v>6377256.7599999998</v>
      </c>
      <c r="NZ565" s="111" t="s">
        <v>206</v>
      </c>
      <c r="OA565" s="111" t="s">
        <v>206</v>
      </c>
      <c r="OB565" s="111" t="s">
        <v>206</v>
      </c>
      <c r="OC565" s="111" t="s">
        <v>206</v>
      </c>
      <c r="OD565" s="111" t="s">
        <v>206</v>
      </c>
      <c r="OE565" s="111" t="s">
        <v>206</v>
      </c>
      <c r="OF565" s="111" t="s">
        <v>206</v>
      </c>
      <c r="OG565" s="111" t="s">
        <v>206</v>
      </c>
      <c r="OH565" s="111" t="s">
        <v>206</v>
      </c>
      <c r="OI565" s="111" t="s">
        <v>206</v>
      </c>
      <c r="OJ565" s="111" t="s">
        <v>206</v>
      </c>
      <c r="OK565" s="111" t="s">
        <v>206</v>
      </c>
      <c r="OL565" s="111" t="s">
        <v>206</v>
      </c>
      <c r="OM565" s="111" t="s">
        <v>206</v>
      </c>
      <c r="ON565" s="111" t="s">
        <v>206</v>
      </c>
      <c r="OO565" s="119">
        <f>OO535+OO551</f>
        <v>7444199.7000000002</v>
      </c>
      <c r="OP565" s="119">
        <f t="shared" ref="OP565:OT565" si="3626">OP535+OP551</f>
        <v>7325300.3399999999</v>
      </c>
      <c r="OQ565" s="119">
        <f t="shared" si="3626"/>
        <v>7325300.3399999999</v>
      </c>
      <c r="OR565" s="119">
        <f t="shared" si="3626"/>
        <v>4511326.29</v>
      </c>
      <c r="OS565" s="119">
        <f t="shared" si="3626"/>
        <v>4711024.53</v>
      </c>
      <c r="OT565" s="119">
        <f t="shared" si="3626"/>
        <v>4711024.53</v>
      </c>
      <c r="OU565" s="111" t="s">
        <v>206</v>
      </c>
      <c r="OV565" s="111" t="s">
        <v>206</v>
      </c>
      <c r="OW565" s="111" t="s">
        <v>206</v>
      </c>
      <c r="OX565" s="111" t="s">
        <v>206</v>
      </c>
      <c r="OY565" s="111" t="s">
        <v>206</v>
      </c>
      <c r="OZ565" s="111" t="s">
        <v>206</v>
      </c>
      <c r="PA565" s="111" t="s">
        <v>206</v>
      </c>
      <c r="PB565" s="111" t="s">
        <v>206</v>
      </c>
      <c r="PC565" s="111" t="s">
        <v>206</v>
      </c>
      <c r="PD565" s="111" t="s">
        <v>206</v>
      </c>
      <c r="PE565" s="111" t="s">
        <v>206</v>
      </c>
      <c r="PF565" s="111" t="s">
        <v>206</v>
      </c>
      <c r="PG565" s="111" t="s">
        <v>206</v>
      </c>
      <c r="PH565" s="111" t="s">
        <v>206</v>
      </c>
      <c r="PI565" s="111" t="s">
        <v>206</v>
      </c>
      <c r="PJ565" s="119">
        <f>PJ535+PJ551</f>
        <v>11613100.199999999</v>
      </c>
      <c r="PK565" s="119">
        <f t="shared" ref="PK565:PO565" si="3627">PK535+PK551</f>
        <v>10947499.800000001</v>
      </c>
      <c r="PL565" s="119">
        <f t="shared" si="3627"/>
        <v>10947499.800000001</v>
      </c>
      <c r="PM565" s="119">
        <f t="shared" si="3627"/>
        <v>3702874.13</v>
      </c>
      <c r="PN565" s="119">
        <f t="shared" si="3627"/>
        <v>3873919.15</v>
      </c>
      <c r="PO565" s="119">
        <f t="shared" si="3627"/>
        <v>3873919.15</v>
      </c>
      <c r="PP565" s="111" t="s">
        <v>206</v>
      </c>
      <c r="PQ565" s="111" t="s">
        <v>206</v>
      </c>
      <c r="PR565" s="111" t="s">
        <v>206</v>
      </c>
      <c r="PS565" s="111" t="s">
        <v>206</v>
      </c>
      <c r="PT565" s="111" t="s">
        <v>206</v>
      </c>
      <c r="PU565" s="111" t="s">
        <v>206</v>
      </c>
      <c r="PV565" s="111" t="s">
        <v>206</v>
      </c>
      <c r="PW565" s="111" t="s">
        <v>206</v>
      </c>
      <c r="PX565" s="111" t="s">
        <v>206</v>
      </c>
      <c r="PY565" s="111" t="s">
        <v>206</v>
      </c>
      <c r="PZ565" s="111" t="s">
        <v>206</v>
      </c>
      <c r="QA565" s="111" t="s">
        <v>206</v>
      </c>
      <c r="QB565" s="111" t="s">
        <v>206</v>
      </c>
      <c r="QC565" s="111" t="s">
        <v>206</v>
      </c>
      <c r="QD565" s="111" t="s">
        <v>206</v>
      </c>
      <c r="QE565" s="119">
        <f>QE535+QE551</f>
        <v>10498000.640000001</v>
      </c>
      <c r="QF565" s="119">
        <f t="shared" ref="QF565:QJ565" si="3628">QF535+QF551</f>
        <v>9726699.3599999994</v>
      </c>
      <c r="QG565" s="119">
        <f t="shared" si="3628"/>
        <v>9726699.3599999994</v>
      </c>
      <c r="QH565" s="119">
        <f t="shared" si="3628"/>
        <v>5721380.5800000001</v>
      </c>
      <c r="QI565" s="119">
        <f t="shared" si="3628"/>
        <v>5977651.0999999996</v>
      </c>
      <c r="QJ565" s="119">
        <f t="shared" si="3628"/>
        <v>5977651.0999999996</v>
      </c>
      <c r="QK565" s="111" t="s">
        <v>206</v>
      </c>
      <c r="QL565" s="111" t="s">
        <v>206</v>
      </c>
      <c r="QM565" s="111" t="s">
        <v>206</v>
      </c>
      <c r="QN565" s="111" t="s">
        <v>206</v>
      </c>
      <c r="QO565" s="111" t="s">
        <v>206</v>
      </c>
      <c r="QP565" s="111" t="s">
        <v>206</v>
      </c>
      <c r="QQ565" s="111" t="s">
        <v>206</v>
      </c>
      <c r="QR565" s="111" t="s">
        <v>206</v>
      </c>
      <c r="QS565" s="111" t="s">
        <v>206</v>
      </c>
      <c r="QT565" s="111" t="s">
        <v>206</v>
      </c>
      <c r="QU565" s="111" t="s">
        <v>206</v>
      </c>
      <c r="QV565" s="111" t="s">
        <v>206</v>
      </c>
      <c r="QW565" s="111" t="s">
        <v>206</v>
      </c>
      <c r="QX565" s="111" t="s">
        <v>206</v>
      </c>
      <c r="QY565" s="111" t="s">
        <v>206</v>
      </c>
      <c r="QZ565" s="119">
        <f>QZ535+QZ551</f>
        <v>13562400.34</v>
      </c>
      <c r="RA565" s="119">
        <f t="shared" ref="RA565:RE565" si="3629">RA535+RA551</f>
        <v>13457101.029999999</v>
      </c>
      <c r="RB565" s="119">
        <f t="shared" si="3629"/>
        <v>13457101.029999999</v>
      </c>
      <c r="RC565" s="119">
        <f t="shared" si="3629"/>
        <v>7070820.4100000001</v>
      </c>
      <c r="RD565" s="119">
        <f t="shared" si="3629"/>
        <v>7371432.9500000002</v>
      </c>
      <c r="RE565" s="119">
        <f t="shared" si="3629"/>
        <v>7371432.9500000002</v>
      </c>
      <c r="RF565" s="111" t="s">
        <v>206</v>
      </c>
      <c r="RG565" s="111" t="s">
        <v>206</v>
      </c>
      <c r="RH565" s="111" t="s">
        <v>206</v>
      </c>
      <c r="RI565" s="111" t="s">
        <v>206</v>
      </c>
      <c r="RJ565" s="111" t="s">
        <v>206</v>
      </c>
      <c r="RK565" s="111" t="s">
        <v>206</v>
      </c>
      <c r="RL565" s="111" t="s">
        <v>206</v>
      </c>
      <c r="RM565" s="111" t="s">
        <v>206</v>
      </c>
      <c r="RN565" s="111" t="s">
        <v>206</v>
      </c>
      <c r="RO565" s="111" t="s">
        <v>206</v>
      </c>
      <c r="RP565" s="111" t="s">
        <v>206</v>
      </c>
      <c r="RQ565" s="111" t="s">
        <v>206</v>
      </c>
      <c r="RR565" s="111" t="s">
        <v>206</v>
      </c>
      <c r="RS565" s="111" t="s">
        <v>206</v>
      </c>
      <c r="RT565" s="111" t="s">
        <v>206</v>
      </c>
      <c r="RU565" s="119">
        <f>RU535+RU551</f>
        <v>21189401.489999998</v>
      </c>
      <c r="RV565" s="119">
        <f t="shared" ref="RV565:RZ565" si="3630">RV535+RV551</f>
        <v>20782598.219999999</v>
      </c>
      <c r="RW565" s="119">
        <f t="shared" si="3630"/>
        <v>20782598.219999999</v>
      </c>
      <c r="RX565" s="119">
        <f t="shared" si="3630"/>
        <v>7895126.7699999996</v>
      </c>
      <c r="RY565" s="119">
        <f t="shared" si="3630"/>
        <v>8221847.7599999998</v>
      </c>
      <c r="RZ565" s="119">
        <f t="shared" si="3630"/>
        <v>8221847.7599999998</v>
      </c>
      <c r="SA565" s="111" t="s">
        <v>206</v>
      </c>
      <c r="SB565" s="111" t="s">
        <v>206</v>
      </c>
      <c r="SC565" s="111" t="s">
        <v>206</v>
      </c>
      <c r="SD565" s="111" t="s">
        <v>206</v>
      </c>
      <c r="SE565" s="111" t="s">
        <v>206</v>
      </c>
      <c r="SF565" s="111" t="s">
        <v>206</v>
      </c>
      <c r="SG565" s="111" t="s">
        <v>206</v>
      </c>
      <c r="SH565" s="111" t="s">
        <v>206</v>
      </c>
      <c r="SI565" s="111" t="s">
        <v>206</v>
      </c>
      <c r="SJ565" s="111" t="s">
        <v>206</v>
      </c>
      <c r="SK565" s="111" t="s">
        <v>206</v>
      </c>
      <c r="SL565" s="111" t="s">
        <v>206</v>
      </c>
      <c r="SM565" s="111" t="s">
        <v>206</v>
      </c>
      <c r="SN565" s="111" t="s">
        <v>206</v>
      </c>
      <c r="SO565" s="111" t="s">
        <v>206</v>
      </c>
      <c r="SP565" s="119">
        <f>SP535+SP551</f>
        <v>16942900.239999998</v>
      </c>
      <c r="SQ565" s="119">
        <f t="shared" ref="SQ565:SU565" si="3631">SQ535+SQ551</f>
        <v>16237400.08</v>
      </c>
      <c r="SR565" s="119">
        <f t="shared" si="3631"/>
        <v>16237400.08</v>
      </c>
      <c r="SS565" s="119">
        <f t="shared" si="3631"/>
        <v>5409125.3499999996</v>
      </c>
      <c r="ST565" s="119">
        <f t="shared" si="3631"/>
        <v>5641804.4500000002</v>
      </c>
      <c r="SU565" s="119">
        <f t="shared" si="3631"/>
        <v>5641804.4500000002</v>
      </c>
      <c r="SV565" s="111" t="s">
        <v>206</v>
      </c>
      <c r="SW565" s="111" t="s">
        <v>206</v>
      </c>
      <c r="SX565" s="111" t="s">
        <v>206</v>
      </c>
      <c r="SY565" s="111" t="s">
        <v>206</v>
      </c>
      <c r="SZ565" s="111" t="s">
        <v>206</v>
      </c>
      <c r="TA565" s="111" t="s">
        <v>206</v>
      </c>
      <c r="TB565" s="111" t="s">
        <v>206</v>
      </c>
      <c r="TC565" s="111" t="s">
        <v>206</v>
      </c>
      <c r="TD565" s="111" t="s">
        <v>206</v>
      </c>
      <c r="TE565" s="111" t="s">
        <v>206</v>
      </c>
      <c r="TF565" s="111" t="s">
        <v>206</v>
      </c>
      <c r="TG565" s="111" t="s">
        <v>206</v>
      </c>
      <c r="TH565" s="111" t="s">
        <v>206</v>
      </c>
      <c r="TI565" s="111" t="s">
        <v>206</v>
      </c>
      <c r="TJ565" s="111" t="s">
        <v>206</v>
      </c>
      <c r="TK565" s="119">
        <f>TK535+TK551</f>
        <v>5923399.75</v>
      </c>
      <c r="TL565" s="119">
        <f t="shared" ref="TL565:TP565" si="3632">TL535+TL551</f>
        <v>5912700.0700000003</v>
      </c>
      <c r="TM565" s="119">
        <f t="shared" si="3632"/>
        <v>5912700.0700000003</v>
      </c>
      <c r="TN565" s="119">
        <f t="shared" si="3632"/>
        <v>2831825.76</v>
      </c>
      <c r="TO565" s="119">
        <f t="shared" si="3632"/>
        <v>2958013.78</v>
      </c>
      <c r="TP565" s="119">
        <f t="shared" si="3632"/>
        <v>2958013.78</v>
      </c>
      <c r="TQ565" s="111" t="s">
        <v>206</v>
      </c>
      <c r="TR565" s="111" t="s">
        <v>206</v>
      </c>
      <c r="TS565" s="111" t="s">
        <v>206</v>
      </c>
      <c r="TT565" s="111" t="s">
        <v>206</v>
      </c>
      <c r="TU565" s="111" t="s">
        <v>206</v>
      </c>
      <c r="TV565" s="111" t="s">
        <v>206</v>
      </c>
      <c r="TW565" s="111" t="s">
        <v>206</v>
      </c>
      <c r="TX565" s="111" t="s">
        <v>206</v>
      </c>
      <c r="TY565" s="111" t="s">
        <v>206</v>
      </c>
      <c r="TZ565" s="111" t="s">
        <v>206</v>
      </c>
      <c r="UA565" s="111" t="s">
        <v>206</v>
      </c>
      <c r="UB565" s="111" t="s">
        <v>206</v>
      </c>
      <c r="UC565" s="111" t="s">
        <v>206</v>
      </c>
      <c r="UD565" s="111" t="s">
        <v>206</v>
      </c>
      <c r="UE565" s="111" t="s">
        <v>206</v>
      </c>
      <c r="UF565" s="119">
        <f>UF535+UF551</f>
        <v>12133885.140000001</v>
      </c>
      <c r="UG565" s="119">
        <f t="shared" ref="UG565:UK565" si="3633">UG535+UG551</f>
        <v>15632599.58</v>
      </c>
      <c r="UH565" s="119">
        <f t="shared" si="3633"/>
        <v>15632599.58</v>
      </c>
      <c r="UI565" s="119">
        <f t="shared" si="3633"/>
        <v>6343833.6299999999</v>
      </c>
      <c r="UJ565" s="119">
        <f t="shared" si="3633"/>
        <v>6806441.46</v>
      </c>
      <c r="UK565" s="119">
        <f t="shared" si="3633"/>
        <v>6806441.46</v>
      </c>
      <c r="UL565" s="111" t="s">
        <v>206</v>
      </c>
      <c r="UM565" s="111" t="s">
        <v>206</v>
      </c>
      <c r="UN565" s="111" t="s">
        <v>206</v>
      </c>
      <c r="UO565" s="111" t="s">
        <v>206</v>
      </c>
      <c r="UP565" s="111" t="s">
        <v>206</v>
      </c>
      <c r="UQ565" s="111" t="s">
        <v>206</v>
      </c>
      <c r="UR565" s="111" t="s">
        <v>206</v>
      </c>
      <c r="US565" s="111" t="s">
        <v>206</v>
      </c>
      <c r="UT565" s="111" t="s">
        <v>206</v>
      </c>
      <c r="UU565" s="111" t="s">
        <v>206</v>
      </c>
      <c r="UV565" s="111" t="s">
        <v>206</v>
      </c>
      <c r="UW565" s="111" t="s">
        <v>206</v>
      </c>
      <c r="UX565" s="111" t="s">
        <v>206</v>
      </c>
      <c r="UY565" s="111" t="s">
        <v>206</v>
      </c>
      <c r="UZ565" s="111" t="s">
        <v>206</v>
      </c>
      <c r="VA565" s="119">
        <f>VA535+VA551</f>
        <v>18594500.120000001</v>
      </c>
      <c r="VB565" s="119">
        <f t="shared" ref="VB565:VF565" si="3634">VB535+VB551</f>
        <v>19074600.25</v>
      </c>
      <c r="VC565" s="119">
        <f t="shared" si="3634"/>
        <v>19074600.25</v>
      </c>
      <c r="VD565" s="119">
        <f t="shared" si="3634"/>
        <v>8987222.3900000006</v>
      </c>
      <c r="VE565" s="119">
        <f t="shared" si="3634"/>
        <v>7348908.4800000004</v>
      </c>
      <c r="VF565" s="119">
        <f t="shared" si="3634"/>
        <v>7348908.4800000004</v>
      </c>
      <c r="VG565" s="111" t="s">
        <v>206</v>
      </c>
      <c r="VH565" s="111" t="s">
        <v>206</v>
      </c>
      <c r="VI565" s="111" t="s">
        <v>206</v>
      </c>
      <c r="VJ565" s="111" t="s">
        <v>206</v>
      </c>
      <c r="VK565" s="111" t="s">
        <v>206</v>
      </c>
      <c r="VL565" s="111" t="s">
        <v>206</v>
      </c>
      <c r="VM565" s="111" t="s">
        <v>206</v>
      </c>
      <c r="VN565" s="111" t="s">
        <v>206</v>
      </c>
      <c r="VO565" s="111" t="s">
        <v>206</v>
      </c>
      <c r="VP565" s="111" t="s">
        <v>206</v>
      </c>
      <c r="VQ565" s="111" t="s">
        <v>206</v>
      </c>
      <c r="VR565" s="111" t="s">
        <v>206</v>
      </c>
      <c r="VS565" s="111" t="s">
        <v>206</v>
      </c>
      <c r="VT565" s="111" t="s">
        <v>206</v>
      </c>
      <c r="VU565" s="111" t="s">
        <v>206</v>
      </c>
      <c r="VV565" s="119">
        <f>VV535+VV551</f>
        <v>0</v>
      </c>
      <c r="VW565" s="119">
        <f t="shared" ref="VW565:WA565" si="3635">VW535+VW551</f>
        <v>0</v>
      </c>
      <c r="VX565" s="119">
        <f t="shared" si="3635"/>
        <v>0</v>
      </c>
      <c r="VY565" s="119">
        <f t="shared" si="3635"/>
        <v>0</v>
      </c>
      <c r="VZ565" s="119">
        <f t="shared" si="3635"/>
        <v>0</v>
      </c>
      <c r="WA565" s="119">
        <f t="shared" si="3635"/>
        <v>0</v>
      </c>
      <c r="WB565" s="111" t="s">
        <v>206</v>
      </c>
      <c r="WC565" s="111" t="s">
        <v>206</v>
      </c>
      <c r="WD565" s="111" t="s">
        <v>206</v>
      </c>
      <c r="WE565" s="111" t="s">
        <v>206</v>
      </c>
      <c r="WF565" s="111" t="s">
        <v>206</v>
      </c>
      <c r="WG565" s="111" t="s">
        <v>206</v>
      </c>
      <c r="WH565" s="111" t="s">
        <v>206</v>
      </c>
      <c r="WI565" s="111" t="s">
        <v>206</v>
      </c>
      <c r="WJ565" s="111" t="s">
        <v>206</v>
      </c>
      <c r="WK565" s="111" t="s">
        <v>206</v>
      </c>
      <c r="WL565" s="111" t="s">
        <v>206</v>
      </c>
      <c r="WM565" s="111" t="s">
        <v>206</v>
      </c>
      <c r="WN565" s="111" t="s">
        <v>206</v>
      </c>
      <c r="WO565" s="111" t="s">
        <v>206</v>
      </c>
      <c r="WP565" s="111" t="s">
        <v>206</v>
      </c>
      <c r="WQ565" s="119">
        <f>WQ535+WQ551</f>
        <v>8806399.9600000009</v>
      </c>
      <c r="WR565" s="119">
        <f t="shared" ref="WR565:WV565" si="3636">WR535+WR551</f>
        <v>9163899.3599999994</v>
      </c>
      <c r="WS565" s="119">
        <f t="shared" si="3636"/>
        <v>9163899.3599999994</v>
      </c>
      <c r="WT565" s="119">
        <f t="shared" si="3636"/>
        <v>3439826.02</v>
      </c>
      <c r="WU565" s="119">
        <f t="shared" si="3636"/>
        <v>3597266.49</v>
      </c>
      <c r="WV565" s="119">
        <f t="shared" si="3636"/>
        <v>3597266.49</v>
      </c>
      <c r="WW565" s="111" t="s">
        <v>206</v>
      </c>
      <c r="WX565" s="111" t="s">
        <v>206</v>
      </c>
      <c r="WY565" s="111" t="s">
        <v>206</v>
      </c>
      <c r="WZ565" s="111" t="s">
        <v>206</v>
      </c>
      <c r="XA565" s="111" t="s">
        <v>206</v>
      </c>
      <c r="XB565" s="111" t="s">
        <v>206</v>
      </c>
      <c r="XC565" s="111" t="s">
        <v>206</v>
      </c>
      <c r="XD565" s="111" t="s">
        <v>206</v>
      </c>
      <c r="XE565" s="111" t="s">
        <v>206</v>
      </c>
      <c r="XF565" s="111" t="s">
        <v>206</v>
      </c>
      <c r="XG565" s="111" t="s">
        <v>206</v>
      </c>
      <c r="XH565" s="111" t="s">
        <v>206</v>
      </c>
      <c r="XI565" s="111" t="s">
        <v>206</v>
      </c>
      <c r="XJ565" s="111" t="s">
        <v>206</v>
      </c>
      <c r="XK565" s="111" t="s">
        <v>206</v>
      </c>
      <c r="XL565" s="119">
        <f>XL535+XL551</f>
        <v>19897598.82</v>
      </c>
      <c r="XM565" s="119">
        <f t="shared" ref="XM565:XQ565" si="3637">XM535+XM551</f>
        <v>19415299.050000001</v>
      </c>
      <c r="XN565" s="119">
        <f t="shared" si="3637"/>
        <v>19415299.050000001</v>
      </c>
      <c r="XO565" s="119">
        <f t="shared" si="3637"/>
        <v>7300912.6600000001</v>
      </c>
      <c r="XP565" s="119">
        <f t="shared" si="3637"/>
        <v>7608315.8600000003</v>
      </c>
      <c r="XQ565" s="119">
        <f t="shared" si="3637"/>
        <v>7608315.8600000003</v>
      </c>
      <c r="XR565" s="111" t="s">
        <v>206</v>
      </c>
      <c r="XS565" s="111" t="s">
        <v>206</v>
      </c>
      <c r="XT565" s="111" t="s">
        <v>206</v>
      </c>
      <c r="XU565" s="111" t="s">
        <v>206</v>
      </c>
      <c r="XV565" s="111" t="s">
        <v>206</v>
      </c>
      <c r="XW565" s="111" t="s">
        <v>206</v>
      </c>
      <c r="XX565" s="111" t="s">
        <v>206</v>
      </c>
      <c r="XY565" s="111" t="s">
        <v>206</v>
      </c>
      <c r="XZ565" s="111" t="s">
        <v>206</v>
      </c>
      <c r="YA565" s="111" t="s">
        <v>206</v>
      </c>
      <c r="YB565" s="111" t="s">
        <v>206</v>
      </c>
      <c r="YC565" s="111" t="s">
        <v>206</v>
      </c>
      <c r="YD565" s="111" t="s">
        <v>206</v>
      </c>
      <c r="YE565" s="111" t="s">
        <v>206</v>
      </c>
      <c r="YF565" s="111" t="s">
        <v>206</v>
      </c>
      <c r="YG565" s="119">
        <f>YG535+YG551</f>
        <v>16623399.23</v>
      </c>
      <c r="YH565" s="119">
        <f t="shared" ref="YH565:YL565" si="3638">YH535+YH551</f>
        <v>16035699.32</v>
      </c>
      <c r="YI565" s="119">
        <f t="shared" si="3638"/>
        <v>16035699.32</v>
      </c>
      <c r="YJ565" s="119">
        <f t="shared" si="3638"/>
        <v>5856258.9400000004</v>
      </c>
      <c r="YK565" s="119">
        <f t="shared" si="3638"/>
        <v>6106557.6900000004</v>
      </c>
      <c r="YL565" s="119">
        <f t="shared" si="3638"/>
        <v>6106557.6900000004</v>
      </c>
      <c r="YM565" s="111" t="s">
        <v>206</v>
      </c>
      <c r="YN565" s="111" t="s">
        <v>206</v>
      </c>
      <c r="YO565" s="111" t="s">
        <v>206</v>
      </c>
      <c r="YP565" s="111" t="s">
        <v>206</v>
      </c>
      <c r="YQ565" s="111" t="s">
        <v>206</v>
      </c>
      <c r="YR565" s="111" t="s">
        <v>206</v>
      </c>
      <c r="YS565" s="111" t="s">
        <v>206</v>
      </c>
      <c r="YT565" s="111" t="s">
        <v>206</v>
      </c>
      <c r="YU565" s="111" t="s">
        <v>206</v>
      </c>
      <c r="YV565" s="111" t="s">
        <v>206</v>
      </c>
      <c r="YW565" s="111" t="s">
        <v>206</v>
      </c>
      <c r="YX565" s="111" t="s">
        <v>206</v>
      </c>
      <c r="YY565" s="111" t="s">
        <v>206</v>
      </c>
      <c r="YZ565" s="111" t="s">
        <v>206</v>
      </c>
      <c r="ZA565" s="111" t="s">
        <v>206</v>
      </c>
      <c r="ZB565" s="119">
        <f>ZB535+ZB551</f>
        <v>11651399.789999999</v>
      </c>
      <c r="ZC565" s="119">
        <f t="shared" ref="ZC565:ZG565" si="3639">ZC535+ZC551</f>
        <v>11262098.92</v>
      </c>
      <c r="ZD565" s="119">
        <f t="shared" si="3639"/>
        <v>11262098.92</v>
      </c>
      <c r="ZE565" s="119">
        <f t="shared" si="3639"/>
        <v>4806049.8099999996</v>
      </c>
      <c r="ZF565" s="119">
        <f t="shared" si="3639"/>
        <v>5014314.24</v>
      </c>
      <c r="ZG565" s="119">
        <f t="shared" si="3639"/>
        <v>5014314.24</v>
      </c>
      <c r="ZH565" s="111" t="s">
        <v>206</v>
      </c>
      <c r="ZI565" s="111" t="s">
        <v>206</v>
      </c>
      <c r="ZJ565" s="111" t="s">
        <v>206</v>
      </c>
      <c r="ZK565" s="111" t="s">
        <v>206</v>
      </c>
      <c r="ZL565" s="111" t="s">
        <v>206</v>
      </c>
      <c r="ZM565" s="111" t="s">
        <v>206</v>
      </c>
      <c r="ZN565" s="111" t="s">
        <v>206</v>
      </c>
      <c r="ZO565" s="111" t="s">
        <v>206</v>
      </c>
      <c r="ZP565" s="111" t="s">
        <v>206</v>
      </c>
      <c r="ZQ565" s="111" t="s">
        <v>206</v>
      </c>
      <c r="ZR565" s="111" t="s">
        <v>206</v>
      </c>
      <c r="ZS565" s="111" t="s">
        <v>206</v>
      </c>
      <c r="ZT565" s="111" t="s">
        <v>206</v>
      </c>
      <c r="ZU565" s="111" t="s">
        <v>206</v>
      </c>
      <c r="ZV565" s="111" t="s">
        <v>206</v>
      </c>
      <c r="ZW565" s="119">
        <f>ZW535+ZW551</f>
        <v>9800099.5800000001</v>
      </c>
      <c r="ZX565" s="119">
        <f t="shared" ref="ZX565:AAB565" si="3640">ZX535+ZX551</f>
        <v>7511799.8300000001</v>
      </c>
      <c r="ZY565" s="119">
        <f t="shared" si="3640"/>
        <v>7511799.8300000001</v>
      </c>
      <c r="ZZ565" s="119">
        <f t="shared" si="3640"/>
        <v>3779261.76</v>
      </c>
      <c r="AAA565" s="119">
        <f t="shared" si="3640"/>
        <v>3941537.99</v>
      </c>
      <c r="AAB565" s="119">
        <f t="shared" si="3640"/>
        <v>3941537.99</v>
      </c>
      <c r="AAC565" s="111" t="s">
        <v>206</v>
      </c>
      <c r="AAD565" s="111" t="s">
        <v>206</v>
      </c>
      <c r="AAE565" s="111" t="s">
        <v>206</v>
      </c>
      <c r="AAF565" s="111" t="s">
        <v>206</v>
      </c>
      <c r="AAG565" s="111" t="s">
        <v>206</v>
      </c>
      <c r="AAH565" s="111" t="s">
        <v>206</v>
      </c>
      <c r="AAI565" s="111" t="s">
        <v>206</v>
      </c>
      <c r="AAJ565" s="111" t="s">
        <v>206</v>
      </c>
      <c r="AAK565" s="111" t="s">
        <v>206</v>
      </c>
      <c r="AAL565" s="111" t="s">
        <v>206</v>
      </c>
      <c r="AAM565" s="111" t="s">
        <v>206</v>
      </c>
      <c r="AAN565" s="111" t="s">
        <v>206</v>
      </c>
      <c r="AAO565" s="111" t="s">
        <v>206</v>
      </c>
      <c r="AAP565" s="111" t="s">
        <v>206</v>
      </c>
      <c r="AAQ565" s="111" t="s">
        <v>206</v>
      </c>
      <c r="AAR565" s="119">
        <f>AAR535+AAR551</f>
        <v>7096099.8300000001</v>
      </c>
      <c r="AAS565" s="119">
        <f t="shared" ref="AAS565:AAW565" si="3641">AAS535+AAS551</f>
        <v>7332100.4900000002</v>
      </c>
      <c r="AAT565" s="119">
        <f t="shared" si="3641"/>
        <v>7332100.4900000002</v>
      </c>
      <c r="AAU565" s="119">
        <f t="shared" si="3641"/>
        <v>3567734.41</v>
      </c>
      <c r="AAV565" s="119">
        <f t="shared" si="3641"/>
        <v>3723588.3</v>
      </c>
      <c r="AAW565" s="119">
        <f t="shared" si="3641"/>
        <v>3723588.3</v>
      </c>
      <c r="AAX565" s="111" t="s">
        <v>206</v>
      </c>
      <c r="AAY565" s="111" t="s">
        <v>206</v>
      </c>
      <c r="AAZ565" s="111" t="s">
        <v>206</v>
      </c>
      <c r="ABA565" s="111" t="s">
        <v>206</v>
      </c>
      <c r="ABB565" s="111" t="s">
        <v>206</v>
      </c>
      <c r="ABC565" s="111" t="s">
        <v>206</v>
      </c>
      <c r="ABD565" s="111" t="s">
        <v>206</v>
      </c>
      <c r="ABE565" s="111" t="s">
        <v>206</v>
      </c>
      <c r="ABF565" s="111" t="s">
        <v>206</v>
      </c>
      <c r="ABG565" s="111" t="s">
        <v>206</v>
      </c>
      <c r="ABH565" s="111" t="s">
        <v>206</v>
      </c>
      <c r="ABI565" s="111" t="s">
        <v>206</v>
      </c>
      <c r="ABJ565" s="111" t="s">
        <v>206</v>
      </c>
      <c r="ABK565" s="111" t="s">
        <v>206</v>
      </c>
      <c r="ABL565" s="111" t="s">
        <v>206</v>
      </c>
      <c r="ABM565" s="119">
        <f>ABM535+ABM551</f>
        <v>21120900.18</v>
      </c>
      <c r="ABN565" s="119">
        <f t="shared" ref="ABN565:ABR565" si="3642">ABN535+ABN551</f>
        <v>20776700.199999999</v>
      </c>
      <c r="ABO565" s="119">
        <f t="shared" si="3642"/>
        <v>20776700.199999999</v>
      </c>
      <c r="ABP565" s="119">
        <f t="shared" si="3642"/>
        <v>6141908.21</v>
      </c>
      <c r="ABQ565" s="119">
        <f t="shared" si="3642"/>
        <v>6392005.0599999996</v>
      </c>
      <c r="ABR565" s="119">
        <f t="shared" si="3642"/>
        <v>6392005.0599999996</v>
      </c>
      <c r="ABS565" s="111" t="s">
        <v>206</v>
      </c>
      <c r="ABT565" s="111" t="s">
        <v>206</v>
      </c>
      <c r="ABU565" s="111" t="s">
        <v>206</v>
      </c>
      <c r="ABV565" s="111" t="s">
        <v>206</v>
      </c>
      <c r="ABW565" s="111" t="s">
        <v>206</v>
      </c>
      <c r="ABX565" s="111" t="s">
        <v>206</v>
      </c>
      <c r="ABY565" s="111" t="s">
        <v>206</v>
      </c>
      <c r="ABZ565" s="111" t="s">
        <v>206</v>
      </c>
      <c r="ACA565" s="111" t="s">
        <v>206</v>
      </c>
      <c r="ACB565" s="111" t="s">
        <v>206</v>
      </c>
      <c r="ACC565" s="111" t="s">
        <v>206</v>
      </c>
      <c r="ACD565" s="111" t="s">
        <v>206</v>
      </c>
      <c r="ACE565" s="111" t="s">
        <v>206</v>
      </c>
      <c r="ACF565" s="111" t="s">
        <v>206</v>
      </c>
      <c r="ACG565" s="111" t="s">
        <v>206</v>
      </c>
      <c r="ACH565" s="119">
        <f>ACH535+ACH551</f>
        <v>15799800.050000001</v>
      </c>
      <c r="ACI565" s="119">
        <f t="shared" ref="ACI565:ACM565" si="3643">ACI535+ACI551</f>
        <v>19137899.82</v>
      </c>
      <c r="ACJ565" s="119">
        <f t="shared" si="3643"/>
        <v>19137899.82</v>
      </c>
      <c r="ACK565" s="119">
        <f t="shared" si="3643"/>
        <v>3166717.86</v>
      </c>
      <c r="ACL565" s="119">
        <f t="shared" si="3643"/>
        <v>3310817.45</v>
      </c>
      <c r="ACM565" s="119">
        <f t="shared" si="3643"/>
        <v>3310817.45</v>
      </c>
      <c r="ACN565" s="111" t="s">
        <v>206</v>
      </c>
      <c r="ACO565" s="111" t="s">
        <v>206</v>
      </c>
      <c r="ACP565" s="111" t="s">
        <v>206</v>
      </c>
      <c r="ACQ565" s="111" t="s">
        <v>206</v>
      </c>
      <c r="ACR565" s="111" t="s">
        <v>206</v>
      </c>
      <c r="ACS565" s="111" t="s">
        <v>206</v>
      </c>
      <c r="ACT565" s="111" t="s">
        <v>206</v>
      </c>
      <c r="ACU565" s="111" t="s">
        <v>206</v>
      </c>
      <c r="ACV565" s="111" t="s">
        <v>206</v>
      </c>
      <c r="ACW565" s="111" t="s">
        <v>206</v>
      </c>
      <c r="ACX565" s="111" t="s">
        <v>206</v>
      </c>
      <c r="ACY565" s="111" t="s">
        <v>206</v>
      </c>
      <c r="ACZ565" s="111" t="s">
        <v>206</v>
      </c>
      <c r="ADA565" s="111" t="s">
        <v>206</v>
      </c>
      <c r="ADB565" s="111" t="s">
        <v>206</v>
      </c>
      <c r="ADC565" s="119">
        <f>ADC535+ADC551</f>
        <v>9584600.3000000007</v>
      </c>
      <c r="ADD565" s="119">
        <f t="shared" ref="ADD565:ADH565" si="3644">ADD535+ADD551</f>
        <v>7757100.3899999997</v>
      </c>
      <c r="ADE565" s="119">
        <f t="shared" si="3644"/>
        <v>7757100.3899999997</v>
      </c>
      <c r="ADF565" s="119">
        <f t="shared" si="3644"/>
        <v>3809957.1</v>
      </c>
      <c r="ADG565" s="119">
        <f t="shared" si="3644"/>
        <v>3976373.84</v>
      </c>
      <c r="ADH565" s="119">
        <f t="shared" si="3644"/>
        <v>3976373.84</v>
      </c>
      <c r="ADI565" s="111" t="s">
        <v>206</v>
      </c>
      <c r="ADJ565" s="111" t="s">
        <v>206</v>
      </c>
      <c r="ADK565" s="111" t="s">
        <v>206</v>
      </c>
      <c r="ADL565" s="111" t="s">
        <v>206</v>
      </c>
      <c r="ADM565" s="111" t="s">
        <v>206</v>
      </c>
      <c r="ADN565" s="111" t="s">
        <v>206</v>
      </c>
      <c r="ADO565" s="111" t="s">
        <v>206</v>
      </c>
      <c r="ADP565" s="111" t="s">
        <v>206</v>
      </c>
      <c r="ADQ565" s="111" t="s">
        <v>206</v>
      </c>
      <c r="ADR565" s="111" t="s">
        <v>206</v>
      </c>
      <c r="ADS565" s="111" t="s">
        <v>206</v>
      </c>
      <c r="ADT565" s="111" t="s">
        <v>206</v>
      </c>
      <c r="ADU565" s="111" t="s">
        <v>206</v>
      </c>
      <c r="ADV565" s="111" t="s">
        <v>206</v>
      </c>
      <c r="ADW565" s="111" t="s">
        <v>206</v>
      </c>
      <c r="ADX565" s="119">
        <f>ADX535+ADX551</f>
        <v>22384598.949999999</v>
      </c>
      <c r="ADY565" s="119">
        <f t="shared" ref="ADY565:AEC565" si="3645">ADY535+ADY551</f>
        <v>24351800.850000001</v>
      </c>
      <c r="ADZ565" s="119">
        <f t="shared" si="3645"/>
        <v>24351800.850000001</v>
      </c>
      <c r="AEA565" s="119">
        <f t="shared" si="3645"/>
        <v>7115538.96</v>
      </c>
      <c r="AEB565" s="119">
        <f t="shared" si="3645"/>
        <v>9000544.3699999992</v>
      </c>
      <c r="AEC565" s="119">
        <f t="shared" si="3645"/>
        <v>9000544.3699999992</v>
      </c>
      <c r="AED565" s="111" t="s">
        <v>206</v>
      </c>
      <c r="AEE565" s="111" t="s">
        <v>206</v>
      </c>
      <c r="AEF565" s="111" t="s">
        <v>206</v>
      </c>
      <c r="AEG565" s="111" t="s">
        <v>206</v>
      </c>
      <c r="AEH565" s="111" t="s">
        <v>206</v>
      </c>
      <c r="AEI565" s="111" t="s">
        <v>206</v>
      </c>
      <c r="AEJ565" s="111" t="s">
        <v>206</v>
      </c>
      <c r="AEK565" s="111" t="s">
        <v>206</v>
      </c>
      <c r="AEL565" s="111" t="s">
        <v>206</v>
      </c>
      <c r="AEM565" s="111" t="s">
        <v>206</v>
      </c>
      <c r="AEN565" s="111" t="s">
        <v>206</v>
      </c>
      <c r="AEO565" s="111" t="s">
        <v>206</v>
      </c>
      <c r="AEP565" s="111" t="s">
        <v>206</v>
      </c>
      <c r="AEQ565" s="111" t="s">
        <v>206</v>
      </c>
      <c r="AER565" s="111" t="s">
        <v>206</v>
      </c>
      <c r="AES565" s="119">
        <f>AES535+AES551</f>
        <v>13105599.560000001</v>
      </c>
      <c r="AET565" s="119">
        <f t="shared" ref="AET565:AEX565" si="3646">AET535+AET551</f>
        <v>13190000.25</v>
      </c>
      <c r="AEU565" s="119">
        <f t="shared" si="3646"/>
        <v>13190000.25</v>
      </c>
      <c r="AEV565" s="119">
        <f t="shared" si="3646"/>
        <v>3999032.13</v>
      </c>
      <c r="AEW565" s="119">
        <f t="shared" si="3646"/>
        <v>4166200.67</v>
      </c>
      <c r="AEX565" s="119">
        <f t="shared" si="3646"/>
        <v>4166200.67</v>
      </c>
      <c r="AEY565" s="111" t="s">
        <v>206</v>
      </c>
      <c r="AEZ565" s="111" t="s">
        <v>206</v>
      </c>
      <c r="AFA565" s="111" t="s">
        <v>206</v>
      </c>
      <c r="AFB565" s="111" t="s">
        <v>206</v>
      </c>
      <c r="AFC565" s="111" t="s">
        <v>206</v>
      </c>
      <c r="AFD565" s="111" t="s">
        <v>206</v>
      </c>
      <c r="AFE565" s="111" t="s">
        <v>206</v>
      </c>
      <c r="AFF565" s="111" t="s">
        <v>206</v>
      </c>
      <c r="AFG565" s="111" t="s">
        <v>206</v>
      </c>
      <c r="AFH565" s="111" t="s">
        <v>206</v>
      </c>
      <c r="AFI565" s="111" t="s">
        <v>206</v>
      </c>
      <c r="AFJ565" s="111" t="s">
        <v>206</v>
      </c>
      <c r="AFK565" s="111" t="s">
        <v>206</v>
      </c>
      <c r="AFL565" s="111" t="s">
        <v>206</v>
      </c>
      <c r="AFM565" s="111" t="s">
        <v>206</v>
      </c>
      <c r="AFN565" s="119">
        <f>AFN535+AFN551</f>
        <v>6841400.3700000001</v>
      </c>
      <c r="AFO565" s="119">
        <f t="shared" ref="AFO565:AFS565" si="3647">AFO535+AFO551</f>
        <v>6795200.3099999996</v>
      </c>
      <c r="AFP565" s="119">
        <f t="shared" si="3647"/>
        <v>6795200.3099999996</v>
      </c>
      <c r="AFQ565" s="119">
        <f t="shared" si="3647"/>
        <v>3042507.32</v>
      </c>
      <c r="AFR565" s="119">
        <f t="shared" si="3647"/>
        <v>3185250.04</v>
      </c>
      <c r="AFS565" s="119">
        <f t="shared" si="3647"/>
        <v>3185250.04</v>
      </c>
      <c r="AFT565" s="111" t="s">
        <v>206</v>
      </c>
      <c r="AFU565" s="111" t="s">
        <v>206</v>
      </c>
      <c r="AFV565" s="111" t="s">
        <v>206</v>
      </c>
      <c r="AFW565" s="111" t="s">
        <v>206</v>
      </c>
      <c r="AFX565" s="111" t="s">
        <v>206</v>
      </c>
      <c r="AFY565" s="111" t="s">
        <v>206</v>
      </c>
      <c r="AFZ565" s="111" t="s">
        <v>206</v>
      </c>
      <c r="AGA565" s="111" t="s">
        <v>206</v>
      </c>
      <c r="AGB565" s="111" t="s">
        <v>206</v>
      </c>
      <c r="AGC565" s="111" t="s">
        <v>206</v>
      </c>
      <c r="AGD565" s="111" t="s">
        <v>206</v>
      </c>
      <c r="AGE565" s="111" t="s">
        <v>206</v>
      </c>
      <c r="AGF565" s="111" t="s">
        <v>206</v>
      </c>
      <c r="AGG565" s="111" t="s">
        <v>206</v>
      </c>
      <c r="AGH565" s="111" t="s">
        <v>206</v>
      </c>
      <c r="AGI565" s="119">
        <f>AGI535+AGI551</f>
        <v>11149200.24</v>
      </c>
      <c r="AGJ565" s="119">
        <f t="shared" ref="AGJ565:AGN565" si="3648">AGJ535+AGJ551</f>
        <v>11336600.640000001</v>
      </c>
      <c r="AGK565" s="119">
        <f t="shared" si="3648"/>
        <v>11336600.640000001</v>
      </c>
      <c r="AGL565" s="119">
        <f t="shared" si="3648"/>
        <v>5328615.4000000004</v>
      </c>
      <c r="AGM565" s="119">
        <f t="shared" si="3648"/>
        <v>5560653.4199999999</v>
      </c>
      <c r="AGN565" s="119">
        <f t="shared" si="3648"/>
        <v>5560653.4199999999</v>
      </c>
      <c r="AGO565" s="111" t="s">
        <v>206</v>
      </c>
      <c r="AGP565" s="111" t="s">
        <v>206</v>
      </c>
      <c r="AGQ565" s="111" t="s">
        <v>206</v>
      </c>
      <c r="AGR565" s="111" t="s">
        <v>206</v>
      </c>
      <c r="AGS565" s="111" t="s">
        <v>206</v>
      </c>
      <c r="AGT565" s="111" t="s">
        <v>206</v>
      </c>
      <c r="AGU565" s="111" t="s">
        <v>206</v>
      </c>
      <c r="AGV565" s="111" t="s">
        <v>206</v>
      </c>
      <c r="AGW565" s="111" t="s">
        <v>206</v>
      </c>
      <c r="AGX565" s="111" t="s">
        <v>206</v>
      </c>
      <c r="AGY565" s="111" t="s">
        <v>206</v>
      </c>
      <c r="AGZ565" s="111" t="s">
        <v>206</v>
      </c>
      <c r="AHA565" s="111" t="s">
        <v>206</v>
      </c>
      <c r="AHB565" s="111" t="s">
        <v>206</v>
      </c>
      <c r="AHC565" s="111" t="s">
        <v>206</v>
      </c>
      <c r="AHD565" s="119">
        <f>AHD535+AHD551</f>
        <v>3469600.08</v>
      </c>
      <c r="AHE565" s="119">
        <f t="shared" ref="AHE565:AHI565" si="3649">AHE535+AHE551</f>
        <v>3036199.68</v>
      </c>
      <c r="AHF565" s="119">
        <f t="shared" si="3649"/>
        <v>3036199.68</v>
      </c>
      <c r="AHG565" s="119">
        <f t="shared" si="3649"/>
        <v>2322157.86</v>
      </c>
      <c r="AHH565" s="119">
        <f t="shared" si="3649"/>
        <v>2427919.7400000002</v>
      </c>
      <c r="AHI565" s="119">
        <f t="shared" si="3649"/>
        <v>2427919.7400000002</v>
      </c>
      <c r="AHJ565" s="111" t="s">
        <v>206</v>
      </c>
      <c r="AHK565" s="111" t="s">
        <v>206</v>
      </c>
      <c r="AHL565" s="111" t="s">
        <v>206</v>
      </c>
      <c r="AHM565" s="111" t="s">
        <v>206</v>
      </c>
      <c r="AHN565" s="111" t="s">
        <v>206</v>
      </c>
      <c r="AHO565" s="111" t="s">
        <v>206</v>
      </c>
      <c r="AHP565" s="111" t="s">
        <v>206</v>
      </c>
      <c r="AHQ565" s="111" t="s">
        <v>206</v>
      </c>
      <c r="AHR565" s="111" t="s">
        <v>206</v>
      </c>
      <c r="AHS565" s="111" t="s">
        <v>206</v>
      </c>
      <c r="AHT565" s="111" t="s">
        <v>206</v>
      </c>
      <c r="AHU565" s="111" t="s">
        <v>206</v>
      </c>
      <c r="AHV565" s="111" t="s">
        <v>206</v>
      </c>
      <c r="AHW565" s="111" t="s">
        <v>206</v>
      </c>
      <c r="AHX565" s="111" t="s">
        <v>206</v>
      </c>
      <c r="AHY565" s="119">
        <f>AHY535+AHY551</f>
        <v>8170199.9000000004</v>
      </c>
      <c r="AHZ565" s="119">
        <f t="shared" ref="AHZ565:AID565" si="3650">AHZ535+AHZ551</f>
        <v>8191099.5199999996</v>
      </c>
      <c r="AIA565" s="119">
        <f t="shared" si="3650"/>
        <v>8191099.5199999996</v>
      </c>
      <c r="AIB565" s="119">
        <f t="shared" si="3650"/>
        <v>3395463.74</v>
      </c>
      <c r="AIC565" s="119">
        <f t="shared" si="3650"/>
        <v>3546407.17</v>
      </c>
      <c r="AID565" s="119">
        <f t="shared" si="3650"/>
        <v>3546407.17</v>
      </c>
      <c r="AIE565" s="111" t="s">
        <v>206</v>
      </c>
      <c r="AIF565" s="111" t="s">
        <v>206</v>
      </c>
      <c r="AIG565" s="111" t="s">
        <v>206</v>
      </c>
      <c r="AIH565" s="111" t="s">
        <v>206</v>
      </c>
      <c r="AII565" s="111" t="s">
        <v>206</v>
      </c>
      <c r="AIJ565" s="111" t="s">
        <v>206</v>
      </c>
      <c r="AIK565" s="111" t="s">
        <v>206</v>
      </c>
      <c r="AIL565" s="111" t="s">
        <v>206</v>
      </c>
      <c r="AIM565" s="111" t="s">
        <v>206</v>
      </c>
      <c r="AIN565" s="111" t="s">
        <v>206</v>
      </c>
      <c r="AIO565" s="111" t="s">
        <v>206</v>
      </c>
      <c r="AIP565" s="111" t="s">
        <v>206</v>
      </c>
      <c r="AIQ565" s="111" t="s">
        <v>206</v>
      </c>
      <c r="AIR565" s="111" t="s">
        <v>206</v>
      </c>
      <c r="AIS565" s="111" t="s">
        <v>206</v>
      </c>
      <c r="AIT565" s="119">
        <f>AIT535+AIT551</f>
        <v>0</v>
      </c>
      <c r="AIU565" s="119">
        <f t="shared" ref="AIU565:AIY565" si="3651">AIU535+AIU551</f>
        <v>0</v>
      </c>
      <c r="AIV565" s="119">
        <f t="shared" si="3651"/>
        <v>0</v>
      </c>
      <c r="AIW565" s="119">
        <f t="shared" si="3651"/>
        <v>0</v>
      </c>
      <c r="AIX565" s="119">
        <f t="shared" si="3651"/>
        <v>0</v>
      </c>
      <c r="AIY565" s="119">
        <f t="shared" si="3651"/>
        <v>0</v>
      </c>
      <c r="AIZ565" s="111" t="s">
        <v>206</v>
      </c>
      <c r="AJA565" s="111" t="s">
        <v>206</v>
      </c>
      <c r="AJB565" s="111" t="s">
        <v>206</v>
      </c>
      <c r="AJC565" s="111" t="s">
        <v>206</v>
      </c>
      <c r="AJD565" s="111" t="s">
        <v>206</v>
      </c>
      <c r="AJE565" s="111" t="s">
        <v>206</v>
      </c>
      <c r="AJF565" s="111" t="s">
        <v>206</v>
      </c>
      <c r="AJG565" s="111" t="s">
        <v>206</v>
      </c>
      <c r="AJH565" s="111" t="s">
        <v>206</v>
      </c>
      <c r="AJI565" s="111" t="s">
        <v>206</v>
      </c>
      <c r="AJJ565" s="111" t="s">
        <v>206</v>
      </c>
      <c r="AJK565" s="111" t="s">
        <v>206</v>
      </c>
      <c r="AJL565" s="111" t="s">
        <v>206</v>
      </c>
      <c r="AJM565" s="111" t="s">
        <v>206</v>
      </c>
      <c r="AJN565" s="111" t="s">
        <v>206</v>
      </c>
      <c r="AJO565" s="119">
        <f>AJO535+AJO551</f>
        <v>11296100.1</v>
      </c>
      <c r="AJP565" s="119">
        <f t="shared" ref="AJP565:AJT565" si="3652">AJP535+AJP551</f>
        <v>11106700.800000001</v>
      </c>
      <c r="AJQ565" s="119">
        <f t="shared" si="3652"/>
        <v>11106700.800000001</v>
      </c>
      <c r="AJR565" s="119">
        <f t="shared" si="3652"/>
        <v>5049550.57</v>
      </c>
      <c r="AJS565" s="119">
        <f t="shared" si="3652"/>
        <v>5269133.66</v>
      </c>
      <c r="AJT565" s="119">
        <f t="shared" si="3652"/>
        <v>5269133.66</v>
      </c>
      <c r="AJU565" s="111" t="s">
        <v>206</v>
      </c>
      <c r="AJV565" s="111" t="s">
        <v>206</v>
      </c>
      <c r="AJW565" s="111" t="s">
        <v>206</v>
      </c>
      <c r="AJX565" s="111" t="s">
        <v>206</v>
      </c>
      <c r="AJY565" s="111" t="s">
        <v>206</v>
      </c>
      <c r="AJZ565" s="111" t="s">
        <v>206</v>
      </c>
      <c r="AKA565" s="111" t="s">
        <v>206</v>
      </c>
      <c r="AKB565" s="111" t="s">
        <v>206</v>
      </c>
      <c r="AKC565" s="111" t="s">
        <v>206</v>
      </c>
      <c r="AKD565" s="111" t="s">
        <v>206</v>
      </c>
      <c r="AKE565" s="111" t="s">
        <v>206</v>
      </c>
      <c r="AKF565" s="111" t="s">
        <v>206</v>
      </c>
      <c r="AKG565" s="111" t="s">
        <v>206</v>
      </c>
      <c r="AKH565" s="111" t="s">
        <v>206</v>
      </c>
      <c r="AKI565" s="111" t="s">
        <v>206</v>
      </c>
      <c r="AKJ565" s="119">
        <f>AKJ535+AKJ551</f>
        <v>8146300.4500000002</v>
      </c>
      <c r="AKK565" s="119">
        <f t="shared" ref="AKK565:AKO565" si="3653">AKK535+AKK551</f>
        <v>8116400.2000000002</v>
      </c>
      <c r="AKL565" s="119">
        <f t="shared" si="3653"/>
        <v>8116400.2000000002</v>
      </c>
      <c r="AKM565" s="119">
        <f t="shared" si="3653"/>
        <v>3533836.84</v>
      </c>
      <c r="AKN565" s="119">
        <f t="shared" si="3653"/>
        <v>3691616.48</v>
      </c>
      <c r="AKO565" s="119">
        <f t="shared" si="3653"/>
        <v>3691616.48</v>
      </c>
      <c r="AKP565" s="111" t="s">
        <v>206</v>
      </c>
      <c r="AKQ565" s="111" t="s">
        <v>206</v>
      </c>
      <c r="AKR565" s="111" t="s">
        <v>206</v>
      </c>
      <c r="AKS565" s="111" t="s">
        <v>206</v>
      </c>
      <c r="AKT565" s="111" t="s">
        <v>206</v>
      </c>
      <c r="AKU565" s="111" t="s">
        <v>206</v>
      </c>
      <c r="AKV565" s="111" t="s">
        <v>206</v>
      </c>
      <c r="AKW565" s="111" t="s">
        <v>206</v>
      </c>
      <c r="AKX565" s="111" t="s">
        <v>206</v>
      </c>
      <c r="AKY565" s="111" t="s">
        <v>206</v>
      </c>
      <c r="AKZ565" s="111" t="s">
        <v>206</v>
      </c>
      <c r="ALA565" s="111" t="s">
        <v>206</v>
      </c>
      <c r="ALB565" s="111" t="s">
        <v>206</v>
      </c>
      <c r="ALC565" s="111" t="s">
        <v>206</v>
      </c>
      <c r="ALD565" s="111" t="s">
        <v>206</v>
      </c>
      <c r="ALE565" s="119">
        <f>ALE535+ALE551</f>
        <v>8495800.3800000008</v>
      </c>
      <c r="ALF565" s="119">
        <f t="shared" ref="ALF565:ALJ565" si="3654">ALF535+ALF551</f>
        <v>8425300.6099999994</v>
      </c>
      <c r="ALG565" s="119">
        <f t="shared" si="3654"/>
        <v>8425300.6099999994</v>
      </c>
      <c r="ALH565" s="119">
        <f t="shared" si="3654"/>
        <v>3667723.69</v>
      </c>
      <c r="ALI565" s="119">
        <f t="shared" si="3654"/>
        <v>3828636.03</v>
      </c>
      <c r="ALJ565" s="119">
        <f t="shared" si="3654"/>
        <v>3828636.03</v>
      </c>
      <c r="ALK565" s="111" t="s">
        <v>206</v>
      </c>
      <c r="ALL565" s="111" t="s">
        <v>206</v>
      </c>
      <c r="ALM565" s="111" t="s">
        <v>206</v>
      </c>
      <c r="ALN565" s="111" t="s">
        <v>206</v>
      </c>
      <c r="ALO565" s="111" t="s">
        <v>206</v>
      </c>
      <c r="ALP565" s="111" t="s">
        <v>206</v>
      </c>
      <c r="ALQ565" s="111" t="s">
        <v>206</v>
      </c>
      <c r="ALR565" s="111" t="s">
        <v>206</v>
      </c>
      <c r="ALS565" s="111" t="s">
        <v>206</v>
      </c>
      <c r="ALT565" s="111" t="s">
        <v>206</v>
      </c>
      <c r="ALU565" s="111" t="s">
        <v>206</v>
      </c>
      <c r="ALV565" s="111" t="s">
        <v>206</v>
      </c>
      <c r="ALW565" s="111" t="s">
        <v>206</v>
      </c>
      <c r="ALX565" s="111" t="s">
        <v>206</v>
      </c>
      <c r="ALY565" s="111" t="s">
        <v>206</v>
      </c>
      <c r="ALZ565" s="119">
        <f>ALZ535+ALZ551</f>
        <v>7505699.4400000004</v>
      </c>
      <c r="AMA565" s="119">
        <f t="shared" ref="AMA565:AME565" si="3655">AMA535+AMA551</f>
        <v>7406600.3799999999</v>
      </c>
      <c r="AMB565" s="119">
        <f t="shared" si="3655"/>
        <v>7406600.3799999999</v>
      </c>
      <c r="AMC565" s="119">
        <f t="shared" si="3655"/>
        <v>3777404.24</v>
      </c>
      <c r="AMD565" s="119">
        <f t="shared" si="3655"/>
        <v>3938063.17</v>
      </c>
      <c r="AME565" s="119">
        <f t="shared" si="3655"/>
        <v>3938063.17</v>
      </c>
      <c r="AMF565" s="111" t="s">
        <v>206</v>
      </c>
      <c r="AMG565" s="111" t="s">
        <v>206</v>
      </c>
      <c r="AMH565" s="111" t="s">
        <v>206</v>
      </c>
      <c r="AMI565" s="111" t="s">
        <v>206</v>
      </c>
      <c r="AMJ565" s="111" t="s">
        <v>206</v>
      </c>
      <c r="AMK565" s="111" t="s">
        <v>206</v>
      </c>
      <c r="AML565" s="111" t="s">
        <v>206</v>
      </c>
      <c r="AMM565" s="111" t="s">
        <v>206</v>
      </c>
      <c r="AMN565" s="111" t="s">
        <v>206</v>
      </c>
      <c r="AMO565" s="111" t="s">
        <v>206</v>
      </c>
      <c r="AMP565" s="111" t="s">
        <v>206</v>
      </c>
      <c r="AMQ565" s="111" t="s">
        <v>206</v>
      </c>
      <c r="AMR565" s="111" t="s">
        <v>206</v>
      </c>
      <c r="AMS565" s="111" t="s">
        <v>206</v>
      </c>
      <c r="AMT565" s="111" t="s">
        <v>206</v>
      </c>
      <c r="AMU565" s="119">
        <f>AMU535+AMU551</f>
        <v>19815299.530000001</v>
      </c>
      <c r="AMV565" s="119">
        <f t="shared" ref="AMV565:AMZ565" si="3656">AMV535+AMV551</f>
        <v>19767698.629999999</v>
      </c>
      <c r="AMW565" s="119">
        <f t="shared" si="3656"/>
        <v>19767698.629999999</v>
      </c>
      <c r="AMX565" s="119">
        <f t="shared" si="3656"/>
        <v>7802903.2999999998</v>
      </c>
      <c r="AMY565" s="119">
        <f t="shared" si="3656"/>
        <v>8132945.4500000002</v>
      </c>
      <c r="AMZ565" s="119">
        <f t="shared" si="3656"/>
        <v>8132945.4500000002</v>
      </c>
      <c r="ANA565" s="111" t="s">
        <v>206</v>
      </c>
      <c r="ANB565" s="111" t="s">
        <v>206</v>
      </c>
      <c r="ANC565" s="111" t="s">
        <v>206</v>
      </c>
      <c r="AND565" s="111" t="s">
        <v>206</v>
      </c>
      <c r="ANE565" s="111" t="s">
        <v>206</v>
      </c>
      <c r="ANF565" s="111" t="s">
        <v>206</v>
      </c>
      <c r="ANG565" s="111" t="s">
        <v>206</v>
      </c>
      <c r="ANH565" s="111" t="s">
        <v>206</v>
      </c>
      <c r="ANI565" s="111" t="s">
        <v>206</v>
      </c>
      <c r="ANJ565" s="111" t="s">
        <v>206</v>
      </c>
      <c r="ANK565" s="111" t="s">
        <v>206</v>
      </c>
      <c r="ANL565" s="111" t="s">
        <v>206</v>
      </c>
      <c r="ANM565" s="111" t="s">
        <v>206</v>
      </c>
      <c r="ANN565" s="111" t="s">
        <v>206</v>
      </c>
      <c r="ANO565" s="111" t="s">
        <v>206</v>
      </c>
      <c r="ANP565" s="119">
        <f>ANP535+ANP551</f>
        <v>0</v>
      </c>
      <c r="ANQ565" s="119">
        <f t="shared" ref="ANQ565:ANU565" si="3657">ANQ535+ANQ551</f>
        <v>0</v>
      </c>
      <c r="ANR565" s="119">
        <f t="shared" si="3657"/>
        <v>0</v>
      </c>
      <c r="ANS565" s="119">
        <f t="shared" si="3657"/>
        <v>1186829.04</v>
      </c>
      <c r="ANT565" s="119">
        <f t="shared" si="3657"/>
        <v>0</v>
      </c>
      <c r="ANU565" s="119">
        <f t="shared" si="3657"/>
        <v>0</v>
      </c>
      <c r="ANV565" s="111" t="s">
        <v>206</v>
      </c>
      <c r="ANW565" s="111" t="s">
        <v>206</v>
      </c>
      <c r="ANX565" s="111" t="s">
        <v>206</v>
      </c>
      <c r="ANY565" s="111" t="s">
        <v>206</v>
      </c>
      <c r="ANZ565" s="111" t="s">
        <v>206</v>
      </c>
      <c r="AOA565" s="111" t="s">
        <v>206</v>
      </c>
      <c r="AOB565" s="111" t="s">
        <v>206</v>
      </c>
      <c r="AOC565" s="111" t="s">
        <v>206</v>
      </c>
      <c r="AOD565" s="111" t="s">
        <v>206</v>
      </c>
      <c r="AOE565" s="111" t="s">
        <v>206</v>
      </c>
      <c r="AOF565" s="111" t="s">
        <v>206</v>
      </c>
      <c r="AOG565" s="111" t="s">
        <v>206</v>
      </c>
      <c r="AOH565" s="111" t="s">
        <v>206</v>
      </c>
      <c r="AOI565" s="111" t="s">
        <v>206</v>
      </c>
      <c r="AOJ565" s="111" t="s">
        <v>206</v>
      </c>
      <c r="AOK565" s="119">
        <f>AOK535+AOK551</f>
        <v>16852400.879999999</v>
      </c>
      <c r="AOL565" s="119">
        <f t="shared" ref="AOL565:AOP565" si="3658">AOL535+AOL551</f>
        <v>17048501.09</v>
      </c>
      <c r="AOM565" s="119">
        <f t="shared" si="3658"/>
        <v>17048501.09</v>
      </c>
      <c r="AON565" s="119">
        <f t="shared" si="3658"/>
        <v>6924827.6699999999</v>
      </c>
      <c r="AOO565" s="119">
        <f t="shared" si="3658"/>
        <v>7218399.9100000001</v>
      </c>
      <c r="AOP565" s="119">
        <f t="shared" si="3658"/>
        <v>7218399.9100000001</v>
      </c>
      <c r="AOQ565" s="111" t="s">
        <v>206</v>
      </c>
      <c r="AOR565" s="111" t="s">
        <v>206</v>
      </c>
      <c r="AOS565" s="111" t="s">
        <v>206</v>
      </c>
      <c r="AOT565" s="111" t="s">
        <v>206</v>
      </c>
      <c r="AOU565" s="111" t="s">
        <v>206</v>
      </c>
      <c r="AOV565" s="111" t="s">
        <v>206</v>
      </c>
      <c r="AOW565" s="111" t="s">
        <v>206</v>
      </c>
      <c r="AOX565" s="111" t="s">
        <v>206</v>
      </c>
      <c r="AOY565" s="111" t="s">
        <v>206</v>
      </c>
      <c r="AOZ565" s="111" t="s">
        <v>206</v>
      </c>
      <c r="APA565" s="111" t="s">
        <v>206</v>
      </c>
      <c r="APB565" s="111" t="s">
        <v>206</v>
      </c>
      <c r="APC565" s="111" t="s">
        <v>206</v>
      </c>
      <c r="APD565" s="111" t="s">
        <v>206</v>
      </c>
      <c r="APE565" s="111" t="s">
        <v>206</v>
      </c>
      <c r="APF565" s="119">
        <f>APF535+APF551</f>
        <v>15931000.99</v>
      </c>
      <c r="APG565" s="119">
        <f t="shared" ref="APG565:APK565" si="3659">APG535+APG551</f>
        <v>15421999.92</v>
      </c>
      <c r="APH565" s="119">
        <f t="shared" si="3659"/>
        <v>15421999.92</v>
      </c>
      <c r="API565" s="119">
        <f t="shared" si="3659"/>
        <v>8041835.8399999999</v>
      </c>
      <c r="APJ565" s="119">
        <f t="shared" si="3659"/>
        <v>8382208.2800000003</v>
      </c>
      <c r="APK565" s="119">
        <f t="shared" si="3659"/>
        <v>8382208.2800000003</v>
      </c>
      <c r="APL565" s="111" t="s">
        <v>206</v>
      </c>
      <c r="APM565" s="111" t="s">
        <v>206</v>
      </c>
      <c r="APN565" s="111" t="s">
        <v>206</v>
      </c>
      <c r="APO565" s="111" t="s">
        <v>206</v>
      </c>
      <c r="APP565" s="111" t="s">
        <v>206</v>
      </c>
      <c r="APQ565" s="111" t="s">
        <v>206</v>
      </c>
      <c r="APR565" s="111" t="s">
        <v>206</v>
      </c>
      <c r="APS565" s="111" t="s">
        <v>206</v>
      </c>
      <c r="APT565" s="111" t="s">
        <v>206</v>
      </c>
      <c r="APU565" s="111" t="s">
        <v>206</v>
      </c>
      <c r="APV565" s="111" t="s">
        <v>206</v>
      </c>
      <c r="APW565" s="111" t="s">
        <v>206</v>
      </c>
      <c r="APX565" s="111" t="s">
        <v>206</v>
      </c>
      <c r="APY565" s="111" t="s">
        <v>206</v>
      </c>
      <c r="APZ565" s="111" t="s">
        <v>206</v>
      </c>
      <c r="AQA565" s="119">
        <f>AQA535+AQA551</f>
        <v>8616100.0099999998</v>
      </c>
      <c r="AQB565" s="119">
        <f t="shared" ref="AQB565:AQF565" si="3660">AQB535+AQB551</f>
        <v>8558799.5199999996</v>
      </c>
      <c r="AQC565" s="119">
        <f t="shared" si="3660"/>
        <v>8558799.5199999996</v>
      </c>
      <c r="AQD565" s="119">
        <f t="shared" si="3660"/>
        <v>3779724.58</v>
      </c>
      <c r="AQE565" s="119">
        <f t="shared" si="3660"/>
        <v>3944126.46</v>
      </c>
      <c r="AQF565" s="119">
        <f t="shared" si="3660"/>
        <v>3944126.46</v>
      </c>
      <c r="AQG565" s="111" t="s">
        <v>206</v>
      </c>
      <c r="AQH565" s="111" t="s">
        <v>206</v>
      </c>
      <c r="AQI565" s="111" t="s">
        <v>206</v>
      </c>
      <c r="AQJ565" s="111" t="s">
        <v>206</v>
      </c>
      <c r="AQK565" s="111" t="s">
        <v>206</v>
      </c>
      <c r="AQL565" s="111" t="s">
        <v>206</v>
      </c>
      <c r="AQM565" s="111" t="s">
        <v>206</v>
      </c>
      <c r="AQN565" s="111" t="s">
        <v>206</v>
      </c>
      <c r="AQO565" s="111" t="s">
        <v>206</v>
      </c>
      <c r="AQP565" s="111" t="s">
        <v>206</v>
      </c>
      <c r="AQQ565" s="111" t="s">
        <v>206</v>
      </c>
      <c r="AQR565" s="111" t="s">
        <v>206</v>
      </c>
      <c r="AQS565" s="111" t="s">
        <v>206</v>
      </c>
      <c r="AQT565" s="111" t="s">
        <v>206</v>
      </c>
      <c r="AQU565" s="111" t="s">
        <v>206</v>
      </c>
      <c r="AQV565" s="119">
        <f>AQV535+AQV551</f>
        <v>17157199.57</v>
      </c>
      <c r="AQW565" s="119">
        <f t="shared" ref="AQW565:ARA565" si="3661">AQW535+AQW551</f>
        <v>17486299.600000001</v>
      </c>
      <c r="AQX565" s="119">
        <f t="shared" si="3661"/>
        <v>17486299.600000001</v>
      </c>
      <c r="AQY565" s="119">
        <f t="shared" si="3661"/>
        <v>6055170.71</v>
      </c>
      <c r="AQZ565" s="119">
        <f t="shared" si="3661"/>
        <v>6330419.3300000001</v>
      </c>
      <c r="ARA565" s="119">
        <f t="shared" si="3661"/>
        <v>6330419.3300000001</v>
      </c>
      <c r="ARB565" s="111" t="s">
        <v>206</v>
      </c>
      <c r="ARC565" s="111" t="s">
        <v>206</v>
      </c>
      <c r="ARD565" s="111" t="s">
        <v>206</v>
      </c>
      <c r="ARE565" s="111" t="s">
        <v>206</v>
      </c>
      <c r="ARF565" s="111" t="s">
        <v>206</v>
      </c>
      <c r="ARG565" s="111" t="s">
        <v>206</v>
      </c>
      <c r="ARH565" s="111" t="s">
        <v>206</v>
      </c>
      <c r="ARI565" s="111" t="s">
        <v>206</v>
      </c>
      <c r="ARJ565" s="111" t="s">
        <v>206</v>
      </c>
      <c r="ARK565" s="111" t="s">
        <v>206</v>
      </c>
      <c r="ARL565" s="111" t="s">
        <v>206</v>
      </c>
      <c r="ARM565" s="111" t="s">
        <v>206</v>
      </c>
      <c r="ARN565" s="111" t="s">
        <v>206</v>
      </c>
      <c r="ARO565" s="111" t="s">
        <v>206</v>
      </c>
      <c r="ARP565" s="111" t="s">
        <v>206</v>
      </c>
      <c r="ARQ565" s="119">
        <f>ARQ535+ARQ551</f>
        <v>9186600.7599999998</v>
      </c>
      <c r="ARR565" s="119">
        <f t="shared" ref="ARR565:ARV565" si="3662">ARR535+ARR551</f>
        <v>9093399.3000000007</v>
      </c>
      <c r="ARS565" s="119">
        <f t="shared" si="3662"/>
        <v>9093399.3000000007</v>
      </c>
      <c r="ART565" s="119">
        <f t="shared" si="3662"/>
        <v>3813102.37</v>
      </c>
      <c r="ARU565" s="119">
        <f t="shared" si="3662"/>
        <v>3965271.19</v>
      </c>
      <c r="ARV565" s="119">
        <f t="shared" si="3662"/>
        <v>3965271.19</v>
      </c>
      <c r="ARW565" s="111" t="s">
        <v>206</v>
      </c>
      <c r="ARX565" s="111" t="s">
        <v>206</v>
      </c>
      <c r="ARY565" s="111" t="s">
        <v>206</v>
      </c>
      <c r="ARZ565" s="111" t="s">
        <v>206</v>
      </c>
      <c r="ASA565" s="111" t="s">
        <v>206</v>
      </c>
      <c r="ASB565" s="111" t="s">
        <v>206</v>
      </c>
      <c r="ASC565" s="111" t="s">
        <v>206</v>
      </c>
      <c r="ASD565" s="111" t="s">
        <v>206</v>
      </c>
      <c r="ASE565" s="111" t="s">
        <v>206</v>
      </c>
      <c r="ASF565" s="111" t="s">
        <v>206</v>
      </c>
      <c r="ASG565" s="111" t="s">
        <v>206</v>
      </c>
      <c r="ASH565" s="111" t="s">
        <v>206</v>
      </c>
      <c r="ASI565" s="111" t="s">
        <v>206</v>
      </c>
      <c r="ASJ565" s="111" t="s">
        <v>206</v>
      </c>
      <c r="ASK565" s="111" t="s">
        <v>206</v>
      </c>
      <c r="ASL565" s="119">
        <f>ASL535+ASL551</f>
        <v>17204399.829999998</v>
      </c>
      <c r="ASM565" s="119">
        <f t="shared" ref="ASM565:ASQ565" si="3663">ASM535+ASM551</f>
        <v>16734198.85</v>
      </c>
      <c r="ASN565" s="119">
        <f t="shared" si="3663"/>
        <v>16734198.85</v>
      </c>
      <c r="ASO565" s="119">
        <f t="shared" si="3663"/>
        <v>7576387.9299999997</v>
      </c>
      <c r="ASP565" s="119">
        <f t="shared" si="3663"/>
        <v>6894852.54</v>
      </c>
      <c r="ASQ565" s="119">
        <f t="shared" si="3663"/>
        <v>6894852.54</v>
      </c>
      <c r="ASR565" s="111" t="s">
        <v>206</v>
      </c>
      <c r="ASS565" s="111" t="s">
        <v>206</v>
      </c>
      <c r="AST565" s="111" t="s">
        <v>206</v>
      </c>
      <c r="ASU565" s="111" t="s">
        <v>206</v>
      </c>
      <c r="ASV565" s="111" t="s">
        <v>206</v>
      </c>
      <c r="ASW565" s="111" t="s">
        <v>206</v>
      </c>
      <c r="ASX565" s="111" t="s">
        <v>206</v>
      </c>
      <c r="ASY565" s="111" t="s">
        <v>206</v>
      </c>
      <c r="ASZ565" s="111" t="s">
        <v>206</v>
      </c>
      <c r="ATA565" s="111" t="s">
        <v>206</v>
      </c>
      <c r="ATB565" s="111" t="s">
        <v>206</v>
      </c>
      <c r="ATC565" s="111" t="s">
        <v>206</v>
      </c>
      <c r="ATD565" s="111" t="s">
        <v>206</v>
      </c>
      <c r="ATE565" s="111" t="s">
        <v>206</v>
      </c>
      <c r="ATF565" s="111" t="s">
        <v>206</v>
      </c>
      <c r="ATG565" s="119">
        <f>ATG535+ATG551</f>
        <v>17999900.100000001</v>
      </c>
      <c r="ATH565" s="119">
        <f t="shared" ref="ATH565:ATL565" si="3664">ATH535+ATH551</f>
        <v>17542100.52</v>
      </c>
      <c r="ATI565" s="119">
        <f t="shared" si="3664"/>
        <v>17542100.52</v>
      </c>
      <c r="ATJ565" s="119">
        <f t="shared" si="3664"/>
        <v>6476611.6200000001</v>
      </c>
      <c r="ATK565" s="119">
        <f t="shared" si="3664"/>
        <v>6748521.4100000001</v>
      </c>
      <c r="ATL565" s="119">
        <f t="shared" si="3664"/>
        <v>6748521.4100000001</v>
      </c>
      <c r="ATM565" s="111" t="s">
        <v>206</v>
      </c>
      <c r="ATN565" s="111" t="s">
        <v>206</v>
      </c>
      <c r="ATO565" s="111" t="s">
        <v>206</v>
      </c>
      <c r="ATP565" s="111" t="s">
        <v>206</v>
      </c>
      <c r="ATQ565" s="111" t="s">
        <v>206</v>
      </c>
      <c r="ATR565" s="111" t="s">
        <v>206</v>
      </c>
      <c r="ATS565" s="111" t="s">
        <v>206</v>
      </c>
      <c r="ATT565" s="111" t="s">
        <v>206</v>
      </c>
      <c r="ATU565" s="111" t="s">
        <v>206</v>
      </c>
      <c r="ATV565" s="111" t="s">
        <v>206</v>
      </c>
      <c r="ATW565" s="111" t="s">
        <v>206</v>
      </c>
      <c r="ATX565" s="111" t="s">
        <v>206</v>
      </c>
      <c r="ATY565" s="111" t="s">
        <v>206</v>
      </c>
      <c r="ATZ565" s="111" t="s">
        <v>206</v>
      </c>
      <c r="AUA565" s="111" t="s">
        <v>206</v>
      </c>
      <c r="AUB565" s="119">
        <f>AUB535+AUB551</f>
        <v>29363502.149999999</v>
      </c>
      <c r="AUC565" s="119">
        <f t="shared" ref="AUC565:AUG565" si="3665">AUC535+AUC551</f>
        <v>29485998.710000001</v>
      </c>
      <c r="AUD565" s="119">
        <f t="shared" si="3665"/>
        <v>29485998.710000001</v>
      </c>
      <c r="AUE565" s="119">
        <f t="shared" si="3665"/>
        <v>12221940.060000001</v>
      </c>
      <c r="AUF565" s="119">
        <f t="shared" si="3665"/>
        <v>9723228.1899999995</v>
      </c>
      <c r="AUG565" s="119">
        <f t="shared" si="3665"/>
        <v>9723228.1899999995</v>
      </c>
      <c r="AUH565" s="111" t="s">
        <v>206</v>
      </c>
      <c r="AUI565" s="111" t="s">
        <v>206</v>
      </c>
      <c r="AUJ565" s="111" t="s">
        <v>206</v>
      </c>
      <c r="AUK565" s="111" t="s">
        <v>206</v>
      </c>
      <c r="AUL565" s="111" t="s">
        <v>206</v>
      </c>
      <c r="AUM565" s="111" t="s">
        <v>206</v>
      </c>
      <c r="AUN565" s="111" t="s">
        <v>206</v>
      </c>
      <c r="AUO565" s="111" t="s">
        <v>206</v>
      </c>
      <c r="AUP565" s="111" t="s">
        <v>206</v>
      </c>
      <c r="AUQ565" s="111" t="s">
        <v>206</v>
      </c>
      <c r="AUR565" s="111" t="s">
        <v>206</v>
      </c>
      <c r="AUS565" s="111" t="s">
        <v>206</v>
      </c>
      <c r="AUT565" s="111" t="s">
        <v>206</v>
      </c>
      <c r="AUU565" s="111" t="s">
        <v>206</v>
      </c>
      <c r="AUV565" s="111" t="s">
        <v>206</v>
      </c>
      <c r="AUW565" s="119">
        <f>AUW535+AUW551</f>
        <v>19754899.699999999</v>
      </c>
      <c r="AUX565" s="119">
        <f t="shared" ref="AUX565:AVB565" si="3666">AUX535+AUX551</f>
        <v>19674599.440000001</v>
      </c>
      <c r="AUY565" s="119">
        <f t="shared" si="3666"/>
        <v>19674599.440000001</v>
      </c>
      <c r="AUZ565" s="119">
        <f t="shared" si="3666"/>
        <v>8523040.3499999996</v>
      </c>
      <c r="AVA565" s="119">
        <f t="shared" si="3666"/>
        <v>6890242.6699999999</v>
      </c>
      <c r="AVB565" s="119">
        <f t="shared" si="3666"/>
        <v>6890242.6699999999</v>
      </c>
      <c r="AVC565" s="111" t="s">
        <v>206</v>
      </c>
      <c r="AVD565" s="111" t="s">
        <v>206</v>
      </c>
      <c r="AVE565" s="111" t="s">
        <v>206</v>
      </c>
      <c r="AVF565" s="111" t="s">
        <v>206</v>
      </c>
      <c r="AVG565" s="111" t="s">
        <v>206</v>
      </c>
      <c r="AVH565" s="111" t="s">
        <v>206</v>
      </c>
      <c r="AVI565" s="111" t="s">
        <v>206</v>
      </c>
      <c r="AVJ565" s="111" t="s">
        <v>206</v>
      </c>
      <c r="AVK565" s="111" t="s">
        <v>206</v>
      </c>
      <c r="AVL565" s="111" t="s">
        <v>206</v>
      </c>
      <c r="AVM565" s="111" t="s">
        <v>206</v>
      </c>
      <c r="AVN565" s="111" t="s">
        <v>206</v>
      </c>
      <c r="AVO565" s="111" t="s">
        <v>206</v>
      </c>
      <c r="AVP565" s="111" t="s">
        <v>206</v>
      </c>
      <c r="AVQ565" s="111" t="s">
        <v>206</v>
      </c>
      <c r="AVR565" s="119">
        <f>AVR535+AVR551</f>
        <v>675190887.45000005</v>
      </c>
      <c r="AVS565" s="119">
        <f t="shared" ref="AVS565:AVW565" si="3667">AVS535+AVS551</f>
        <v>668260794.25</v>
      </c>
      <c r="AVT565" s="119">
        <f t="shared" si="3667"/>
        <v>668260794.25</v>
      </c>
      <c r="AVU565" s="119">
        <f t="shared" si="3667"/>
        <v>288174848.13</v>
      </c>
      <c r="AVV565" s="119">
        <f t="shared" si="3667"/>
        <v>285395515.64999998</v>
      </c>
      <c r="AVW565" s="119">
        <f t="shared" si="3667"/>
        <v>285395515.64999998</v>
      </c>
    </row>
    <row r="566" spans="1:1271" s="82" customFormat="1">
      <c r="A566" s="79" t="s">
        <v>215</v>
      </c>
      <c r="B566" s="138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-0.21</v>
      </c>
      <c r="AB566" s="81">
        <f t="shared" ref="AB566:AF566" si="3668">AB568-AB567-AB565</f>
        <v>0</v>
      </c>
      <c r="AC566" s="81">
        <f t="shared" si="3668"/>
        <v>0</v>
      </c>
      <c r="AD566" s="81">
        <f t="shared" si="3668"/>
        <v>-0.3</v>
      </c>
      <c r="AE566" s="81">
        <f t="shared" si="3668"/>
        <v>0</v>
      </c>
      <c r="AF566" s="81">
        <f t="shared" si="3668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0.38</v>
      </c>
      <c r="AW566" s="81">
        <f t="shared" ref="AW566" si="3669">AW568-AW567-AW565</f>
        <v>1.07</v>
      </c>
      <c r="AX566" s="81">
        <f t="shared" ref="AX566" si="3670">AX568-AX567-AX565</f>
        <v>1.07</v>
      </c>
      <c r="AY566" s="81">
        <f t="shared" ref="AY566" si="3671">AY568-AY567-AY565</f>
        <v>-2.63</v>
      </c>
      <c r="AZ566" s="81">
        <f t="shared" ref="AZ566" si="3672">AZ568-AZ567-AZ565</f>
        <v>1.65</v>
      </c>
      <c r="BA566" s="81">
        <f t="shared" ref="BA566" si="3673">BA568-BA567-BA565</f>
        <v>1.65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0.12</v>
      </c>
      <c r="BR566" s="81">
        <f t="shared" ref="BR566" si="3674">BR568-BR567-BR565</f>
        <v>0.24</v>
      </c>
      <c r="BS566" s="81">
        <f t="shared" ref="BS566" si="3675">BS568-BS567-BS565</f>
        <v>0.24</v>
      </c>
      <c r="BT566" s="81">
        <f t="shared" ref="BT566" si="3676">BT568-BT567-BT565</f>
        <v>0.76</v>
      </c>
      <c r="BU566" s="81">
        <f t="shared" ref="BU566" si="3677">BU568-BU567-BU565</f>
        <v>-1.84</v>
      </c>
      <c r="BV566" s="81">
        <f t="shared" ref="BV566" si="3678">BV568-BV567-BV565</f>
        <v>-1.84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" si="3679">CM568-CM567-CM565</f>
        <v>0</v>
      </c>
      <c r="CN566" s="81">
        <f t="shared" ref="CN566" si="3680">CN568-CN567-CN565</f>
        <v>0</v>
      </c>
      <c r="CO566" s="81">
        <f t="shared" ref="CO566" si="3681">CO568-CO567-CO565</f>
        <v>0</v>
      </c>
      <c r="CP566" s="81">
        <f t="shared" ref="CP566" si="3682">CP568-CP567-CP565</f>
        <v>0</v>
      </c>
      <c r="CQ566" s="81">
        <f t="shared" ref="CQ566" si="3683">CQ568-CQ567-CQ565</f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-0.06</v>
      </c>
      <c r="DH566" s="81">
        <f t="shared" ref="DH566" si="3684">DH568-DH567-DH565</f>
        <v>-0.03</v>
      </c>
      <c r="DI566" s="81">
        <f t="shared" ref="DI566" si="3685">DI568-DI567-DI565</f>
        <v>-0.03</v>
      </c>
      <c r="DJ566" s="81">
        <f t="shared" ref="DJ566" si="3686">DJ568-DJ567-DJ565</f>
        <v>-0.26</v>
      </c>
      <c r="DK566" s="81">
        <f t="shared" ref="DK566" si="3687">DK568-DK567-DK565</f>
        <v>-0.55000000000000004</v>
      </c>
      <c r="DL566" s="81">
        <f t="shared" ref="DL566" si="3688">DL568-DL567-DL565</f>
        <v>-0.55000000000000004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0.59</v>
      </c>
      <c r="EC566" s="81">
        <f t="shared" ref="EC566" si="3689">EC568-EC567-EC565</f>
        <v>-0.63</v>
      </c>
      <c r="ED566" s="81">
        <f t="shared" ref="ED566" si="3690">ED568-ED567-ED565</f>
        <v>-0.63</v>
      </c>
      <c r="EE566" s="81">
        <f t="shared" ref="EE566" si="3691">EE568-EE567-EE565</f>
        <v>0.08</v>
      </c>
      <c r="EF566" s="81">
        <f t="shared" ref="EF566" si="3692">EF568-EF567-EF565</f>
        <v>0</v>
      </c>
      <c r="EG566" s="81">
        <f t="shared" ref="EG566" si="3693">EG568-EG567-EG565</f>
        <v>0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0</v>
      </c>
      <c r="EX566" s="81">
        <f t="shared" ref="EX566" si="3694">EX568-EX567-EX565</f>
        <v>0</v>
      </c>
      <c r="EY566" s="81">
        <f t="shared" ref="EY566" si="3695">EY568-EY567-EY565</f>
        <v>0</v>
      </c>
      <c r="EZ566" s="81">
        <f t="shared" ref="EZ566" si="3696">EZ568-EZ567-EZ565</f>
        <v>-0.33</v>
      </c>
      <c r="FA566" s="81">
        <f t="shared" ref="FA566" si="3697">FA568-FA567-FA565</f>
        <v>0.1</v>
      </c>
      <c r="FB566" s="81">
        <f t="shared" ref="FB566" si="3698">FB568-FB567-FB565</f>
        <v>0.1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-0.56999999999999995</v>
      </c>
      <c r="FS566" s="81">
        <f t="shared" ref="FS566" si="3699">FS568-FS567-FS565</f>
        <v>-0.26</v>
      </c>
      <c r="FT566" s="81">
        <f t="shared" ref="FT566" si="3700">FT568-FT567-FT565</f>
        <v>-0.26</v>
      </c>
      <c r="FU566" s="81">
        <f t="shared" ref="FU566" si="3701">FU568-FU567-FU565</f>
        <v>0.26</v>
      </c>
      <c r="FV566" s="81">
        <f t="shared" ref="FV566" si="3702">FV568-FV567-FV565</f>
        <v>0.15</v>
      </c>
      <c r="FW566" s="81">
        <f t="shared" ref="FW566" si="3703">FW568-FW567-FW565</f>
        <v>0.15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" si="3704">GN568-GN567-GN565</f>
        <v>0</v>
      </c>
      <c r="GO566" s="81">
        <f t="shared" ref="GO566" si="3705">GO568-GO567-GO565</f>
        <v>0</v>
      </c>
      <c r="GP566" s="81">
        <f t="shared" ref="GP566" si="3706">GP568-GP567-GP565</f>
        <v>1542827.66</v>
      </c>
      <c r="GQ566" s="81">
        <f t="shared" ref="GQ566" si="3707">GQ568-GQ567-GQ565</f>
        <v>0</v>
      </c>
      <c r="GR566" s="81">
        <f t="shared" ref="GR566" si="3708">GR568-GR567-GR565</f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-0.55000000000000004</v>
      </c>
      <c r="HI566" s="81">
        <f t="shared" ref="HI566" si="3709">HI568-HI567-HI565</f>
        <v>-0.32</v>
      </c>
      <c r="HJ566" s="81">
        <f t="shared" ref="HJ566" si="3710">HJ568-HJ567-HJ565</f>
        <v>-0.32</v>
      </c>
      <c r="HK566" s="81">
        <f t="shared" ref="HK566" si="3711">HK568-HK567-HK565</f>
        <v>-1.02</v>
      </c>
      <c r="HL566" s="81">
        <f t="shared" ref="HL566" si="3712">HL568-HL567-HL565</f>
        <v>-0.09</v>
      </c>
      <c r="HM566" s="81">
        <f t="shared" ref="HM566" si="3713">HM568-HM567-HM565</f>
        <v>-0.09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1.3</v>
      </c>
      <c r="ID566" s="81">
        <f t="shared" ref="ID566" si="3714">ID568-ID567-ID565</f>
        <v>0.28999999999999998</v>
      </c>
      <c r="IE566" s="81">
        <f t="shared" ref="IE566" si="3715">IE568-IE567-IE565</f>
        <v>0.28999999999999998</v>
      </c>
      <c r="IF566" s="81">
        <f t="shared" ref="IF566" si="3716">IF568-IF567-IF565</f>
        <v>1.1100000000000001</v>
      </c>
      <c r="IG566" s="81">
        <f t="shared" ref="IG566" si="3717">IG568-IG567-IG565</f>
        <v>-2.08</v>
      </c>
      <c r="IH566" s="81">
        <f t="shared" ref="IH566" si="3718">IH568-IH567-IH565</f>
        <v>-2.08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-0.5</v>
      </c>
      <c r="IY566" s="81">
        <f t="shared" ref="IY566" si="3719">IY568-IY567-IY565</f>
        <v>0.1</v>
      </c>
      <c r="IZ566" s="81">
        <f t="shared" ref="IZ566" si="3720">IZ568-IZ567-IZ565</f>
        <v>0.1</v>
      </c>
      <c r="JA566" s="81">
        <f t="shared" ref="JA566" si="3721">JA568-JA567-JA565</f>
        <v>0.27</v>
      </c>
      <c r="JB566" s="81">
        <f t="shared" ref="JB566" si="3722">JB568-JB567-JB565</f>
        <v>1.05</v>
      </c>
      <c r="JC566" s="81">
        <f t="shared" ref="JC566" si="3723">JC568-JC567-JC565</f>
        <v>1.05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0.03</v>
      </c>
      <c r="JT566" s="81">
        <f t="shared" ref="JT566" si="3724">JT568-JT567-JT565</f>
        <v>-0.18</v>
      </c>
      <c r="JU566" s="81">
        <f t="shared" ref="JU566" si="3725">JU568-JU567-JU565</f>
        <v>-0.18</v>
      </c>
      <c r="JV566" s="81">
        <f t="shared" ref="JV566" si="3726">JV568-JV567-JV565</f>
        <v>0.17</v>
      </c>
      <c r="JW566" s="81">
        <f t="shared" ref="JW566" si="3727">JW568-JW567-JW565</f>
        <v>-0.33</v>
      </c>
      <c r="JX566" s="81">
        <f t="shared" ref="JX566" si="3728">JX568-JX567-JX565</f>
        <v>-0.33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0.31</v>
      </c>
      <c r="KO566" s="81">
        <f t="shared" ref="KO566" si="3729">KO568-KO567-KO565</f>
        <v>0.57999999999999996</v>
      </c>
      <c r="KP566" s="81">
        <f t="shared" ref="KP566" si="3730">KP568-KP567-KP565</f>
        <v>0.57999999999999996</v>
      </c>
      <c r="KQ566" s="81">
        <f t="shared" ref="KQ566" si="3731">KQ568-KQ567-KQ565</f>
        <v>-0.42</v>
      </c>
      <c r="KR566" s="81">
        <f t="shared" ref="KR566" si="3732">KR568-KR567-KR565</f>
        <v>0.26</v>
      </c>
      <c r="KS566" s="81">
        <f t="shared" ref="KS566" si="3733">KS568-KS567-KS565</f>
        <v>0.26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-1.08</v>
      </c>
      <c r="LJ566" s="81">
        <f t="shared" ref="LJ566" si="3734">LJ568-LJ567-LJ565</f>
        <v>-1.44</v>
      </c>
      <c r="LK566" s="81">
        <f t="shared" ref="LK566" si="3735">LK568-LK567-LK565</f>
        <v>-1.44</v>
      </c>
      <c r="LL566" s="81">
        <f t="shared" ref="LL566" si="3736">LL568-LL567-LL565</f>
        <v>0.71</v>
      </c>
      <c r="LM566" s="81">
        <f t="shared" ref="LM566" si="3737">LM568-LM567-LM565</f>
        <v>-1.83</v>
      </c>
      <c r="LN566" s="81">
        <f t="shared" ref="LN566" si="3738">LN568-LN567-LN565</f>
        <v>-1.83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0.14000000000000001</v>
      </c>
      <c r="ME566" s="81">
        <f t="shared" ref="ME566" si="3739">ME568-ME567-ME565</f>
        <v>-0.35</v>
      </c>
      <c r="MF566" s="81">
        <f t="shared" ref="MF566" si="3740">MF568-MF567-MF565</f>
        <v>-0.35</v>
      </c>
      <c r="MG566" s="81">
        <f t="shared" ref="MG566" si="3741">MG568-MG567-MG565</f>
        <v>-0.22</v>
      </c>
      <c r="MH566" s="81">
        <f t="shared" ref="MH566" si="3742">MH568-MH567-MH565</f>
        <v>-0.11</v>
      </c>
      <c r="MI566" s="81">
        <f t="shared" ref="MI566" si="3743">MI568-MI567-MI565</f>
        <v>-0.11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0.42</v>
      </c>
      <c r="MZ566" s="81">
        <f t="shared" ref="MZ566" si="3744">MZ568-MZ567-MZ565</f>
        <v>0.37</v>
      </c>
      <c r="NA566" s="81">
        <f t="shared" ref="NA566" si="3745">NA568-NA567-NA565</f>
        <v>0.37</v>
      </c>
      <c r="NB566" s="81">
        <f t="shared" ref="NB566" si="3746">NB568-NB567-NB565</f>
        <v>-0.28000000000000003</v>
      </c>
      <c r="NC566" s="81">
        <f t="shared" ref="NC566" si="3747">NC568-NC567-NC565</f>
        <v>-0.51</v>
      </c>
      <c r="ND566" s="81">
        <f t="shared" ref="ND566" si="3748">ND568-ND567-ND565</f>
        <v>-0.51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0.57999999999999996</v>
      </c>
      <c r="NU566" s="81">
        <f t="shared" ref="NU566" si="3749">NU568-NU567-NU565</f>
        <v>1.24</v>
      </c>
      <c r="NV566" s="81">
        <f t="shared" ref="NV566" si="3750">NV568-NV567-NV565</f>
        <v>1.24</v>
      </c>
      <c r="NW566" s="81">
        <f t="shared" ref="NW566" si="3751">NW568-NW567-NW565</f>
        <v>-0.39</v>
      </c>
      <c r="NX566" s="81">
        <f t="shared" ref="NX566" si="3752">NX568-NX567-NX565</f>
        <v>1.24</v>
      </c>
      <c r="NY566" s="81">
        <f t="shared" ref="NY566" si="3753">NY568-NY567-NY565</f>
        <v>1.24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0.3</v>
      </c>
      <c r="OP566" s="81">
        <f t="shared" ref="OP566" si="3754">OP568-OP567-OP565</f>
        <v>-0.34</v>
      </c>
      <c r="OQ566" s="81">
        <f t="shared" ref="OQ566" si="3755">OQ568-OQ567-OQ565</f>
        <v>-0.34</v>
      </c>
      <c r="OR566" s="81">
        <f t="shared" ref="OR566" si="3756">OR568-OR567-OR565</f>
        <v>-0.28999999999999998</v>
      </c>
      <c r="OS566" s="81">
        <f t="shared" ref="OS566" si="3757">OS568-OS567-OS565</f>
        <v>0.47</v>
      </c>
      <c r="OT566" s="81">
        <f t="shared" ref="OT566" si="3758">OT568-OT567-OT565</f>
        <v>0.47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" si="3759">PK568-PK567-PK565</f>
        <v>0.2</v>
      </c>
      <c r="PL566" s="81">
        <f t="shared" ref="PL566" si="3760">PL568-PL567-PL565</f>
        <v>0.2</v>
      </c>
      <c r="PM566" s="81">
        <f t="shared" ref="PM566" si="3761">PM568-PM567-PM565</f>
        <v>-0.13</v>
      </c>
      <c r="PN566" s="81">
        <f t="shared" ref="PN566" si="3762">PN568-PN567-PN565</f>
        <v>-0.15</v>
      </c>
      <c r="PO566" s="81">
        <f t="shared" ref="PO566" si="3763">PO568-PO567-PO565</f>
        <v>-0.15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-0.64</v>
      </c>
      <c r="QF566" s="81">
        <f t="shared" ref="QF566" si="3764">QF568-QF567-QF565</f>
        <v>0.64</v>
      </c>
      <c r="QG566" s="81">
        <f t="shared" ref="QG566" si="3765">QG568-QG567-QG565</f>
        <v>0.64</v>
      </c>
      <c r="QH566" s="81">
        <f t="shared" ref="QH566" si="3766">QH568-QH567-QH565</f>
        <v>1.42</v>
      </c>
      <c r="QI566" s="81">
        <f t="shared" ref="QI566" si="3767">QI568-QI567-QI565</f>
        <v>0.9</v>
      </c>
      <c r="QJ566" s="81">
        <f t="shared" ref="QJ566" si="3768">QJ568-QJ567-QJ565</f>
        <v>0.9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-0.34</v>
      </c>
      <c r="RA566" s="81">
        <f t="shared" ref="RA566" si="3769">RA568-RA567-RA565</f>
        <v>-1.03</v>
      </c>
      <c r="RB566" s="81">
        <f t="shared" ref="RB566" si="3770">RB568-RB567-RB565</f>
        <v>-1.03</v>
      </c>
      <c r="RC566" s="81">
        <f t="shared" ref="RC566" si="3771">RC568-RC567-RC565</f>
        <v>-0.41</v>
      </c>
      <c r="RD566" s="81">
        <f t="shared" ref="RD566" si="3772">RD568-RD567-RD565</f>
        <v>-0.95</v>
      </c>
      <c r="RE566" s="81">
        <f t="shared" ref="RE566" si="3773">RE568-RE567-RE565</f>
        <v>-0.95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-1.49</v>
      </c>
      <c r="RV566" s="81">
        <f t="shared" ref="RV566" si="3774">RV568-RV567-RV565</f>
        <v>1.78</v>
      </c>
      <c r="RW566" s="81">
        <f t="shared" ref="RW566" si="3775">RW568-RW567-RW565</f>
        <v>1.78</v>
      </c>
      <c r="RX566" s="81">
        <f t="shared" ref="RX566" si="3776">RX568-RX567-RX565</f>
        <v>1.23</v>
      </c>
      <c r="RY566" s="81">
        <f t="shared" ref="RY566" si="3777">RY568-RY567-RY565</f>
        <v>0.24</v>
      </c>
      <c r="RZ566" s="81">
        <f t="shared" ref="RZ566" si="3778">RZ568-RZ567-RZ565</f>
        <v>0.24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-0.24</v>
      </c>
      <c r="SQ566" s="81">
        <f t="shared" ref="SQ566" si="3779">SQ568-SQ567-SQ565</f>
        <v>-0.08</v>
      </c>
      <c r="SR566" s="81">
        <f t="shared" ref="SR566" si="3780">SR568-SR567-SR565</f>
        <v>-0.08</v>
      </c>
      <c r="SS566" s="81">
        <f t="shared" ref="SS566" si="3781">SS568-SS567-SS565</f>
        <v>-0.35</v>
      </c>
      <c r="ST566" s="81">
        <f t="shared" ref="ST566" si="3782">ST568-ST567-ST565</f>
        <v>-0.45</v>
      </c>
      <c r="SU566" s="81">
        <f t="shared" ref="SU566" si="3783">SU568-SU567-SU565</f>
        <v>-0.45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0.25</v>
      </c>
      <c r="TL566" s="81">
        <f t="shared" ref="TL566" si="3784">TL568-TL567-TL565</f>
        <v>-7.0000000000000007E-2</v>
      </c>
      <c r="TM566" s="81">
        <f t="shared" ref="TM566" si="3785">TM568-TM567-TM565</f>
        <v>-7.0000000000000007E-2</v>
      </c>
      <c r="TN566" s="81">
        <f t="shared" ref="TN566" si="3786">TN568-TN567-TN565</f>
        <v>0.24</v>
      </c>
      <c r="TO566" s="81">
        <f t="shared" ref="TO566" si="3787">TO568-TO567-TO565</f>
        <v>0.22</v>
      </c>
      <c r="TP566" s="81">
        <f t="shared" ref="TP566" si="3788">TP568-TP567-TP565</f>
        <v>0.22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1.1299999999999999</v>
      </c>
      <c r="UG566" s="81">
        <f t="shared" ref="UG566" si="3789">UG568-UG567-UG565</f>
        <v>0.42</v>
      </c>
      <c r="UH566" s="81">
        <f t="shared" ref="UH566" si="3790">UH568-UH567-UH565</f>
        <v>0.42</v>
      </c>
      <c r="UI566" s="81">
        <f t="shared" ref="UI566" si="3791">UI568-UI567-UI565</f>
        <v>-0.08</v>
      </c>
      <c r="UJ566" s="81">
        <f t="shared" ref="UJ566" si="3792">UJ568-UJ567-UJ565</f>
        <v>0.54</v>
      </c>
      <c r="UK566" s="81">
        <f t="shared" ref="UK566" si="3793">UK568-UK567-UK565</f>
        <v>0.54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-0.12</v>
      </c>
      <c r="VB566" s="81">
        <f t="shared" ref="VB566" si="3794">VB568-VB567-VB565</f>
        <v>-0.25</v>
      </c>
      <c r="VC566" s="81">
        <f t="shared" ref="VC566" si="3795">VC568-VC567-VC565</f>
        <v>-0.25</v>
      </c>
      <c r="VD566" s="81">
        <f t="shared" ref="VD566" si="3796">VD568-VD567-VD565</f>
        <v>-1.39</v>
      </c>
      <c r="VE566" s="81">
        <f t="shared" ref="VE566" si="3797">VE568-VE567-VE565</f>
        <v>0.52</v>
      </c>
      <c r="VF566" s="81">
        <f t="shared" ref="VF566" si="3798">VF568-VF567-VF565</f>
        <v>0.52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" si="3799">VW568-VW567-VW565</f>
        <v>0</v>
      </c>
      <c r="VX566" s="81">
        <f t="shared" ref="VX566" si="3800">VX568-VX567-VX565</f>
        <v>0</v>
      </c>
      <c r="VY566" s="81">
        <f t="shared" ref="VY566" si="3801">VY568-VY567-VY565</f>
        <v>2089918.45</v>
      </c>
      <c r="VZ566" s="81">
        <f t="shared" ref="VZ566" si="3802">VZ568-VZ567-VZ565</f>
        <v>0</v>
      </c>
      <c r="WA566" s="81">
        <f t="shared" ref="WA566" si="3803">WA568-WA567-WA565</f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0.04</v>
      </c>
      <c r="WR566" s="81">
        <f t="shared" ref="WR566" si="3804">WR568-WR567-WR565</f>
        <v>0.64</v>
      </c>
      <c r="WS566" s="81">
        <f t="shared" ref="WS566" si="3805">WS568-WS567-WS565</f>
        <v>0.64</v>
      </c>
      <c r="WT566" s="81">
        <f t="shared" ref="WT566" si="3806">WT568-WT567-WT565</f>
        <v>-0.02</v>
      </c>
      <c r="WU566" s="81">
        <f t="shared" ref="WU566" si="3807">WU568-WU567-WU565</f>
        <v>-0.49</v>
      </c>
      <c r="WV566" s="81">
        <f t="shared" ref="WV566" si="3808">WV568-WV567-WV565</f>
        <v>-0.49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1.18</v>
      </c>
      <c r="XM566" s="81">
        <f t="shared" ref="XM566" si="3809">XM568-XM567-XM565</f>
        <v>0.95</v>
      </c>
      <c r="XN566" s="81">
        <f t="shared" ref="XN566" si="3810">XN568-XN567-XN565</f>
        <v>0.95</v>
      </c>
      <c r="XO566" s="81">
        <f t="shared" ref="XO566" si="3811">XO568-XO567-XO565</f>
        <v>0.34</v>
      </c>
      <c r="XP566" s="81">
        <f t="shared" ref="XP566" si="3812">XP568-XP567-XP565</f>
        <v>0.14000000000000001</v>
      </c>
      <c r="XQ566" s="81">
        <f t="shared" ref="XQ566" si="3813">XQ568-XQ567-XQ565</f>
        <v>0.14000000000000001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0.77</v>
      </c>
      <c r="YH566" s="81">
        <f t="shared" ref="YH566" si="3814">YH568-YH567-YH565</f>
        <v>0.68</v>
      </c>
      <c r="YI566" s="81">
        <f t="shared" ref="YI566" si="3815">YI568-YI567-YI565</f>
        <v>0.68</v>
      </c>
      <c r="YJ566" s="81">
        <f t="shared" ref="YJ566" si="3816">YJ568-YJ567-YJ565</f>
        <v>-0.94</v>
      </c>
      <c r="YK566" s="81">
        <f t="shared" ref="YK566" si="3817">YK568-YK567-YK565</f>
        <v>0.31</v>
      </c>
      <c r="YL566" s="81">
        <f t="shared" ref="YL566" si="3818">YL568-YL567-YL565</f>
        <v>0.31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0.21</v>
      </c>
      <c r="ZC566" s="81">
        <f t="shared" ref="ZC566" si="3819">ZC568-ZC567-ZC565</f>
        <v>1.08</v>
      </c>
      <c r="ZD566" s="81">
        <f t="shared" ref="ZD566" si="3820">ZD568-ZD567-ZD565</f>
        <v>1.08</v>
      </c>
      <c r="ZE566" s="81">
        <f t="shared" ref="ZE566" si="3821">ZE568-ZE567-ZE565</f>
        <v>1.19</v>
      </c>
      <c r="ZF566" s="81">
        <f t="shared" ref="ZF566" si="3822">ZF568-ZF567-ZF565</f>
        <v>-0.24</v>
      </c>
      <c r="ZG566" s="81">
        <f t="shared" ref="ZG566" si="3823">ZG568-ZG567-ZG565</f>
        <v>-0.24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0.42</v>
      </c>
      <c r="ZX566" s="81">
        <f t="shared" ref="ZX566" si="3824">ZX568-ZX567-ZX565</f>
        <v>0.17</v>
      </c>
      <c r="ZY566" s="81">
        <f t="shared" ref="ZY566" si="3825">ZY568-ZY567-ZY565</f>
        <v>0.17</v>
      </c>
      <c r="ZZ566" s="81">
        <f t="shared" ref="ZZ566" si="3826">ZZ568-ZZ567-ZZ565</f>
        <v>-0.76</v>
      </c>
      <c r="AAA566" s="81">
        <f t="shared" ref="AAA566" si="3827">AAA568-AAA567-AAA565</f>
        <v>0.01</v>
      </c>
      <c r="AAB566" s="81">
        <f t="shared" ref="AAB566" si="3828">AAB568-AAB567-AAB565</f>
        <v>0.01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0.17</v>
      </c>
      <c r="AAS566" s="81">
        <f t="shared" ref="AAS566" si="3829">AAS568-AAS567-AAS565</f>
        <v>-0.49</v>
      </c>
      <c r="AAT566" s="81">
        <f t="shared" ref="AAT566" si="3830">AAT568-AAT567-AAT565</f>
        <v>-0.49</v>
      </c>
      <c r="AAU566" s="81">
        <f t="shared" ref="AAU566" si="3831">AAU568-AAU567-AAU565</f>
        <v>-0.41</v>
      </c>
      <c r="AAV566" s="81">
        <f t="shared" ref="AAV566" si="3832">AAV568-AAV567-AAV565</f>
        <v>-0.3</v>
      </c>
      <c r="AAW566" s="81">
        <f t="shared" ref="AAW566" si="3833">AAW568-AAW567-AAW565</f>
        <v>-0.3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-0.18</v>
      </c>
      <c r="ABN566" s="81">
        <f t="shared" ref="ABN566" si="3834">ABN568-ABN567-ABN565</f>
        <v>-0.2</v>
      </c>
      <c r="ABO566" s="81">
        <f t="shared" ref="ABO566" si="3835">ABO568-ABO567-ABO565</f>
        <v>-0.2</v>
      </c>
      <c r="ABP566" s="81">
        <f t="shared" ref="ABP566" si="3836">ABP568-ABP567-ABP565</f>
        <v>-0.21</v>
      </c>
      <c r="ABQ566" s="81">
        <f t="shared" ref="ABQ566" si="3837">ABQ568-ABQ567-ABQ565</f>
        <v>-0.06</v>
      </c>
      <c r="ABR566" s="81">
        <f t="shared" ref="ABR566" si="3838">ABR568-ABR567-ABR565</f>
        <v>-0.06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-0.05</v>
      </c>
      <c r="ACI566" s="81">
        <f t="shared" ref="ACI566" si="3839">ACI568-ACI567-ACI565</f>
        <v>0.18</v>
      </c>
      <c r="ACJ566" s="81">
        <f t="shared" ref="ACJ566" si="3840">ACJ568-ACJ567-ACJ565</f>
        <v>0.18</v>
      </c>
      <c r="ACK566" s="81">
        <f t="shared" ref="ACK566" si="3841">ACK568-ACK567-ACK565</f>
        <v>0.14000000000000001</v>
      </c>
      <c r="ACL566" s="81">
        <f t="shared" ref="ACL566" si="3842">ACL568-ACL567-ACL565</f>
        <v>0.55000000000000004</v>
      </c>
      <c r="ACM566" s="81">
        <f t="shared" ref="ACM566" si="3843">ACM568-ACM567-ACM565</f>
        <v>0.55000000000000004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-0.3</v>
      </c>
      <c r="ADD566" s="81">
        <f t="shared" ref="ADD566" si="3844">ADD568-ADD567-ADD565</f>
        <v>-0.39</v>
      </c>
      <c r="ADE566" s="81">
        <f t="shared" ref="ADE566" si="3845">ADE568-ADE567-ADE565</f>
        <v>-0.39</v>
      </c>
      <c r="ADF566" s="81">
        <f t="shared" ref="ADF566" si="3846">ADF568-ADF567-ADF565</f>
        <v>-0.1</v>
      </c>
      <c r="ADG566" s="81">
        <f t="shared" ref="ADG566" si="3847">ADG568-ADG567-ADG565</f>
        <v>0.16</v>
      </c>
      <c r="ADH566" s="81">
        <f t="shared" ref="ADH566" si="3848">ADH568-ADH567-ADH565</f>
        <v>0.16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1.05</v>
      </c>
      <c r="ADY566" s="81">
        <f t="shared" ref="ADY566" si="3849">ADY568-ADY567-ADY565</f>
        <v>-0.85</v>
      </c>
      <c r="ADZ566" s="81">
        <f t="shared" ref="ADZ566" si="3850">ADZ568-ADZ567-ADZ565</f>
        <v>-0.85</v>
      </c>
      <c r="AEA566" s="81">
        <f t="shared" ref="AEA566" si="3851">AEA568-AEA567-AEA565</f>
        <v>1.31</v>
      </c>
      <c r="AEB566" s="81">
        <f t="shared" ref="AEB566" si="3852">AEB568-AEB567-AEB565</f>
        <v>-0.37</v>
      </c>
      <c r="AEC566" s="81">
        <f t="shared" ref="AEC566" si="3853">AEC568-AEC567-AEC565</f>
        <v>-0.37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0.44</v>
      </c>
      <c r="AET566" s="81">
        <f t="shared" ref="AET566" si="3854">AET568-AET567-AET565</f>
        <v>-0.25</v>
      </c>
      <c r="AEU566" s="81">
        <f t="shared" ref="AEU566" si="3855">AEU568-AEU567-AEU565</f>
        <v>-0.25</v>
      </c>
      <c r="AEV566" s="81">
        <f t="shared" ref="AEV566" si="3856">AEV568-AEV567-AEV565</f>
        <v>0.87</v>
      </c>
      <c r="AEW566" s="81">
        <f t="shared" ref="AEW566" si="3857">AEW568-AEW567-AEW565</f>
        <v>-0.67</v>
      </c>
      <c r="AEX566" s="81">
        <f t="shared" ref="AEX566" si="3858">AEX568-AEX567-AEX565</f>
        <v>-0.67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-0.37</v>
      </c>
      <c r="AFO566" s="81">
        <f t="shared" ref="AFO566" si="3859">AFO568-AFO567-AFO565</f>
        <v>-0.31</v>
      </c>
      <c r="AFP566" s="81">
        <f t="shared" ref="AFP566" si="3860">AFP568-AFP567-AFP565</f>
        <v>-0.31</v>
      </c>
      <c r="AFQ566" s="81">
        <f t="shared" ref="AFQ566" si="3861">AFQ568-AFQ567-AFQ565</f>
        <v>-0.32</v>
      </c>
      <c r="AFR566" s="81">
        <f t="shared" ref="AFR566" si="3862">AFR568-AFR567-AFR565</f>
        <v>-0.04</v>
      </c>
      <c r="AFS566" s="81">
        <f t="shared" ref="AFS566" si="3863">AFS568-AFS567-AFS565</f>
        <v>-0.04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-0.24</v>
      </c>
      <c r="AGJ566" s="81">
        <f t="shared" ref="AGJ566" si="3864">AGJ568-AGJ567-AGJ565</f>
        <v>-0.64</v>
      </c>
      <c r="AGK566" s="81">
        <f t="shared" ref="AGK566" si="3865">AGK568-AGK567-AGK565</f>
        <v>-0.64</v>
      </c>
      <c r="AGL566" s="81">
        <f t="shared" ref="AGL566" si="3866">AGL568-AGL567-AGL565</f>
        <v>-0.4</v>
      </c>
      <c r="AGM566" s="81">
        <f t="shared" ref="AGM566" si="3867">AGM568-AGM567-AGM565</f>
        <v>0.57999999999999996</v>
      </c>
      <c r="AGN566" s="81">
        <f t="shared" ref="AGN566" si="3868">AGN568-AGN567-AGN565</f>
        <v>0.57999999999999996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-0.08</v>
      </c>
      <c r="AHE566" s="81">
        <f t="shared" ref="AHE566" si="3869">AHE568-AHE567-AHE565</f>
        <v>0.32</v>
      </c>
      <c r="AHF566" s="81">
        <f t="shared" ref="AHF566" si="3870">AHF568-AHF567-AHF565</f>
        <v>0.32</v>
      </c>
      <c r="AHG566" s="81">
        <f t="shared" ref="AHG566" si="3871">AHG568-AHG567-AHG565</f>
        <v>0.14000000000000001</v>
      </c>
      <c r="AHH566" s="81">
        <f t="shared" ref="AHH566" si="3872">AHH568-AHH567-AHH565</f>
        <v>0.26</v>
      </c>
      <c r="AHI566" s="81">
        <f t="shared" ref="AHI566" si="3873">AHI568-AHI567-AHI565</f>
        <v>0.26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0.1</v>
      </c>
      <c r="AHZ566" s="81">
        <f t="shared" ref="AHZ566" si="3874">AHZ568-AHZ567-AHZ565</f>
        <v>0.48</v>
      </c>
      <c r="AIA566" s="81">
        <f t="shared" ref="AIA566" si="3875">AIA568-AIA567-AIA565</f>
        <v>0.48</v>
      </c>
      <c r="AIB566" s="81">
        <f t="shared" ref="AIB566" si="3876">AIB568-AIB567-AIB565</f>
        <v>0.26</v>
      </c>
      <c r="AIC566" s="81">
        <f t="shared" ref="AIC566" si="3877">AIC568-AIC567-AIC565</f>
        <v>-0.17</v>
      </c>
      <c r="AID566" s="81">
        <f t="shared" ref="AID566" si="3878">AID568-AID567-AID565</f>
        <v>-0.17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" si="3879">AIU568-AIU567-AIU565</f>
        <v>0</v>
      </c>
      <c r="AIV566" s="81">
        <f t="shared" ref="AIV566" si="3880">AIV568-AIV567-AIV565</f>
        <v>0</v>
      </c>
      <c r="AIW566" s="81">
        <f t="shared" ref="AIW566" si="3881">AIW568-AIW567-AIW565</f>
        <v>1482840.73</v>
      </c>
      <c r="AIX566" s="81">
        <f t="shared" ref="AIX566" si="3882">AIX568-AIX567-AIX565</f>
        <v>0</v>
      </c>
      <c r="AIY566" s="81">
        <f t="shared" ref="AIY566" si="3883">AIY568-AIY567-AIY565</f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-0.1</v>
      </c>
      <c r="AJP566" s="81">
        <f t="shared" ref="AJP566" si="3884">AJP568-AJP567-AJP565</f>
        <v>-0.8</v>
      </c>
      <c r="AJQ566" s="81">
        <f t="shared" ref="AJQ566" si="3885">AJQ568-AJQ567-AJQ565</f>
        <v>-0.8</v>
      </c>
      <c r="AJR566" s="81">
        <f t="shared" ref="AJR566" si="3886">AJR568-AJR567-AJR565</f>
        <v>1.43</v>
      </c>
      <c r="AJS566" s="81">
        <f t="shared" ref="AJS566" si="3887">AJS568-AJS567-AJS565</f>
        <v>-0.66</v>
      </c>
      <c r="AJT566" s="81">
        <f t="shared" ref="AJT566" si="3888">AJT568-AJT567-AJT565</f>
        <v>-0.66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-0.45</v>
      </c>
      <c r="AKK566" s="81">
        <f t="shared" ref="AKK566" si="3889">AKK568-AKK567-AKK565</f>
        <v>-0.2</v>
      </c>
      <c r="AKL566" s="81">
        <f t="shared" ref="AKL566" si="3890">AKL568-AKL567-AKL565</f>
        <v>-0.2</v>
      </c>
      <c r="AKM566" s="81">
        <f t="shared" ref="AKM566" si="3891">AKM568-AKM567-AKM565</f>
        <v>-0.84</v>
      </c>
      <c r="AKN566" s="81">
        <f t="shared" ref="AKN566" si="3892">AKN568-AKN567-AKN565</f>
        <v>0.52</v>
      </c>
      <c r="AKO566" s="81">
        <f t="shared" ref="AKO566" si="3893">AKO568-AKO567-AKO565</f>
        <v>0.52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" si="3894">ALF568-ALF567-ALF565</f>
        <v>-0.61</v>
      </c>
      <c r="ALG566" s="81">
        <f t="shared" ref="ALG566" si="3895">ALG568-ALG567-ALG565</f>
        <v>-0.61</v>
      </c>
      <c r="ALH566" s="81">
        <f t="shared" ref="ALH566" si="3896">ALH568-ALH567-ALH565</f>
        <v>0.31</v>
      </c>
      <c r="ALI566" s="81">
        <f t="shared" ref="ALI566" si="3897">ALI568-ALI567-ALI565</f>
        <v>0.97</v>
      </c>
      <c r="ALJ566" s="81">
        <f t="shared" ref="ALJ566" si="3898">ALJ568-ALJ567-ALJ565</f>
        <v>0.97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0.56000000000000005</v>
      </c>
      <c r="AMA566" s="81">
        <f t="shared" ref="AMA566" si="3899">AMA568-AMA567-AMA565</f>
        <v>-0.38</v>
      </c>
      <c r="AMB566" s="81">
        <f t="shared" ref="AMB566" si="3900">AMB568-AMB567-AMB565</f>
        <v>-0.38</v>
      </c>
      <c r="AMC566" s="81">
        <f t="shared" ref="AMC566" si="3901">AMC568-AMC567-AMC565</f>
        <v>0.76</v>
      </c>
      <c r="AMD566" s="81">
        <f t="shared" ref="AMD566" si="3902">AMD568-AMD567-AMD565</f>
        <v>-0.17</v>
      </c>
      <c r="AME566" s="81">
        <f t="shared" ref="AME566" si="3903">AME568-AME567-AME565</f>
        <v>-0.17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0.47</v>
      </c>
      <c r="AMV566" s="81">
        <f t="shared" ref="AMV566" si="3904">AMV568-AMV567-AMV565</f>
        <v>1.37</v>
      </c>
      <c r="AMW566" s="81">
        <f t="shared" ref="AMW566" si="3905">AMW568-AMW567-AMW565</f>
        <v>1.37</v>
      </c>
      <c r="AMX566" s="81">
        <f t="shared" ref="AMX566" si="3906">AMX568-AMX567-AMX565</f>
        <v>-0.3</v>
      </c>
      <c r="AMY566" s="81">
        <f t="shared" ref="AMY566" si="3907">AMY568-AMY567-AMY565</f>
        <v>-1.45</v>
      </c>
      <c r="AMZ566" s="81">
        <f t="shared" ref="AMZ566" si="3908">AMZ568-AMZ567-AMZ565</f>
        <v>-1.45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</v>
      </c>
      <c r="ANQ566" s="81">
        <f t="shared" ref="ANQ566" si="3909">ANQ568-ANQ567-ANQ565</f>
        <v>0</v>
      </c>
      <c r="ANR566" s="81">
        <f t="shared" ref="ANR566" si="3910">ANR568-ANR567-ANR565</f>
        <v>0</v>
      </c>
      <c r="ANS566" s="81">
        <f t="shared" ref="ANS566" si="3911">ANS568-ANS567-ANS565</f>
        <v>-0.04</v>
      </c>
      <c r="ANT566" s="81">
        <f t="shared" ref="ANT566" si="3912">ANT568-ANT567-ANT565</f>
        <v>0</v>
      </c>
      <c r="ANU566" s="81">
        <f t="shared" ref="ANU566" si="3913">ANU568-ANU567-ANU565</f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-0.88</v>
      </c>
      <c r="AOL566" s="81">
        <f t="shared" ref="AOL566" si="3914">AOL568-AOL567-AOL565</f>
        <v>-1.0900000000000001</v>
      </c>
      <c r="AOM566" s="81">
        <f t="shared" ref="AOM566" si="3915">AOM568-AOM567-AOM565</f>
        <v>-1.0900000000000001</v>
      </c>
      <c r="AON566" s="81">
        <f t="shared" ref="AON566" si="3916">AON568-AON567-AON565</f>
        <v>0.33</v>
      </c>
      <c r="AOO566" s="81">
        <f t="shared" ref="AOO566" si="3917">AOO568-AOO567-AOO565</f>
        <v>0.09</v>
      </c>
      <c r="AOP566" s="81">
        <f t="shared" ref="AOP566" si="3918">AOP568-AOP567-AOP565</f>
        <v>0.09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-0.99</v>
      </c>
      <c r="APG566" s="81">
        <f t="shared" ref="APG566" si="3919">APG568-APG567-APG565</f>
        <v>0.08</v>
      </c>
      <c r="APH566" s="81">
        <f t="shared" ref="APH566" si="3920">APH568-APH567-APH565</f>
        <v>0.08</v>
      </c>
      <c r="API566" s="81">
        <f t="shared" ref="API566" si="3921">API568-API567-API565</f>
        <v>-0.84</v>
      </c>
      <c r="APJ566" s="81">
        <f t="shared" ref="APJ566" si="3922">APJ568-APJ567-APJ565</f>
        <v>0.72</v>
      </c>
      <c r="APK566" s="81">
        <f t="shared" ref="APK566" si="3923">APK568-APK567-APK565</f>
        <v>0.72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-0.01</v>
      </c>
      <c r="AQB566" s="81">
        <f t="shared" ref="AQB566" si="3924">AQB568-AQB567-AQB565</f>
        <v>0.48</v>
      </c>
      <c r="AQC566" s="81">
        <f t="shared" ref="AQC566" si="3925">AQC568-AQC567-AQC565</f>
        <v>0.48</v>
      </c>
      <c r="AQD566" s="81">
        <f t="shared" ref="AQD566" si="3926">AQD568-AQD567-AQD565</f>
        <v>0.42</v>
      </c>
      <c r="AQE566" s="81">
        <f t="shared" ref="AQE566" si="3927">AQE568-AQE567-AQE565</f>
        <v>0.54</v>
      </c>
      <c r="AQF566" s="81">
        <f t="shared" ref="AQF566" si="3928">AQF568-AQF567-AQF565</f>
        <v>0.54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0.43</v>
      </c>
      <c r="AQW566" s="81">
        <f t="shared" ref="AQW566" si="3929">AQW568-AQW567-AQW565</f>
        <v>0.4</v>
      </c>
      <c r="AQX566" s="81">
        <f t="shared" ref="AQX566" si="3930">AQX568-AQX567-AQX565</f>
        <v>0.4</v>
      </c>
      <c r="AQY566" s="81">
        <f t="shared" ref="AQY566" si="3931">AQY568-AQY567-AQY565</f>
        <v>-0.71</v>
      </c>
      <c r="AQZ566" s="81">
        <f t="shared" ref="AQZ566" si="3932">AQZ568-AQZ567-AQZ565</f>
        <v>-1.33</v>
      </c>
      <c r="ARA566" s="81">
        <f t="shared" ref="ARA566" si="3933">ARA568-ARA567-ARA565</f>
        <v>-1.33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-0.76</v>
      </c>
      <c r="ARR566" s="81">
        <f t="shared" ref="ARR566" si="3934">ARR568-ARR567-ARR565</f>
        <v>0.7</v>
      </c>
      <c r="ARS566" s="81">
        <f t="shared" ref="ARS566" si="3935">ARS568-ARS567-ARS565</f>
        <v>0.7</v>
      </c>
      <c r="ART566" s="81">
        <f t="shared" ref="ART566" si="3936">ART568-ART567-ART565</f>
        <v>-0.37</v>
      </c>
      <c r="ARU566" s="81">
        <f t="shared" ref="ARU566" si="3937">ARU568-ARU567-ARU565</f>
        <v>-0.19</v>
      </c>
      <c r="ARV566" s="81">
        <f t="shared" ref="ARV566" si="3938">ARV568-ARV567-ARV565</f>
        <v>-0.19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0.17</v>
      </c>
      <c r="ASM566" s="81">
        <f t="shared" ref="ASM566" si="3939">ASM568-ASM567-ASM565</f>
        <v>1.1499999999999999</v>
      </c>
      <c r="ASN566" s="81">
        <f t="shared" ref="ASN566" si="3940">ASN568-ASN567-ASN565</f>
        <v>1.1499999999999999</v>
      </c>
      <c r="ASO566" s="81">
        <f t="shared" ref="ASO566" si="3941">ASO568-ASO567-ASO565</f>
        <v>7.0000000000000007E-2</v>
      </c>
      <c r="ASP566" s="81">
        <f t="shared" ref="ASP566" si="3942">ASP568-ASP567-ASP565</f>
        <v>1.46</v>
      </c>
      <c r="ASQ566" s="81">
        <f t="shared" ref="ASQ566" si="3943">ASQ568-ASQ567-ASQ565</f>
        <v>1.46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-0.1</v>
      </c>
      <c r="ATH566" s="81">
        <f t="shared" ref="ATH566" si="3944">ATH568-ATH567-ATH565</f>
        <v>-0.52</v>
      </c>
      <c r="ATI566" s="81">
        <f t="shared" ref="ATI566" si="3945">ATI568-ATI567-ATI565</f>
        <v>-0.52</v>
      </c>
      <c r="ATJ566" s="81">
        <f t="shared" ref="ATJ566" si="3946">ATJ568-ATJ567-ATJ565</f>
        <v>0.38</v>
      </c>
      <c r="ATK566" s="81">
        <f t="shared" ref="ATK566" si="3947">ATK568-ATK567-ATK565</f>
        <v>0.59</v>
      </c>
      <c r="ATL566" s="81">
        <f t="shared" ref="ATL566" si="3948">ATL568-ATL567-ATL565</f>
        <v>0.59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-2.15</v>
      </c>
      <c r="AUC566" s="81">
        <f t="shared" ref="AUC566" si="3949">AUC568-AUC567-AUC565</f>
        <v>1.29</v>
      </c>
      <c r="AUD566" s="81">
        <f t="shared" ref="AUD566" si="3950">AUD568-AUD567-AUD565</f>
        <v>1.29</v>
      </c>
      <c r="AUE566" s="81">
        <f t="shared" ref="AUE566" si="3951">AUE568-AUE567-AUE565</f>
        <v>-1.06</v>
      </c>
      <c r="AUF566" s="81">
        <f t="shared" ref="AUF566" si="3952">AUF568-AUF567-AUF565</f>
        <v>-0.19</v>
      </c>
      <c r="AUG566" s="81">
        <f t="shared" ref="AUG566" si="3953">AUG568-AUG567-AUG565</f>
        <v>-0.19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0.3</v>
      </c>
      <c r="AUX566" s="81">
        <f t="shared" ref="AUX566" si="3954">AUX568-AUX567-AUX565</f>
        <v>0.56000000000000005</v>
      </c>
      <c r="AUY566" s="81">
        <f t="shared" ref="AUY566" si="3955">AUY568-AUY567-AUY565</f>
        <v>0.56000000000000005</v>
      </c>
      <c r="AUZ566" s="81">
        <f t="shared" ref="AUZ566" si="3956">AUZ568-AUZ567-AUZ565</f>
        <v>1.65</v>
      </c>
      <c r="AVA566" s="81">
        <f t="shared" ref="AVA566" si="3957">AVA568-AVA567-AVA565</f>
        <v>-0.67</v>
      </c>
      <c r="AVB566" s="81">
        <f t="shared" ref="AVB566" si="3958">AVB568-AVB567-AVB565</f>
        <v>-0.67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10781812.550000001</v>
      </c>
      <c r="AVS566" s="81">
        <f t="shared" ref="AVS566" si="3959">AVS568-AVS567-AVS565</f>
        <v>5.75</v>
      </c>
      <c r="AVT566" s="81">
        <f t="shared" ref="AVT566" si="3960">AVT568-AVT567-AVT565</f>
        <v>5.75</v>
      </c>
      <c r="AVU566" s="81">
        <f t="shared" ref="AVU566" si="3961">AVU568-AVU567-AVU565</f>
        <v>5115586.87</v>
      </c>
      <c r="AVV566" s="81">
        <f t="shared" ref="AVV566" si="3962">AVV568-AVV567-AVV565</f>
        <v>-1.65</v>
      </c>
      <c r="AVW566" s="81">
        <f t="shared" ref="AVW566" si="3963">AVW568-AVW567-AVW565</f>
        <v>-1.65</v>
      </c>
    </row>
    <row r="567" spans="1:1271" ht="51.75" customHeight="1">
      <c r="A567" s="42" t="s">
        <v>204</v>
      </c>
      <c r="B567" s="137"/>
      <c r="C567" s="67" t="s">
        <v>107</v>
      </c>
      <c r="D567" s="173"/>
      <c r="E567" s="174"/>
      <c r="F567" s="68"/>
      <c r="G567" s="68"/>
      <c r="H567" s="68"/>
      <c r="I567" s="117"/>
      <c r="J567" s="117"/>
      <c r="K567" s="117"/>
      <c r="L567" s="111" t="s">
        <v>206</v>
      </c>
      <c r="M567" s="111" t="s">
        <v>206</v>
      </c>
      <c r="N567" s="111" t="s">
        <v>206</v>
      </c>
      <c r="O567" s="111" t="s">
        <v>206</v>
      </c>
      <c r="P567" s="111" t="s">
        <v>206</v>
      </c>
      <c r="Q567" s="111" t="s">
        <v>206</v>
      </c>
      <c r="R567" s="111" t="s">
        <v>206</v>
      </c>
      <c r="S567" s="111" t="s">
        <v>206</v>
      </c>
      <c r="T567" s="111" t="s">
        <v>206</v>
      </c>
      <c r="U567" s="111" t="s">
        <v>206</v>
      </c>
      <c r="V567" s="111" t="s">
        <v>206</v>
      </c>
      <c r="W567" s="111" t="s">
        <v>206</v>
      </c>
      <c r="X567" s="111" t="s">
        <v>206</v>
      </c>
      <c r="Y567" s="111" t="s">
        <v>206</v>
      </c>
      <c r="Z567" s="111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111" t="s">
        <v>206</v>
      </c>
      <c r="AH567" s="111" t="s">
        <v>206</v>
      </c>
      <c r="AI567" s="111" t="s">
        <v>206</v>
      </c>
      <c r="AJ567" s="111" t="s">
        <v>206</v>
      </c>
      <c r="AK567" s="111" t="s">
        <v>206</v>
      </c>
      <c r="AL567" s="111" t="s">
        <v>206</v>
      </c>
      <c r="AM567" s="111" t="s">
        <v>206</v>
      </c>
      <c r="AN567" s="111" t="s">
        <v>206</v>
      </c>
      <c r="AO567" s="111" t="s">
        <v>206</v>
      </c>
      <c r="AP567" s="111" t="s">
        <v>206</v>
      </c>
      <c r="AQ567" s="111" t="s">
        <v>206</v>
      </c>
      <c r="AR567" s="111" t="s">
        <v>206</v>
      </c>
      <c r="AS567" s="111" t="s">
        <v>206</v>
      </c>
      <c r="AT567" s="111" t="s">
        <v>206</v>
      </c>
      <c r="AU567" s="111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111" t="s">
        <v>206</v>
      </c>
      <c r="BC567" s="111" t="s">
        <v>206</v>
      </c>
      <c r="BD567" s="111" t="s">
        <v>206</v>
      </c>
      <c r="BE567" s="111" t="s">
        <v>206</v>
      </c>
      <c r="BF567" s="111" t="s">
        <v>206</v>
      </c>
      <c r="BG567" s="111" t="s">
        <v>206</v>
      </c>
      <c r="BH567" s="111" t="s">
        <v>206</v>
      </c>
      <c r="BI567" s="111" t="s">
        <v>206</v>
      </c>
      <c r="BJ567" s="111" t="s">
        <v>206</v>
      </c>
      <c r="BK567" s="111" t="s">
        <v>206</v>
      </c>
      <c r="BL567" s="111" t="s">
        <v>206</v>
      </c>
      <c r="BM567" s="111" t="s">
        <v>206</v>
      </c>
      <c r="BN567" s="111" t="s">
        <v>206</v>
      </c>
      <c r="BO567" s="111" t="s">
        <v>206</v>
      </c>
      <c r="BP567" s="111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111" t="s">
        <v>206</v>
      </c>
      <c r="BX567" s="111" t="s">
        <v>206</v>
      </c>
      <c r="BY567" s="111" t="s">
        <v>206</v>
      </c>
      <c r="BZ567" s="111" t="s">
        <v>206</v>
      </c>
      <c r="CA567" s="111" t="s">
        <v>206</v>
      </c>
      <c r="CB567" s="111" t="s">
        <v>206</v>
      </c>
      <c r="CC567" s="111" t="s">
        <v>206</v>
      </c>
      <c r="CD567" s="111" t="s">
        <v>206</v>
      </c>
      <c r="CE567" s="111" t="s">
        <v>206</v>
      </c>
      <c r="CF567" s="111" t="s">
        <v>206</v>
      </c>
      <c r="CG567" s="111" t="s">
        <v>206</v>
      </c>
      <c r="CH567" s="111" t="s">
        <v>206</v>
      </c>
      <c r="CI567" s="111" t="s">
        <v>206</v>
      </c>
      <c r="CJ567" s="111" t="s">
        <v>206</v>
      </c>
      <c r="CK567" s="111" t="s">
        <v>206</v>
      </c>
      <c r="CL567" s="69"/>
      <c r="CM567" s="69"/>
      <c r="CN567" s="69"/>
      <c r="CO567" s="69"/>
      <c r="CP567" s="69"/>
      <c r="CQ567" s="69"/>
      <c r="CR567" s="111" t="s">
        <v>206</v>
      </c>
      <c r="CS567" s="111" t="s">
        <v>206</v>
      </c>
      <c r="CT567" s="111" t="s">
        <v>206</v>
      </c>
      <c r="CU567" s="111" t="s">
        <v>206</v>
      </c>
      <c r="CV567" s="111" t="s">
        <v>206</v>
      </c>
      <c r="CW567" s="111" t="s">
        <v>206</v>
      </c>
      <c r="CX567" s="111" t="s">
        <v>206</v>
      </c>
      <c r="CY567" s="111" t="s">
        <v>206</v>
      </c>
      <c r="CZ567" s="111" t="s">
        <v>206</v>
      </c>
      <c r="DA567" s="111" t="s">
        <v>206</v>
      </c>
      <c r="DB567" s="111" t="s">
        <v>206</v>
      </c>
      <c r="DC567" s="111" t="s">
        <v>206</v>
      </c>
      <c r="DD567" s="111" t="s">
        <v>206</v>
      </c>
      <c r="DE567" s="111" t="s">
        <v>206</v>
      </c>
      <c r="DF567" s="111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111" t="s">
        <v>206</v>
      </c>
      <c r="DN567" s="111" t="s">
        <v>206</v>
      </c>
      <c r="DO567" s="111" t="s">
        <v>206</v>
      </c>
      <c r="DP567" s="111" t="s">
        <v>206</v>
      </c>
      <c r="DQ567" s="111" t="s">
        <v>206</v>
      </c>
      <c r="DR567" s="111" t="s">
        <v>206</v>
      </c>
      <c r="DS567" s="111" t="s">
        <v>206</v>
      </c>
      <c r="DT567" s="111" t="s">
        <v>206</v>
      </c>
      <c r="DU567" s="111" t="s">
        <v>206</v>
      </c>
      <c r="DV567" s="111" t="s">
        <v>206</v>
      </c>
      <c r="DW567" s="111" t="s">
        <v>206</v>
      </c>
      <c r="DX567" s="111" t="s">
        <v>206</v>
      </c>
      <c r="DY567" s="111" t="s">
        <v>206</v>
      </c>
      <c r="DZ567" s="111" t="s">
        <v>206</v>
      </c>
      <c r="EA567" s="111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111" t="s">
        <v>206</v>
      </c>
      <c r="EI567" s="111" t="s">
        <v>206</v>
      </c>
      <c r="EJ567" s="111" t="s">
        <v>206</v>
      </c>
      <c r="EK567" s="111" t="s">
        <v>206</v>
      </c>
      <c r="EL567" s="111" t="s">
        <v>206</v>
      </c>
      <c r="EM567" s="111" t="s">
        <v>206</v>
      </c>
      <c r="EN567" s="111" t="s">
        <v>206</v>
      </c>
      <c r="EO567" s="111" t="s">
        <v>206</v>
      </c>
      <c r="EP567" s="111" t="s">
        <v>206</v>
      </c>
      <c r="EQ567" s="111" t="s">
        <v>206</v>
      </c>
      <c r="ER567" s="111" t="s">
        <v>206</v>
      </c>
      <c r="ES567" s="111" t="s">
        <v>206</v>
      </c>
      <c r="ET567" s="111" t="s">
        <v>206</v>
      </c>
      <c r="EU567" s="111" t="s">
        <v>206</v>
      </c>
      <c r="EV567" s="111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111" t="s">
        <v>206</v>
      </c>
      <c r="FD567" s="111" t="s">
        <v>206</v>
      </c>
      <c r="FE567" s="111" t="s">
        <v>206</v>
      </c>
      <c r="FF567" s="111" t="s">
        <v>206</v>
      </c>
      <c r="FG567" s="111" t="s">
        <v>206</v>
      </c>
      <c r="FH567" s="111" t="s">
        <v>206</v>
      </c>
      <c r="FI567" s="111" t="s">
        <v>206</v>
      </c>
      <c r="FJ567" s="111" t="s">
        <v>206</v>
      </c>
      <c r="FK567" s="111" t="s">
        <v>206</v>
      </c>
      <c r="FL567" s="111" t="s">
        <v>206</v>
      </c>
      <c r="FM567" s="111" t="s">
        <v>206</v>
      </c>
      <c r="FN567" s="111" t="s">
        <v>206</v>
      </c>
      <c r="FO567" s="111" t="s">
        <v>206</v>
      </c>
      <c r="FP567" s="111" t="s">
        <v>206</v>
      </c>
      <c r="FQ567" s="111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111" t="s">
        <v>206</v>
      </c>
      <c r="FY567" s="111" t="s">
        <v>206</v>
      </c>
      <c r="FZ567" s="111" t="s">
        <v>206</v>
      </c>
      <c r="GA567" s="111" t="s">
        <v>206</v>
      </c>
      <c r="GB567" s="111" t="s">
        <v>206</v>
      </c>
      <c r="GC567" s="111" t="s">
        <v>206</v>
      </c>
      <c r="GD567" s="111" t="s">
        <v>206</v>
      </c>
      <c r="GE567" s="111" t="s">
        <v>206</v>
      </c>
      <c r="GF567" s="111" t="s">
        <v>206</v>
      </c>
      <c r="GG567" s="111" t="s">
        <v>206</v>
      </c>
      <c r="GH567" s="111" t="s">
        <v>206</v>
      </c>
      <c r="GI567" s="111" t="s">
        <v>206</v>
      </c>
      <c r="GJ567" s="111" t="s">
        <v>206</v>
      </c>
      <c r="GK567" s="111" t="s">
        <v>206</v>
      </c>
      <c r="GL567" s="111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111" t="s">
        <v>206</v>
      </c>
      <c r="GT567" s="111" t="s">
        <v>206</v>
      </c>
      <c r="GU567" s="111" t="s">
        <v>206</v>
      </c>
      <c r="GV567" s="111" t="s">
        <v>206</v>
      </c>
      <c r="GW567" s="111" t="s">
        <v>206</v>
      </c>
      <c r="GX567" s="111" t="s">
        <v>206</v>
      </c>
      <c r="GY567" s="111" t="s">
        <v>206</v>
      </c>
      <c r="GZ567" s="111" t="s">
        <v>206</v>
      </c>
      <c r="HA567" s="111" t="s">
        <v>206</v>
      </c>
      <c r="HB567" s="111" t="s">
        <v>206</v>
      </c>
      <c r="HC567" s="111" t="s">
        <v>206</v>
      </c>
      <c r="HD567" s="111" t="s">
        <v>206</v>
      </c>
      <c r="HE567" s="111" t="s">
        <v>206</v>
      </c>
      <c r="HF567" s="111" t="s">
        <v>206</v>
      </c>
      <c r="HG567" s="111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111" t="s">
        <v>206</v>
      </c>
      <c r="HO567" s="111" t="s">
        <v>206</v>
      </c>
      <c r="HP567" s="111" t="s">
        <v>206</v>
      </c>
      <c r="HQ567" s="111" t="s">
        <v>206</v>
      </c>
      <c r="HR567" s="111" t="s">
        <v>206</v>
      </c>
      <c r="HS567" s="111" t="s">
        <v>206</v>
      </c>
      <c r="HT567" s="111" t="s">
        <v>206</v>
      </c>
      <c r="HU567" s="111" t="s">
        <v>206</v>
      </c>
      <c r="HV567" s="111" t="s">
        <v>206</v>
      </c>
      <c r="HW567" s="111" t="s">
        <v>206</v>
      </c>
      <c r="HX567" s="111" t="s">
        <v>206</v>
      </c>
      <c r="HY567" s="111" t="s">
        <v>206</v>
      </c>
      <c r="HZ567" s="111" t="s">
        <v>206</v>
      </c>
      <c r="IA567" s="111" t="s">
        <v>206</v>
      </c>
      <c r="IB567" s="111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111" t="s">
        <v>206</v>
      </c>
      <c r="IJ567" s="111" t="s">
        <v>206</v>
      </c>
      <c r="IK567" s="111" t="s">
        <v>206</v>
      </c>
      <c r="IL567" s="111" t="s">
        <v>206</v>
      </c>
      <c r="IM567" s="111" t="s">
        <v>206</v>
      </c>
      <c r="IN567" s="111" t="s">
        <v>206</v>
      </c>
      <c r="IO567" s="111" t="s">
        <v>206</v>
      </c>
      <c r="IP567" s="111" t="s">
        <v>206</v>
      </c>
      <c r="IQ567" s="111" t="s">
        <v>206</v>
      </c>
      <c r="IR567" s="111" t="s">
        <v>206</v>
      </c>
      <c r="IS567" s="111" t="s">
        <v>206</v>
      </c>
      <c r="IT567" s="111" t="s">
        <v>206</v>
      </c>
      <c r="IU567" s="111" t="s">
        <v>206</v>
      </c>
      <c r="IV567" s="111" t="s">
        <v>206</v>
      </c>
      <c r="IW567" s="111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111" t="s">
        <v>206</v>
      </c>
      <c r="JE567" s="111" t="s">
        <v>206</v>
      </c>
      <c r="JF567" s="111" t="s">
        <v>206</v>
      </c>
      <c r="JG567" s="111" t="s">
        <v>206</v>
      </c>
      <c r="JH567" s="111" t="s">
        <v>206</v>
      </c>
      <c r="JI567" s="111" t="s">
        <v>206</v>
      </c>
      <c r="JJ567" s="111" t="s">
        <v>206</v>
      </c>
      <c r="JK567" s="111" t="s">
        <v>206</v>
      </c>
      <c r="JL567" s="111" t="s">
        <v>206</v>
      </c>
      <c r="JM567" s="111" t="s">
        <v>206</v>
      </c>
      <c r="JN567" s="111" t="s">
        <v>206</v>
      </c>
      <c r="JO567" s="111" t="s">
        <v>206</v>
      </c>
      <c r="JP567" s="111" t="s">
        <v>206</v>
      </c>
      <c r="JQ567" s="111" t="s">
        <v>206</v>
      </c>
      <c r="JR567" s="111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111" t="s">
        <v>206</v>
      </c>
      <c r="JZ567" s="111" t="s">
        <v>206</v>
      </c>
      <c r="KA567" s="111" t="s">
        <v>206</v>
      </c>
      <c r="KB567" s="111" t="s">
        <v>206</v>
      </c>
      <c r="KC567" s="111" t="s">
        <v>206</v>
      </c>
      <c r="KD567" s="111" t="s">
        <v>206</v>
      </c>
      <c r="KE567" s="111" t="s">
        <v>206</v>
      </c>
      <c r="KF567" s="111" t="s">
        <v>206</v>
      </c>
      <c r="KG567" s="111" t="s">
        <v>206</v>
      </c>
      <c r="KH567" s="111" t="s">
        <v>206</v>
      </c>
      <c r="KI567" s="111" t="s">
        <v>206</v>
      </c>
      <c r="KJ567" s="111" t="s">
        <v>206</v>
      </c>
      <c r="KK567" s="111" t="s">
        <v>206</v>
      </c>
      <c r="KL567" s="111" t="s">
        <v>206</v>
      </c>
      <c r="KM567" s="111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111" t="s">
        <v>206</v>
      </c>
      <c r="KU567" s="111" t="s">
        <v>206</v>
      </c>
      <c r="KV567" s="111" t="s">
        <v>206</v>
      </c>
      <c r="KW567" s="111" t="s">
        <v>206</v>
      </c>
      <c r="KX567" s="111" t="s">
        <v>206</v>
      </c>
      <c r="KY567" s="111" t="s">
        <v>206</v>
      </c>
      <c r="KZ567" s="111" t="s">
        <v>206</v>
      </c>
      <c r="LA567" s="111" t="s">
        <v>206</v>
      </c>
      <c r="LB567" s="111" t="s">
        <v>206</v>
      </c>
      <c r="LC567" s="111" t="s">
        <v>206</v>
      </c>
      <c r="LD567" s="111" t="s">
        <v>206</v>
      </c>
      <c r="LE567" s="111" t="s">
        <v>206</v>
      </c>
      <c r="LF567" s="111" t="s">
        <v>206</v>
      </c>
      <c r="LG567" s="111" t="s">
        <v>206</v>
      </c>
      <c r="LH567" s="111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111" t="s">
        <v>206</v>
      </c>
      <c r="LP567" s="111" t="s">
        <v>206</v>
      </c>
      <c r="LQ567" s="111" t="s">
        <v>206</v>
      </c>
      <c r="LR567" s="111" t="s">
        <v>206</v>
      </c>
      <c r="LS567" s="111" t="s">
        <v>206</v>
      </c>
      <c r="LT567" s="111" t="s">
        <v>206</v>
      </c>
      <c r="LU567" s="111" t="s">
        <v>206</v>
      </c>
      <c r="LV567" s="111" t="s">
        <v>206</v>
      </c>
      <c r="LW567" s="111" t="s">
        <v>206</v>
      </c>
      <c r="LX567" s="111" t="s">
        <v>206</v>
      </c>
      <c r="LY567" s="111" t="s">
        <v>206</v>
      </c>
      <c r="LZ567" s="111" t="s">
        <v>206</v>
      </c>
      <c r="MA567" s="111" t="s">
        <v>206</v>
      </c>
      <c r="MB567" s="111" t="s">
        <v>206</v>
      </c>
      <c r="MC567" s="111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111" t="s">
        <v>206</v>
      </c>
      <c r="MK567" s="111" t="s">
        <v>206</v>
      </c>
      <c r="ML567" s="111" t="s">
        <v>206</v>
      </c>
      <c r="MM567" s="111" t="s">
        <v>206</v>
      </c>
      <c r="MN567" s="111" t="s">
        <v>206</v>
      </c>
      <c r="MO567" s="111" t="s">
        <v>206</v>
      </c>
      <c r="MP567" s="111" t="s">
        <v>206</v>
      </c>
      <c r="MQ567" s="111" t="s">
        <v>206</v>
      </c>
      <c r="MR567" s="111" t="s">
        <v>206</v>
      </c>
      <c r="MS567" s="111" t="s">
        <v>206</v>
      </c>
      <c r="MT567" s="111" t="s">
        <v>206</v>
      </c>
      <c r="MU567" s="111" t="s">
        <v>206</v>
      </c>
      <c r="MV567" s="111" t="s">
        <v>206</v>
      </c>
      <c r="MW567" s="111" t="s">
        <v>206</v>
      </c>
      <c r="MX567" s="111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111" t="s">
        <v>206</v>
      </c>
      <c r="NF567" s="111" t="s">
        <v>206</v>
      </c>
      <c r="NG567" s="111" t="s">
        <v>206</v>
      </c>
      <c r="NH567" s="111" t="s">
        <v>206</v>
      </c>
      <c r="NI567" s="111" t="s">
        <v>206</v>
      </c>
      <c r="NJ567" s="111" t="s">
        <v>206</v>
      </c>
      <c r="NK567" s="111" t="s">
        <v>206</v>
      </c>
      <c r="NL567" s="111" t="s">
        <v>206</v>
      </c>
      <c r="NM567" s="111" t="s">
        <v>206</v>
      </c>
      <c r="NN567" s="111" t="s">
        <v>206</v>
      </c>
      <c r="NO567" s="111" t="s">
        <v>206</v>
      </c>
      <c r="NP567" s="111" t="s">
        <v>206</v>
      </c>
      <c r="NQ567" s="111" t="s">
        <v>206</v>
      </c>
      <c r="NR567" s="111" t="s">
        <v>206</v>
      </c>
      <c r="NS567" s="111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111" t="s">
        <v>206</v>
      </c>
      <c r="OA567" s="111" t="s">
        <v>206</v>
      </c>
      <c r="OB567" s="111" t="s">
        <v>206</v>
      </c>
      <c r="OC567" s="111" t="s">
        <v>206</v>
      </c>
      <c r="OD567" s="111" t="s">
        <v>206</v>
      </c>
      <c r="OE567" s="111" t="s">
        <v>206</v>
      </c>
      <c r="OF567" s="111" t="s">
        <v>206</v>
      </c>
      <c r="OG567" s="111" t="s">
        <v>206</v>
      </c>
      <c r="OH567" s="111" t="s">
        <v>206</v>
      </c>
      <c r="OI567" s="111" t="s">
        <v>206</v>
      </c>
      <c r="OJ567" s="111" t="s">
        <v>206</v>
      </c>
      <c r="OK567" s="111" t="s">
        <v>206</v>
      </c>
      <c r="OL567" s="111" t="s">
        <v>206</v>
      </c>
      <c r="OM567" s="111" t="s">
        <v>206</v>
      </c>
      <c r="ON567" s="111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111" t="s">
        <v>206</v>
      </c>
      <c r="OV567" s="111" t="s">
        <v>206</v>
      </c>
      <c r="OW567" s="111" t="s">
        <v>206</v>
      </c>
      <c r="OX567" s="111" t="s">
        <v>206</v>
      </c>
      <c r="OY567" s="111" t="s">
        <v>206</v>
      </c>
      <c r="OZ567" s="111" t="s">
        <v>206</v>
      </c>
      <c r="PA567" s="111" t="s">
        <v>206</v>
      </c>
      <c r="PB567" s="111" t="s">
        <v>206</v>
      </c>
      <c r="PC567" s="111" t="s">
        <v>206</v>
      </c>
      <c r="PD567" s="111" t="s">
        <v>206</v>
      </c>
      <c r="PE567" s="111" t="s">
        <v>206</v>
      </c>
      <c r="PF567" s="111" t="s">
        <v>206</v>
      </c>
      <c r="PG567" s="111" t="s">
        <v>206</v>
      </c>
      <c r="PH567" s="111" t="s">
        <v>206</v>
      </c>
      <c r="PI567" s="111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111" t="s">
        <v>206</v>
      </c>
      <c r="PQ567" s="111" t="s">
        <v>206</v>
      </c>
      <c r="PR567" s="111" t="s">
        <v>206</v>
      </c>
      <c r="PS567" s="111" t="s">
        <v>206</v>
      </c>
      <c r="PT567" s="111" t="s">
        <v>206</v>
      </c>
      <c r="PU567" s="111" t="s">
        <v>206</v>
      </c>
      <c r="PV567" s="111" t="s">
        <v>206</v>
      </c>
      <c r="PW567" s="111" t="s">
        <v>206</v>
      </c>
      <c r="PX567" s="111" t="s">
        <v>206</v>
      </c>
      <c r="PY567" s="111" t="s">
        <v>206</v>
      </c>
      <c r="PZ567" s="111" t="s">
        <v>206</v>
      </c>
      <c r="QA567" s="111" t="s">
        <v>206</v>
      </c>
      <c r="QB567" s="111" t="s">
        <v>206</v>
      </c>
      <c r="QC567" s="111" t="s">
        <v>206</v>
      </c>
      <c r="QD567" s="111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111" t="s">
        <v>206</v>
      </c>
      <c r="QL567" s="111" t="s">
        <v>206</v>
      </c>
      <c r="QM567" s="111" t="s">
        <v>206</v>
      </c>
      <c r="QN567" s="111" t="s">
        <v>206</v>
      </c>
      <c r="QO567" s="111" t="s">
        <v>206</v>
      </c>
      <c r="QP567" s="111" t="s">
        <v>206</v>
      </c>
      <c r="QQ567" s="111" t="s">
        <v>206</v>
      </c>
      <c r="QR567" s="111" t="s">
        <v>206</v>
      </c>
      <c r="QS567" s="111" t="s">
        <v>206</v>
      </c>
      <c r="QT567" s="111" t="s">
        <v>206</v>
      </c>
      <c r="QU567" s="111" t="s">
        <v>206</v>
      </c>
      <c r="QV567" s="111" t="s">
        <v>206</v>
      </c>
      <c r="QW567" s="111" t="s">
        <v>206</v>
      </c>
      <c r="QX567" s="111" t="s">
        <v>206</v>
      </c>
      <c r="QY567" s="111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111" t="s">
        <v>206</v>
      </c>
      <c r="RG567" s="111" t="s">
        <v>206</v>
      </c>
      <c r="RH567" s="111" t="s">
        <v>206</v>
      </c>
      <c r="RI567" s="111" t="s">
        <v>206</v>
      </c>
      <c r="RJ567" s="111" t="s">
        <v>206</v>
      </c>
      <c r="RK567" s="111" t="s">
        <v>206</v>
      </c>
      <c r="RL567" s="111" t="s">
        <v>206</v>
      </c>
      <c r="RM567" s="111" t="s">
        <v>206</v>
      </c>
      <c r="RN567" s="111" t="s">
        <v>206</v>
      </c>
      <c r="RO567" s="111" t="s">
        <v>206</v>
      </c>
      <c r="RP567" s="111" t="s">
        <v>206</v>
      </c>
      <c r="RQ567" s="111" t="s">
        <v>206</v>
      </c>
      <c r="RR567" s="111" t="s">
        <v>206</v>
      </c>
      <c r="RS567" s="111" t="s">
        <v>206</v>
      </c>
      <c r="RT567" s="111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111" t="s">
        <v>206</v>
      </c>
      <c r="SB567" s="111" t="s">
        <v>206</v>
      </c>
      <c r="SC567" s="111" t="s">
        <v>206</v>
      </c>
      <c r="SD567" s="111" t="s">
        <v>206</v>
      </c>
      <c r="SE567" s="111" t="s">
        <v>206</v>
      </c>
      <c r="SF567" s="111" t="s">
        <v>206</v>
      </c>
      <c r="SG567" s="111" t="s">
        <v>206</v>
      </c>
      <c r="SH567" s="111" t="s">
        <v>206</v>
      </c>
      <c r="SI567" s="111" t="s">
        <v>206</v>
      </c>
      <c r="SJ567" s="111" t="s">
        <v>206</v>
      </c>
      <c r="SK567" s="111" t="s">
        <v>206</v>
      </c>
      <c r="SL567" s="111" t="s">
        <v>206</v>
      </c>
      <c r="SM567" s="111" t="s">
        <v>206</v>
      </c>
      <c r="SN567" s="111" t="s">
        <v>206</v>
      </c>
      <c r="SO567" s="111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111" t="s">
        <v>206</v>
      </c>
      <c r="SW567" s="111" t="s">
        <v>206</v>
      </c>
      <c r="SX567" s="111" t="s">
        <v>206</v>
      </c>
      <c r="SY567" s="111" t="s">
        <v>206</v>
      </c>
      <c r="SZ567" s="111" t="s">
        <v>206</v>
      </c>
      <c r="TA567" s="111" t="s">
        <v>206</v>
      </c>
      <c r="TB567" s="111" t="s">
        <v>206</v>
      </c>
      <c r="TC567" s="111" t="s">
        <v>206</v>
      </c>
      <c r="TD567" s="111" t="s">
        <v>206</v>
      </c>
      <c r="TE567" s="111" t="s">
        <v>206</v>
      </c>
      <c r="TF567" s="111" t="s">
        <v>206</v>
      </c>
      <c r="TG567" s="111" t="s">
        <v>206</v>
      </c>
      <c r="TH567" s="111" t="s">
        <v>206</v>
      </c>
      <c r="TI567" s="111" t="s">
        <v>206</v>
      </c>
      <c r="TJ567" s="111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111" t="s">
        <v>206</v>
      </c>
      <c r="TR567" s="111" t="s">
        <v>206</v>
      </c>
      <c r="TS567" s="111" t="s">
        <v>206</v>
      </c>
      <c r="TT567" s="111" t="s">
        <v>206</v>
      </c>
      <c r="TU567" s="111" t="s">
        <v>206</v>
      </c>
      <c r="TV567" s="111" t="s">
        <v>206</v>
      </c>
      <c r="TW567" s="111" t="s">
        <v>206</v>
      </c>
      <c r="TX567" s="111" t="s">
        <v>206</v>
      </c>
      <c r="TY567" s="111" t="s">
        <v>206</v>
      </c>
      <c r="TZ567" s="111" t="s">
        <v>206</v>
      </c>
      <c r="UA567" s="111" t="s">
        <v>206</v>
      </c>
      <c r="UB567" s="111" t="s">
        <v>206</v>
      </c>
      <c r="UC567" s="111" t="s">
        <v>206</v>
      </c>
      <c r="UD567" s="111" t="s">
        <v>206</v>
      </c>
      <c r="UE567" s="111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111" t="s">
        <v>206</v>
      </c>
      <c r="UM567" s="111" t="s">
        <v>206</v>
      </c>
      <c r="UN567" s="111" t="s">
        <v>206</v>
      </c>
      <c r="UO567" s="111" t="s">
        <v>206</v>
      </c>
      <c r="UP567" s="111" t="s">
        <v>206</v>
      </c>
      <c r="UQ567" s="111" t="s">
        <v>206</v>
      </c>
      <c r="UR567" s="111" t="s">
        <v>206</v>
      </c>
      <c r="US567" s="111" t="s">
        <v>206</v>
      </c>
      <c r="UT567" s="111" t="s">
        <v>206</v>
      </c>
      <c r="UU567" s="111" t="s">
        <v>206</v>
      </c>
      <c r="UV567" s="111" t="s">
        <v>206</v>
      </c>
      <c r="UW567" s="111" t="s">
        <v>206</v>
      </c>
      <c r="UX567" s="111" t="s">
        <v>206</v>
      </c>
      <c r="UY567" s="111" t="s">
        <v>206</v>
      </c>
      <c r="UZ567" s="111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111" t="s">
        <v>206</v>
      </c>
      <c r="VH567" s="111" t="s">
        <v>206</v>
      </c>
      <c r="VI567" s="111" t="s">
        <v>206</v>
      </c>
      <c r="VJ567" s="111" t="s">
        <v>206</v>
      </c>
      <c r="VK567" s="111" t="s">
        <v>206</v>
      </c>
      <c r="VL567" s="111" t="s">
        <v>206</v>
      </c>
      <c r="VM567" s="111" t="s">
        <v>206</v>
      </c>
      <c r="VN567" s="111" t="s">
        <v>206</v>
      </c>
      <c r="VO567" s="111" t="s">
        <v>206</v>
      </c>
      <c r="VP567" s="111" t="s">
        <v>206</v>
      </c>
      <c r="VQ567" s="111" t="s">
        <v>206</v>
      </c>
      <c r="VR567" s="111" t="s">
        <v>206</v>
      </c>
      <c r="VS567" s="111" t="s">
        <v>206</v>
      </c>
      <c r="VT567" s="111" t="s">
        <v>206</v>
      </c>
      <c r="VU567" s="111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111" t="s">
        <v>206</v>
      </c>
      <c r="WC567" s="111" t="s">
        <v>206</v>
      </c>
      <c r="WD567" s="111" t="s">
        <v>206</v>
      </c>
      <c r="WE567" s="111" t="s">
        <v>206</v>
      </c>
      <c r="WF567" s="111" t="s">
        <v>206</v>
      </c>
      <c r="WG567" s="111" t="s">
        <v>206</v>
      </c>
      <c r="WH567" s="111" t="s">
        <v>206</v>
      </c>
      <c r="WI567" s="111" t="s">
        <v>206</v>
      </c>
      <c r="WJ567" s="111" t="s">
        <v>206</v>
      </c>
      <c r="WK567" s="111" t="s">
        <v>206</v>
      </c>
      <c r="WL567" s="111" t="s">
        <v>206</v>
      </c>
      <c r="WM567" s="111" t="s">
        <v>206</v>
      </c>
      <c r="WN567" s="111" t="s">
        <v>206</v>
      </c>
      <c r="WO567" s="111" t="s">
        <v>206</v>
      </c>
      <c r="WP567" s="111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111" t="s">
        <v>206</v>
      </c>
      <c r="WX567" s="111" t="s">
        <v>206</v>
      </c>
      <c r="WY567" s="111" t="s">
        <v>206</v>
      </c>
      <c r="WZ567" s="111" t="s">
        <v>206</v>
      </c>
      <c r="XA567" s="111" t="s">
        <v>206</v>
      </c>
      <c r="XB567" s="111" t="s">
        <v>206</v>
      </c>
      <c r="XC567" s="111" t="s">
        <v>206</v>
      </c>
      <c r="XD567" s="111" t="s">
        <v>206</v>
      </c>
      <c r="XE567" s="111" t="s">
        <v>206</v>
      </c>
      <c r="XF567" s="111" t="s">
        <v>206</v>
      </c>
      <c r="XG567" s="111" t="s">
        <v>206</v>
      </c>
      <c r="XH567" s="111" t="s">
        <v>206</v>
      </c>
      <c r="XI567" s="111" t="s">
        <v>206</v>
      </c>
      <c r="XJ567" s="111" t="s">
        <v>206</v>
      </c>
      <c r="XK567" s="111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111" t="s">
        <v>206</v>
      </c>
      <c r="XS567" s="111" t="s">
        <v>206</v>
      </c>
      <c r="XT567" s="111" t="s">
        <v>206</v>
      </c>
      <c r="XU567" s="111" t="s">
        <v>206</v>
      </c>
      <c r="XV567" s="111" t="s">
        <v>206</v>
      </c>
      <c r="XW567" s="111" t="s">
        <v>206</v>
      </c>
      <c r="XX567" s="111" t="s">
        <v>206</v>
      </c>
      <c r="XY567" s="111" t="s">
        <v>206</v>
      </c>
      <c r="XZ567" s="111" t="s">
        <v>206</v>
      </c>
      <c r="YA567" s="111" t="s">
        <v>206</v>
      </c>
      <c r="YB567" s="111" t="s">
        <v>206</v>
      </c>
      <c r="YC567" s="111" t="s">
        <v>206</v>
      </c>
      <c r="YD567" s="111" t="s">
        <v>206</v>
      </c>
      <c r="YE567" s="111" t="s">
        <v>206</v>
      </c>
      <c r="YF567" s="111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111" t="s">
        <v>206</v>
      </c>
      <c r="YN567" s="111" t="s">
        <v>206</v>
      </c>
      <c r="YO567" s="111" t="s">
        <v>206</v>
      </c>
      <c r="YP567" s="111" t="s">
        <v>206</v>
      </c>
      <c r="YQ567" s="111" t="s">
        <v>206</v>
      </c>
      <c r="YR567" s="111" t="s">
        <v>206</v>
      </c>
      <c r="YS567" s="111" t="s">
        <v>206</v>
      </c>
      <c r="YT567" s="111" t="s">
        <v>206</v>
      </c>
      <c r="YU567" s="111" t="s">
        <v>206</v>
      </c>
      <c r="YV567" s="111" t="s">
        <v>206</v>
      </c>
      <c r="YW567" s="111" t="s">
        <v>206</v>
      </c>
      <c r="YX567" s="111" t="s">
        <v>206</v>
      </c>
      <c r="YY567" s="111" t="s">
        <v>206</v>
      </c>
      <c r="YZ567" s="111" t="s">
        <v>206</v>
      </c>
      <c r="ZA567" s="111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111" t="s">
        <v>206</v>
      </c>
      <c r="ZI567" s="111" t="s">
        <v>206</v>
      </c>
      <c r="ZJ567" s="111" t="s">
        <v>206</v>
      </c>
      <c r="ZK567" s="111" t="s">
        <v>206</v>
      </c>
      <c r="ZL567" s="111" t="s">
        <v>206</v>
      </c>
      <c r="ZM567" s="111" t="s">
        <v>206</v>
      </c>
      <c r="ZN567" s="111" t="s">
        <v>206</v>
      </c>
      <c r="ZO567" s="111" t="s">
        <v>206</v>
      </c>
      <c r="ZP567" s="111" t="s">
        <v>206</v>
      </c>
      <c r="ZQ567" s="111" t="s">
        <v>206</v>
      </c>
      <c r="ZR567" s="111" t="s">
        <v>206</v>
      </c>
      <c r="ZS567" s="111" t="s">
        <v>206</v>
      </c>
      <c r="ZT567" s="111" t="s">
        <v>206</v>
      </c>
      <c r="ZU567" s="111" t="s">
        <v>206</v>
      </c>
      <c r="ZV567" s="111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111" t="s">
        <v>206</v>
      </c>
      <c r="AAD567" s="111" t="s">
        <v>206</v>
      </c>
      <c r="AAE567" s="111" t="s">
        <v>206</v>
      </c>
      <c r="AAF567" s="111" t="s">
        <v>206</v>
      </c>
      <c r="AAG567" s="111" t="s">
        <v>206</v>
      </c>
      <c r="AAH567" s="111" t="s">
        <v>206</v>
      </c>
      <c r="AAI567" s="111" t="s">
        <v>206</v>
      </c>
      <c r="AAJ567" s="111" t="s">
        <v>206</v>
      </c>
      <c r="AAK567" s="111" t="s">
        <v>206</v>
      </c>
      <c r="AAL567" s="111" t="s">
        <v>206</v>
      </c>
      <c r="AAM567" s="111" t="s">
        <v>206</v>
      </c>
      <c r="AAN567" s="111" t="s">
        <v>206</v>
      </c>
      <c r="AAO567" s="111" t="s">
        <v>206</v>
      </c>
      <c r="AAP567" s="111" t="s">
        <v>206</v>
      </c>
      <c r="AAQ567" s="111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111" t="s">
        <v>206</v>
      </c>
      <c r="AAY567" s="111" t="s">
        <v>206</v>
      </c>
      <c r="AAZ567" s="111" t="s">
        <v>206</v>
      </c>
      <c r="ABA567" s="111" t="s">
        <v>206</v>
      </c>
      <c r="ABB567" s="111" t="s">
        <v>206</v>
      </c>
      <c r="ABC567" s="111" t="s">
        <v>206</v>
      </c>
      <c r="ABD567" s="111" t="s">
        <v>206</v>
      </c>
      <c r="ABE567" s="111" t="s">
        <v>206</v>
      </c>
      <c r="ABF567" s="111" t="s">
        <v>206</v>
      </c>
      <c r="ABG567" s="111" t="s">
        <v>206</v>
      </c>
      <c r="ABH567" s="111" t="s">
        <v>206</v>
      </c>
      <c r="ABI567" s="111" t="s">
        <v>206</v>
      </c>
      <c r="ABJ567" s="111" t="s">
        <v>206</v>
      </c>
      <c r="ABK567" s="111" t="s">
        <v>206</v>
      </c>
      <c r="ABL567" s="111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111" t="s">
        <v>206</v>
      </c>
      <c r="ABT567" s="111" t="s">
        <v>206</v>
      </c>
      <c r="ABU567" s="111" t="s">
        <v>206</v>
      </c>
      <c r="ABV567" s="111" t="s">
        <v>206</v>
      </c>
      <c r="ABW567" s="111" t="s">
        <v>206</v>
      </c>
      <c r="ABX567" s="111" t="s">
        <v>206</v>
      </c>
      <c r="ABY567" s="111" t="s">
        <v>206</v>
      </c>
      <c r="ABZ567" s="111" t="s">
        <v>206</v>
      </c>
      <c r="ACA567" s="111" t="s">
        <v>206</v>
      </c>
      <c r="ACB567" s="111" t="s">
        <v>206</v>
      </c>
      <c r="ACC567" s="111" t="s">
        <v>206</v>
      </c>
      <c r="ACD567" s="111" t="s">
        <v>206</v>
      </c>
      <c r="ACE567" s="111" t="s">
        <v>206</v>
      </c>
      <c r="ACF567" s="111" t="s">
        <v>206</v>
      </c>
      <c r="ACG567" s="111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111" t="s">
        <v>206</v>
      </c>
      <c r="ACO567" s="111" t="s">
        <v>206</v>
      </c>
      <c r="ACP567" s="111" t="s">
        <v>206</v>
      </c>
      <c r="ACQ567" s="111" t="s">
        <v>206</v>
      </c>
      <c r="ACR567" s="111" t="s">
        <v>206</v>
      </c>
      <c r="ACS567" s="111" t="s">
        <v>206</v>
      </c>
      <c r="ACT567" s="111" t="s">
        <v>206</v>
      </c>
      <c r="ACU567" s="111" t="s">
        <v>206</v>
      </c>
      <c r="ACV567" s="111" t="s">
        <v>206</v>
      </c>
      <c r="ACW567" s="111" t="s">
        <v>206</v>
      </c>
      <c r="ACX567" s="111" t="s">
        <v>206</v>
      </c>
      <c r="ACY567" s="111" t="s">
        <v>206</v>
      </c>
      <c r="ACZ567" s="111" t="s">
        <v>206</v>
      </c>
      <c r="ADA567" s="111" t="s">
        <v>206</v>
      </c>
      <c r="ADB567" s="111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111" t="s">
        <v>206</v>
      </c>
      <c r="ADJ567" s="111" t="s">
        <v>206</v>
      </c>
      <c r="ADK567" s="111" t="s">
        <v>206</v>
      </c>
      <c r="ADL567" s="111" t="s">
        <v>206</v>
      </c>
      <c r="ADM567" s="111" t="s">
        <v>206</v>
      </c>
      <c r="ADN567" s="111" t="s">
        <v>206</v>
      </c>
      <c r="ADO567" s="111" t="s">
        <v>206</v>
      </c>
      <c r="ADP567" s="111" t="s">
        <v>206</v>
      </c>
      <c r="ADQ567" s="111" t="s">
        <v>206</v>
      </c>
      <c r="ADR567" s="111" t="s">
        <v>206</v>
      </c>
      <c r="ADS567" s="111" t="s">
        <v>206</v>
      </c>
      <c r="ADT567" s="111" t="s">
        <v>206</v>
      </c>
      <c r="ADU567" s="111" t="s">
        <v>206</v>
      </c>
      <c r="ADV567" s="111" t="s">
        <v>206</v>
      </c>
      <c r="ADW567" s="111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111" t="s">
        <v>206</v>
      </c>
      <c r="AEE567" s="111" t="s">
        <v>206</v>
      </c>
      <c r="AEF567" s="111" t="s">
        <v>206</v>
      </c>
      <c r="AEG567" s="111" t="s">
        <v>206</v>
      </c>
      <c r="AEH567" s="111" t="s">
        <v>206</v>
      </c>
      <c r="AEI567" s="111" t="s">
        <v>206</v>
      </c>
      <c r="AEJ567" s="111" t="s">
        <v>206</v>
      </c>
      <c r="AEK567" s="111" t="s">
        <v>206</v>
      </c>
      <c r="AEL567" s="111" t="s">
        <v>206</v>
      </c>
      <c r="AEM567" s="111" t="s">
        <v>206</v>
      </c>
      <c r="AEN567" s="111" t="s">
        <v>206</v>
      </c>
      <c r="AEO567" s="111" t="s">
        <v>206</v>
      </c>
      <c r="AEP567" s="111" t="s">
        <v>206</v>
      </c>
      <c r="AEQ567" s="111" t="s">
        <v>206</v>
      </c>
      <c r="AER567" s="111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111" t="s">
        <v>206</v>
      </c>
      <c r="AEZ567" s="111" t="s">
        <v>206</v>
      </c>
      <c r="AFA567" s="111" t="s">
        <v>206</v>
      </c>
      <c r="AFB567" s="111" t="s">
        <v>206</v>
      </c>
      <c r="AFC567" s="111" t="s">
        <v>206</v>
      </c>
      <c r="AFD567" s="111" t="s">
        <v>206</v>
      </c>
      <c r="AFE567" s="111" t="s">
        <v>206</v>
      </c>
      <c r="AFF567" s="111" t="s">
        <v>206</v>
      </c>
      <c r="AFG567" s="111" t="s">
        <v>206</v>
      </c>
      <c r="AFH567" s="111" t="s">
        <v>206</v>
      </c>
      <c r="AFI567" s="111" t="s">
        <v>206</v>
      </c>
      <c r="AFJ567" s="111" t="s">
        <v>206</v>
      </c>
      <c r="AFK567" s="111" t="s">
        <v>206</v>
      </c>
      <c r="AFL567" s="111" t="s">
        <v>206</v>
      </c>
      <c r="AFM567" s="111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111" t="s">
        <v>206</v>
      </c>
      <c r="AFU567" s="111" t="s">
        <v>206</v>
      </c>
      <c r="AFV567" s="111" t="s">
        <v>206</v>
      </c>
      <c r="AFW567" s="111" t="s">
        <v>206</v>
      </c>
      <c r="AFX567" s="111" t="s">
        <v>206</v>
      </c>
      <c r="AFY567" s="111" t="s">
        <v>206</v>
      </c>
      <c r="AFZ567" s="111" t="s">
        <v>206</v>
      </c>
      <c r="AGA567" s="111" t="s">
        <v>206</v>
      </c>
      <c r="AGB567" s="111" t="s">
        <v>206</v>
      </c>
      <c r="AGC567" s="111" t="s">
        <v>206</v>
      </c>
      <c r="AGD567" s="111" t="s">
        <v>206</v>
      </c>
      <c r="AGE567" s="111" t="s">
        <v>206</v>
      </c>
      <c r="AGF567" s="111" t="s">
        <v>206</v>
      </c>
      <c r="AGG567" s="111" t="s">
        <v>206</v>
      </c>
      <c r="AGH567" s="111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111" t="s">
        <v>206</v>
      </c>
      <c r="AGP567" s="111" t="s">
        <v>206</v>
      </c>
      <c r="AGQ567" s="111" t="s">
        <v>206</v>
      </c>
      <c r="AGR567" s="111" t="s">
        <v>206</v>
      </c>
      <c r="AGS567" s="111" t="s">
        <v>206</v>
      </c>
      <c r="AGT567" s="111" t="s">
        <v>206</v>
      </c>
      <c r="AGU567" s="111" t="s">
        <v>206</v>
      </c>
      <c r="AGV567" s="111" t="s">
        <v>206</v>
      </c>
      <c r="AGW567" s="111" t="s">
        <v>206</v>
      </c>
      <c r="AGX567" s="111" t="s">
        <v>206</v>
      </c>
      <c r="AGY567" s="111" t="s">
        <v>206</v>
      </c>
      <c r="AGZ567" s="111" t="s">
        <v>206</v>
      </c>
      <c r="AHA567" s="111" t="s">
        <v>206</v>
      </c>
      <c r="AHB567" s="111" t="s">
        <v>206</v>
      </c>
      <c r="AHC567" s="111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111" t="s">
        <v>206</v>
      </c>
      <c r="AHK567" s="111" t="s">
        <v>206</v>
      </c>
      <c r="AHL567" s="111" t="s">
        <v>206</v>
      </c>
      <c r="AHM567" s="111" t="s">
        <v>206</v>
      </c>
      <c r="AHN567" s="111" t="s">
        <v>206</v>
      </c>
      <c r="AHO567" s="111" t="s">
        <v>206</v>
      </c>
      <c r="AHP567" s="111" t="s">
        <v>206</v>
      </c>
      <c r="AHQ567" s="111" t="s">
        <v>206</v>
      </c>
      <c r="AHR567" s="111" t="s">
        <v>206</v>
      </c>
      <c r="AHS567" s="111" t="s">
        <v>206</v>
      </c>
      <c r="AHT567" s="111" t="s">
        <v>206</v>
      </c>
      <c r="AHU567" s="111" t="s">
        <v>206</v>
      </c>
      <c r="AHV567" s="111" t="s">
        <v>206</v>
      </c>
      <c r="AHW567" s="111" t="s">
        <v>206</v>
      </c>
      <c r="AHX567" s="111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111" t="s">
        <v>206</v>
      </c>
      <c r="AIF567" s="111" t="s">
        <v>206</v>
      </c>
      <c r="AIG567" s="111" t="s">
        <v>206</v>
      </c>
      <c r="AIH567" s="111" t="s">
        <v>206</v>
      </c>
      <c r="AII567" s="111" t="s">
        <v>206</v>
      </c>
      <c r="AIJ567" s="111" t="s">
        <v>206</v>
      </c>
      <c r="AIK567" s="111" t="s">
        <v>206</v>
      </c>
      <c r="AIL567" s="111" t="s">
        <v>206</v>
      </c>
      <c r="AIM567" s="111" t="s">
        <v>206</v>
      </c>
      <c r="AIN567" s="111" t="s">
        <v>206</v>
      </c>
      <c r="AIO567" s="111" t="s">
        <v>206</v>
      </c>
      <c r="AIP567" s="111" t="s">
        <v>206</v>
      </c>
      <c r="AIQ567" s="111" t="s">
        <v>206</v>
      </c>
      <c r="AIR567" s="111" t="s">
        <v>206</v>
      </c>
      <c r="AIS567" s="111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111" t="s">
        <v>206</v>
      </c>
      <c r="AJA567" s="111" t="s">
        <v>206</v>
      </c>
      <c r="AJB567" s="111" t="s">
        <v>206</v>
      </c>
      <c r="AJC567" s="111" t="s">
        <v>206</v>
      </c>
      <c r="AJD567" s="111" t="s">
        <v>206</v>
      </c>
      <c r="AJE567" s="111" t="s">
        <v>206</v>
      </c>
      <c r="AJF567" s="111" t="s">
        <v>206</v>
      </c>
      <c r="AJG567" s="111" t="s">
        <v>206</v>
      </c>
      <c r="AJH567" s="111" t="s">
        <v>206</v>
      </c>
      <c r="AJI567" s="111" t="s">
        <v>206</v>
      </c>
      <c r="AJJ567" s="111" t="s">
        <v>206</v>
      </c>
      <c r="AJK567" s="111" t="s">
        <v>206</v>
      </c>
      <c r="AJL567" s="111" t="s">
        <v>206</v>
      </c>
      <c r="AJM567" s="111" t="s">
        <v>206</v>
      </c>
      <c r="AJN567" s="111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111" t="s">
        <v>206</v>
      </c>
      <c r="AJV567" s="111" t="s">
        <v>206</v>
      </c>
      <c r="AJW567" s="111" t="s">
        <v>206</v>
      </c>
      <c r="AJX567" s="111" t="s">
        <v>206</v>
      </c>
      <c r="AJY567" s="111" t="s">
        <v>206</v>
      </c>
      <c r="AJZ567" s="111" t="s">
        <v>206</v>
      </c>
      <c r="AKA567" s="111" t="s">
        <v>206</v>
      </c>
      <c r="AKB567" s="111" t="s">
        <v>206</v>
      </c>
      <c r="AKC567" s="111" t="s">
        <v>206</v>
      </c>
      <c r="AKD567" s="111" t="s">
        <v>206</v>
      </c>
      <c r="AKE567" s="111" t="s">
        <v>206</v>
      </c>
      <c r="AKF567" s="111" t="s">
        <v>206</v>
      </c>
      <c r="AKG567" s="111" t="s">
        <v>206</v>
      </c>
      <c r="AKH567" s="111" t="s">
        <v>206</v>
      </c>
      <c r="AKI567" s="111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111" t="s">
        <v>206</v>
      </c>
      <c r="AKQ567" s="111" t="s">
        <v>206</v>
      </c>
      <c r="AKR567" s="111" t="s">
        <v>206</v>
      </c>
      <c r="AKS567" s="111" t="s">
        <v>206</v>
      </c>
      <c r="AKT567" s="111" t="s">
        <v>206</v>
      </c>
      <c r="AKU567" s="111" t="s">
        <v>206</v>
      </c>
      <c r="AKV567" s="111" t="s">
        <v>206</v>
      </c>
      <c r="AKW567" s="111" t="s">
        <v>206</v>
      </c>
      <c r="AKX567" s="111" t="s">
        <v>206</v>
      </c>
      <c r="AKY567" s="111" t="s">
        <v>206</v>
      </c>
      <c r="AKZ567" s="111" t="s">
        <v>206</v>
      </c>
      <c r="ALA567" s="111" t="s">
        <v>206</v>
      </c>
      <c r="ALB567" s="111" t="s">
        <v>206</v>
      </c>
      <c r="ALC567" s="111" t="s">
        <v>206</v>
      </c>
      <c r="ALD567" s="111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111" t="s">
        <v>206</v>
      </c>
      <c r="ALL567" s="111" t="s">
        <v>206</v>
      </c>
      <c r="ALM567" s="111" t="s">
        <v>206</v>
      </c>
      <c r="ALN567" s="111" t="s">
        <v>206</v>
      </c>
      <c r="ALO567" s="111" t="s">
        <v>206</v>
      </c>
      <c r="ALP567" s="111" t="s">
        <v>206</v>
      </c>
      <c r="ALQ567" s="111" t="s">
        <v>206</v>
      </c>
      <c r="ALR567" s="111" t="s">
        <v>206</v>
      </c>
      <c r="ALS567" s="111" t="s">
        <v>206</v>
      </c>
      <c r="ALT567" s="111" t="s">
        <v>206</v>
      </c>
      <c r="ALU567" s="111" t="s">
        <v>206</v>
      </c>
      <c r="ALV567" s="111" t="s">
        <v>206</v>
      </c>
      <c r="ALW567" s="111" t="s">
        <v>206</v>
      </c>
      <c r="ALX567" s="111" t="s">
        <v>206</v>
      </c>
      <c r="ALY567" s="111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111" t="s">
        <v>206</v>
      </c>
      <c r="AMG567" s="111" t="s">
        <v>206</v>
      </c>
      <c r="AMH567" s="111" t="s">
        <v>206</v>
      </c>
      <c r="AMI567" s="111" t="s">
        <v>206</v>
      </c>
      <c r="AMJ567" s="111" t="s">
        <v>206</v>
      </c>
      <c r="AMK567" s="111" t="s">
        <v>206</v>
      </c>
      <c r="AML567" s="111" t="s">
        <v>206</v>
      </c>
      <c r="AMM567" s="111" t="s">
        <v>206</v>
      </c>
      <c r="AMN567" s="111" t="s">
        <v>206</v>
      </c>
      <c r="AMO567" s="111" t="s">
        <v>206</v>
      </c>
      <c r="AMP567" s="111" t="s">
        <v>206</v>
      </c>
      <c r="AMQ567" s="111" t="s">
        <v>206</v>
      </c>
      <c r="AMR567" s="111" t="s">
        <v>206</v>
      </c>
      <c r="AMS567" s="111" t="s">
        <v>206</v>
      </c>
      <c r="AMT567" s="111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111" t="s">
        <v>206</v>
      </c>
      <c r="ANB567" s="111" t="s">
        <v>206</v>
      </c>
      <c r="ANC567" s="111" t="s">
        <v>206</v>
      </c>
      <c r="AND567" s="111" t="s">
        <v>206</v>
      </c>
      <c r="ANE567" s="111" t="s">
        <v>206</v>
      </c>
      <c r="ANF567" s="111" t="s">
        <v>206</v>
      </c>
      <c r="ANG567" s="111" t="s">
        <v>206</v>
      </c>
      <c r="ANH567" s="111" t="s">
        <v>206</v>
      </c>
      <c r="ANI567" s="111" t="s">
        <v>206</v>
      </c>
      <c r="ANJ567" s="111" t="s">
        <v>206</v>
      </c>
      <c r="ANK567" s="111" t="s">
        <v>206</v>
      </c>
      <c r="ANL567" s="111" t="s">
        <v>206</v>
      </c>
      <c r="ANM567" s="111" t="s">
        <v>206</v>
      </c>
      <c r="ANN567" s="111" t="s">
        <v>206</v>
      </c>
      <c r="ANO567" s="111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111" t="s">
        <v>206</v>
      </c>
      <c r="ANW567" s="111" t="s">
        <v>206</v>
      </c>
      <c r="ANX567" s="111" t="s">
        <v>206</v>
      </c>
      <c r="ANY567" s="111" t="s">
        <v>206</v>
      </c>
      <c r="ANZ567" s="111" t="s">
        <v>206</v>
      </c>
      <c r="AOA567" s="111" t="s">
        <v>206</v>
      </c>
      <c r="AOB567" s="111" t="s">
        <v>206</v>
      </c>
      <c r="AOC567" s="111" t="s">
        <v>206</v>
      </c>
      <c r="AOD567" s="111" t="s">
        <v>206</v>
      </c>
      <c r="AOE567" s="111" t="s">
        <v>206</v>
      </c>
      <c r="AOF567" s="111" t="s">
        <v>206</v>
      </c>
      <c r="AOG567" s="111" t="s">
        <v>206</v>
      </c>
      <c r="AOH567" s="111" t="s">
        <v>206</v>
      </c>
      <c r="AOI567" s="111" t="s">
        <v>206</v>
      </c>
      <c r="AOJ567" s="111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111" t="s">
        <v>206</v>
      </c>
      <c r="AOR567" s="111" t="s">
        <v>206</v>
      </c>
      <c r="AOS567" s="111" t="s">
        <v>206</v>
      </c>
      <c r="AOT567" s="111" t="s">
        <v>206</v>
      </c>
      <c r="AOU567" s="111" t="s">
        <v>206</v>
      </c>
      <c r="AOV567" s="111" t="s">
        <v>206</v>
      </c>
      <c r="AOW567" s="111" t="s">
        <v>206</v>
      </c>
      <c r="AOX567" s="111" t="s">
        <v>206</v>
      </c>
      <c r="AOY567" s="111" t="s">
        <v>206</v>
      </c>
      <c r="AOZ567" s="111" t="s">
        <v>206</v>
      </c>
      <c r="APA567" s="111" t="s">
        <v>206</v>
      </c>
      <c r="APB567" s="111" t="s">
        <v>206</v>
      </c>
      <c r="APC567" s="111" t="s">
        <v>206</v>
      </c>
      <c r="APD567" s="111" t="s">
        <v>206</v>
      </c>
      <c r="APE567" s="111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111" t="s">
        <v>206</v>
      </c>
      <c r="APM567" s="111" t="s">
        <v>206</v>
      </c>
      <c r="APN567" s="111" t="s">
        <v>206</v>
      </c>
      <c r="APO567" s="111" t="s">
        <v>206</v>
      </c>
      <c r="APP567" s="111" t="s">
        <v>206</v>
      </c>
      <c r="APQ567" s="111" t="s">
        <v>206</v>
      </c>
      <c r="APR567" s="111" t="s">
        <v>206</v>
      </c>
      <c r="APS567" s="111" t="s">
        <v>206</v>
      </c>
      <c r="APT567" s="111" t="s">
        <v>206</v>
      </c>
      <c r="APU567" s="111" t="s">
        <v>206</v>
      </c>
      <c r="APV567" s="111" t="s">
        <v>206</v>
      </c>
      <c r="APW567" s="111" t="s">
        <v>206</v>
      </c>
      <c r="APX567" s="111" t="s">
        <v>206</v>
      </c>
      <c r="APY567" s="111" t="s">
        <v>206</v>
      </c>
      <c r="APZ567" s="111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111" t="s">
        <v>206</v>
      </c>
      <c r="AQH567" s="111" t="s">
        <v>206</v>
      </c>
      <c r="AQI567" s="111" t="s">
        <v>206</v>
      </c>
      <c r="AQJ567" s="111" t="s">
        <v>206</v>
      </c>
      <c r="AQK567" s="111" t="s">
        <v>206</v>
      </c>
      <c r="AQL567" s="111" t="s">
        <v>206</v>
      </c>
      <c r="AQM567" s="111" t="s">
        <v>206</v>
      </c>
      <c r="AQN567" s="111" t="s">
        <v>206</v>
      </c>
      <c r="AQO567" s="111" t="s">
        <v>206</v>
      </c>
      <c r="AQP567" s="111" t="s">
        <v>206</v>
      </c>
      <c r="AQQ567" s="111" t="s">
        <v>206</v>
      </c>
      <c r="AQR567" s="111" t="s">
        <v>206</v>
      </c>
      <c r="AQS567" s="111" t="s">
        <v>206</v>
      </c>
      <c r="AQT567" s="111" t="s">
        <v>206</v>
      </c>
      <c r="AQU567" s="111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111" t="s">
        <v>206</v>
      </c>
      <c r="ARC567" s="111" t="s">
        <v>206</v>
      </c>
      <c r="ARD567" s="111" t="s">
        <v>206</v>
      </c>
      <c r="ARE567" s="111" t="s">
        <v>206</v>
      </c>
      <c r="ARF567" s="111" t="s">
        <v>206</v>
      </c>
      <c r="ARG567" s="111" t="s">
        <v>206</v>
      </c>
      <c r="ARH567" s="111" t="s">
        <v>206</v>
      </c>
      <c r="ARI567" s="111" t="s">
        <v>206</v>
      </c>
      <c r="ARJ567" s="111" t="s">
        <v>206</v>
      </c>
      <c r="ARK567" s="111" t="s">
        <v>206</v>
      </c>
      <c r="ARL567" s="111" t="s">
        <v>206</v>
      </c>
      <c r="ARM567" s="111" t="s">
        <v>206</v>
      </c>
      <c r="ARN567" s="111" t="s">
        <v>206</v>
      </c>
      <c r="ARO567" s="111" t="s">
        <v>206</v>
      </c>
      <c r="ARP567" s="111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111" t="s">
        <v>206</v>
      </c>
      <c r="ARX567" s="111" t="s">
        <v>206</v>
      </c>
      <c r="ARY567" s="111" t="s">
        <v>206</v>
      </c>
      <c r="ARZ567" s="111" t="s">
        <v>206</v>
      </c>
      <c r="ASA567" s="111" t="s">
        <v>206</v>
      </c>
      <c r="ASB567" s="111" t="s">
        <v>206</v>
      </c>
      <c r="ASC567" s="111" t="s">
        <v>206</v>
      </c>
      <c r="ASD567" s="111" t="s">
        <v>206</v>
      </c>
      <c r="ASE567" s="111" t="s">
        <v>206</v>
      </c>
      <c r="ASF567" s="111" t="s">
        <v>206</v>
      </c>
      <c r="ASG567" s="111" t="s">
        <v>206</v>
      </c>
      <c r="ASH567" s="111" t="s">
        <v>206</v>
      </c>
      <c r="ASI567" s="111" t="s">
        <v>206</v>
      </c>
      <c r="ASJ567" s="111" t="s">
        <v>206</v>
      </c>
      <c r="ASK567" s="111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111" t="s">
        <v>206</v>
      </c>
      <c r="ASS567" s="111" t="s">
        <v>206</v>
      </c>
      <c r="AST567" s="111" t="s">
        <v>206</v>
      </c>
      <c r="ASU567" s="111" t="s">
        <v>206</v>
      </c>
      <c r="ASV567" s="111" t="s">
        <v>206</v>
      </c>
      <c r="ASW567" s="111" t="s">
        <v>206</v>
      </c>
      <c r="ASX567" s="111" t="s">
        <v>206</v>
      </c>
      <c r="ASY567" s="111" t="s">
        <v>206</v>
      </c>
      <c r="ASZ567" s="111" t="s">
        <v>206</v>
      </c>
      <c r="ATA567" s="111" t="s">
        <v>206</v>
      </c>
      <c r="ATB567" s="111" t="s">
        <v>206</v>
      </c>
      <c r="ATC567" s="111" t="s">
        <v>206</v>
      </c>
      <c r="ATD567" s="111" t="s">
        <v>206</v>
      </c>
      <c r="ATE567" s="111" t="s">
        <v>206</v>
      </c>
      <c r="ATF567" s="111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111" t="s">
        <v>206</v>
      </c>
      <c r="ATN567" s="111" t="s">
        <v>206</v>
      </c>
      <c r="ATO567" s="111" t="s">
        <v>206</v>
      </c>
      <c r="ATP567" s="111" t="s">
        <v>206</v>
      </c>
      <c r="ATQ567" s="111" t="s">
        <v>206</v>
      </c>
      <c r="ATR567" s="111" t="s">
        <v>206</v>
      </c>
      <c r="ATS567" s="111" t="s">
        <v>206</v>
      </c>
      <c r="ATT567" s="111" t="s">
        <v>206</v>
      </c>
      <c r="ATU567" s="111" t="s">
        <v>206</v>
      </c>
      <c r="ATV567" s="111" t="s">
        <v>206</v>
      </c>
      <c r="ATW567" s="111" t="s">
        <v>206</v>
      </c>
      <c r="ATX567" s="111" t="s">
        <v>206</v>
      </c>
      <c r="ATY567" s="111" t="s">
        <v>206</v>
      </c>
      <c r="ATZ567" s="111" t="s">
        <v>206</v>
      </c>
      <c r="AUA567" s="111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111" t="s">
        <v>206</v>
      </c>
      <c r="AUI567" s="111" t="s">
        <v>206</v>
      </c>
      <c r="AUJ567" s="111" t="s">
        <v>206</v>
      </c>
      <c r="AUK567" s="111" t="s">
        <v>206</v>
      </c>
      <c r="AUL567" s="111" t="s">
        <v>206</v>
      </c>
      <c r="AUM567" s="111" t="s">
        <v>206</v>
      </c>
      <c r="AUN567" s="111" t="s">
        <v>206</v>
      </c>
      <c r="AUO567" s="111" t="s">
        <v>206</v>
      </c>
      <c r="AUP567" s="111" t="s">
        <v>206</v>
      </c>
      <c r="AUQ567" s="111" t="s">
        <v>206</v>
      </c>
      <c r="AUR567" s="111" t="s">
        <v>206</v>
      </c>
      <c r="AUS567" s="111" t="s">
        <v>206</v>
      </c>
      <c r="AUT567" s="111" t="s">
        <v>206</v>
      </c>
      <c r="AUU567" s="111" t="s">
        <v>206</v>
      </c>
      <c r="AUV567" s="111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111" t="s">
        <v>206</v>
      </c>
      <c r="AVD567" s="111" t="s">
        <v>206</v>
      </c>
      <c r="AVE567" s="111" t="s">
        <v>206</v>
      </c>
      <c r="AVF567" s="111" t="s">
        <v>206</v>
      </c>
      <c r="AVG567" s="111" t="s">
        <v>206</v>
      </c>
      <c r="AVH567" s="111" t="s">
        <v>206</v>
      </c>
      <c r="AVI567" s="111" t="s">
        <v>206</v>
      </c>
      <c r="AVJ567" s="111" t="s">
        <v>206</v>
      </c>
      <c r="AVK567" s="111" t="s">
        <v>206</v>
      </c>
      <c r="AVL567" s="111" t="s">
        <v>206</v>
      </c>
      <c r="AVM567" s="111" t="s">
        <v>206</v>
      </c>
      <c r="AVN567" s="111" t="s">
        <v>206</v>
      </c>
      <c r="AVO567" s="111" t="s">
        <v>206</v>
      </c>
      <c r="AVP567" s="111" t="s">
        <v>206</v>
      </c>
      <c r="AVQ567" s="111" t="s">
        <v>206</v>
      </c>
      <c r="AVR567" s="120">
        <f t="shared" ref="AVR567:AVR568" si="3964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20">
        <f t="shared" ref="AVS567:AVS568" si="3965">AB567+AW567+BR567+CM567+DH567+EC567+EX567+FS567+GN567+HI567+ID567+IY567+JT567+KO567+LJ567+ME567+MZ567+NU567+OP567+PK567+QF567+RA567+RV567+SQ567+TL567+UG567+VB567+VW567+WR567+XM567+YH567+ZC567+ZX567+AAS567+ABN567+ACI567+ADD567+ADY567+AET567+AFO567+AGJ567+AHE567+AHZ567+AIU567+AJP567+AKK567+ALF567+AMA567+AMV567+ANQ567+AOL567+APG567+AQB567+AQW567+ARR567+ASM567+ATH567+AUC567+AUX567</f>
        <v>0</v>
      </c>
      <c r="AVT567" s="120">
        <f t="shared" ref="AVT567:AVT568" si="3966">AC567+AX567+BS567+CN567+DI567+ED567+EY567+FT567+GO567+HJ567+IE567+IZ567+JU567+KP567+LK567+MF567+NA567+NV567+OQ567+PL567+QG567+RB567+RW567+SR567+TM567+UH567+VC567+VX567+WS567+XN567+YI567+ZD567+ZY567+AAT567+ABO567+ACJ567+ADE567+ADZ567+AEU567+AFP567+AGK567+AHF567+AIA567+AIV567+AJQ567+AKL567+ALG567+AMB567+AMW567+ANR567+AOM567+APH567+AQC567+AQX567+ARS567+ASN567+ATI567+AUD567+AUY567</f>
        <v>0</v>
      </c>
      <c r="AVU567" s="120">
        <f t="shared" ref="AVU567:AVU568" si="3967">AD567+AY567+BT567+CO567+DJ567+EE567+EZ567+FU567+GP567+HK567+IF567+JA567+JV567+KQ567+LL567+MG567+NB567+NW567+OR567+PM567+QH567+RC567+RX567+SS567+TN567+UI567+VD567+VY567+WT567+XO567+YJ567+ZE567+ZZ567+AAU567+ABP567+ACK567+ADF567+AEA567+AEV567+AFQ567+AGL567+AHG567+AIB567+AIW567+AJR567+AKM567+ALH567+AMC567+AMX567+ANS567+AON567+API567+AQD567+AQY567+ART567+ASO567+ATJ567+AUE567+AUZ567</f>
        <v>53026886</v>
      </c>
      <c r="AVV567" s="120">
        <f t="shared" ref="AVV567:AVV568" si="3968">AE567+AZ567+BU567+CP567+DK567+EF567+FA567+FV567+GQ567+HL567+IG567+JB567+JW567+KR567+LM567+MH567+NC567+NX567+OS567+PN567+QI567+RD567+RY567+ST567+TO567+UJ567+VE567+VZ567+WU567+XP567+YK567+ZF567+AAA567+AAV567+ABQ567+ACL567+ADG567+AEB567+AEW567+AFR567+AGM567+AHH567+AIC567+AIX567+AJS567+AKN567+ALI567+AMD567+AMY567+ANT567+AOO567+APJ567+AQE567+AQZ567+ARU567+ASP567+ATK567+AUF567+AVA567</f>
        <v>53026886</v>
      </c>
      <c r="AVW567" s="120">
        <f t="shared" ref="AVW567:AVW568" si="3969">AF567+BA567+BV567+CQ567+DL567+EG567+FB567+FW567+GR567+HM567+IH567+JC567+JX567+KS567+LN567+MI567+ND567+NY567+OT567+PO567+QJ567+RE567+RZ567+SU567+TP567+UK567+VF567+WA567+WV567+XQ567+YL567+ZG567+AAB567+AAW567+ABR567+ACM567+ADH567+AEC567+AEX567+AFS567+AGN567+AHI567+AID567+AIY567+AJT567+AKO567+ALJ567+AME567+AMZ567+ANU567+AOP567+APK567+AQF567+ARA567+ARV567+ASQ567+ATL567+AUG567+AVB567</f>
        <v>53026886</v>
      </c>
    </row>
    <row r="568" spans="1:1271" ht="74.25" customHeight="1">
      <c r="A568" s="109" t="s">
        <v>205</v>
      </c>
      <c r="B568" s="33"/>
      <c r="C568" s="41" t="s">
        <v>214</v>
      </c>
      <c r="D568" s="173"/>
      <c r="E568" s="174"/>
      <c r="F568" s="57"/>
      <c r="G568" s="57"/>
      <c r="H568" s="57"/>
      <c r="I568" s="116"/>
      <c r="J568" s="116"/>
      <c r="K568" s="116"/>
      <c r="L568" s="111" t="s">
        <v>206</v>
      </c>
      <c r="M568" s="111" t="s">
        <v>206</v>
      </c>
      <c r="N568" s="111" t="s">
        <v>206</v>
      </c>
      <c r="O568" s="111" t="s">
        <v>206</v>
      </c>
      <c r="P568" s="111" t="s">
        <v>206</v>
      </c>
      <c r="Q568" s="111" t="s">
        <v>206</v>
      </c>
      <c r="R568" s="111" t="s">
        <v>206</v>
      </c>
      <c r="S568" s="111" t="s">
        <v>206</v>
      </c>
      <c r="T568" s="111" t="s">
        <v>206</v>
      </c>
      <c r="U568" s="111" t="s">
        <v>206</v>
      </c>
      <c r="V568" s="111" t="s">
        <v>206</v>
      </c>
      <c r="W568" s="111" t="s">
        <v>206</v>
      </c>
      <c r="X568" s="111" t="s">
        <v>206</v>
      </c>
      <c r="Y568" s="111" t="s">
        <v>206</v>
      </c>
      <c r="Z568" s="111" t="s">
        <v>206</v>
      </c>
      <c r="AA568" s="69">
        <f>5254700+569200</f>
        <v>5823900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111" t="s">
        <v>206</v>
      </c>
      <c r="AH568" s="111" t="s">
        <v>206</v>
      </c>
      <c r="AI568" s="111" t="s">
        <v>206</v>
      </c>
      <c r="AJ568" s="111" t="s">
        <v>206</v>
      </c>
      <c r="AK568" s="111" t="s">
        <v>206</v>
      </c>
      <c r="AL568" s="111" t="s">
        <v>206</v>
      </c>
      <c r="AM568" s="111" t="s">
        <v>206</v>
      </c>
      <c r="AN568" s="111" t="s">
        <v>206</v>
      </c>
      <c r="AO568" s="111" t="s">
        <v>206</v>
      </c>
      <c r="AP568" s="111" t="s">
        <v>206</v>
      </c>
      <c r="AQ568" s="111" t="s">
        <v>206</v>
      </c>
      <c r="AR568" s="111" t="s">
        <v>206</v>
      </c>
      <c r="AS568" s="111" t="s">
        <v>206</v>
      </c>
      <c r="AT568" s="111" t="s">
        <v>206</v>
      </c>
      <c r="AU568" s="111" t="s">
        <v>206</v>
      </c>
      <c r="AV568" s="69">
        <f>21197600+3747500</f>
        <v>24945100</v>
      </c>
      <c r="AW568" s="69">
        <v>22058600</v>
      </c>
      <c r="AX568" s="69">
        <v>22058600</v>
      </c>
      <c r="AY568" s="69">
        <f>15109643+494900</f>
        <v>15604543</v>
      </c>
      <c r="AZ568" s="69">
        <f>16096199-3000000</f>
        <v>13096199</v>
      </c>
      <c r="BA568" s="69">
        <f>16096199-3000000</f>
        <v>13096199</v>
      </c>
      <c r="BB568" s="111" t="s">
        <v>206</v>
      </c>
      <c r="BC568" s="111" t="s">
        <v>206</v>
      </c>
      <c r="BD568" s="111" t="s">
        <v>206</v>
      </c>
      <c r="BE568" s="111" t="s">
        <v>206</v>
      </c>
      <c r="BF568" s="111" t="s">
        <v>206</v>
      </c>
      <c r="BG568" s="111" t="s">
        <v>206</v>
      </c>
      <c r="BH568" s="111" t="s">
        <v>206</v>
      </c>
      <c r="BI568" s="111" t="s">
        <v>206</v>
      </c>
      <c r="BJ568" s="111" t="s">
        <v>206</v>
      </c>
      <c r="BK568" s="111" t="s">
        <v>206</v>
      </c>
      <c r="BL568" s="111" t="s">
        <v>206</v>
      </c>
      <c r="BM568" s="111" t="s">
        <v>206</v>
      </c>
      <c r="BN568" s="111" t="s">
        <v>206</v>
      </c>
      <c r="BO568" s="111" t="s">
        <v>206</v>
      </c>
      <c r="BP568" s="111" t="s">
        <v>206</v>
      </c>
      <c r="BQ568" s="69">
        <v>13686600</v>
      </c>
      <c r="BR568" s="69">
        <v>14242500</v>
      </c>
      <c r="BS568" s="69">
        <v>14242500</v>
      </c>
      <c r="BT568" s="69">
        <v>11274618</v>
      </c>
      <c r="BU568" s="69">
        <v>11590587</v>
      </c>
      <c r="BV568" s="69">
        <v>11590587</v>
      </c>
      <c r="BW568" s="111" t="s">
        <v>206</v>
      </c>
      <c r="BX568" s="111" t="s">
        <v>206</v>
      </c>
      <c r="BY568" s="111" t="s">
        <v>206</v>
      </c>
      <c r="BZ568" s="111" t="s">
        <v>206</v>
      </c>
      <c r="CA568" s="111" t="s">
        <v>206</v>
      </c>
      <c r="CB568" s="111" t="s">
        <v>206</v>
      </c>
      <c r="CC568" s="111" t="s">
        <v>206</v>
      </c>
      <c r="CD568" s="111" t="s">
        <v>206</v>
      </c>
      <c r="CE568" s="111" t="s">
        <v>206</v>
      </c>
      <c r="CF568" s="111" t="s">
        <v>206</v>
      </c>
      <c r="CG568" s="111" t="s">
        <v>206</v>
      </c>
      <c r="CH568" s="111" t="s">
        <v>206</v>
      </c>
      <c r="CI568" s="111" t="s">
        <v>206</v>
      </c>
      <c r="CJ568" s="111" t="s">
        <v>206</v>
      </c>
      <c r="CK568" s="111" t="s">
        <v>206</v>
      </c>
      <c r="CL568" s="69"/>
      <c r="CM568" s="69"/>
      <c r="CN568" s="69"/>
      <c r="CO568" s="69"/>
      <c r="CP568" s="69"/>
      <c r="CQ568" s="69"/>
      <c r="CR568" s="111" t="s">
        <v>206</v>
      </c>
      <c r="CS568" s="111" t="s">
        <v>206</v>
      </c>
      <c r="CT568" s="111" t="s">
        <v>206</v>
      </c>
      <c r="CU568" s="111" t="s">
        <v>206</v>
      </c>
      <c r="CV568" s="111" t="s">
        <v>206</v>
      </c>
      <c r="CW568" s="111" t="s">
        <v>206</v>
      </c>
      <c r="CX568" s="111" t="s">
        <v>206</v>
      </c>
      <c r="CY568" s="111" t="s">
        <v>206</v>
      </c>
      <c r="CZ568" s="111" t="s">
        <v>206</v>
      </c>
      <c r="DA568" s="111" t="s">
        <v>206</v>
      </c>
      <c r="DB568" s="111" t="s">
        <v>206</v>
      </c>
      <c r="DC568" s="111" t="s">
        <v>206</v>
      </c>
      <c r="DD568" s="111" t="s">
        <v>206</v>
      </c>
      <c r="DE568" s="111" t="s">
        <v>206</v>
      </c>
      <c r="DF568" s="111" t="s">
        <v>206</v>
      </c>
      <c r="DG568" s="69">
        <f>6067300+258200</f>
        <v>6325500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111" t="s">
        <v>206</v>
      </c>
      <c r="DN568" s="111" t="s">
        <v>206</v>
      </c>
      <c r="DO568" s="111" t="s">
        <v>206</v>
      </c>
      <c r="DP568" s="111" t="s">
        <v>206</v>
      </c>
      <c r="DQ568" s="111" t="s">
        <v>206</v>
      </c>
      <c r="DR568" s="111" t="s">
        <v>206</v>
      </c>
      <c r="DS568" s="111" t="s">
        <v>206</v>
      </c>
      <c r="DT568" s="111" t="s">
        <v>206</v>
      </c>
      <c r="DU568" s="111" t="s">
        <v>206</v>
      </c>
      <c r="DV568" s="111" t="s">
        <v>206</v>
      </c>
      <c r="DW568" s="111" t="s">
        <v>206</v>
      </c>
      <c r="DX568" s="111" t="s">
        <v>206</v>
      </c>
      <c r="DY568" s="111" t="s">
        <v>206</v>
      </c>
      <c r="DZ568" s="111" t="s">
        <v>206</v>
      </c>
      <c r="EA568" s="111" t="s">
        <v>206</v>
      </c>
      <c r="EB568" s="69">
        <f>7086200+277000</f>
        <v>7363200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111" t="s">
        <v>206</v>
      </c>
      <c r="EI568" s="111" t="s">
        <v>206</v>
      </c>
      <c r="EJ568" s="111" t="s">
        <v>206</v>
      </c>
      <c r="EK568" s="111" t="s">
        <v>206</v>
      </c>
      <c r="EL568" s="111" t="s">
        <v>206</v>
      </c>
      <c r="EM568" s="111" t="s">
        <v>206</v>
      </c>
      <c r="EN568" s="111" t="s">
        <v>206</v>
      </c>
      <c r="EO568" s="111" t="s">
        <v>206</v>
      </c>
      <c r="EP568" s="111" t="s">
        <v>206</v>
      </c>
      <c r="EQ568" s="111" t="s">
        <v>206</v>
      </c>
      <c r="ER568" s="111" t="s">
        <v>206</v>
      </c>
      <c r="ES568" s="111" t="s">
        <v>206</v>
      </c>
      <c r="ET568" s="111" t="s">
        <v>206</v>
      </c>
      <c r="EU568" s="111" t="s">
        <v>206</v>
      </c>
      <c r="EV568" s="111" t="s">
        <v>206</v>
      </c>
      <c r="EW568" s="69">
        <v>6310900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111" t="s">
        <v>206</v>
      </c>
      <c r="FD568" s="111" t="s">
        <v>206</v>
      </c>
      <c r="FE568" s="111" t="s">
        <v>206</v>
      </c>
      <c r="FF568" s="111" t="s">
        <v>206</v>
      </c>
      <c r="FG568" s="111" t="s">
        <v>206</v>
      </c>
      <c r="FH568" s="111" t="s">
        <v>206</v>
      </c>
      <c r="FI568" s="111" t="s">
        <v>206</v>
      </c>
      <c r="FJ568" s="111" t="s">
        <v>206</v>
      </c>
      <c r="FK568" s="111" t="s">
        <v>206</v>
      </c>
      <c r="FL568" s="111" t="s">
        <v>206</v>
      </c>
      <c r="FM568" s="111" t="s">
        <v>206</v>
      </c>
      <c r="FN568" s="111" t="s">
        <v>206</v>
      </c>
      <c r="FO568" s="111" t="s">
        <v>206</v>
      </c>
      <c r="FP568" s="111" t="s">
        <v>206</v>
      </c>
      <c r="FQ568" s="111" t="s">
        <v>206</v>
      </c>
      <c r="FR568" s="69">
        <f>7812600-92600+525600</f>
        <v>8245600</v>
      </c>
      <c r="FS568" s="69">
        <v>8129500</v>
      </c>
      <c r="FT568" s="69">
        <v>8129500</v>
      </c>
      <c r="FU568" s="69">
        <v>4207758</v>
      </c>
      <c r="FV568" s="69">
        <v>4368097</v>
      </c>
      <c r="FW568" s="69">
        <v>4368097</v>
      </c>
      <c r="FX568" s="111" t="s">
        <v>206</v>
      </c>
      <c r="FY568" s="111" t="s">
        <v>206</v>
      </c>
      <c r="FZ568" s="111" t="s">
        <v>206</v>
      </c>
      <c r="GA568" s="111" t="s">
        <v>206</v>
      </c>
      <c r="GB568" s="111" t="s">
        <v>206</v>
      </c>
      <c r="GC568" s="111" t="s">
        <v>206</v>
      </c>
      <c r="GD568" s="111" t="s">
        <v>206</v>
      </c>
      <c r="GE568" s="111" t="s">
        <v>206</v>
      </c>
      <c r="GF568" s="111" t="s">
        <v>206</v>
      </c>
      <c r="GG568" s="111" t="s">
        <v>206</v>
      </c>
      <c r="GH568" s="111" t="s">
        <v>206</v>
      </c>
      <c r="GI568" s="111" t="s">
        <v>206</v>
      </c>
      <c r="GJ568" s="111" t="s">
        <v>206</v>
      </c>
      <c r="GK568" s="111" t="s">
        <v>206</v>
      </c>
      <c r="GL568" s="111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111" t="s">
        <v>206</v>
      </c>
      <c r="GT568" s="111" t="s">
        <v>206</v>
      </c>
      <c r="GU568" s="111" t="s">
        <v>206</v>
      </c>
      <c r="GV568" s="111" t="s">
        <v>206</v>
      </c>
      <c r="GW568" s="111" t="s">
        <v>206</v>
      </c>
      <c r="GX568" s="111" t="s">
        <v>206</v>
      </c>
      <c r="GY568" s="111" t="s">
        <v>206</v>
      </c>
      <c r="GZ568" s="111" t="s">
        <v>206</v>
      </c>
      <c r="HA568" s="111" t="s">
        <v>206</v>
      </c>
      <c r="HB568" s="111" t="s">
        <v>206</v>
      </c>
      <c r="HC568" s="111" t="s">
        <v>206</v>
      </c>
      <c r="HD568" s="111" t="s">
        <v>206</v>
      </c>
      <c r="HE568" s="111" t="s">
        <v>206</v>
      </c>
      <c r="HF568" s="111" t="s">
        <v>206</v>
      </c>
      <c r="HG568" s="111" t="s">
        <v>206</v>
      </c>
      <c r="HH568" s="69">
        <f>5141000-46300+744100</f>
        <v>5838800</v>
      </c>
      <c r="HI568" s="69">
        <v>5349400</v>
      </c>
      <c r="HJ568" s="69">
        <v>5349400</v>
      </c>
      <c r="HK568" s="69">
        <v>5005501</v>
      </c>
      <c r="HL568" s="69">
        <v>5226957</v>
      </c>
      <c r="HM568" s="69">
        <v>5226957</v>
      </c>
      <c r="HN568" s="111" t="s">
        <v>206</v>
      </c>
      <c r="HO568" s="111" t="s">
        <v>206</v>
      </c>
      <c r="HP568" s="111" t="s">
        <v>206</v>
      </c>
      <c r="HQ568" s="111" t="s">
        <v>206</v>
      </c>
      <c r="HR568" s="111" t="s">
        <v>206</v>
      </c>
      <c r="HS568" s="111" t="s">
        <v>206</v>
      </c>
      <c r="HT568" s="111" t="s">
        <v>206</v>
      </c>
      <c r="HU568" s="111" t="s">
        <v>206</v>
      </c>
      <c r="HV568" s="111" t="s">
        <v>206</v>
      </c>
      <c r="HW568" s="111" t="s">
        <v>206</v>
      </c>
      <c r="HX568" s="111" t="s">
        <v>206</v>
      </c>
      <c r="HY568" s="111" t="s">
        <v>206</v>
      </c>
      <c r="HZ568" s="111" t="s">
        <v>206</v>
      </c>
      <c r="IA568" s="111" t="s">
        <v>206</v>
      </c>
      <c r="IB568" s="111" t="s">
        <v>206</v>
      </c>
      <c r="IC568" s="69">
        <f>8467400+5574800-92600-46300+939600</f>
        <v>14842900</v>
      </c>
      <c r="ID568" s="69">
        <f>8810800+10017300</f>
        <v>18828100</v>
      </c>
      <c r="IE568" s="69">
        <f>8810800+10017300</f>
        <v>18828100</v>
      </c>
      <c r="IF568" s="69">
        <f>6777140+2396931.34</f>
        <v>9174071.3399999999</v>
      </c>
      <c r="IG568" s="69">
        <f>7015029+4319865-2000000</f>
        <v>9334894</v>
      </c>
      <c r="IH568" s="69">
        <f>7015029+4319865-2000000</f>
        <v>9334894</v>
      </c>
      <c r="II568" s="111" t="s">
        <v>206</v>
      </c>
      <c r="IJ568" s="111" t="s">
        <v>206</v>
      </c>
      <c r="IK568" s="111" t="s">
        <v>206</v>
      </c>
      <c r="IL568" s="111" t="s">
        <v>206</v>
      </c>
      <c r="IM568" s="111" t="s">
        <v>206</v>
      </c>
      <c r="IN568" s="111" t="s">
        <v>206</v>
      </c>
      <c r="IO568" s="111" t="s">
        <v>206</v>
      </c>
      <c r="IP568" s="111" t="s">
        <v>206</v>
      </c>
      <c r="IQ568" s="111" t="s">
        <v>206</v>
      </c>
      <c r="IR568" s="111" t="s">
        <v>206</v>
      </c>
      <c r="IS568" s="111" t="s">
        <v>206</v>
      </c>
      <c r="IT568" s="111" t="s">
        <v>206</v>
      </c>
      <c r="IU568" s="111" t="s">
        <v>206</v>
      </c>
      <c r="IV568" s="111" t="s">
        <v>206</v>
      </c>
      <c r="IW568" s="111" t="s">
        <v>206</v>
      </c>
      <c r="IX568" s="69">
        <f>7919900+294100</f>
        <v>8214000</v>
      </c>
      <c r="IY568" s="69">
        <v>8241000</v>
      </c>
      <c r="IZ568" s="69">
        <v>8241000</v>
      </c>
      <c r="JA568" s="69">
        <v>4210469</v>
      </c>
      <c r="JB568" s="69">
        <v>4370851</v>
      </c>
      <c r="JC568" s="69">
        <v>4370851</v>
      </c>
      <c r="JD568" s="111" t="s">
        <v>206</v>
      </c>
      <c r="JE568" s="111" t="s">
        <v>206</v>
      </c>
      <c r="JF568" s="111" t="s">
        <v>206</v>
      </c>
      <c r="JG568" s="111" t="s">
        <v>206</v>
      </c>
      <c r="JH568" s="111" t="s">
        <v>206</v>
      </c>
      <c r="JI568" s="111" t="s">
        <v>206</v>
      </c>
      <c r="JJ568" s="111" t="s">
        <v>206</v>
      </c>
      <c r="JK568" s="111" t="s">
        <v>206</v>
      </c>
      <c r="JL568" s="111" t="s">
        <v>206</v>
      </c>
      <c r="JM568" s="111" t="s">
        <v>206</v>
      </c>
      <c r="JN568" s="111" t="s">
        <v>206</v>
      </c>
      <c r="JO568" s="111" t="s">
        <v>206</v>
      </c>
      <c r="JP568" s="111" t="s">
        <v>206</v>
      </c>
      <c r="JQ568" s="111" t="s">
        <v>206</v>
      </c>
      <c r="JR568" s="111" t="s">
        <v>206</v>
      </c>
      <c r="JS568" s="69">
        <f>5960300+498200</f>
        <v>6458500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111" t="s">
        <v>206</v>
      </c>
      <c r="JZ568" s="111" t="s">
        <v>206</v>
      </c>
      <c r="KA568" s="111" t="s">
        <v>206</v>
      </c>
      <c r="KB568" s="111" t="s">
        <v>206</v>
      </c>
      <c r="KC568" s="111" t="s">
        <v>206</v>
      </c>
      <c r="KD568" s="111" t="s">
        <v>206</v>
      </c>
      <c r="KE568" s="111" t="s">
        <v>206</v>
      </c>
      <c r="KF568" s="111" t="s">
        <v>206</v>
      </c>
      <c r="KG568" s="111" t="s">
        <v>206</v>
      </c>
      <c r="KH568" s="111" t="s">
        <v>206</v>
      </c>
      <c r="KI568" s="111" t="s">
        <v>206</v>
      </c>
      <c r="KJ568" s="111" t="s">
        <v>206</v>
      </c>
      <c r="KK568" s="111" t="s">
        <v>206</v>
      </c>
      <c r="KL568" s="111" t="s">
        <v>206</v>
      </c>
      <c r="KM568" s="111" t="s">
        <v>206</v>
      </c>
      <c r="KN568" s="69">
        <f>11844100+34100</f>
        <v>11878200</v>
      </c>
      <c r="KO568" s="69">
        <v>12324600</v>
      </c>
      <c r="KP568" s="69">
        <v>12324600</v>
      </c>
      <c r="KQ568" s="69">
        <v>5853722</v>
      </c>
      <c r="KR568" s="69">
        <v>6078684</v>
      </c>
      <c r="KS568" s="69">
        <v>6078684</v>
      </c>
      <c r="KT568" s="111" t="s">
        <v>206</v>
      </c>
      <c r="KU568" s="111" t="s">
        <v>206</v>
      </c>
      <c r="KV568" s="111" t="s">
        <v>206</v>
      </c>
      <c r="KW568" s="111" t="s">
        <v>206</v>
      </c>
      <c r="KX568" s="111" t="s">
        <v>206</v>
      </c>
      <c r="KY568" s="111" t="s">
        <v>206</v>
      </c>
      <c r="KZ568" s="111" t="s">
        <v>206</v>
      </c>
      <c r="LA568" s="111" t="s">
        <v>206</v>
      </c>
      <c r="LB568" s="111" t="s">
        <v>206</v>
      </c>
      <c r="LC568" s="111" t="s">
        <v>206</v>
      </c>
      <c r="LD568" s="111" t="s">
        <v>206</v>
      </c>
      <c r="LE568" s="111" t="s">
        <v>206</v>
      </c>
      <c r="LF568" s="111" t="s">
        <v>206</v>
      </c>
      <c r="LG568" s="111" t="s">
        <v>206</v>
      </c>
      <c r="LH568" s="111" t="s">
        <v>206</v>
      </c>
      <c r="LI568" s="69">
        <f>15425200+267600</f>
        <v>15692800</v>
      </c>
      <c r="LJ568" s="69">
        <v>16051000</v>
      </c>
      <c r="LK568" s="69">
        <v>16051000</v>
      </c>
      <c r="LL568" s="69">
        <v>6984375</v>
      </c>
      <c r="LM568" s="69">
        <v>7262328</v>
      </c>
      <c r="LN568" s="69">
        <v>7262328</v>
      </c>
      <c r="LO568" s="111" t="s">
        <v>206</v>
      </c>
      <c r="LP568" s="111" t="s">
        <v>206</v>
      </c>
      <c r="LQ568" s="111" t="s">
        <v>206</v>
      </c>
      <c r="LR568" s="111" t="s">
        <v>206</v>
      </c>
      <c r="LS568" s="111" t="s">
        <v>206</v>
      </c>
      <c r="LT568" s="111" t="s">
        <v>206</v>
      </c>
      <c r="LU568" s="111" t="s">
        <v>206</v>
      </c>
      <c r="LV568" s="111" t="s">
        <v>206</v>
      </c>
      <c r="LW568" s="111" t="s">
        <v>206</v>
      </c>
      <c r="LX568" s="111" t="s">
        <v>206</v>
      </c>
      <c r="LY568" s="111" t="s">
        <v>206</v>
      </c>
      <c r="LZ568" s="111" t="s">
        <v>206</v>
      </c>
      <c r="MA568" s="111" t="s">
        <v>206</v>
      </c>
      <c r="MB568" s="111" t="s">
        <v>206</v>
      </c>
      <c r="MC568" s="111" t="s">
        <v>206</v>
      </c>
      <c r="MD568" s="69">
        <f>4787500+573500</f>
        <v>5361000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111" t="s">
        <v>206</v>
      </c>
      <c r="MK568" s="111" t="s">
        <v>206</v>
      </c>
      <c r="ML568" s="111" t="s">
        <v>206</v>
      </c>
      <c r="MM568" s="111" t="s">
        <v>206</v>
      </c>
      <c r="MN568" s="111" t="s">
        <v>206</v>
      </c>
      <c r="MO568" s="111" t="s">
        <v>206</v>
      </c>
      <c r="MP568" s="111" t="s">
        <v>206</v>
      </c>
      <c r="MQ568" s="111" t="s">
        <v>206</v>
      </c>
      <c r="MR568" s="111" t="s">
        <v>206</v>
      </c>
      <c r="MS568" s="111" t="s">
        <v>206</v>
      </c>
      <c r="MT568" s="111" t="s">
        <v>206</v>
      </c>
      <c r="MU568" s="111" t="s">
        <v>206</v>
      </c>
      <c r="MV568" s="111" t="s">
        <v>206</v>
      </c>
      <c r="MW568" s="111" t="s">
        <v>206</v>
      </c>
      <c r="MX568" s="111" t="s">
        <v>206</v>
      </c>
      <c r="MY568" s="69">
        <f>7924200-185300+1145200</f>
        <v>8884100</v>
      </c>
      <c r="MZ568" s="69">
        <v>8245600</v>
      </c>
      <c r="NA568" s="69">
        <v>8245600</v>
      </c>
      <c r="NB568" s="69">
        <v>6001646</v>
      </c>
      <c r="NC568" s="69">
        <v>6235660</v>
      </c>
      <c r="ND568" s="69">
        <v>6235660</v>
      </c>
      <c r="NE568" s="111" t="s">
        <v>206</v>
      </c>
      <c r="NF568" s="111" t="s">
        <v>206</v>
      </c>
      <c r="NG568" s="111" t="s">
        <v>206</v>
      </c>
      <c r="NH568" s="111" t="s">
        <v>206</v>
      </c>
      <c r="NI568" s="111" t="s">
        <v>206</v>
      </c>
      <c r="NJ568" s="111" t="s">
        <v>206</v>
      </c>
      <c r="NK568" s="111" t="s">
        <v>206</v>
      </c>
      <c r="NL568" s="111" t="s">
        <v>206</v>
      </c>
      <c r="NM568" s="111" t="s">
        <v>206</v>
      </c>
      <c r="NN568" s="111" t="s">
        <v>206</v>
      </c>
      <c r="NO568" s="111" t="s">
        <v>206</v>
      </c>
      <c r="NP568" s="111" t="s">
        <v>206</v>
      </c>
      <c r="NQ568" s="111" t="s">
        <v>206</v>
      </c>
      <c r="NR568" s="111" t="s">
        <v>206</v>
      </c>
      <c r="NS568" s="111" t="s">
        <v>206</v>
      </c>
      <c r="NT568" s="69">
        <f>12581000-46300+2057200</f>
        <v>14591900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111" t="s">
        <v>206</v>
      </c>
      <c r="OA568" s="111" t="s">
        <v>206</v>
      </c>
      <c r="OB568" s="111" t="s">
        <v>206</v>
      </c>
      <c r="OC568" s="111" t="s">
        <v>206</v>
      </c>
      <c r="OD568" s="111" t="s">
        <v>206</v>
      </c>
      <c r="OE568" s="111" t="s">
        <v>206</v>
      </c>
      <c r="OF568" s="111" t="s">
        <v>206</v>
      </c>
      <c r="OG568" s="111" t="s">
        <v>206</v>
      </c>
      <c r="OH568" s="111" t="s">
        <v>206</v>
      </c>
      <c r="OI568" s="111" t="s">
        <v>206</v>
      </c>
      <c r="OJ568" s="111" t="s">
        <v>206</v>
      </c>
      <c r="OK568" s="111" t="s">
        <v>206</v>
      </c>
      <c r="OL568" s="111" t="s">
        <v>206</v>
      </c>
      <c r="OM568" s="111" t="s">
        <v>206</v>
      </c>
      <c r="ON568" s="111" t="s">
        <v>206</v>
      </c>
      <c r="OO568" s="69">
        <f>7039900+404300</f>
        <v>7444200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111" t="s">
        <v>206</v>
      </c>
      <c r="OV568" s="111" t="s">
        <v>206</v>
      </c>
      <c r="OW568" s="111" t="s">
        <v>206</v>
      </c>
      <c r="OX568" s="111" t="s">
        <v>206</v>
      </c>
      <c r="OY568" s="111" t="s">
        <v>206</v>
      </c>
      <c r="OZ568" s="111" t="s">
        <v>206</v>
      </c>
      <c r="PA568" s="111" t="s">
        <v>206</v>
      </c>
      <c r="PB568" s="111" t="s">
        <v>206</v>
      </c>
      <c r="PC568" s="111" t="s">
        <v>206</v>
      </c>
      <c r="PD568" s="111" t="s">
        <v>206</v>
      </c>
      <c r="PE568" s="111" t="s">
        <v>206</v>
      </c>
      <c r="PF568" s="111" t="s">
        <v>206</v>
      </c>
      <c r="PG568" s="111" t="s">
        <v>206</v>
      </c>
      <c r="PH568" s="111" t="s">
        <v>206</v>
      </c>
      <c r="PI568" s="111" t="s">
        <v>206</v>
      </c>
      <c r="PJ568" s="69">
        <f>10518100+1095000</f>
        <v>11613100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111" t="s">
        <v>206</v>
      </c>
      <c r="PQ568" s="111" t="s">
        <v>206</v>
      </c>
      <c r="PR568" s="111" t="s">
        <v>206</v>
      </c>
      <c r="PS568" s="111" t="s">
        <v>206</v>
      </c>
      <c r="PT568" s="111" t="s">
        <v>206</v>
      </c>
      <c r="PU568" s="111" t="s">
        <v>206</v>
      </c>
      <c r="PV568" s="111" t="s">
        <v>206</v>
      </c>
      <c r="PW568" s="111" t="s">
        <v>206</v>
      </c>
      <c r="PX568" s="111" t="s">
        <v>206</v>
      </c>
      <c r="PY568" s="111" t="s">
        <v>206</v>
      </c>
      <c r="PZ568" s="111" t="s">
        <v>206</v>
      </c>
      <c r="QA568" s="111" t="s">
        <v>206</v>
      </c>
      <c r="QB568" s="111" t="s">
        <v>206</v>
      </c>
      <c r="QC568" s="111" t="s">
        <v>206</v>
      </c>
      <c r="QD568" s="111" t="s">
        <v>206</v>
      </c>
      <c r="QE568" s="69">
        <f>9347400+1150600</f>
        <v>10498000</v>
      </c>
      <c r="QF568" s="69">
        <v>9726700</v>
      </c>
      <c r="QG568" s="69">
        <v>9726700</v>
      </c>
      <c r="QH568" s="69">
        <v>6667916</v>
      </c>
      <c r="QI568" s="69">
        <v>6924186</v>
      </c>
      <c r="QJ568" s="69">
        <v>6924186</v>
      </c>
      <c r="QK568" s="111" t="s">
        <v>206</v>
      </c>
      <c r="QL568" s="111" t="s">
        <v>206</v>
      </c>
      <c r="QM568" s="111" t="s">
        <v>206</v>
      </c>
      <c r="QN568" s="111" t="s">
        <v>206</v>
      </c>
      <c r="QO568" s="111" t="s">
        <v>206</v>
      </c>
      <c r="QP568" s="111" t="s">
        <v>206</v>
      </c>
      <c r="QQ568" s="111" t="s">
        <v>206</v>
      </c>
      <c r="QR568" s="111" t="s">
        <v>206</v>
      </c>
      <c r="QS568" s="111" t="s">
        <v>206</v>
      </c>
      <c r="QT568" s="111" t="s">
        <v>206</v>
      </c>
      <c r="QU568" s="111" t="s">
        <v>206</v>
      </c>
      <c r="QV568" s="111" t="s">
        <v>206</v>
      </c>
      <c r="QW568" s="111" t="s">
        <v>206</v>
      </c>
      <c r="QX568" s="111" t="s">
        <v>206</v>
      </c>
      <c r="QY568" s="111" t="s">
        <v>206</v>
      </c>
      <c r="QZ568" s="69">
        <f>12932600-46300+676100</f>
        <v>13562400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111" t="s">
        <v>206</v>
      </c>
      <c r="RG568" s="111" t="s">
        <v>206</v>
      </c>
      <c r="RH568" s="111" t="s">
        <v>206</v>
      </c>
      <c r="RI568" s="111" t="s">
        <v>206</v>
      </c>
      <c r="RJ568" s="111" t="s">
        <v>206</v>
      </c>
      <c r="RK568" s="111" t="s">
        <v>206</v>
      </c>
      <c r="RL568" s="111" t="s">
        <v>206</v>
      </c>
      <c r="RM568" s="111" t="s">
        <v>206</v>
      </c>
      <c r="RN568" s="111" t="s">
        <v>206</v>
      </c>
      <c r="RO568" s="111" t="s">
        <v>206</v>
      </c>
      <c r="RP568" s="111" t="s">
        <v>206</v>
      </c>
      <c r="RQ568" s="111" t="s">
        <v>206</v>
      </c>
      <c r="RR568" s="111" t="s">
        <v>206</v>
      </c>
      <c r="RS568" s="111" t="s">
        <v>206</v>
      </c>
      <c r="RT568" s="111" t="s">
        <v>206</v>
      </c>
      <c r="RU568" s="69">
        <f>19972500-324200+1541100</f>
        <v>21189400</v>
      </c>
      <c r="RV568" s="69">
        <v>20782600</v>
      </c>
      <c r="RW568" s="69">
        <v>20782600</v>
      </c>
      <c r="RX568" s="69">
        <v>9321133</v>
      </c>
      <c r="RY568" s="69">
        <v>9647853</v>
      </c>
      <c r="RZ568" s="69">
        <v>9647853</v>
      </c>
      <c r="SA568" s="111" t="s">
        <v>206</v>
      </c>
      <c r="SB568" s="111" t="s">
        <v>206</v>
      </c>
      <c r="SC568" s="111" t="s">
        <v>206</v>
      </c>
      <c r="SD568" s="111" t="s">
        <v>206</v>
      </c>
      <c r="SE568" s="111" t="s">
        <v>206</v>
      </c>
      <c r="SF568" s="111" t="s">
        <v>206</v>
      </c>
      <c r="SG568" s="111" t="s">
        <v>206</v>
      </c>
      <c r="SH568" s="111" t="s">
        <v>206</v>
      </c>
      <c r="SI568" s="111" t="s">
        <v>206</v>
      </c>
      <c r="SJ568" s="111" t="s">
        <v>206</v>
      </c>
      <c r="SK568" s="111" t="s">
        <v>206</v>
      </c>
      <c r="SL568" s="111" t="s">
        <v>206</v>
      </c>
      <c r="SM568" s="111" t="s">
        <v>206</v>
      </c>
      <c r="SN568" s="111" t="s">
        <v>206</v>
      </c>
      <c r="SO568" s="111" t="s">
        <v>206</v>
      </c>
      <c r="SP568" s="69">
        <f>15601500-46300+1387700</f>
        <v>16942900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111" t="s">
        <v>206</v>
      </c>
      <c r="SW568" s="111" t="s">
        <v>206</v>
      </c>
      <c r="SX568" s="111" t="s">
        <v>206</v>
      </c>
      <c r="SY568" s="111" t="s">
        <v>206</v>
      </c>
      <c r="SZ568" s="111" t="s">
        <v>206</v>
      </c>
      <c r="TA568" s="111" t="s">
        <v>206</v>
      </c>
      <c r="TB568" s="111" t="s">
        <v>206</v>
      </c>
      <c r="TC568" s="111" t="s">
        <v>206</v>
      </c>
      <c r="TD568" s="111" t="s">
        <v>206</v>
      </c>
      <c r="TE568" s="111" t="s">
        <v>206</v>
      </c>
      <c r="TF568" s="111" t="s">
        <v>206</v>
      </c>
      <c r="TG568" s="111" t="s">
        <v>206</v>
      </c>
      <c r="TH568" s="111" t="s">
        <v>206</v>
      </c>
      <c r="TI568" s="111" t="s">
        <v>206</v>
      </c>
      <c r="TJ568" s="111" t="s">
        <v>206</v>
      </c>
      <c r="TK568" s="69">
        <f>5682100-46300+287600</f>
        <v>5923400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111" t="s">
        <v>206</v>
      </c>
      <c r="TR568" s="111" t="s">
        <v>206</v>
      </c>
      <c r="TS568" s="111" t="s">
        <v>206</v>
      </c>
      <c r="TT568" s="111" t="s">
        <v>206</v>
      </c>
      <c r="TU568" s="111" t="s">
        <v>206</v>
      </c>
      <c r="TV568" s="111" t="s">
        <v>206</v>
      </c>
      <c r="TW568" s="111" t="s">
        <v>206</v>
      </c>
      <c r="TX568" s="111" t="s">
        <v>206</v>
      </c>
      <c r="TY568" s="111" t="s">
        <v>206</v>
      </c>
      <c r="TZ568" s="111" t="s">
        <v>206</v>
      </c>
      <c r="UA568" s="111" t="s">
        <v>206</v>
      </c>
      <c r="UB568" s="111" t="s">
        <v>206</v>
      </c>
      <c r="UC568" s="111" t="s">
        <v>206</v>
      </c>
      <c r="UD568" s="111" t="s">
        <v>206</v>
      </c>
      <c r="UE568" s="111" t="s">
        <v>206</v>
      </c>
      <c r="UF568" s="69">
        <f>6623100+4865986.27-46300-231600+922700</f>
        <v>12133886.27</v>
      </c>
      <c r="UG568" s="69">
        <f>6891800+8740800</f>
        <v>15632600</v>
      </c>
      <c r="UH568" s="69">
        <f>6891800+8740800</f>
        <v>15632600</v>
      </c>
      <c r="UI568" s="69">
        <f>4343660+3134302.55</f>
        <v>7477962.5499999998</v>
      </c>
      <c r="UJ568" s="69">
        <f>4504530+5762355-2000000</f>
        <v>8266885</v>
      </c>
      <c r="UK568" s="69">
        <f>4504530+5762355-2000000</f>
        <v>8266885</v>
      </c>
      <c r="UL568" s="111" t="s">
        <v>206</v>
      </c>
      <c r="UM568" s="111" t="s">
        <v>206</v>
      </c>
      <c r="UN568" s="111" t="s">
        <v>206</v>
      </c>
      <c r="UO568" s="111" t="s">
        <v>206</v>
      </c>
      <c r="UP568" s="111" t="s">
        <v>206</v>
      </c>
      <c r="UQ568" s="111" t="s">
        <v>206</v>
      </c>
      <c r="UR568" s="111" t="s">
        <v>206</v>
      </c>
      <c r="US568" s="111" t="s">
        <v>206</v>
      </c>
      <c r="UT568" s="111" t="s">
        <v>206</v>
      </c>
      <c r="UU568" s="111" t="s">
        <v>206</v>
      </c>
      <c r="UV568" s="111" t="s">
        <v>206</v>
      </c>
      <c r="UW568" s="111" t="s">
        <v>206</v>
      </c>
      <c r="UX568" s="111" t="s">
        <v>206</v>
      </c>
      <c r="UY568" s="111" t="s">
        <v>206</v>
      </c>
      <c r="UZ568" s="111" t="s">
        <v>206</v>
      </c>
      <c r="VA568" s="69">
        <f>18329700-138900+403700</f>
        <v>18594500</v>
      </c>
      <c r="VB568" s="69">
        <v>19074600</v>
      </c>
      <c r="VC568" s="69">
        <v>19074600</v>
      </c>
      <c r="VD568" s="69">
        <v>10154729</v>
      </c>
      <c r="VE568" s="69">
        <f>10516417-2000000</f>
        <v>8516417</v>
      </c>
      <c r="VF568" s="69">
        <f>10516417-2000000</f>
        <v>8516417</v>
      </c>
      <c r="VG568" s="111" t="s">
        <v>206</v>
      </c>
      <c r="VH568" s="111" t="s">
        <v>206</v>
      </c>
      <c r="VI568" s="111" t="s">
        <v>206</v>
      </c>
      <c r="VJ568" s="111" t="s">
        <v>206</v>
      </c>
      <c r="VK568" s="111" t="s">
        <v>206</v>
      </c>
      <c r="VL568" s="111" t="s">
        <v>206</v>
      </c>
      <c r="VM568" s="111" t="s">
        <v>206</v>
      </c>
      <c r="VN568" s="111" t="s">
        <v>206</v>
      </c>
      <c r="VO568" s="111" t="s">
        <v>206</v>
      </c>
      <c r="VP568" s="111" t="s">
        <v>206</v>
      </c>
      <c r="VQ568" s="111" t="s">
        <v>206</v>
      </c>
      <c r="VR568" s="111" t="s">
        <v>206</v>
      </c>
      <c r="VS568" s="111" t="s">
        <v>206</v>
      </c>
      <c r="VT568" s="111" t="s">
        <v>206</v>
      </c>
      <c r="VU568" s="111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111" t="s">
        <v>206</v>
      </c>
      <c r="WC568" s="111" t="s">
        <v>206</v>
      </c>
      <c r="WD568" s="111" t="s">
        <v>206</v>
      </c>
      <c r="WE568" s="111" t="s">
        <v>206</v>
      </c>
      <c r="WF568" s="111" t="s">
        <v>206</v>
      </c>
      <c r="WG568" s="111" t="s">
        <v>206</v>
      </c>
      <c r="WH568" s="111" t="s">
        <v>206</v>
      </c>
      <c r="WI568" s="111" t="s">
        <v>206</v>
      </c>
      <c r="WJ568" s="111" t="s">
        <v>206</v>
      </c>
      <c r="WK568" s="111" t="s">
        <v>206</v>
      </c>
      <c r="WL568" s="111" t="s">
        <v>206</v>
      </c>
      <c r="WM568" s="111" t="s">
        <v>206</v>
      </c>
      <c r="WN568" s="111" t="s">
        <v>206</v>
      </c>
      <c r="WO568" s="111" t="s">
        <v>206</v>
      </c>
      <c r="WP568" s="111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111" t="s">
        <v>206</v>
      </c>
      <c r="WX568" s="111" t="s">
        <v>206</v>
      </c>
      <c r="WY568" s="111" t="s">
        <v>206</v>
      </c>
      <c r="WZ568" s="111" t="s">
        <v>206</v>
      </c>
      <c r="XA568" s="111" t="s">
        <v>206</v>
      </c>
      <c r="XB568" s="111" t="s">
        <v>206</v>
      </c>
      <c r="XC568" s="111" t="s">
        <v>206</v>
      </c>
      <c r="XD568" s="111" t="s">
        <v>206</v>
      </c>
      <c r="XE568" s="111" t="s">
        <v>206</v>
      </c>
      <c r="XF568" s="111" t="s">
        <v>206</v>
      </c>
      <c r="XG568" s="111" t="s">
        <v>206</v>
      </c>
      <c r="XH568" s="111" t="s">
        <v>206</v>
      </c>
      <c r="XI568" s="111" t="s">
        <v>206</v>
      </c>
      <c r="XJ568" s="111" t="s">
        <v>206</v>
      </c>
      <c r="XK568" s="111" t="s">
        <v>206</v>
      </c>
      <c r="XL568" s="69">
        <f>18657400-46300+1286500</f>
        <v>19897600</v>
      </c>
      <c r="XM568" s="69">
        <v>19415300</v>
      </c>
      <c r="XN568" s="69">
        <v>19415300</v>
      </c>
      <c r="XO568" s="69">
        <v>8520030</v>
      </c>
      <c r="XP568" s="69">
        <v>8827433</v>
      </c>
      <c r="XQ568" s="69">
        <v>8827433</v>
      </c>
      <c r="XR568" s="111" t="s">
        <v>206</v>
      </c>
      <c r="XS568" s="111" t="s">
        <v>206</v>
      </c>
      <c r="XT568" s="111" t="s">
        <v>206</v>
      </c>
      <c r="XU568" s="111" t="s">
        <v>206</v>
      </c>
      <c r="XV568" s="111" t="s">
        <v>206</v>
      </c>
      <c r="XW568" s="111" t="s">
        <v>206</v>
      </c>
      <c r="XX568" s="111" t="s">
        <v>206</v>
      </c>
      <c r="XY568" s="111" t="s">
        <v>206</v>
      </c>
      <c r="XZ568" s="111" t="s">
        <v>206</v>
      </c>
      <c r="YA568" s="111" t="s">
        <v>206</v>
      </c>
      <c r="YB568" s="111" t="s">
        <v>206</v>
      </c>
      <c r="YC568" s="111" t="s">
        <v>206</v>
      </c>
      <c r="YD568" s="111" t="s">
        <v>206</v>
      </c>
      <c r="YE568" s="111" t="s">
        <v>206</v>
      </c>
      <c r="YF568" s="111" t="s">
        <v>206</v>
      </c>
      <c r="YG568" s="69">
        <f>15409900-509500+1723000</f>
        <v>16623400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111" t="s">
        <v>206</v>
      </c>
      <c r="YN568" s="111" t="s">
        <v>206</v>
      </c>
      <c r="YO568" s="111" t="s">
        <v>206</v>
      </c>
      <c r="YP568" s="111" t="s">
        <v>206</v>
      </c>
      <c r="YQ568" s="111" t="s">
        <v>206</v>
      </c>
      <c r="YR568" s="111" t="s">
        <v>206</v>
      </c>
      <c r="YS568" s="111" t="s">
        <v>206</v>
      </c>
      <c r="YT568" s="111" t="s">
        <v>206</v>
      </c>
      <c r="YU568" s="111" t="s">
        <v>206</v>
      </c>
      <c r="YV568" s="111" t="s">
        <v>206</v>
      </c>
      <c r="YW568" s="111" t="s">
        <v>206</v>
      </c>
      <c r="YX568" s="111" t="s">
        <v>206</v>
      </c>
      <c r="YY568" s="111" t="s">
        <v>206</v>
      </c>
      <c r="YZ568" s="111" t="s">
        <v>206</v>
      </c>
      <c r="ZA568" s="111" t="s">
        <v>206</v>
      </c>
      <c r="ZB568" s="69">
        <f>10823000-370500+1198900</f>
        <v>11651400</v>
      </c>
      <c r="ZC568" s="69">
        <v>11262100</v>
      </c>
      <c r="ZD568" s="69">
        <v>11262100</v>
      </c>
      <c r="ZE568" s="69">
        <v>5755254</v>
      </c>
      <c r="ZF568" s="69">
        <v>5963517</v>
      </c>
      <c r="ZG568" s="69">
        <v>5963517</v>
      </c>
      <c r="ZH568" s="111" t="s">
        <v>206</v>
      </c>
      <c r="ZI568" s="111" t="s">
        <v>206</v>
      </c>
      <c r="ZJ568" s="111" t="s">
        <v>206</v>
      </c>
      <c r="ZK568" s="111" t="s">
        <v>206</v>
      </c>
      <c r="ZL568" s="111" t="s">
        <v>206</v>
      </c>
      <c r="ZM568" s="111" t="s">
        <v>206</v>
      </c>
      <c r="ZN568" s="111" t="s">
        <v>206</v>
      </c>
      <c r="ZO568" s="111" t="s">
        <v>206</v>
      </c>
      <c r="ZP568" s="111" t="s">
        <v>206</v>
      </c>
      <c r="ZQ568" s="111" t="s">
        <v>206</v>
      </c>
      <c r="ZR568" s="111" t="s">
        <v>206</v>
      </c>
      <c r="ZS568" s="111" t="s">
        <v>206</v>
      </c>
      <c r="ZT568" s="111" t="s">
        <v>206</v>
      </c>
      <c r="ZU568" s="111" t="s">
        <v>206</v>
      </c>
      <c r="ZV568" s="111" t="s">
        <v>206</v>
      </c>
      <c r="ZW568" s="69">
        <f>7218900-185300+2766500</f>
        <v>9800100</v>
      </c>
      <c r="ZX568" s="69">
        <v>7511800</v>
      </c>
      <c r="ZY568" s="69">
        <v>7511800</v>
      </c>
      <c r="ZZ568" s="69">
        <v>4643573</v>
      </c>
      <c r="AAA568" s="69">
        <v>4805850</v>
      </c>
      <c r="AAB568" s="69">
        <v>4805850</v>
      </c>
      <c r="AAC568" s="111" t="s">
        <v>206</v>
      </c>
      <c r="AAD568" s="111" t="s">
        <v>206</v>
      </c>
      <c r="AAE568" s="111" t="s">
        <v>206</v>
      </c>
      <c r="AAF568" s="111" t="s">
        <v>206</v>
      </c>
      <c r="AAG568" s="111" t="s">
        <v>206</v>
      </c>
      <c r="AAH568" s="111" t="s">
        <v>206</v>
      </c>
      <c r="AAI568" s="111" t="s">
        <v>206</v>
      </c>
      <c r="AAJ568" s="111" t="s">
        <v>206</v>
      </c>
      <c r="AAK568" s="111" t="s">
        <v>206</v>
      </c>
      <c r="AAL568" s="111" t="s">
        <v>206</v>
      </c>
      <c r="AAM568" s="111" t="s">
        <v>206</v>
      </c>
      <c r="AAN568" s="111" t="s">
        <v>206</v>
      </c>
      <c r="AAO568" s="111" t="s">
        <v>206</v>
      </c>
      <c r="AAP568" s="111" t="s">
        <v>206</v>
      </c>
      <c r="AAQ568" s="111" t="s">
        <v>206</v>
      </c>
      <c r="AAR568" s="69">
        <f>7046300+49800</f>
        <v>7096100</v>
      </c>
      <c r="AAS568" s="69">
        <v>7332100</v>
      </c>
      <c r="AAT568" s="69">
        <v>7332100</v>
      </c>
      <c r="AAU568" s="69">
        <v>4136388</v>
      </c>
      <c r="AAV568" s="69">
        <v>4292242</v>
      </c>
      <c r="AAW568" s="69">
        <v>4292242</v>
      </c>
      <c r="AAX568" s="111" t="s">
        <v>206</v>
      </c>
      <c r="AAY568" s="111" t="s">
        <v>206</v>
      </c>
      <c r="AAZ568" s="111" t="s">
        <v>206</v>
      </c>
      <c r="ABA568" s="111" t="s">
        <v>206</v>
      </c>
      <c r="ABB568" s="111" t="s">
        <v>206</v>
      </c>
      <c r="ABC568" s="111" t="s">
        <v>206</v>
      </c>
      <c r="ABD568" s="111" t="s">
        <v>206</v>
      </c>
      <c r="ABE568" s="111" t="s">
        <v>206</v>
      </c>
      <c r="ABF568" s="111" t="s">
        <v>206</v>
      </c>
      <c r="ABG568" s="111" t="s">
        <v>206</v>
      </c>
      <c r="ABH568" s="111" t="s">
        <v>206</v>
      </c>
      <c r="ABI568" s="111" t="s">
        <v>206</v>
      </c>
      <c r="ABJ568" s="111" t="s">
        <v>206</v>
      </c>
      <c r="ABK568" s="111" t="s">
        <v>206</v>
      </c>
      <c r="ABL568" s="111" t="s">
        <v>206</v>
      </c>
      <c r="ABM568" s="69">
        <f>19964900-46300+1202300</f>
        <v>21120900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111" t="s">
        <v>206</v>
      </c>
      <c r="ABT568" s="111" t="s">
        <v>206</v>
      </c>
      <c r="ABU568" s="111" t="s">
        <v>206</v>
      </c>
      <c r="ABV568" s="111" t="s">
        <v>206</v>
      </c>
      <c r="ABW568" s="111" t="s">
        <v>206</v>
      </c>
      <c r="ABX568" s="111" t="s">
        <v>206</v>
      </c>
      <c r="ABY568" s="111" t="s">
        <v>206</v>
      </c>
      <c r="ABZ568" s="111" t="s">
        <v>206</v>
      </c>
      <c r="ACA568" s="111" t="s">
        <v>206</v>
      </c>
      <c r="ACB568" s="111" t="s">
        <v>206</v>
      </c>
      <c r="ACC568" s="111" t="s">
        <v>206</v>
      </c>
      <c r="ACD568" s="111" t="s">
        <v>206</v>
      </c>
      <c r="ACE568" s="111" t="s">
        <v>206</v>
      </c>
      <c r="ACF568" s="111" t="s">
        <v>206</v>
      </c>
      <c r="ACG568" s="111" t="s">
        <v>206</v>
      </c>
      <c r="ACH568" s="69">
        <f>18386600-669800-1917000</f>
        <v>15799800</v>
      </c>
      <c r="ACI568" s="69">
        <v>19137900</v>
      </c>
      <c r="ACJ568" s="69">
        <v>19137900</v>
      </c>
      <c r="ACK568" s="69">
        <v>3818267</v>
      </c>
      <c r="ACL568" s="69">
        <v>3962367</v>
      </c>
      <c r="ACM568" s="69">
        <v>3962367</v>
      </c>
      <c r="ACN568" s="111" t="s">
        <v>206</v>
      </c>
      <c r="ACO568" s="111" t="s">
        <v>206</v>
      </c>
      <c r="ACP568" s="111" t="s">
        <v>206</v>
      </c>
      <c r="ACQ568" s="111" t="s">
        <v>206</v>
      </c>
      <c r="ACR568" s="111" t="s">
        <v>206</v>
      </c>
      <c r="ACS568" s="111" t="s">
        <v>206</v>
      </c>
      <c r="ACT568" s="111" t="s">
        <v>206</v>
      </c>
      <c r="ACU568" s="111" t="s">
        <v>206</v>
      </c>
      <c r="ACV568" s="111" t="s">
        <v>206</v>
      </c>
      <c r="ACW568" s="111" t="s">
        <v>206</v>
      </c>
      <c r="ACX568" s="111" t="s">
        <v>206</v>
      </c>
      <c r="ACY568" s="111" t="s">
        <v>206</v>
      </c>
      <c r="ACZ568" s="111" t="s">
        <v>206</v>
      </c>
      <c r="ADA568" s="111" t="s">
        <v>206</v>
      </c>
      <c r="ADB568" s="111" t="s">
        <v>206</v>
      </c>
      <c r="ADC568" s="69">
        <f>7454700+2129900</f>
        <v>9584600</v>
      </c>
      <c r="ADD568" s="69">
        <v>7757100</v>
      </c>
      <c r="ADE568" s="69">
        <v>7757100</v>
      </c>
      <c r="ADF568" s="69">
        <v>4379541</v>
      </c>
      <c r="ADG568" s="69">
        <v>4545958</v>
      </c>
      <c r="ADH568" s="69">
        <v>4545958</v>
      </c>
      <c r="ADI568" s="111" t="s">
        <v>206</v>
      </c>
      <c r="ADJ568" s="111" t="s">
        <v>206</v>
      </c>
      <c r="ADK568" s="111" t="s">
        <v>206</v>
      </c>
      <c r="ADL568" s="111" t="s">
        <v>206</v>
      </c>
      <c r="ADM568" s="111" t="s">
        <v>206</v>
      </c>
      <c r="ADN568" s="111" t="s">
        <v>206</v>
      </c>
      <c r="ADO568" s="111" t="s">
        <v>206</v>
      </c>
      <c r="ADP568" s="111" t="s">
        <v>206</v>
      </c>
      <c r="ADQ568" s="111" t="s">
        <v>206</v>
      </c>
      <c r="ADR568" s="111" t="s">
        <v>206</v>
      </c>
      <c r="ADS568" s="111" t="s">
        <v>206</v>
      </c>
      <c r="ADT568" s="111" t="s">
        <v>206</v>
      </c>
      <c r="ADU568" s="111" t="s">
        <v>206</v>
      </c>
      <c r="ADV568" s="111" t="s">
        <v>206</v>
      </c>
      <c r="ADW568" s="111" t="s">
        <v>206</v>
      </c>
      <c r="ADX568" s="69">
        <f>16145600-92600+4013800+2317800</f>
        <v>22384600</v>
      </c>
      <c r="ADY568" s="69">
        <f>16800600+7551200</f>
        <v>24351800</v>
      </c>
      <c r="ADZ568" s="69">
        <f>16800600+7551200</f>
        <v>24351800</v>
      </c>
      <c r="AEA568" s="69">
        <f>6208767+2342514.27</f>
        <v>8551281.2699999996</v>
      </c>
      <c r="AEB568" s="69">
        <f>6454303+4341717</f>
        <v>10796020</v>
      </c>
      <c r="AEC568" s="69">
        <f>6454303+4341717</f>
        <v>10796020</v>
      </c>
      <c r="AED568" s="111" t="s">
        <v>206</v>
      </c>
      <c r="AEE568" s="111" t="s">
        <v>206</v>
      </c>
      <c r="AEF568" s="111" t="s">
        <v>206</v>
      </c>
      <c r="AEG568" s="111" t="s">
        <v>206</v>
      </c>
      <c r="AEH568" s="111" t="s">
        <v>206</v>
      </c>
      <c r="AEI568" s="111" t="s">
        <v>206</v>
      </c>
      <c r="AEJ568" s="111" t="s">
        <v>206</v>
      </c>
      <c r="AEK568" s="111" t="s">
        <v>206</v>
      </c>
      <c r="AEL568" s="111" t="s">
        <v>206</v>
      </c>
      <c r="AEM568" s="111" t="s">
        <v>206</v>
      </c>
      <c r="AEN568" s="111" t="s">
        <v>206</v>
      </c>
      <c r="AEO568" s="111" t="s">
        <v>206</v>
      </c>
      <c r="AEP568" s="111" t="s">
        <v>206</v>
      </c>
      <c r="AEQ568" s="111" t="s">
        <v>206</v>
      </c>
      <c r="AER568" s="111" t="s">
        <v>206</v>
      </c>
      <c r="AES568" s="69">
        <f>12674000+431600</f>
        <v>13105600</v>
      </c>
      <c r="AET568" s="69">
        <v>13190000</v>
      </c>
      <c r="AEU568" s="69">
        <v>13190000</v>
      </c>
      <c r="AEV568" s="69">
        <v>4638011</v>
      </c>
      <c r="AEW568" s="69">
        <v>4805178</v>
      </c>
      <c r="AEX568" s="69">
        <v>4805178</v>
      </c>
      <c r="AEY568" s="111" t="s">
        <v>206</v>
      </c>
      <c r="AEZ568" s="111" t="s">
        <v>206</v>
      </c>
      <c r="AFA568" s="111" t="s">
        <v>206</v>
      </c>
      <c r="AFB568" s="111" t="s">
        <v>206</v>
      </c>
      <c r="AFC568" s="111" t="s">
        <v>206</v>
      </c>
      <c r="AFD568" s="111" t="s">
        <v>206</v>
      </c>
      <c r="AFE568" s="111" t="s">
        <v>206</v>
      </c>
      <c r="AFF568" s="111" t="s">
        <v>206</v>
      </c>
      <c r="AFG568" s="111" t="s">
        <v>206</v>
      </c>
      <c r="AFH568" s="111" t="s">
        <v>206</v>
      </c>
      <c r="AFI568" s="111" t="s">
        <v>206</v>
      </c>
      <c r="AFJ568" s="111" t="s">
        <v>206</v>
      </c>
      <c r="AFK568" s="111" t="s">
        <v>206</v>
      </c>
      <c r="AFL568" s="111" t="s">
        <v>206</v>
      </c>
      <c r="AFM568" s="111" t="s">
        <v>206</v>
      </c>
      <c r="AFN568" s="69">
        <f>6530400+311000</f>
        <v>6841400</v>
      </c>
      <c r="AFO568" s="69">
        <v>6795200</v>
      </c>
      <c r="AFP568" s="69">
        <v>6795200</v>
      </c>
      <c r="AFQ568" s="69">
        <v>3458810</v>
      </c>
      <c r="AFR568" s="69">
        <v>3601553</v>
      </c>
      <c r="AFS568" s="69">
        <v>3601553</v>
      </c>
      <c r="AFT568" s="111" t="s">
        <v>206</v>
      </c>
      <c r="AFU568" s="111" t="s">
        <v>206</v>
      </c>
      <c r="AFV568" s="111" t="s">
        <v>206</v>
      </c>
      <c r="AFW568" s="111" t="s">
        <v>206</v>
      </c>
      <c r="AFX568" s="111" t="s">
        <v>206</v>
      </c>
      <c r="AFY568" s="111" t="s">
        <v>206</v>
      </c>
      <c r="AFZ568" s="111" t="s">
        <v>206</v>
      </c>
      <c r="AGA568" s="111" t="s">
        <v>206</v>
      </c>
      <c r="AGB568" s="111" t="s">
        <v>206</v>
      </c>
      <c r="AGC568" s="111" t="s">
        <v>206</v>
      </c>
      <c r="AGD568" s="111" t="s">
        <v>206</v>
      </c>
      <c r="AGE568" s="111" t="s">
        <v>206</v>
      </c>
      <c r="AGF568" s="111" t="s">
        <v>206</v>
      </c>
      <c r="AGG568" s="111" t="s">
        <v>206</v>
      </c>
      <c r="AGH568" s="111" t="s">
        <v>206</v>
      </c>
      <c r="AGI568" s="69">
        <f>10894700-46300+300800</f>
        <v>11149200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111" t="s">
        <v>206</v>
      </c>
      <c r="AGP568" s="111" t="s">
        <v>206</v>
      </c>
      <c r="AGQ568" s="111" t="s">
        <v>206</v>
      </c>
      <c r="AGR568" s="111" t="s">
        <v>206</v>
      </c>
      <c r="AGS568" s="111" t="s">
        <v>206</v>
      </c>
      <c r="AGT568" s="111" t="s">
        <v>206</v>
      </c>
      <c r="AGU568" s="111" t="s">
        <v>206</v>
      </c>
      <c r="AGV568" s="111" t="s">
        <v>206</v>
      </c>
      <c r="AGW568" s="111" t="s">
        <v>206</v>
      </c>
      <c r="AGX568" s="111" t="s">
        <v>206</v>
      </c>
      <c r="AGY568" s="111" t="s">
        <v>206</v>
      </c>
      <c r="AGZ568" s="111" t="s">
        <v>206</v>
      </c>
      <c r="AHA568" s="111" t="s">
        <v>206</v>
      </c>
      <c r="AHB568" s="111" t="s">
        <v>206</v>
      </c>
      <c r="AHC568" s="111" t="s">
        <v>206</v>
      </c>
      <c r="AHD568" s="69">
        <f>2917800-46300+598100</f>
        <v>3469600</v>
      </c>
      <c r="AHE568" s="69">
        <v>3036200</v>
      </c>
      <c r="AHF568" s="69">
        <v>3036200</v>
      </c>
      <c r="AHG568" s="69">
        <v>2765958</v>
      </c>
      <c r="AHH568" s="69">
        <v>2871720</v>
      </c>
      <c r="AHI568" s="69">
        <v>2871720</v>
      </c>
      <c r="AHJ568" s="111" t="s">
        <v>206</v>
      </c>
      <c r="AHK568" s="111" t="s">
        <v>206</v>
      </c>
      <c r="AHL568" s="111" t="s">
        <v>206</v>
      </c>
      <c r="AHM568" s="111" t="s">
        <v>206</v>
      </c>
      <c r="AHN568" s="111" t="s">
        <v>206</v>
      </c>
      <c r="AHO568" s="111" t="s">
        <v>206</v>
      </c>
      <c r="AHP568" s="111" t="s">
        <v>206</v>
      </c>
      <c r="AHQ568" s="111" t="s">
        <v>206</v>
      </c>
      <c r="AHR568" s="111" t="s">
        <v>206</v>
      </c>
      <c r="AHS568" s="111" t="s">
        <v>206</v>
      </c>
      <c r="AHT568" s="111" t="s">
        <v>206</v>
      </c>
      <c r="AHU568" s="111" t="s">
        <v>206</v>
      </c>
      <c r="AHV568" s="111" t="s">
        <v>206</v>
      </c>
      <c r="AHW568" s="111" t="s">
        <v>206</v>
      </c>
      <c r="AHX568" s="111" t="s">
        <v>206</v>
      </c>
      <c r="AHY568" s="69">
        <f>7871600-185300+483900</f>
        <v>8170200</v>
      </c>
      <c r="AHZ568" s="69">
        <v>8191100</v>
      </c>
      <c r="AIA568" s="69">
        <v>8191100</v>
      </c>
      <c r="AIB568" s="69">
        <v>4038200</v>
      </c>
      <c r="AIC568" s="69">
        <v>4189143</v>
      </c>
      <c r="AID568" s="69">
        <v>4189143</v>
      </c>
      <c r="AIE568" s="111" t="s">
        <v>206</v>
      </c>
      <c r="AIF568" s="111" t="s">
        <v>206</v>
      </c>
      <c r="AIG568" s="111" t="s">
        <v>206</v>
      </c>
      <c r="AIH568" s="111" t="s">
        <v>206</v>
      </c>
      <c r="AII568" s="111" t="s">
        <v>206</v>
      </c>
      <c r="AIJ568" s="111" t="s">
        <v>206</v>
      </c>
      <c r="AIK568" s="111" t="s">
        <v>206</v>
      </c>
      <c r="AIL568" s="111" t="s">
        <v>206</v>
      </c>
      <c r="AIM568" s="111" t="s">
        <v>206</v>
      </c>
      <c r="AIN568" s="111" t="s">
        <v>206</v>
      </c>
      <c r="AIO568" s="111" t="s">
        <v>206</v>
      </c>
      <c r="AIP568" s="111" t="s">
        <v>206</v>
      </c>
      <c r="AIQ568" s="111" t="s">
        <v>206</v>
      </c>
      <c r="AIR568" s="111" t="s">
        <v>206</v>
      </c>
      <c r="AIS568" s="111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111" t="s">
        <v>206</v>
      </c>
      <c r="AJA568" s="111" t="s">
        <v>206</v>
      </c>
      <c r="AJB568" s="111" t="s">
        <v>206</v>
      </c>
      <c r="AJC568" s="111" t="s">
        <v>206</v>
      </c>
      <c r="AJD568" s="111" t="s">
        <v>206</v>
      </c>
      <c r="AJE568" s="111" t="s">
        <v>206</v>
      </c>
      <c r="AJF568" s="111" t="s">
        <v>206</v>
      </c>
      <c r="AJG568" s="111" t="s">
        <v>206</v>
      </c>
      <c r="AJH568" s="111" t="s">
        <v>206</v>
      </c>
      <c r="AJI568" s="111" t="s">
        <v>206</v>
      </c>
      <c r="AJJ568" s="111" t="s">
        <v>206</v>
      </c>
      <c r="AJK568" s="111" t="s">
        <v>206</v>
      </c>
      <c r="AJL568" s="111" t="s">
        <v>206</v>
      </c>
      <c r="AJM568" s="111" t="s">
        <v>206</v>
      </c>
      <c r="AJN568" s="111" t="s">
        <v>206</v>
      </c>
      <c r="AJO568" s="69">
        <f>10673700-46300+668700</f>
        <v>11296100</v>
      </c>
      <c r="AJP568" s="69">
        <v>11106700</v>
      </c>
      <c r="AJQ568" s="69">
        <v>11106700</v>
      </c>
      <c r="AJR568" s="69">
        <v>5623488</v>
      </c>
      <c r="AJS568" s="69">
        <v>5843069</v>
      </c>
      <c r="AJT568" s="69">
        <v>5843069</v>
      </c>
      <c r="AJU568" s="111" t="s">
        <v>206</v>
      </c>
      <c r="AJV568" s="111" t="s">
        <v>206</v>
      </c>
      <c r="AJW568" s="111" t="s">
        <v>206</v>
      </c>
      <c r="AJX568" s="111" t="s">
        <v>206</v>
      </c>
      <c r="AJY568" s="111" t="s">
        <v>206</v>
      </c>
      <c r="AJZ568" s="111" t="s">
        <v>206</v>
      </c>
      <c r="AKA568" s="111" t="s">
        <v>206</v>
      </c>
      <c r="AKB568" s="111" t="s">
        <v>206</v>
      </c>
      <c r="AKC568" s="111" t="s">
        <v>206</v>
      </c>
      <c r="AKD568" s="111" t="s">
        <v>206</v>
      </c>
      <c r="AKE568" s="111" t="s">
        <v>206</v>
      </c>
      <c r="AKF568" s="111" t="s">
        <v>206</v>
      </c>
      <c r="AKG568" s="111" t="s">
        <v>206</v>
      </c>
      <c r="AKH568" s="111" t="s">
        <v>206</v>
      </c>
      <c r="AKI568" s="111" t="s">
        <v>206</v>
      </c>
      <c r="AKJ568" s="69">
        <f>7800000+346300</f>
        <v>8146300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111" t="s">
        <v>206</v>
      </c>
      <c r="AKQ568" s="111" t="s">
        <v>206</v>
      </c>
      <c r="AKR568" s="111" t="s">
        <v>206</v>
      </c>
      <c r="AKS568" s="111" t="s">
        <v>206</v>
      </c>
      <c r="AKT568" s="111" t="s">
        <v>206</v>
      </c>
      <c r="AKU568" s="111" t="s">
        <v>206</v>
      </c>
      <c r="AKV568" s="111" t="s">
        <v>206</v>
      </c>
      <c r="AKW568" s="111" t="s">
        <v>206</v>
      </c>
      <c r="AKX568" s="111" t="s">
        <v>206</v>
      </c>
      <c r="AKY568" s="111" t="s">
        <v>206</v>
      </c>
      <c r="AKZ568" s="111" t="s">
        <v>206</v>
      </c>
      <c r="ALA568" s="111" t="s">
        <v>206</v>
      </c>
      <c r="ALB568" s="111" t="s">
        <v>206</v>
      </c>
      <c r="ALC568" s="111" t="s">
        <v>206</v>
      </c>
      <c r="ALD568" s="111" t="s">
        <v>206</v>
      </c>
      <c r="ALE568" s="69">
        <f>8096800-370500+769500</f>
        <v>8495800</v>
      </c>
      <c r="ALF568" s="69">
        <v>8425300</v>
      </c>
      <c r="ALG568" s="69">
        <v>8425300</v>
      </c>
      <c r="ALH568" s="69">
        <v>4243937</v>
      </c>
      <c r="ALI568" s="69">
        <v>4404850</v>
      </c>
      <c r="ALJ568" s="69">
        <v>4404850</v>
      </c>
      <c r="ALK568" s="111" t="s">
        <v>206</v>
      </c>
      <c r="ALL568" s="111" t="s">
        <v>206</v>
      </c>
      <c r="ALM568" s="111" t="s">
        <v>206</v>
      </c>
      <c r="ALN568" s="111" t="s">
        <v>206</v>
      </c>
      <c r="ALO568" s="111" t="s">
        <v>206</v>
      </c>
      <c r="ALP568" s="111" t="s">
        <v>206</v>
      </c>
      <c r="ALQ568" s="111" t="s">
        <v>206</v>
      </c>
      <c r="ALR568" s="111" t="s">
        <v>206</v>
      </c>
      <c r="ALS568" s="111" t="s">
        <v>206</v>
      </c>
      <c r="ALT568" s="111" t="s">
        <v>206</v>
      </c>
      <c r="ALU568" s="111" t="s">
        <v>206</v>
      </c>
      <c r="ALV568" s="111" t="s">
        <v>206</v>
      </c>
      <c r="ALW568" s="111" t="s">
        <v>206</v>
      </c>
      <c r="ALX568" s="111" t="s">
        <v>206</v>
      </c>
      <c r="ALY568" s="111" t="s">
        <v>206</v>
      </c>
      <c r="ALZ568" s="69">
        <f>7117800-92600+480500</f>
        <v>7505700</v>
      </c>
      <c r="AMA568" s="69">
        <v>7406600</v>
      </c>
      <c r="AMB568" s="69">
        <v>7406600</v>
      </c>
      <c r="AMC568" s="69">
        <v>4439102</v>
      </c>
      <c r="AMD568" s="69">
        <v>4599760</v>
      </c>
      <c r="AME568" s="69">
        <v>4599760</v>
      </c>
      <c r="AMF568" s="111" t="s">
        <v>206</v>
      </c>
      <c r="AMG568" s="111" t="s">
        <v>206</v>
      </c>
      <c r="AMH568" s="111" t="s">
        <v>206</v>
      </c>
      <c r="AMI568" s="111" t="s">
        <v>206</v>
      </c>
      <c r="AMJ568" s="111" t="s">
        <v>206</v>
      </c>
      <c r="AMK568" s="111" t="s">
        <v>206</v>
      </c>
      <c r="AML568" s="111" t="s">
        <v>206</v>
      </c>
      <c r="AMM568" s="111" t="s">
        <v>206</v>
      </c>
      <c r="AMN568" s="111" t="s">
        <v>206</v>
      </c>
      <c r="AMO568" s="111" t="s">
        <v>206</v>
      </c>
      <c r="AMP568" s="111" t="s">
        <v>206</v>
      </c>
      <c r="AMQ568" s="111" t="s">
        <v>206</v>
      </c>
      <c r="AMR568" s="111" t="s">
        <v>206</v>
      </c>
      <c r="AMS568" s="111" t="s">
        <v>206</v>
      </c>
      <c r="AMT568" s="111" t="s">
        <v>206</v>
      </c>
      <c r="AMU568" s="69">
        <f>18995800+819500</f>
        <v>19815300</v>
      </c>
      <c r="AMV568" s="69">
        <v>19767700</v>
      </c>
      <c r="AMW568" s="69">
        <v>19767700</v>
      </c>
      <c r="AMX568" s="69">
        <v>9107923</v>
      </c>
      <c r="AMY568" s="69">
        <v>9437964</v>
      </c>
      <c r="AMZ568" s="69">
        <v>9437964</v>
      </c>
      <c r="ANA568" s="111" t="s">
        <v>206</v>
      </c>
      <c r="ANB568" s="111" t="s">
        <v>206</v>
      </c>
      <c r="ANC568" s="111" t="s">
        <v>206</v>
      </c>
      <c r="AND568" s="111" t="s">
        <v>206</v>
      </c>
      <c r="ANE568" s="111" t="s">
        <v>206</v>
      </c>
      <c r="ANF568" s="111" t="s">
        <v>206</v>
      </c>
      <c r="ANG568" s="111" t="s">
        <v>206</v>
      </c>
      <c r="ANH568" s="111" t="s">
        <v>206</v>
      </c>
      <c r="ANI568" s="111" t="s">
        <v>206</v>
      </c>
      <c r="ANJ568" s="111" t="s">
        <v>206</v>
      </c>
      <c r="ANK568" s="111" t="s">
        <v>206</v>
      </c>
      <c r="ANL568" s="111" t="s">
        <v>206</v>
      </c>
      <c r="ANM568" s="111" t="s">
        <v>206</v>
      </c>
      <c r="ANN568" s="111" t="s">
        <v>206</v>
      </c>
      <c r="ANO568" s="111" t="s">
        <v>206</v>
      </c>
      <c r="ANP568" s="69">
        <f>1220700-1220700</f>
        <v>0</v>
      </c>
      <c r="ANQ568" s="69">
        <v>0</v>
      </c>
      <c r="ANR568" s="69">
        <v>0</v>
      </c>
      <c r="ANS568" s="69">
        <v>1186829</v>
      </c>
      <c r="ANT568" s="69">
        <v>0</v>
      </c>
      <c r="ANU568" s="69">
        <v>0</v>
      </c>
      <c r="ANV568" s="111" t="s">
        <v>206</v>
      </c>
      <c r="ANW568" s="111" t="s">
        <v>206</v>
      </c>
      <c r="ANX568" s="111" t="s">
        <v>206</v>
      </c>
      <c r="ANY568" s="111" t="s">
        <v>206</v>
      </c>
      <c r="ANZ568" s="111" t="s">
        <v>206</v>
      </c>
      <c r="AOA568" s="111" t="s">
        <v>206</v>
      </c>
      <c r="AOB568" s="111" t="s">
        <v>206</v>
      </c>
      <c r="AOC568" s="111" t="s">
        <v>206</v>
      </c>
      <c r="AOD568" s="111" t="s">
        <v>206</v>
      </c>
      <c r="AOE568" s="111" t="s">
        <v>206</v>
      </c>
      <c r="AOF568" s="111" t="s">
        <v>206</v>
      </c>
      <c r="AOG568" s="111" t="s">
        <v>206</v>
      </c>
      <c r="AOH568" s="111" t="s">
        <v>206</v>
      </c>
      <c r="AOI568" s="111" t="s">
        <v>206</v>
      </c>
      <c r="AOJ568" s="111" t="s">
        <v>206</v>
      </c>
      <c r="AOK568" s="69">
        <f>16383000-92600+562000</f>
        <v>16852400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111" t="s">
        <v>206</v>
      </c>
      <c r="AOR568" s="111" t="s">
        <v>206</v>
      </c>
      <c r="AOS568" s="111" t="s">
        <v>206</v>
      </c>
      <c r="AOT568" s="111" t="s">
        <v>206</v>
      </c>
      <c r="AOU568" s="111" t="s">
        <v>206</v>
      </c>
      <c r="AOV568" s="111" t="s">
        <v>206</v>
      </c>
      <c r="AOW568" s="111" t="s">
        <v>206</v>
      </c>
      <c r="AOX568" s="111" t="s">
        <v>206</v>
      </c>
      <c r="AOY568" s="111" t="s">
        <v>206</v>
      </c>
      <c r="AOZ568" s="111" t="s">
        <v>206</v>
      </c>
      <c r="APA568" s="111" t="s">
        <v>206</v>
      </c>
      <c r="APB568" s="111" t="s">
        <v>206</v>
      </c>
      <c r="APC568" s="111" t="s">
        <v>206</v>
      </c>
      <c r="APD568" s="111" t="s">
        <v>206</v>
      </c>
      <c r="APE568" s="111" t="s">
        <v>206</v>
      </c>
      <c r="APF568" s="69">
        <f>14820600-277900+1388300</f>
        <v>15931000</v>
      </c>
      <c r="APG568" s="69">
        <v>15422000</v>
      </c>
      <c r="APH568" s="69">
        <v>15422000</v>
      </c>
      <c r="API568" s="69">
        <v>9438962</v>
      </c>
      <c r="APJ568" s="69">
        <v>9779336</v>
      </c>
      <c r="APK568" s="69">
        <v>9779336</v>
      </c>
      <c r="APL568" s="111" t="s">
        <v>206</v>
      </c>
      <c r="APM568" s="111" t="s">
        <v>206</v>
      </c>
      <c r="APN568" s="111" t="s">
        <v>206</v>
      </c>
      <c r="APO568" s="111" t="s">
        <v>206</v>
      </c>
      <c r="APP568" s="111" t="s">
        <v>206</v>
      </c>
      <c r="APQ568" s="111" t="s">
        <v>206</v>
      </c>
      <c r="APR568" s="111" t="s">
        <v>206</v>
      </c>
      <c r="APS568" s="111" t="s">
        <v>206</v>
      </c>
      <c r="APT568" s="111" t="s">
        <v>206</v>
      </c>
      <c r="APU568" s="111" t="s">
        <v>206</v>
      </c>
      <c r="APV568" s="111" t="s">
        <v>206</v>
      </c>
      <c r="APW568" s="111" t="s">
        <v>206</v>
      </c>
      <c r="APX568" s="111" t="s">
        <v>206</v>
      </c>
      <c r="APY568" s="111" t="s">
        <v>206</v>
      </c>
      <c r="APZ568" s="111" t="s">
        <v>206</v>
      </c>
      <c r="AQA568" s="69">
        <f>8225100+391000</f>
        <v>8616100</v>
      </c>
      <c r="AQB568" s="69">
        <v>8558800</v>
      </c>
      <c r="AQC568" s="69">
        <v>8558800</v>
      </c>
      <c r="AQD568" s="69">
        <v>4463799</v>
      </c>
      <c r="AQE568" s="69">
        <v>4628201</v>
      </c>
      <c r="AQF568" s="69">
        <v>4628201</v>
      </c>
      <c r="AQG568" s="111" t="s">
        <v>206</v>
      </c>
      <c r="AQH568" s="111" t="s">
        <v>206</v>
      </c>
      <c r="AQI568" s="111" t="s">
        <v>206</v>
      </c>
      <c r="AQJ568" s="111" t="s">
        <v>206</v>
      </c>
      <c r="AQK568" s="111" t="s">
        <v>206</v>
      </c>
      <c r="AQL568" s="111" t="s">
        <v>206</v>
      </c>
      <c r="AQM568" s="111" t="s">
        <v>206</v>
      </c>
      <c r="AQN568" s="111" t="s">
        <v>206</v>
      </c>
      <c r="AQO568" s="111" t="s">
        <v>206</v>
      </c>
      <c r="AQP568" s="111" t="s">
        <v>206</v>
      </c>
      <c r="AQQ568" s="111" t="s">
        <v>206</v>
      </c>
      <c r="AQR568" s="111" t="s">
        <v>206</v>
      </c>
      <c r="AQS568" s="111" t="s">
        <v>206</v>
      </c>
      <c r="AQT568" s="111" t="s">
        <v>206</v>
      </c>
      <c r="AQU568" s="111" t="s">
        <v>206</v>
      </c>
      <c r="AQV568" s="69">
        <f>16803300+353900</f>
        <v>17157200</v>
      </c>
      <c r="AQW568" s="69">
        <v>17486300</v>
      </c>
      <c r="AQX568" s="69">
        <v>17486300</v>
      </c>
      <c r="AQY568" s="69">
        <v>7127625</v>
      </c>
      <c r="AQZ568" s="69">
        <v>7402873</v>
      </c>
      <c r="ARA568" s="69">
        <v>7402873</v>
      </c>
      <c r="ARB568" s="111" t="s">
        <v>206</v>
      </c>
      <c r="ARC568" s="111" t="s">
        <v>206</v>
      </c>
      <c r="ARD568" s="111" t="s">
        <v>206</v>
      </c>
      <c r="ARE568" s="111" t="s">
        <v>206</v>
      </c>
      <c r="ARF568" s="111" t="s">
        <v>206</v>
      </c>
      <c r="ARG568" s="111" t="s">
        <v>206</v>
      </c>
      <c r="ARH568" s="111" t="s">
        <v>206</v>
      </c>
      <c r="ARI568" s="111" t="s">
        <v>206</v>
      </c>
      <c r="ARJ568" s="111" t="s">
        <v>206</v>
      </c>
      <c r="ARK568" s="111" t="s">
        <v>206</v>
      </c>
      <c r="ARL568" s="111" t="s">
        <v>206</v>
      </c>
      <c r="ARM568" s="111" t="s">
        <v>206</v>
      </c>
      <c r="ARN568" s="111" t="s">
        <v>206</v>
      </c>
      <c r="ARO568" s="111" t="s">
        <v>206</v>
      </c>
      <c r="ARP568" s="111" t="s">
        <v>206</v>
      </c>
      <c r="ARQ568" s="69">
        <f>8738900-694700+1142400</f>
        <v>9186600</v>
      </c>
      <c r="ARR568" s="69">
        <v>9093400</v>
      </c>
      <c r="ARS568" s="69">
        <v>9093400</v>
      </c>
      <c r="ART568" s="69">
        <v>4326657</v>
      </c>
      <c r="ARU568" s="69">
        <v>4478826</v>
      </c>
      <c r="ARV568" s="69">
        <v>4478826</v>
      </c>
      <c r="ARW568" s="111" t="s">
        <v>206</v>
      </c>
      <c r="ARX568" s="111" t="s">
        <v>206</v>
      </c>
      <c r="ARY568" s="111" t="s">
        <v>206</v>
      </c>
      <c r="ARZ568" s="111" t="s">
        <v>206</v>
      </c>
      <c r="ASA568" s="111" t="s">
        <v>206</v>
      </c>
      <c r="ASB568" s="111" t="s">
        <v>206</v>
      </c>
      <c r="ASC568" s="111" t="s">
        <v>206</v>
      </c>
      <c r="ASD568" s="111" t="s">
        <v>206</v>
      </c>
      <c r="ASE568" s="111" t="s">
        <v>206</v>
      </c>
      <c r="ASF568" s="111" t="s">
        <v>206</v>
      </c>
      <c r="ASG568" s="111" t="s">
        <v>206</v>
      </c>
      <c r="ASH568" s="111" t="s">
        <v>206</v>
      </c>
      <c r="ASI568" s="111" t="s">
        <v>206</v>
      </c>
      <c r="ASJ568" s="111" t="s">
        <v>206</v>
      </c>
      <c r="ASK568" s="111" t="s">
        <v>206</v>
      </c>
      <c r="ASL568" s="69">
        <f>16082000+1122400</f>
        <v>17204400</v>
      </c>
      <c r="ASM568" s="69">
        <v>16734200</v>
      </c>
      <c r="ASN568" s="69">
        <v>16734200</v>
      </c>
      <c r="ASO568" s="69">
        <v>8692222</v>
      </c>
      <c r="ASP568" s="69">
        <f>9010688-1000000</f>
        <v>8010688</v>
      </c>
      <c r="ASQ568" s="69">
        <f>9010688-1000000</f>
        <v>8010688</v>
      </c>
      <c r="ASR568" s="111" t="s">
        <v>206</v>
      </c>
      <c r="ASS568" s="111" t="s">
        <v>206</v>
      </c>
      <c r="AST568" s="111" t="s">
        <v>206</v>
      </c>
      <c r="ASU568" s="111" t="s">
        <v>206</v>
      </c>
      <c r="ASV568" s="111" t="s">
        <v>206</v>
      </c>
      <c r="ASW568" s="111" t="s">
        <v>206</v>
      </c>
      <c r="ASX568" s="111" t="s">
        <v>206</v>
      </c>
      <c r="ASY568" s="111" t="s">
        <v>206</v>
      </c>
      <c r="ASZ568" s="111" t="s">
        <v>206</v>
      </c>
      <c r="ATA568" s="111" t="s">
        <v>206</v>
      </c>
      <c r="ATB568" s="111" t="s">
        <v>206</v>
      </c>
      <c r="ATC568" s="111" t="s">
        <v>206</v>
      </c>
      <c r="ATD568" s="111" t="s">
        <v>206</v>
      </c>
      <c r="ATE568" s="111" t="s">
        <v>206</v>
      </c>
      <c r="ATF568" s="111" t="s">
        <v>206</v>
      </c>
      <c r="ATG568" s="69">
        <f>16857500+1142400</f>
        <v>17999900</v>
      </c>
      <c r="ATH568" s="69">
        <v>17542100</v>
      </c>
      <c r="ATI568" s="69">
        <v>17542100</v>
      </c>
      <c r="ATJ568" s="69">
        <v>7230961</v>
      </c>
      <c r="ATK568" s="69">
        <v>7502871</v>
      </c>
      <c r="ATL568" s="69">
        <v>7502871</v>
      </c>
      <c r="ATM568" s="111" t="s">
        <v>206</v>
      </c>
      <c r="ATN568" s="111" t="s">
        <v>206</v>
      </c>
      <c r="ATO568" s="111" t="s">
        <v>206</v>
      </c>
      <c r="ATP568" s="111" t="s">
        <v>206</v>
      </c>
      <c r="ATQ568" s="111" t="s">
        <v>206</v>
      </c>
      <c r="ATR568" s="111" t="s">
        <v>206</v>
      </c>
      <c r="ATS568" s="111" t="s">
        <v>206</v>
      </c>
      <c r="ATT568" s="111" t="s">
        <v>206</v>
      </c>
      <c r="ATU568" s="111" t="s">
        <v>206</v>
      </c>
      <c r="ATV568" s="111" t="s">
        <v>206</v>
      </c>
      <c r="ATW568" s="111" t="s">
        <v>206</v>
      </c>
      <c r="ATX568" s="111" t="s">
        <v>206</v>
      </c>
      <c r="ATY568" s="111" t="s">
        <v>206</v>
      </c>
      <c r="ATZ568" s="111" t="s">
        <v>206</v>
      </c>
      <c r="AUA568" s="111" t="s">
        <v>206</v>
      </c>
      <c r="AUB568" s="69">
        <f>28336100+1027400</f>
        <v>29363500</v>
      </c>
      <c r="AUC568" s="69">
        <v>29486000</v>
      </c>
      <c r="AUD568" s="69">
        <v>29486000</v>
      </c>
      <c r="AUE568" s="69">
        <v>13791874</v>
      </c>
      <c r="AUF568" s="69">
        <f>14293163-3000000</f>
        <v>11293163</v>
      </c>
      <c r="AUG568" s="69">
        <f>14293163-3000000</f>
        <v>11293163</v>
      </c>
      <c r="AUH568" s="111" t="s">
        <v>206</v>
      </c>
      <c r="AUI568" s="111" t="s">
        <v>206</v>
      </c>
      <c r="AUJ568" s="111" t="s">
        <v>206</v>
      </c>
      <c r="AUK568" s="111" t="s">
        <v>206</v>
      </c>
      <c r="AUL568" s="111" t="s">
        <v>206</v>
      </c>
      <c r="AUM568" s="111" t="s">
        <v>206</v>
      </c>
      <c r="AUN568" s="111" t="s">
        <v>206</v>
      </c>
      <c r="AUO568" s="111" t="s">
        <v>206</v>
      </c>
      <c r="AUP568" s="111" t="s">
        <v>206</v>
      </c>
      <c r="AUQ568" s="111" t="s">
        <v>206</v>
      </c>
      <c r="AUR568" s="111" t="s">
        <v>206</v>
      </c>
      <c r="AUS568" s="111" t="s">
        <v>206</v>
      </c>
      <c r="AUT568" s="111" t="s">
        <v>206</v>
      </c>
      <c r="AUU568" s="111" t="s">
        <v>206</v>
      </c>
      <c r="AUV568" s="111" t="s">
        <v>206</v>
      </c>
      <c r="AUW568" s="69">
        <f>18906500-46300+894700</f>
        <v>19754900</v>
      </c>
      <c r="AUX568" s="69">
        <v>19674600</v>
      </c>
      <c r="AUY568" s="69">
        <v>19674600</v>
      </c>
      <c r="AUZ568" s="69">
        <v>10081923</v>
      </c>
      <c r="AVA568" s="69">
        <f>10449123-2000000</f>
        <v>8449123</v>
      </c>
      <c r="AVB568" s="69">
        <f>10449123-2000000</f>
        <v>8449123</v>
      </c>
      <c r="AVC568" s="111" t="s">
        <v>206</v>
      </c>
      <c r="AVD568" s="111" t="s">
        <v>206</v>
      </c>
      <c r="AVE568" s="111" t="s">
        <v>206</v>
      </c>
      <c r="AVF568" s="111" t="s">
        <v>206</v>
      </c>
      <c r="AVG568" s="111" t="s">
        <v>206</v>
      </c>
      <c r="AVH568" s="111" t="s">
        <v>206</v>
      </c>
      <c r="AVI568" s="111" t="s">
        <v>206</v>
      </c>
      <c r="AVJ568" s="111" t="s">
        <v>206</v>
      </c>
      <c r="AVK568" s="111" t="s">
        <v>206</v>
      </c>
      <c r="AVL568" s="111" t="s">
        <v>206</v>
      </c>
      <c r="AVM568" s="111" t="s">
        <v>206</v>
      </c>
      <c r="AVN568" s="111" t="s">
        <v>206</v>
      </c>
      <c r="AVO568" s="111" t="s">
        <v>206</v>
      </c>
      <c r="AVP568" s="111" t="s">
        <v>206</v>
      </c>
      <c r="AVQ568" s="111" t="s">
        <v>206</v>
      </c>
      <c r="AVR568" s="120">
        <f t="shared" si="3964"/>
        <v>685972700</v>
      </c>
      <c r="AVS568" s="120">
        <f t="shared" si="3965"/>
        <v>668260800</v>
      </c>
      <c r="AVT568" s="120">
        <f t="shared" si="3966"/>
        <v>668260800</v>
      </c>
      <c r="AVU568" s="120">
        <f t="shared" si="3967"/>
        <v>346317321</v>
      </c>
      <c r="AVV568" s="120">
        <f t="shared" si="3968"/>
        <v>338422400</v>
      </c>
      <c r="AVW568" s="120">
        <f t="shared" si="3969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VC530:AVW530"/>
    <mergeCell ref="AVC531:AVE531"/>
    <mergeCell ref="AVF531:AVH531"/>
    <mergeCell ref="AVI531:AVK531"/>
    <mergeCell ref="AVL531:AVN531"/>
    <mergeCell ref="AVO531:AVQ531"/>
    <mergeCell ref="AVR531:AVT531"/>
    <mergeCell ref="AVU531:AVW531"/>
    <mergeCell ref="AUH530:AVB530"/>
    <mergeCell ref="AUH531:AUJ531"/>
    <mergeCell ref="AUK531:AUM531"/>
    <mergeCell ref="AUN531:AUP531"/>
    <mergeCell ref="AUQ531:AUS531"/>
    <mergeCell ref="AUT531:AUV531"/>
    <mergeCell ref="AUW531:AUY531"/>
    <mergeCell ref="AUZ531:AVB531"/>
    <mergeCell ref="ATM530:AUG530"/>
    <mergeCell ref="ATM531:ATO531"/>
    <mergeCell ref="ATP531:ATR531"/>
    <mergeCell ref="ATS531:ATU531"/>
    <mergeCell ref="ATV531:ATX531"/>
    <mergeCell ref="ATY531:AUA531"/>
    <mergeCell ref="AUB531:AUD531"/>
    <mergeCell ref="AUE531:AUG531"/>
    <mergeCell ref="ASR530:ATL530"/>
    <mergeCell ref="ASR531:AST531"/>
    <mergeCell ref="ASU531:ASW531"/>
    <mergeCell ref="ASX531:ASZ531"/>
    <mergeCell ref="ATA531:ATC531"/>
    <mergeCell ref="ATD531:ATF531"/>
    <mergeCell ref="ATG531:ATI531"/>
    <mergeCell ref="ATJ531:ATL531"/>
    <mergeCell ref="ARW530:ASQ530"/>
    <mergeCell ref="ARW531:ARY531"/>
    <mergeCell ref="ARZ531:ASB531"/>
    <mergeCell ref="ASC531:ASE531"/>
    <mergeCell ref="ASF531:ASH531"/>
    <mergeCell ref="ASI531:ASK531"/>
    <mergeCell ref="ASL531:ASN531"/>
    <mergeCell ref="ASO531:ASQ531"/>
    <mergeCell ref="ARB530:ARV530"/>
    <mergeCell ref="ARB531:ARD531"/>
    <mergeCell ref="ARE531:ARG531"/>
    <mergeCell ref="ARH531:ARJ531"/>
    <mergeCell ref="ARK531:ARM531"/>
    <mergeCell ref="ARN531:ARP531"/>
    <mergeCell ref="ARQ531:ARS531"/>
    <mergeCell ref="ART531:ARV531"/>
    <mergeCell ref="AQG530:ARA530"/>
    <mergeCell ref="AQG531:AQI531"/>
    <mergeCell ref="AQJ531:AQL531"/>
    <mergeCell ref="AQM531:AQO531"/>
    <mergeCell ref="AQP531:AQR531"/>
    <mergeCell ref="AQS531:AQU531"/>
    <mergeCell ref="AQV531:AQX531"/>
    <mergeCell ref="AQY531:ARA531"/>
    <mergeCell ref="APL530:AQF530"/>
    <mergeCell ref="APL531:APN531"/>
    <mergeCell ref="APO531:APQ531"/>
    <mergeCell ref="APR531:APT531"/>
    <mergeCell ref="APU531:APW531"/>
    <mergeCell ref="APX531:APZ531"/>
    <mergeCell ref="AQA531:AQC531"/>
    <mergeCell ref="AQD531:AQF531"/>
    <mergeCell ref="AOQ530:APK530"/>
    <mergeCell ref="AOQ531:AOS531"/>
    <mergeCell ref="AOT531:AOV531"/>
    <mergeCell ref="AOW531:AOY531"/>
    <mergeCell ref="AOZ531:APB531"/>
    <mergeCell ref="APC531:APE531"/>
    <mergeCell ref="APF531:APH531"/>
    <mergeCell ref="API531:APK531"/>
    <mergeCell ref="ANV530:AOP530"/>
    <mergeCell ref="ANV531:ANX531"/>
    <mergeCell ref="ANY531:AOA531"/>
    <mergeCell ref="AOB531:AOD531"/>
    <mergeCell ref="AOE531:AOG531"/>
    <mergeCell ref="AOH531:AOJ531"/>
    <mergeCell ref="AOK531:AOM531"/>
    <mergeCell ref="AON531:AOP531"/>
    <mergeCell ref="ANA530:ANU530"/>
    <mergeCell ref="ANA531:ANC531"/>
    <mergeCell ref="AND531:ANF531"/>
    <mergeCell ref="ANG531:ANI531"/>
    <mergeCell ref="ANJ531:ANL531"/>
    <mergeCell ref="ANM531:ANO531"/>
    <mergeCell ref="ANP531:ANR531"/>
    <mergeCell ref="ANS531:ANU531"/>
    <mergeCell ref="AMF530:AMZ530"/>
    <mergeCell ref="AMF531:AMH531"/>
    <mergeCell ref="AMI531:AMK531"/>
    <mergeCell ref="AML531:AMN531"/>
    <mergeCell ref="AMO531:AMQ531"/>
    <mergeCell ref="AMR531:AMT531"/>
    <mergeCell ref="AMU531:AMW531"/>
    <mergeCell ref="AMX531:AMZ531"/>
    <mergeCell ref="ALK530:AME530"/>
    <mergeCell ref="ALK531:ALM531"/>
    <mergeCell ref="ALN531:ALP531"/>
    <mergeCell ref="ALQ531:ALS531"/>
    <mergeCell ref="ALT531:ALV531"/>
    <mergeCell ref="ALW531:ALY531"/>
    <mergeCell ref="ALZ531:AMB531"/>
    <mergeCell ref="AMC531:AME531"/>
    <mergeCell ref="AKP530:ALJ530"/>
    <mergeCell ref="AKP531:AKR531"/>
    <mergeCell ref="AKS531:AKU531"/>
    <mergeCell ref="AKV531:AKX531"/>
    <mergeCell ref="AKY531:ALA531"/>
    <mergeCell ref="ALB531:ALD531"/>
    <mergeCell ref="ALE531:ALG531"/>
    <mergeCell ref="ALH531:ALJ531"/>
    <mergeCell ref="AJU530:AKO530"/>
    <mergeCell ref="AJU531:AJW531"/>
    <mergeCell ref="AJX531:AJZ531"/>
    <mergeCell ref="AKA531:AKC531"/>
    <mergeCell ref="AKD531:AKF531"/>
    <mergeCell ref="AKG531:AKI531"/>
    <mergeCell ref="AKJ531:AKL531"/>
    <mergeCell ref="AKM531:AKO531"/>
    <mergeCell ref="AIZ530:AJT530"/>
    <mergeCell ref="AIZ531:AJB531"/>
    <mergeCell ref="AJC531:AJE531"/>
    <mergeCell ref="AJF531:AJH531"/>
    <mergeCell ref="AJI531:AJK531"/>
    <mergeCell ref="AJL531:AJN531"/>
    <mergeCell ref="AJO531:AJQ531"/>
    <mergeCell ref="AJR531:AJT531"/>
    <mergeCell ref="AIE530:AIY530"/>
    <mergeCell ref="AIE531:AIG531"/>
    <mergeCell ref="AIH531:AIJ531"/>
    <mergeCell ref="AIK531:AIM531"/>
    <mergeCell ref="AIN531:AIP531"/>
    <mergeCell ref="AIQ531:AIS531"/>
    <mergeCell ref="AIT531:AIV531"/>
    <mergeCell ref="AIW531:AIY531"/>
    <mergeCell ref="AHJ530:AID530"/>
    <mergeCell ref="AHJ531:AHL531"/>
    <mergeCell ref="AHM531:AHO531"/>
    <mergeCell ref="AHP531:AHR531"/>
    <mergeCell ref="AHS531:AHU531"/>
    <mergeCell ref="AHV531:AHX531"/>
    <mergeCell ref="AHY531:AIA531"/>
    <mergeCell ref="AIB531:AID531"/>
    <mergeCell ref="AGO530:AHI530"/>
    <mergeCell ref="AGO531:AGQ531"/>
    <mergeCell ref="AGR531:AGT531"/>
    <mergeCell ref="AGU531:AGW531"/>
    <mergeCell ref="AGX531:AGZ531"/>
    <mergeCell ref="AHA531:AHC531"/>
    <mergeCell ref="AHD531:AHF531"/>
    <mergeCell ref="AHG531:AHI531"/>
    <mergeCell ref="AFT530:AGN530"/>
    <mergeCell ref="AFT531:AFV531"/>
    <mergeCell ref="AFW531:AFY531"/>
    <mergeCell ref="AFZ531:AGB531"/>
    <mergeCell ref="AGC531:AGE531"/>
    <mergeCell ref="AGF531:AGH531"/>
    <mergeCell ref="AGI531:AGK531"/>
    <mergeCell ref="AGL531:AGN531"/>
    <mergeCell ref="AEY530:AFS530"/>
    <mergeCell ref="AEY531:AFA531"/>
    <mergeCell ref="AFB531:AFD531"/>
    <mergeCell ref="AFE531:AFG531"/>
    <mergeCell ref="AFH531:AFJ531"/>
    <mergeCell ref="AFK531:AFM531"/>
    <mergeCell ref="AFN531:AFP531"/>
    <mergeCell ref="AFQ531:AFS531"/>
    <mergeCell ref="AED530:AEX530"/>
    <mergeCell ref="AED531:AEF531"/>
    <mergeCell ref="AEG531:AEI531"/>
    <mergeCell ref="AEJ531:AEL531"/>
    <mergeCell ref="AEM531:AEO531"/>
    <mergeCell ref="AEP531:AER531"/>
    <mergeCell ref="AES531:AEU531"/>
    <mergeCell ref="AEV531:AEX531"/>
    <mergeCell ref="ADI530:AEC530"/>
    <mergeCell ref="ADI531:ADK531"/>
    <mergeCell ref="ADL531:ADN531"/>
    <mergeCell ref="ADO531:ADQ531"/>
    <mergeCell ref="ADR531:ADT531"/>
    <mergeCell ref="ADU531:ADW531"/>
    <mergeCell ref="ADX531:ADZ531"/>
    <mergeCell ref="AEA531:AEC531"/>
    <mergeCell ref="ACN530:ADH530"/>
    <mergeCell ref="ACN531:ACP531"/>
    <mergeCell ref="ACQ531:ACS531"/>
    <mergeCell ref="ACT531:ACV531"/>
    <mergeCell ref="ACW531:ACY531"/>
    <mergeCell ref="ACZ531:ADB531"/>
    <mergeCell ref="ADC531:ADE531"/>
    <mergeCell ref="ADF531:ADH531"/>
    <mergeCell ref="ABS530:ACM530"/>
    <mergeCell ref="ABS531:ABU531"/>
    <mergeCell ref="ABV531:ABX531"/>
    <mergeCell ref="ABY531:ACA531"/>
    <mergeCell ref="ACB531:ACD531"/>
    <mergeCell ref="ACE531:ACG531"/>
    <mergeCell ref="ACH531:ACJ531"/>
    <mergeCell ref="ACK531:ACM531"/>
    <mergeCell ref="AAX530:ABR530"/>
    <mergeCell ref="AAX531:AAZ531"/>
    <mergeCell ref="ABA531:ABC531"/>
    <mergeCell ref="ABD531:ABF531"/>
    <mergeCell ref="ABG531:ABI531"/>
    <mergeCell ref="ABJ531:ABL531"/>
    <mergeCell ref="ABM531:ABO531"/>
    <mergeCell ref="ABP531:ABR531"/>
    <mergeCell ref="AAC530:AAW530"/>
    <mergeCell ref="AAC531:AAE531"/>
    <mergeCell ref="AAF531:AAH531"/>
    <mergeCell ref="AAI531:AAK531"/>
    <mergeCell ref="AAL531:AAN531"/>
    <mergeCell ref="AAO531:AAQ531"/>
    <mergeCell ref="AAR531:AAT531"/>
    <mergeCell ref="AAU531:AAW531"/>
    <mergeCell ref="ZH530:AAB530"/>
    <mergeCell ref="ZH531:ZJ531"/>
    <mergeCell ref="ZK531:ZM531"/>
    <mergeCell ref="ZN531:ZP531"/>
    <mergeCell ref="ZQ531:ZS531"/>
    <mergeCell ref="ZT531:ZV531"/>
    <mergeCell ref="ZW531:ZY531"/>
    <mergeCell ref="ZZ531:AAB531"/>
    <mergeCell ref="YM530:ZG530"/>
    <mergeCell ref="YM531:YO531"/>
    <mergeCell ref="YP531:YR531"/>
    <mergeCell ref="YS531:YU531"/>
    <mergeCell ref="YV531:YX531"/>
    <mergeCell ref="YY531:ZA531"/>
    <mergeCell ref="ZB531:ZD531"/>
    <mergeCell ref="ZE531:ZG531"/>
    <mergeCell ref="XR530:YL530"/>
    <mergeCell ref="XR531:XT531"/>
    <mergeCell ref="XU531:XW531"/>
    <mergeCell ref="XX531:XZ531"/>
    <mergeCell ref="YA531:YC531"/>
    <mergeCell ref="YD531:YF531"/>
    <mergeCell ref="YG531:YI531"/>
    <mergeCell ref="YJ531:YL531"/>
    <mergeCell ref="WW530:XQ530"/>
    <mergeCell ref="WW531:WY531"/>
    <mergeCell ref="WZ531:XB531"/>
    <mergeCell ref="XC531:XE531"/>
    <mergeCell ref="XF531:XH531"/>
    <mergeCell ref="XI531:XK531"/>
    <mergeCell ref="XL531:XN531"/>
    <mergeCell ref="XO531:XQ531"/>
    <mergeCell ref="WB530:WV530"/>
    <mergeCell ref="WB531:WD531"/>
    <mergeCell ref="WE531:WG531"/>
    <mergeCell ref="WH531:WJ531"/>
    <mergeCell ref="WK531:WM531"/>
    <mergeCell ref="WN531:WP531"/>
    <mergeCell ref="WQ531:WS531"/>
    <mergeCell ref="WT531:WV531"/>
    <mergeCell ref="VG530:WA530"/>
    <mergeCell ref="VG531:VI531"/>
    <mergeCell ref="VJ531:VL531"/>
    <mergeCell ref="VM531:VO531"/>
    <mergeCell ref="VP531:VR531"/>
    <mergeCell ref="VS531:VU531"/>
    <mergeCell ref="VV531:VX531"/>
    <mergeCell ref="VY531:WA531"/>
    <mergeCell ref="UL530:VF530"/>
    <mergeCell ref="UL531:UN531"/>
    <mergeCell ref="UO531:UQ531"/>
    <mergeCell ref="UR531:UT531"/>
    <mergeCell ref="UU531:UW531"/>
    <mergeCell ref="UX531:UZ531"/>
    <mergeCell ref="VA531:VC531"/>
    <mergeCell ref="VD531:VF531"/>
    <mergeCell ref="TQ530:UK530"/>
    <mergeCell ref="TQ531:TS531"/>
    <mergeCell ref="TT531:TV531"/>
    <mergeCell ref="TW531:TY531"/>
    <mergeCell ref="TZ531:UB531"/>
    <mergeCell ref="UC531:UE531"/>
    <mergeCell ref="UF531:UH531"/>
    <mergeCell ref="UI531:UK531"/>
    <mergeCell ref="SV530:TP530"/>
    <mergeCell ref="SV531:SX531"/>
    <mergeCell ref="SY531:TA531"/>
    <mergeCell ref="TB531:TD531"/>
    <mergeCell ref="TE531:TG531"/>
    <mergeCell ref="TH531:TJ531"/>
    <mergeCell ref="TK531:TM531"/>
    <mergeCell ref="TN531:TP531"/>
    <mergeCell ref="SA530:SU530"/>
    <mergeCell ref="SA531:SC531"/>
    <mergeCell ref="SD531:SF531"/>
    <mergeCell ref="SG531:SI531"/>
    <mergeCell ref="SJ531:SL531"/>
    <mergeCell ref="SM531:SO531"/>
    <mergeCell ref="SP531:SR531"/>
    <mergeCell ref="SS531:SU531"/>
    <mergeCell ref="RF530:RZ530"/>
    <mergeCell ref="RF531:RH531"/>
    <mergeCell ref="RI531:RK531"/>
    <mergeCell ref="RL531:RN531"/>
    <mergeCell ref="RO531:RQ531"/>
    <mergeCell ref="RR531:RT531"/>
    <mergeCell ref="RU531:RW531"/>
    <mergeCell ref="RX531:RZ531"/>
    <mergeCell ref="QK530:RE530"/>
    <mergeCell ref="QK531:QM531"/>
    <mergeCell ref="QN531:QP531"/>
    <mergeCell ref="QQ531:QS531"/>
    <mergeCell ref="QT531:QV531"/>
    <mergeCell ref="QW531:QY531"/>
    <mergeCell ref="QZ531:RB531"/>
    <mergeCell ref="RC531:RE531"/>
    <mergeCell ref="PP530:QJ530"/>
    <mergeCell ref="PP531:PR531"/>
    <mergeCell ref="PS531:PU531"/>
    <mergeCell ref="PV531:PX531"/>
    <mergeCell ref="PY531:QA531"/>
    <mergeCell ref="QB531:QD531"/>
    <mergeCell ref="QE531:QG531"/>
    <mergeCell ref="QH531:QJ531"/>
    <mergeCell ref="OU530:PO530"/>
    <mergeCell ref="OU531:OW531"/>
    <mergeCell ref="OX531:OZ531"/>
    <mergeCell ref="PA531:PC531"/>
    <mergeCell ref="PD531:PF531"/>
    <mergeCell ref="PG531:PI531"/>
    <mergeCell ref="PJ531:PL531"/>
    <mergeCell ref="PM531:PO531"/>
    <mergeCell ref="NZ530:OT530"/>
    <mergeCell ref="NZ531:OB531"/>
    <mergeCell ref="OC531:OE531"/>
    <mergeCell ref="OF531:OH531"/>
    <mergeCell ref="OI531:OK531"/>
    <mergeCell ref="OL531:ON531"/>
    <mergeCell ref="OO531:OQ531"/>
    <mergeCell ref="OR531:OT531"/>
    <mergeCell ref="NE530:NY530"/>
    <mergeCell ref="NE531:NG531"/>
    <mergeCell ref="NH531:NJ531"/>
    <mergeCell ref="NK531:NM531"/>
    <mergeCell ref="NN531:NP531"/>
    <mergeCell ref="NQ531:NS531"/>
    <mergeCell ref="NT531:NV531"/>
    <mergeCell ref="NW531:NY531"/>
    <mergeCell ref="MJ530:ND530"/>
    <mergeCell ref="MJ531:ML531"/>
    <mergeCell ref="MM531:MO531"/>
    <mergeCell ref="MP531:MR531"/>
    <mergeCell ref="MS531:MU531"/>
    <mergeCell ref="MV531:MX531"/>
    <mergeCell ref="MY531:NA531"/>
    <mergeCell ref="NB531:ND531"/>
    <mergeCell ref="LO530:MI530"/>
    <mergeCell ref="LO531:LQ531"/>
    <mergeCell ref="LR531:LT531"/>
    <mergeCell ref="LU531:LW531"/>
    <mergeCell ref="LX531:LZ531"/>
    <mergeCell ref="MA531:MC531"/>
    <mergeCell ref="MD531:MF531"/>
    <mergeCell ref="MG531:MI531"/>
    <mergeCell ref="KT530:LN530"/>
    <mergeCell ref="KT531:KV531"/>
    <mergeCell ref="KW531:KY531"/>
    <mergeCell ref="KZ531:LB531"/>
    <mergeCell ref="LC531:LE531"/>
    <mergeCell ref="LF531:LH531"/>
    <mergeCell ref="LI531:LK531"/>
    <mergeCell ref="LL531:LN531"/>
    <mergeCell ref="JY530:KS530"/>
    <mergeCell ref="JY531:KA531"/>
    <mergeCell ref="KB531:KD531"/>
    <mergeCell ref="KE531:KG531"/>
    <mergeCell ref="KH531:KJ531"/>
    <mergeCell ref="KK531:KM531"/>
    <mergeCell ref="KN531:KP531"/>
    <mergeCell ref="KQ531:KS531"/>
    <mergeCell ref="JD530:JX530"/>
    <mergeCell ref="JD531:JF531"/>
    <mergeCell ref="JG531:JI531"/>
    <mergeCell ref="JJ531:JL531"/>
    <mergeCell ref="JM531:JO531"/>
    <mergeCell ref="JP531:JR531"/>
    <mergeCell ref="JS531:JU531"/>
    <mergeCell ref="JV531:JX531"/>
    <mergeCell ref="II530:JC530"/>
    <mergeCell ref="II531:IK531"/>
    <mergeCell ref="IL531:IN531"/>
    <mergeCell ref="IO531:IQ531"/>
    <mergeCell ref="IR531:IT531"/>
    <mergeCell ref="IU531:IW531"/>
    <mergeCell ref="IX531:IZ531"/>
    <mergeCell ref="JA531:JC531"/>
    <mergeCell ref="HK531:HM531"/>
    <mergeCell ref="HN530:IH530"/>
    <mergeCell ref="HN531:HP531"/>
    <mergeCell ref="HQ531:HS531"/>
    <mergeCell ref="HT531:HV531"/>
    <mergeCell ref="HW531:HY531"/>
    <mergeCell ref="HZ531:IB531"/>
    <mergeCell ref="IC531:IE531"/>
    <mergeCell ref="IF531:IH531"/>
    <mergeCell ref="GS531:GU531"/>
    <mergeCell ref="GV531:GX531"/>
    <mergeCell ref="GY531:HA531"/>
    <mergeCell ref="HB531:HD531"/>
    <mergeCell ref="HE531:HG531"/>
    <mergeCell ref="HH531:HJ531"/>
    <mergeCell ref="FU531:FW531"/>
    <mergeCell ref="FX530:GR530"/>
    <mergeCell ref="FX531:FZ531"/>
    <mergeCell ref="GA531:GC531"/>
    <mergeCell ref="GD531:GF531"/>
    <mergeCell ref="GG531:GI531"/>
    <mergeCell ref="GJ531:GL531"/>
    <mergeCell ref="GM531:GO531"/>
    <mergeCell ref="GP531:GR531"/>
    <mergeCell ref="GS530:HM530"/>
    <mergeCell ref="FC531:FE531"/>
    <mergeCell ref="FF531:FH531"/>
    <mergeCell ref="FI531:FK531"/>
    <mergeCell ref="FL531:FN531"/>
    <mergeCell ref="FO531:FQ531"/>
    <mergeCell ref="FR531:FT531"/>
    <mergeCell ref="EE531:EG531"/>
    <mergeCell ref="EH530:FB530"/>
    <mergeCell ref="EH531:EJ531"/>
    <mergeCell ref="EK531:EM531"/>
    <mergeCell ref="EN531:EP531"/>
    <mergeCell ref="EQ531:ES531"/>
    <mergeCell ref="ET531:EV531"/>
    <mergeCell ref="EW531:EY531"/>
    <mergeCell ref="EZ531:FB531"/>
    <mergeCell ref="FC530:FW530"/>
    <mergeCell ref="DM531:DO531"/>
    <mergeCell ref="DP531:DR531"/>
    <mergeCell ref="DS531:DU531"/>
    <mergeCell ref="DV531:DX531"/>
    <mergeCell ref="DY531:EA531"/>
    <mergeCell ref="EB531:ED531"/>
    <mergeCell ref="CO531:CQ531"/>
    <mergeCell ref="CR530:DL530"/>
    <mergeCell ref="CR531:CT531"/>
    <mergeCell ref="CU531:CW531"/>
    <mergeCell ref="CX531:CZ531"/>
    <mergeCell ref="DA531:DC531"/>
    <mergeCell ref="DD531:DF531"/>
    <mergeCell ref="DG531:DI531"/>
    <mergeCell ref="DJ531:DL531"/>
    <mergeCell ref="DM530:EG530"/>
    <mergeCell ref="BW531:BY531"/>
    <mergeCell ref="BZ531:CB531"/>
    <mergeCell ref="CC531:CE531"/>
    <mergeCell ref="CF531:CH531"/>
    <mergeCell ref="CI531:CK531"/>
    <mergeCell ref="CL531:CN531"/>
    <mergeCell ref="AY531:BA531"/>
    <mergeCell ref="BB530:BV530"/>
    <mergeCell ref="BB531:BD531"/>
    <mergeCell ref="BE531:BG531"/>
    <mergeCell ref="BH531:BJ531"/>
    <mergeCell ref="BK531:BM531"/>
    <mergeCell ref="BN531:BP531"/>
    <mergeCell ref="BQ531:BS531"/>
    <mergeCell ref="BT531:BV531"/>
    <mergeCell ref="BW530:CQ530"/>
    <mergeCell ref="D565:E565"/>
    <mergeCell ref="D567:E567"/>
    <mergeCell ref="D568:E568"/>
    <mergeCell ref="AG530:BA530"/>
    <mergeCell ref="AG531:AI531"/>
    <mergeCell ref="AJ531:AL531"/>
    <mergeCell ref="AM531:AO531"/>
    <mergeCell ref="AP531:AR531"/>
    <mergeCell ref="AS531:AU531"/>
    <mergeCell ref="AV531:AX531"/>
    <mergeCell ref="AD531:AF531"/>
    <mergeCell ref="F533:H533"/>
    <mergeCell ref="D535:E535"/>
    <mergeCell ref="D551:E551"/>
    <mergeCell ref="D563:E563"/>
    <mergeCell ref="D564:E564"/>
    <mergeCell ref="L531:N531"/>
    <mergeCell ref="O531:Q531"/>
    <mergeCell ref="R531:T531"/>
    <mergeCell ref="U531:W531"/>
    <mergeCell ref="X531:Z531"/>
    <mergeCell ref="AA531:AC531"/>
    <mergeCell ref="L530:AF530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(31.07.19)</vt:lpstr>
      <vt:lpstr>'прил № 2 (31.07.19)'!Область_печати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2021-02-18T12:02:23Z</dcterms:modified>
</cp:coreProperties>
</file>