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 tabRatio="842" firstSheet="37" activeTab="46"/>
  </bookViews>
  <sheets>
    <sheet name="МАДОУ1" sheetId="7" r:id="rId1"/>
    <sheet name="МБДОУ 2" sheetId="10" r:id="rId2"/>
    <sheet name="МБДОУ 3" sheetId="66" r:id="rId3"/>
    <sheet name="МБДОУ 5" sheetId="11" r:id="rId4"/>
    <sheet name="МАДОУ 7" sheetId="12" r:id="rId5"/>
    <sheet name="МБДОУ 9" sheetId="13" r:id="rId6"/>
    <sheet name="МБДОУ 10" sheetId="14" r:id="rId7"/>
    <sheet name="МБДОУ 12" sheetId="15" r:id="rId8"/>
    <sheet name="МБДОУ 15" sheetId="16" r:id="rId9"/>
    <sheet name="МБДОУ 17" sheetId="17" r:id="rId10"/>
    <sheet name="МБДОУ 20" sheetId="18" r:id="rId11"/>
    <sheet name="МБДОУ 24" sheetId="19" r:id="rId12"/>
    <sheet name="МБДОУ 25" sheetId="20" r:id="rId13"/>
    <sheet name="МБДОУ 29" sheetId="21" r:id="rId14"/>
    <sheet name="МБДОУ 31" sheetId="9" r:id="rId15"/>
    <sheet name="МБДОУ 32" sheetId="22" r:id="rId16"/>
    <sheet name="МБДОУ 36" sheetId="23" r:id="rId17"/>
    <sheet name="МБДОУ 37" sheetId="24" r:id="rId18"/>
    <sheet name="МБДОУ 38" sheetId="25" r:id="rId19"/>
    <sheet name="МБДОУ 39" sheetId="26" r:id="rId20"/>
    <sheet name="МБДОУ 41" sheetId="27" r:id="rId21"/>
    <sheet name="МБДОУ 43" sheetId="63" r:id="rId22"/>
    <sheet name="МБДОУ 44" sheetId="29" r:id="rId23"/>
    <sheet name="МБДОУ 45" sheetId="30" r:id="rId24"/>
    <sheet name="МБДОУ 46" sheetId="31" r:id="rId25"/>
    <sheet name="МБДОУ 48" sheetId="33" r:id="rId26"/>
    <sheet name="МБДОУ 51" sheetId="34" r:id="rId27"/>
    <sheet name="МБДОУ 52" sheetId="35" r:id="rId28"/>
    <sheet name="МБДОУ 55" sheetId="36" r:id="rId29"/>
    <sheet name="МБДОУ 59" sheetId="37" r:id="rId30"/>
    <sheet name="МБДОУ 62" sheetId="38" r:id="rId31"/>
    <sheet name="МБДОУ 63" sheetId="39" r:id="rId32"/>
    <sheet name="МБДОУ 64" sheetId="64" r:id="rId33"/>
    <sheet name="МБДОУ 65" sheetId="41" r:id="rId34"/>
    <sheet name="МАДОУ 66" sheetId="42" r:id="rId35"/>
    <sheet name="МБДОУ 67" sheetId="43" r:id="rId36"/>
    <sheet name="МАДОУ 68" sheetId="44" r:id="rId37"/>
    <sheet name="МБДОУ 71" sheetId="45" r:id="rId38"/>
    <sheet name="МБДОУ 73" sheetId="46" r:id="rId39"/>
    <sheet name="МБДОУ 76" sheetId="47" r:id="rId40"/>
    <sheet name="МБДОУ 78" sheetId="49" r:id="rId41"/>
    <sheet name="МБДОУ 80" sheetId="50" r:id="rId42"/>
    <sheet name="МБДОУ 83" sheetId="51" r:id="rId43"/>
    <sheet name="МБДОУ 84" sheetId="52" r:id="rId44"/>
    <sheet name="МБДОУ 86" sheetId="53" r:id="rId45"/>
    <sheet name="МБДОУ 91" sheetId="32" r:id="rId46"/>
    <sheet name="МБДОУ 92" sheetId="54" r:id="rId47"/>
    <sheet name="МБДОУ 93" sheetId="55" r:id="rId48"/>
    <sheet name="МБДОУ 94" sheetId="56" r:id="rId49"/>
    <sheet name="МБДОУ 95" sheetId="57" r:id="rId50"/>
    <sheet name="МБДОУ 97" sheetId="58" r:id="rId51"/>
    <sheet name="МБДОУ 99" sheetId="59" r:id="rId52"/>
    <sheet name="МБДОУ 100" sheetId="60" r:id="rId53"/>
    <sheet name="МБДОУ 101" sheetId="61" r:id="rId54"/>
    <sheet name="МБДОУ 102" sheetId="62" r:id="rId55"/>
    <sheet name="свод" sheetId="65" r:id="rId56"/>
    <sheet name="Лист1" sheetId="67" r:id="rId57"/>
    <sheet name="Лист2" sheetId="68" r:id="rId58"/>
  </sheets>
  <definedNames>
    <definedName name="_xlnm.Print_Area" localSheetId="34">'МАДОУ 66'!$A$1:$Q$180</definedName>
    <definedName name="_xlnm.Print_Area" localSheetId="36">'МАДОУ 68'!$A$1:$Q$180</definedName>
    <definedName name="_xlnm.Print_Area" localSheetId="4">'МАДОУ 7'!$A$1:$Q$178</definedName>
    <definedName name="_xlnm.Print_Area" localSheetId="0">МАДОУ1!$A$1:$Q$180</definedName>
    <definedName name="_xlnm.Print_Area" localSheetId="6">'МБДОУ 10'!$A$1:$Q$180</definedName>
    <definedName name="_xlnm.Print_Area" localSheetId="52">'МБДОУ 100'!$A$1:$Q$180</definedName>
    <definedName name="_xlnm.Print_Area" localSheetId="53">'МБДОУ 101'!$A$1:$Q$180</definedName>
    <definedName name="_xlnm.Print_Area" localSheetId="54">'МБДОУ 102'!$A$1:$Q$180</definedName>
    <definedName name="_xlnm.Print_Area" localSheetId="7">'МБДОУ 12'!$A$1:$Q$178</definedName>
    <definedName name="_xlnm.Print_Area" localSheetId="8">'МБДОУ 15'!$A$1:$Q$178</definedName>
    <definedName name="_xlnm.Print_Area" localSheetId="9">'МБДОУ 17'!$A$1:$Q$178</definedName>
    <definedName name="_xlnm.Print_Area" localSheetId="1">'МБДОУ 2'!$A$1:$Q$178</definedName>
    <definedName name="_xlnm.Print_Area" localSheetId="10">'МБДОУ 20'!$A$1:$Q$177</definedName>
    <definedName name="_xlnm.Print_Area" localSheetId="11">'МБДОУ 24'!$A$1:$Q$180</definedName>
    <definedName name="_xlnm.Print_Area" localSheetId="12">'МБДОУ 25'!$A$1:$Q$179</definedName>
    <definedName name="_xlnm.Print_Area" localSheetId="13">'МБДОУ 29'!$A$1:$Q$180</definedName>
    <definedName name="_xlnm.Print_Area" localSheetId="2">'МБДОУ 3'!$A$1:$Q$178</definedName>
    <definedName name="_xlnm.Print_Area" localSheetId="14">'МБДОУ 31'!$A$1:$Q$180</definedName>
    <definedName name="_xlnm.Print_Area" localSheetId="15">'МБДОУ 32'!$A$1:$Q$180</definedName>
    <definedName name="_xlnm.Print_Area" localSheetId="16">'МБДОУ 36'!$A$1:$Q$178</definedName>
    <definedName name="_xlnm.Print_Area" localSheetId="17">'МБДОУ 37'!$A$1:$Q$178</definedName>
    <definedName name="_xlnm.Print_Area" localSheetId="18">'МБДОУ 38'!$A$1:$Q$180</definedName>
    <definedName name="_xlnm.Print_Area" localSheetId="19">'МБДОУ 39'!$A$1:$Q$180</definedName>
    <definedName name="_xlnm.Print_Area" localSheetId="20">'МБДОУ 41'!$A$1:$Q$180</definedName>
    <definedName name="_xlnm.Print_Area" localSheetId="21">'МБДОУ 43'!$A$1:$Q$180</definedName>
    <definedName name="_xlnm.Print_Area" localSheetId="22">'МБДОУ 44'!$A$1:$Q$180</definedName>
    <definedName name="_xlnm.Print_Area" localSheetId="23">'МБДОУ 45'!$A$1:$Q$180</definedName>
    <definedName name="_xlnm.Print_Area" localSheetId="24">'МБДОУ 46'!$A$1:$Q$180</definedName>
    <definedName name="_xlnm.Print_Area" localSheetId="25">'МБДОУ 48'!$A$1:$Q$180</definedName>
    <definedName name="_xlnm.Print_Area" localSheetId="3">'МБДОУ 5'!$A$1:$Q$179</definedName>
    <definedName name="_xlnm.Print_Area" localSheetId="26">'МБДОУ 51'!$A$1:$Q$180</definedName>
    <definedName name="_xlnm.Print_Area" localSheetId="27">'МБДОУ 52'!$A$1:$Q$180</definedName>
    <definedName name="_xlnm.Print_Area" localSheetId="28">'МБДОУ 55'!$A$1:$Q$180</definedName>
    <definedName name="_xlnm.Print_Area" localSheetId="29">'МБДОУ 59'!$A$1:$Q$180</definedName>
    <definedName name="_xlnm.Print_Area" localSheetId="30">'МБДОУ 62'!$A$1:$Q$180</definedName>
    <definedName name="_xlnm.Print_Area" localSheetId="31">'МБДОУ 63'!$A$1:$Q$180</definedName>
    <definedName name="_xlnm.Print_Area" localSheetId="32">'МБДОУ 64'!$A$1:$Q$180</definedName>
    <definedName name="_xlnm.Print_Area" localSheetId="33">'МБДОУ 65'!$A$1:$Q$180</definedName>
    <definedName name="_xlnm.Print_Area" localSheetId="35">'МБДОУ 67'!$A$1:$Q$180</definedName>
    <definedName name="_xlnm.Print_Area" localSheetId="37">'МБДОУ 71'!$A$1:$Q$180</definedName>
    <definedName name="_xlnm.Print_Area" localSheetId="38">'МБДОУ 73'!$A$1:$Q$178</definedName>
    <definedName name="_xlnm.Print_Area" localSheetId="39">'МБДОУ 76'!$A$1:$Q$180</definedName>
    <definedName name="_xlnm.Print_Area" localSheetId="40">'МБДОУ 78'!$A$1:$Q$180</definedName>
    <definedName name="_xlnm.Print_Area" localSheetId="41">'МБДОУ 80'!$A$1:$Q$180</definedName>
    <definedName name="_xlnm.Print_Area" localSheetId="42">'МБДОУ 83'!$A$1:$Q$180</definedName>
    <definedName name="_xlnm.Print_Area" localSheetId="43">'МБДОУ 84'!$A$1:$Q$180</definedName>
    <definedName name="_xlnm.Print_Area" localSheetId="44">'МБДОУ 86'!$A$1:$Q$180</definedName>
    <definedName name="_xlnm.Print_Area" localSheetId="5">'МБДОУ 9'!$A$1:$Q$178</definedName>
    <definedName name="_xlnm.Print_Area" localSheetId="45">'МБДОУ 91'!$A$1:$Q$180</definedName>
    <definedName name="_xlnm.Print_Area" localSheetId="46">'МБДОУ 92'!$A$1:$Q$180</definedName>
    <definedName name="_xlnm.Print_Area" localSheetId="47">'МБДОУ 93'!$A$1:$Q$180</definedName>
    <definedName name="_xlnm.Print_Area" localSheetId="48">'МБДОУ 94'!$A$1:$Q$180</definedName>
    <definedName name="_xlnm.Print_Area" localSheetId="49">'МБДОУ 95'!$A$1:$Q$180</definedName>
    <definedName name="_xlnm.Print_Area" localSheetId="50">'МБДОУ 97'!$A$1:$Q$180</definedName>
    <definedName name="_xlnm.Print_Area" localSheetId="51">'МБДОУ 99'!$A$1:$Q$180</definedName>
    <definedName name="_xlnm.Print_Area" localSheetId="55">свод!$A$1:$O$180</definedName>
  </definedNames>
  <calcPr calcId="124519" calcMode="manual" fullPrecision="0"/>
</workbook>
</file>

<file path=xl/calcChain.xml><?xml version="1.0" encoding="utf-8"?>
<calcChain xmlns="http://schemas.openxmlformats.org/spreadsheetml/2006/main">
  <c r="J92" i="56"/>
  <c r="J102" i="53"/>
  <c r="J92"/>
  <c r="J91" i="65"/>
  <c r="J92" i="27"/>
  <c r="J89" i="65"/>
  <c r="J90"/>
  <c r="J92"/>
  <c r="J93"/>
  <c r="J94"/>
  <c r="J95"/>
  <c r="J96"/>
  <c r="J97"/>
  <c r="J98"/>
  <c r="J99"/>
  <c r="J100"/>
  <c r="J101"/>
  <c r="J103"/>
  <c r="J104"/>
  <c r="J105"/>
  <c r="J106"/>
  <c r="J107"/>
  <c r="J108"/>
  <c r="J88"/>
  <c r="J92" i="19"/>
  <c r="J48" i="60"/>
  <c r="J48" i="10"/>
  <c r="J47" i="65"/>
  <c r="J48" i="14"/>
  <c r="K47" i="65"/>
  <c r="L47"/>
  <c r="K48"/>
  <c r="L48"/>
  <c r="J44"/>
  <c r="J45"/>
  <c r="J46"/>
  <c r="J43"/>
  <c r="J102" i="62"/>
  <c r="J92"/>
  <c r="J92" i="61"/>
  <c r="J102"/>
  <c r="J48"/>
  <c r="J102" i="60"/>
  <c r="J92"/>
  <c r="J92" i="59"/>
  <c r="J102"/>
  <c r="J102" i="58"/>
  <c r="J92"/>
  <c r="J48" i="57"/>
  <c r="J92"/>
  <c r="J102"/>
  <c r="J102" i="56"/>
  <c r="J92" i="55"/>
  <c r="J102"/>
  <c r="J102" i="54"/>
  <c r="J92"/>
  <c r="J48"/>
  <c r="J102" i="32"/>
  <c r="J92"/>
  <c r="J48" i="53"/>
  <c r="J102" i="52"/>
  <c r="J92"/>
  <c r="J92" i="51"/>
  <c r="J102"/>
  <c r="J102" i="50"/>
  <c r="J92"/>
  <c r="J92" i="49"/>
  <c r="J102"/>
  <c r="J102" i="47"/>
  <c r="J92"/>
  <c r="J102" i="46"/>
  <c r="J92" i="45"/>
  <c r="J102"/>
  <c r="J102" i="44"/>
  <c r="J92" i="43"/>
  <c r="J102"/>
  <c r="J102" i="65" s="1"/>
  <c r="J109" s="1"/>
  <c r="J48" i="43"/>
  <c r="J92" i="42" l="1"/>
  <c r="J102"/>
  <c r="J48"/>
  <c r="J102" i="41"/>
  <c r="J92"/>
  <c r="J48"/>
  <c r="J102" i="64"/>
  <c r="J92"/>
  <c r="J48"/>
  <c r="J48" i="65" s="1"/>
  <c r="J102" i="39"/>
  <c r="J92"/>
  <c r="J48"/>
  <c r="J102" i="38"/>
  <c r="J92"/>
  <c r="J102" i="37"/>
  <c r="J92"/>
  <c r="J102" i="36"/>
  <c r="J92"/>
  <c r="J102" i="35"/>
  <c r="J92"/>
  <c r="J102" i="34"/>
  <c r="J92"/>
  <c r="J48"/>
  <c r="J102" i="33"/>
  <c r="J92"/>
  <c r="J102" i="31"/>
  <c r="J92"/>
  <c r="J52"/>
  <c r="J48"/>
  <c r="J92" i="30"/>
  <c r="J102"/>
  <c r="J102" i="29"/>
  <c r="J92"/>
  <c r="J102" i="63"/>
  <c r="J48"/>
  <c r="J102" i="27"/>
  <c r="J102" i="26"/>
  <c r="J92"/>
  <c r="J92" i="25"/>
  <c r="J102"/>
  <c r="J102" i="23"/>
  <c r="J92"/>
  <c r="J102" i="22"/>
  <c r="J92"/>
  <c r="J102" i="9"/>
  <c r="J92"/>
  <c r="J102" i="21"/>
  <c r="J92"/>
  <c r="J102" i="20"/>
  <c r="J92"/>
  <c r="J102" i="19"/>
  <c r="J102" i="17"/>
  <c r="J102" i="16"/>
  <c r="J92"/>
  <c r="J48"/>
  <c r="J102" i="15"/>
  <c r="J102" i="14"/>
  <c r="J92"/>
  <c r="J102" i="13"/>
  <c r="J102" i="12"/>
  <c r="J92" i="66"/>
  <c r="J102"/>
  <c r="J102" i="10"/>
  <c r="J92"/>
  <c r="J102" i="7"/>
  <c r="J92"/>
  <c r="K43" i="46"/>
  <c r="K43" i="44"/>
  <c r="K43" i="24"/>
  <c r="K43" i="18"/>
  <c r="K43" i="17"/>
  <c r="K43" i="15"/>
  <c r="K43" i="13"/>
  <c r="K43" i="12"/>
  <c r="K43" i="11"/>
  <c r="K43" i="65"/>
  <c r="Q109" i="66" l="1"/>
  <c r="Q101" l="1"/>
  <c r="Q101" i="11"/>
  <c r="Q101" i="12"/>
  <c r="Q101" i="13"/>
  <c r="Q101" i="14"/>
  <c r="Q101" i="7"/>
  <c r="Q101" i="15"/>
  <c r="Q101" i="16"/>
  <c r="Q101" i="17"/>
  <c r="Q101" i="18"/>
  <c r="Q101" i="19"/>
  <c r="Q101" i="20"/>
  <c r="Q101" i="21"/>
  <c r="Q101" i="9"/>
  <c r="Q101" i="22"/>
  <c r="Q101" i="23"/>
  <c r="Q101" i="24"/>
  <c r="Q101" i="25"/>
  <c r="Q101" i="26"/>
  <c r="Q101" i="27"/>
  <c r="Q101" i="63"/>
  <c r="Q101" i="29"/>
  <c r="Q101" i="30"/>
  <c r="Q101" i="31"/>
  <c r="Q101" i="32"/>
  <c r="Q101" i="33"/>
  <c r="Q101" i="34"/>
  <c r="Q101" i="35"/>
  <c r="Q101" i="36"/>
  <c r="Q101" i="37"/>
  <c r="Q101" i="38"/>
  <c r="Q101" i="39"/>
  <c r="Q101" i="64"/>
  <c r="Q101" i="41"/>
  <c r="Q101" i="42"/>
  <c r="Q101" i="43"/>
  <c r="Q101" i="44"/>
  <c r="Q101" i="45"/>
  <c r="Q101" i="46"/>
  <c r="Q101" i="47"/>
  <c r="Q101" i="49"/>
  <c r="Q101" i="50"/>
  <c r="Q101" i="51"/>
  <c r="Q101" i="52"/>
  <c r="Q101" i="53"/>
  <c r="Q101" i="54"/>
  <c r="Q101" i="55"/>
  <c r="Q101" i="56"/>
  <c r="Q101" i="57"/>
  <c r="Q101" i="58"/>
  <c r="Q101" i="59"/>
  <c r="Q101" i="60"/>
  <c r="Q101" i="61"/>
  <c r="Q101" i="62"/>
  <c r="Q101" i="10"/>
  <c r="Q91" i="66" l="1"/>
  <c r="Q91" i="11"/>
  <c r="Q91" i="12"/>
  <c r="Q91" i="13"/>
  <c r="Q91" i="14"/>
  <c r="Q91" i="7"/>
  <c r="Q91" i="15"/>
  <c r="Q91" i="16"/>
  <c r="Q91" i="17"/>
  <c r="Q91" i="18"/>
  <c r="Q91" i="19"/>
  <c r="Q91" i="20"/>
  <c r="Q91" i="21"/>
  <c r="Q91" i="9"/>
  <c r="Q91" i="22"/>
  <c r="Q91" i="23"/>
  <c r="Q91" i="24"/>
  <c r="Q91" i="25"/>
  <c r="Q91" i="26"/>
  <c r="Q91" i="27"/>
  <c r="Q91" i="63"/>
  <c r="Q91" i="29"/>
  <c r="Q91" i="30"/>
  <c r="Q91" i="31"/>
  <c r="Q91" i="32"/>
  <c r="Q91" i="33"/>
  <c r="Q91" i="34"/>
  <c r="Q91" i="35"/>
  <c r="Q91" i="36"/>
  <c r="Q91" i="37"/>
  <c r="Q91" i="38"/>
  <c r="Q91" i="39"/>
  <c r="Q91" i="64"/>
  <c r="Q91" i="41"/>
  <c r="Q91" i="42"/>
  <c r="Q91" i="43"/>
  <c r="Q91" i="44"/>
  <c r="Q91" i="45"/>
  <c r="Q91" i="46"/>
  <c r="Q91" i="47"/>
  <c r="Q91" i="49"/>
  <c r="Q91" i="50"/>
  <c r="Q91" i="51"/>
  <c r="Q91" i="52"/>
  <c r="Q91" i="53"/>
  <c r="Q91" i="54"/>
  <c r="Q91" i="55"/>
  <c r="Q91" i="56"/>
  <c r="Q91" i="57"/>
  <c r="Q91" i="58"/>
  <c r="Q91" i="59"/>
  <c r="Q91" i="60"/>
  <c r="Q91" i="61"/>
  <c r="Q91" i="62"/>
  <c r="Q91" i="10"/>
  <c r="J109" i="53"/>
  <c r="Q109" s="1"/>
  <c r="Q100" i="57"/>
  <c r="Q47" i="62"/>
  <c r="Q43"/>
  <c r="Q92" i="10"/>
  <c r="Q93"/>
  <c r="Q94"/>
  <c r="Q95"/>
  <c r="Q96"/>
  <c r="Q97"/>
  <c r="Q98"/>
  <c r="Q99"/>
  <c r="Q100"/>
  <c r="Q102"/>
  <c r="Q103"/>
  <c r="Q104"/>
  <c r="Q105"/>
  <c r="Q106"/>
  <c r="Q107"/>
  <c r="Q108"/>
  <c r="Q92" i="66"/>
  <c r="Q93"/>
  <c r="Q94"/>
  <c r="Q95"/>
  <c r="Q96"/>
  <c r="Q97"/>
  <c r="Q98"/>
  <c r="Q99"/>
  <c r="Q100"/>
  <c r="Q102"/>
  <c r="Q103"/>
  <c r="Q104"/>
  <c r="Q105"/>
  <c r="Q106"/>
  <c r="Q107"/>
  <c r="Q92" i="11"/>
  <c r="Q93"/>
  <c r="Q94"/>
  <c r="Q95"/>
  <c r="Q96"/>
  <c r="Q97"/>
  <c r="Q98"/>
  <c r="Q99"/>
  <c r="Q100"/>
  <c r="Q102"/>
  <c r="Q103"/>
  <c r="Q104"/>
  <c r="Q105"/>
  <c r="Q106"/>
  <c r="Q107"/>
  <c r="Q108"/>
  <c r="Q92" i="12"/>
  <c r="Q93"/>
  <c r="Q94"/>
  <c r="Q95"/>
  <c r="Q96"/>
  <c r="Q97"/>
  <c r="Q98"/>
  <c r="Q99"/>
  <c r="Q100"/>
  <c r="Q102"/>
  <c r="Q103"/>
  <c r="Q104"/>
  <c r="Q105"/>
  <c r="Q106"/>
  <c r="Q107"/>
  <c r="Q108"/>
  <c r="Q92" i="13"/>
  <c r="Q93"/>
  <c r="Q94"/>
  <c r="Q95"/>
  <c r="Q96"/>
  <c r="Q97"/>
  <c r="Q98"/>
  <c r="Q99"/>
  <c r="Q100"/>
  <c r="Q102"/>
  <c r="Q103"/>
  <c r="Q104"/>
  <c r="Q105"/>
  <c r="Q106"/>
  <c r="Q107"/>
  <c r="Q108"/>
  <c r="Q92" i="14"/>
  <c r="Q93"/>
  <c r="Q94"/>
  <c r="Q95"/>
  <c r="Q96"/>
  <c r="Q97"/>
  <c r="Q98"/>
  <c r="Q99"/>
  <c r="Q100"/>
  <c r="Q102"/>
  <c r="Q103"/>
  <c r="Q104"/>
  <c r="Q105"/>
  <c r="Q106"/>
  <c r="Q107"/>
  <c r="Q108"/>
  <c r="Q92" i="7"/>
  <c r="Q93"/>
  <c r="Q94"/>
  <c r="Q95"/>
  <c r="Q96"/>
  <c r="Q97"/>
  <c r="Q98"/>
  <c r="Q99"/>
  <c r="Q100"/>
  <c r="Q102"/>
  <c r="Q103"/>
  <c r="Q104"/>
  <c r="Q105"/>
  <c r="Q106"/>
  <c r="Q107"/>
  <c r="Q108"/>
  <c r="Q92" i="15"/>
  <c r="Q93"/>
  <c r="Q94"/>
  <c r="Q95"/>
  <c r="Q96"/>
  <c r="Q97"/>
  <c r="Q98"/>
  <c r="Q99"/>
  <c r="Q100"/>
  <c r="Q102"/>
  <c r="Q103"/>
  <c r="Q104"/>
  <c r="Q105"/>
  <c r="Q106"/>
  <c r="Q107"/>
  <c r="Q108"/>
  <c r="Q92" i="16"/>
  <c r="Q93"/>
  <c r="Q94"/>
  <c r="Q95"/>
  <c r="Q96"/>
  <c r="Q97"/>
  <c r="Q98"/>
  <c r="Q99"/>
  <c r="Q100"/>
  <c r="Q102"/>
  <c r="Q103"/>
  <c r="Q104"/>
  <c r="Q105"/>
  <c r="Q106"/>
  <c r="Q107"/>
  <c r="Q108"/>
  <c r="Q92" i="17"/>
  <c r="Q93"/>
  <c r="Q94"/>
  <c r="Q95"/>
  <c r="Q96"/>
  <c r="Q97"/>
  <c r="Q98"/>
  <c r="Q99"/>
  <c r="Q100"/>
  <c r="Q102"/>
  <c r="Q103"/>
  <c r="Q104"/>
  <c r="Q105"/>
  <c r="Q106"/>
  <c r="Q107"/>
  <c r="Q108"/>
  <c r="Q92" i="18"/>
  <c r="Q93"/>
  <c r="Q94"/>
  <c r="Q95"/>
  <c r="Q96"/>
  <c r="Q97"/>
  <c r="Q98"/>
  <c r="Q99"/>
  <c r="Q100"/>
  <c r="Q102"/>
  <c r="Q103"/>
  <c r="Q104"/>
  <c r="Q105"/>
  <c r="Q106"/>
  <c r="Q107"/>
  <c r="Q108"/>
  <c r="Q92" i="19"/>
  <c r="Q93"/>
  <c r="Q94"/>
  <c r="Q95"/>
  <c r="Q96"/>
  <c r="Q97"/>
  <c r="Q98"/>
  <c r="Q99"/>
  <c r="Q100"/>
  <c r="Q102"/>
  <c r="Q103"/>
  <c r="Q104"/>
  <c r="Q105"/>
  <c r="Q106"/>
  <c r="Q107"/>
  <c r="Q108"/>
  <c r="Q92" i="20"/>
  <c r="Q93"/>
  <c r="Q94"/>
  <c r="Q95"/>
  <c r="Q96"/>
  <c r="Q97"/>
  <c r="Q98"/>
  <c r="Q99"/>
  <c r="Q100"/>
  <c r="Q102"/>
  <c r="Q103"/>
  <c r="Q104"/>
  <c r="Q105"/>
  <c r="Q106"/>
  <c r="Q107"/>
  <c r="Q108"/>
  <c r="Q92" i="21"/>
  <c r="Q93"/>
  <c r="Q94"/>
  <c r="Q95"/>
  <c r="Q96"/>
  <c r="Q97"/>
  <c r="Q98"/>
  <c r="Q99"/>
  <c r="Q100"/>
  <c r="Q102"/>
  <c r="Q103"/>
  <c r="Q104"/>
  <c r="Q105"/>
  <c r="Q106"/>
  <c r="Q107"/>
  <c r="Q108"/>
  <c r="Q92" i="9"/>
  <c r="Q93"/>
  <c r="Q94"/>
  <c r="Q95"/>
  <c r="Q96"/>
  <c r="Q97"/>
  <c r="Q98"/>
  <c r="Q99"/>
  <c r="Q100"/>
  <c r="Q102"/>
  <c r="Q103"/>
  <c r="Q104"/>
  <c r="Q105"/>
  <c r="Q106"/>
  <c r="Q107"/>
  <c r="Q108"/>
  <c r="Q92" i="22"/>
  <c r="Q93"/>
  <c r="Q94"/>
  <c r="Q95"/>
  <c r="Q96"/>
  <c r="Q97"/>
  <c r="Q98"/>
  <c r="Q99"/>
  <c r="Q100"/>
  <c r="Q102"/>
  <c r="Q103"/>
  <c r="Q104"/>
  <c r="Q105"/>
  <c r="Q106"/>
  <c r="Q107"/>
  <c r="Q108"/>
  <c r="Q92" i="23"/>
  <c r="Q93"/>
  <c r="Q94"/>
  <c r="Q95"/>
  <c r="Q96"/>
  <c r="Q97"/>
  <c r="Q98"/>
  <c r="Q99"/>
  <c r="Q100"/>
  <c r="Q102"/>
  <c r="Q103"/>
  <c r="Q104"/>
  <c r="Q105"/>
  <c r="Q106"/>
  <c r="Q107"/>
  <c r="Q108"/>
  <c r="Q92" i="24"/>
  <c r="Q93"/>
  <c r="Q94"/>
  <c r="Q95"/>
  <c r="Q96"/>
  <c r="Q97"/>
  <c r="Q98"/>
  <c r="Q99"/>
  <c r="Q100"/>
  <c r="Q102"/>
  <c r="Q103"/>
  <c r="Q104"/>
  <c r="Q105"/>
  <c r="Q106"/>
  <c r="Q107"/>
  <c r="Q108"/>
  <c r="Q92" i="25"/>
  <c r="Q93"/>
  <c r="Q94"/>
  <c r="Q95"/>
  <c r="Q96"/>
  <c r="Q97"/>
  <c r="Q98"/>
  <c r="Q99"/>
  <c r="Q100"/>
  <c r="Q102"/>
  <c r="Q103"/>
  <c r="Q104"/>
  <c r="Q105"/>
  <c r="Q106"/>
  <c r="Q107"/>
  <c r="Q108"/>
  <c r="Q92" i="26"/>
  <c r="Q93"/>
  <c r="Q94"/>
  <c r="Q95"/>
  <c r="Q96"/>
  <c r="Q97"/>
  <c r="Q98"/>
  <c r="Q99"/>
  <c r="Q100"/>
  <c r="Q102"/>
  <c r="Q103"/>
  <c r="Q104"/>
  <c r="Q105"/>
  <c r="Q106"/>
  <c r="Q107"/>
  <c r="Q108"/>
  <c r="Q92" i="27"/>
  <c r="Q93"/>
  <c r="Q94"/>
  <c r="Q95"/>
  <c r="Q96"/>
  <c r="Q97"/>
  <c r="Q98"/>
  <c r="Q99"/>
  <c r="Q100"/>
  <c r="Q102"/>
  <c r="Q103"/>
  <c r="Q104"/>
  <c r="Q105"/>
  <c r="Q106"/>
  <c r="Q107"/>
  <c r="Q108"/>
  <c r="Q92" i="63"/>
  <c r="Q93"/>
  <c r="Q94"/>
  <c r="Q95"/>
  <c r="Q96"/>
  <c r="Q97"/>
  <c r="Q98"/>
  <c r="Q99"/>
  <c r="Q100"/>
  <c r="Q102"/>
  <c r="Q103"/>
  <c r="Q104"/>
  <c r="Q105"/>
  <c r="Q106"/>
  <c r="Q107"/>
  <c r="Q108"/>
  <c r="Q92" i="29"/>
  <c r="Q93"/>
  <c r="Q94"/>
  <c r="Q95"/>
  <c r="Q96"/>
  <c r="Q97"/>
  <c r="Q98"/>
  <c r="Q99"/>
  <c r="Q100"/>
  <c r="Q102"/>
  <c r="Q103"/>
  <c r="Q104"/>
  <c r="Q105"/>
  <c r="Q106"/>
  <c r="Q107"/>
  <c r="Q108"/>
  <c r="Q92" i="30"/>
  <c r="Q93"/>
  <c r="Q94"/>
  <c r="Q95"/>
  <c r="Q96"/>
  <c r="Q97"/>
  <c r="Q98"/>
  <c r="Q99"/>
  <c r="Q100"/>
  <c r="Q102"/>
  <c r="Q103"/>
  <c r="Q104"/>
  <c r="Q105"/>
  <c r="Q106"/>
  <c r="Q107"/>
  <c r="Q108"/>
  <c r="Q92" i="31"/>
  <c r="Q93"/>
  <c r="Q94"/>
  <c r="Q95"/>
  <c r="Q96"/>
  <c r="Q97"/>
  <c r="Q98"/>
  <c r="Q99"/>
  <c r="Q100"/>
  <c r="Q102"/>
  <c r="Q103"/>
  <c r="Q104"/>
  <c r="Q105"/>
  <c r="Q106"/>
  <c r="Q107"/>
  <c r="Q108"/>
  <c r="Q92" i="32"/>
  <c r="Q93"/>
  <c r="Q94"/>
  <c r="Q95"/>
  <c r="Q96"/>
  <c r="Q97"/>
  <c r="Q98"/>
  <c r="Q99"/>
  <c r="Q100"/>
  <c r="Q102"/>
  <c r="Q103"/>
  <c r="Q104"/>
  <c r="Q105"/>
  <c r="Q106"/>
  <c r="Q107"/>
  <c r="Q108"/>
  <c r="Q92" i="33"/>
  <c r="Q93"/>
  <c r="Q94"/>
  <c r="Q95"/>
  <c r="Q96"/>
  <c r="Q97"/>
  <c r="Q98"/>
  <c r="Q99"/>
  <c r="Q100"/>
  <c r="Q102"/>
  <c r="Q103"/>
  <c r="Q104"/>
  <c r="Q105"/>
  <c r="Q106"/>
  <c r="Q107"/>
  <c r="Q108"/>
  <c r="Q92" i="34"/>
  <c r="Q93"/>
  <c r="Q94"/>
  <c r="Q95"/>
  <c r="Q96"/>
  <c r="Q97"/>
  <c r="Q98"/>
  <c r="Q99"/>
  <c r="Q100"/>
  <c r="Q102"/>
  <c r="Q103"/>
  <c r="Q104"/>
  <c r="Q105"/>
  <c r="Q106"/>
  <c r="Q107"/>
  <c r="Q108"/>
  <c r="Q92" i="35"/>
  <c r="Q93"/>
  <c r="Q94"/>
  <c r="Q95"/>
  <c r="Q96"/>
  <c r="Q97"/>
  <c r="Q98"/>
  <c r="Q99"/>
  <c r="Q100"/>
  <c r="Q102"/>
  <c r="Q103"/>
  <c r="Q104"/>
  <c r="Q105"/>
  <c r="Q106"/>
  <c r="Q107"/>
  <c r="Q108"/>
  <c r="Q92" i="36"/>
  <c r="Q93"/>
  <c r="Q94"/>
  <c r="Q95"/>
  <c r="Q96"/>
  <c r="Q97"/>
  <c r="Q98"/>
  <c r="Q99"/>
  <c r="Q100"/>
  <c r="Q102"/>
  <c r="Q103"/>
  <c r="Q104"/>
  <c r="Q105"/>
  <c r="Q106"/>
  <c r="Q107"/>
  <c r="Q108"/>
  <c r="Q92" i="37"/>
  <c r="Q93"/>
  <c r="Q94"/>
  <c r="Q95"/>
  <c r="Q96"/>
  <c r="Q97"/>
  <c r="Q98"/>
  <c r="Q99"/>
  <c r="Q100"/>
  <c r="Q102"/>
  <c r="Q103"/>
  <c r="Q104"/>
  <c r="Q105"/>
  <c r="Q106"/>
  <c r="Q107"/>
  <c r="Q108"/>
  <c r="Q92" i="38"/>
  <c r="Q93"/>
  <c r="Q94"/>
  <c r="Q95"/>
  <c r="Q96"/>
  <c r="Q97"/>
  <c r="Q98"/>
  <c r="Q99"/>
  <c r="Q100"/>
  <c r="Q102"/>
  <c r="Q103"/>
  <c r="Q104"/>
  <c r="Q105"/>
  <c r="Q106"/>
  <c r="Q107"/>
  <c r="Q108"/>
  <c r="Q92" i="39"/>
  <c r="Q93"/>
  <c r="Q94"/>
  <c r="Q95"/>
  <c r="Q96"/>
  <c r="Q97"/>
  <c r="Q98"/>
  <c r="Q99"/>
  <c r="Q100"/>
  <c r="Q102"/>
  <c r="Q103"/>
  <c r="Q104"/>
  <c r="Q105"/>
  <c r="Q106"/>
  <c r="Q107"/>
  <c r="Q108"/>
  <c r="Q92" i="64"/>
  <c r="Q93"/>
  <c r="Q94"/>
  <c r="Q95"/>
  <c r="Q96"/>
  <c r="Q97"/>
  <c r="Q98"/>
  <c r="Q99"/>
  <c r="Q100"/>
  <c r="Q102"/>
  <c r="Q103"/>
  <c r="Q104"/>
  <c r="Q105"/>
  <c r="Q106"/>
  <c r="Q107"/>
  <c r="Q108"/>
  <c r="Q92" i="41"/>
  <c r="Q93"/>
  <c r="Q94"/>
  <c r="Q95"/>
  <c r="Q96"/>
  <c r="Q97"/>
  <c r="Q98"/>
  <c r="Q99"/>
  <c r="Q100"/>
  <c r="Q102"/>
  <c r="Q103"/>
  <c r="Q104"/>
  <c r="Q105"/>
  <c r="Q106"/>
  <c r="Q107"/>
  <c r="Q108"/>
  <c r="Q92" i="42"/>
  <c r="Q93"/>
  <c r="Q94"/>
  <c r="Q95"/>
  <c r="Q96"/>
  <c r="Q97"/>
  <c r="Q98"/>
  <c r="Q99"/>
  <c r="Q100"/>
  <c r="Q102"/>
  <c r="Q103"/>
  <c r="Q104"/>
  <c r="Q105"/>
  <c r="Q106"/>
  <c r="Q107"/>
  <c r="Q108"/>
  <c r="Q92" i="43"/>
  <c r="Q93"/>
  <c r="Q94"/>
  <c r="Q95"/>
  <c r="Q96"/>
  <c r="Q97"/>
  <c r="Q98"/>
  <c r="Q99"/>
  <c r="Q100"/>
  <c r="Q102"/>
  <c r="Q103"/>
  <c r="Q104"/>
  <c r="Q105"/>
  <c r="Q106"/>
  <c r="Q107"/>
  <c r="Q108"/>
  <c r="Q92" i="44"/>
  <c r="Q93"/>
  <c r="Q94"/>
  <c r="Q95"/>
  <c r="Q96"/>
  <c r="Q97"/>
  <c r="Q98"/>
  <c r="Q99"/>
  <c r="Q100"/>
  <c r="Q102"/>
  <c r="Q103"/>
  <c r="Q104"/>
  <c r="Q105"/>
  <c r="Q106"/>
  <c r="Q107"/>
  <c r="Q108"/>
  <c r="Q92" i="45"/>
  <c r="Q93"/>
  <c r="Q94"/>
  <c r="Q95"/>
  <c r="Q96"/>
  <c r="Q97"/>
  <c r="Q98"/>
  <c r="Q99"/>
  <c r="Q100"/>
  <c r="Q102"/>
  <c r="Q103"/>
  <c r="Q104"/>
  <c r="Q105"/>
  <c r="Q106"/>
  <c r="Q107"/>
  <c r="Q108"/>
  <c r="Q92" i="46"/>
  <c r="Q93"/>
  <c r="Q94"/>
  <c r="Q95"/>
  <c r="Q96"/>
  <c r="Q97"/>
  <c r="Q98"/>
  <c r="Q99"/>
  <c r="Q100"/>
  <c r="Q102"/>
  <c r="Q103"/>
  <c r="Q104"/>
  <c r="Q105"/>
  <c r="Q106"/>
  <c r="Q107"/>
  <c r="Q108"/>
  <c r="Q92" i="47"/>
  <c r="Q93"/>
  <c r="Q94"/>
  <c r="Q95"/>
  <c r="Q96"/>
  <c r="Q97"/>
  <c r="Q98"/>
  <c r="Q99"/>
  <c r="Q100"/>
  <c r="Q102"/>
  <c r="Q103"/>
  <c r="Q104"/>
  <c r="Q105"/>
  <c r="Q106"/>
  <c r="Q107"/>
  <c r="Q108"/>
  <c r="Q92" i="49"/>
  <c r="Q93"/>
  <c r="Q94"/>
  <c r="Q95"/>
  <c r="Q96"/>
  <c r="Q97"/>
  <c r="Q98"/>
  <c r="Q99"/>
  <c r="Q100"/>
  <c r="Q102"/>
  <c r="Q103"/>
  <c r="Q104"/>
  <c r="Q105"/>
  <c r="Q106"/>
  <c r="Q107"/>
  <c r="Q108"/>
  <c r="Q92" i="50"/>
  <c r="Q93"/>
  <c r="Q94"/>
  <c r="Q95"/>
  <c r="Q96"/>
  <c r="Q97"/>
  <c r="Q98"/>
  <c r="Q99"/>
  <c r="Q100"/>
  <c r="Q102"/>
  <c r="Q103"/>
  <c r="Q104"/>
  <c r="Q105"/>
  <c r="Q106"/>
  <c r="Q107"/>
  <c r="Q108"/>
  <c r="Q92" i="51"/>
  <c r="Q93"/>
  <c r="Q94"/>
  <c r="Q95"/>
  <c r="Q96"/>
  <c r="Q97"/>
  <c r="Q98"/>
  <c r="Q99"/>
  <c r="Q100"/>
  <c r="Q102"/>
  <c r="Q103"/>
  <c r="Q104"/>
  <c r="Q105"/>
  <c r="Q106"/>
  <c r="Q107"/>
  <c r="Q108"/>
  <c r="Q92" i="52"/>
  <c r="Q93"/>
  <c r="Q94"/>
  <c r="Q95"/>
  <c r="Q96"/>
  <c r="Q97"/>
  <c r="Q98"/>
  <c r="Q99"/>
  <c r="Q100"/>
  <c r="Q102"/>
  <c r="Q103"/>
  <c r="Q104"/>
  <c r="Q105"/>
  <c r="Q106"/>
  <c r="Q107"/>
  <c r="Q108"/>
  <c r="Q92" i="53"/>
  <c r="Q93"/>
  <c r="Q94"/>
  <c r="Q95"/>
  <c r="Q96"/>
  <c r="Q97"/>
  <c r="Q98"/>
  <c r="Q99"/>
  <c r="Q100"/>
  <c r="Q102"/>
  <c r="Q103"/>
  <c r="Q104"/>
  <c r="Q105"/>
  <c r="Q106"/>
  <c r="Q107"/>
  <c r="Q108"/>
  <c r="Q92" i="54"/>
  <c r="Q93"/>
  <c r="Q94"/>
  <c r="Q95"/>
  <c r="Q96"/>
  <c r="Q97"/>
  <c r="Q98"/>
  <c r="Q99"/>
  <c r="Q100"/>
  <c r="Q102"/>
  <c r="Q103"/>
  <c r="Q104"/>
  <c r="Q105"/>
  <c r="Q106"/>
  <c r="Q107"/>
  <c r="Q108"/>
  <c r="Q92" i="55"/>
  <c r="Q93"/>
  <c r="Q94"/>
  <c r="Q95"/>
  <c r="Q96"/>
  <c r="Q97"/>
  <c r="Q98"/>
  <c r="Q99"/>
  <c r="Q100"/>
  <c r="Q102"/>
  <c r="Q103"/>
  <c r="Q104"/>
  <c r="Q105"/>
  <c r="Q106"/>
  <c r="Q107"/>
  <c r="Q108"/>
  <c r="Q92" i="56"/>
  <c r="Q93"/>
  <c r="Q94"/>
  <c r="Q95"/>
  <c r="Q96"/>
  <c r="Q97"/>
  <c r="Q98"/>
  <c r="Q99"/>
  <c r="Q100"/>
  <c r="Q102"/>
  <c r="Q103"/>
  <c r="Q104"/>
  <c r="Q105"/>
  <c r="Q106"/>
  <c r="Q107"/>
  <c r="Q108"/>
  <c r="Q92" i="57"/>
  <c r="Q93"/>
  <c r="Q94"/>
  <c r="Q95"/>
  <c r="Q96"/>
  <c r="Q97"/>
  <c r="Q98"/>
  <c r="Q99"/>
  <c r="Q102"/>
  <c r="Q103"/>
  <c r="Q104"/>
  <c r="Q105"/>
  <c r="Q106"/>
  <c r="Q107"/>
  <c r="Q108"/>
  <c r="Q92" i="58"/>
  <c r="Q93"/>
  <c r="Q94"/>
  <c r="Q95"/>
  <c r="Q96"/>
  <c r="Q97"/>
  <c r="Q98"/>
  <c r="Q99"/>
  <c r="Q100"/>
  <c r="Q102"/>
  <c r="Q103"/>
  <c r="Q104"/>
  <c r="Q105"/>
  <c r="Q106"/>
  <c r="Q107"/>
  <c r="Q108"/>
  <c r="Q92" i="59"/>
  <c r="Q93"/>
  <c r="Q94"/>
  <c r="Q95"/>
  <c r="Q96"/>
  <c r="Q97"/>
  <c r="Q98"/>
  <c r="Q99"/>
  <c r="Q100"/>
  <c r="Q102"/>
  <c r="Q103"/>
  <c r="Q104"/>
  <c r="Q105"/>
  <c r="Q106"/>
  <c r="Q107"/>
  <c r="Q108"/>
  <c r="Q92" i="60"/>
  <c r="Q93"/>
  <c r="Q94"/>
  <c r="Q95"/>
  <c r="Q96"/>
  <c r="Q97"/>
  <c r="Q98"/>
  <c r="Q99"/>
  <c r="Q100"/>
  <c r="Q102"/>
  <c r="Q103"/>
  <c r="Q104"/>
  <c r="Q105"/>
  <c r="Q106"/>
  <c r="Q107"/>
  <c r="Q108"/>
  <c r="Q92" i="61"/>
  <c r="Q93"/>
  <c r="Q94"/>
  <c r="Q95"/>
  <c r="Q96"/>
  <c r="Q97"/>
  <c r="Q98"/>
  <c r="Q99"/>
  <c r="Q100"/>
  <c r="Q102"/>
  <c r="Q103"/>
  <c r="Q104"/>
  <c r="Q105"/>
  <c r="Q106"/>
  <c r="Q107"/>
  <c r="Q108"/>
  <c r="Q92" i="62"/>
  <c r="Q93"/>
  <c r="Q94"/>
  <c r="Q95"/>
  <c r="Q96"/>
  <c r="Q97"/>
  <c r="Q98"/>
  <c r="Q99"/>
  <c r="Q100"/>
  <c r="Q102"/>
  <c r="Q103"/>
  <c r="Q104"/>
  <c r="Q105"/>
  <c r="Q106"/>
  <c r="Q107"/>
  <c r="Q108"/>
  <c r="Q108" i="65"/>
  <c r="Q88" i="10"/>
  <c r="Q89"/>
  <c r="Q88" i="66"/>
  <c r="Q89"/>
  <c r="Q88" i="11"/>
  <c r="Q89"/>
  <c r="Q88" i="12"/>
  <c r="Q89"/>
  <c r="Q88" i="13"/>
  <c r="Q89"/>
  <c r="Q88" i="14"/>
  <c r="Q89"/>
  <c r="Q88" i="7"/>
  <c r="Q89"/>
  <c r="Q88" i="15"/>
  <c r="Q89"/>
  <c r="Q88" i="16"/>
  <c r="Q89"/>
  <c r="Q88" i="17"/>
  <c r="Q89"/>
  <c r="Q88" i="18"/>
  <c r="Q89"/>
  <c r="Q88" i="19"/>
  <c r="Q89"/>
  <c r="Q88" i="20"/>
  <c r="Q89"/>
  <c r="Q88" i="21"/>
  <c r="Q89"/>
  <c r="Q88" i="9"/>
  <c r="Q89"/>
  <c r="Q88" i="22"/>
  <c r="Q89"/>
  <c r="Q88" i="23"/>
  <c r="Q89"/>
  <c r="Q88" i="24"/>
  <c r="Q89"/>
  <c r="Q88" i="25"/>
  <c r="Q89"/>
  <c r="Q88" i="26"/>
  <c r="Q89"/>
  <c r="Q88" i="27"/>
  <c r="Q89"/>
  <c r="Q88" i="63"/>
  <c r="Q89"/>
  <c r="Q88" i="29"/>
  <c r="Q89"/>
  <c r="Q88" i="30"/>
  <c r="Q89"/>
  <c r="Q88" i="31"/>
  <c r="Q89"/>
  <c r="Q88" i="32"/>
  <c r="Q89"/>
  <c r="Q88" i="33"/>
  <c r="Q89"/>
  <c r="Q88" i="34"/>
  <c r="Q89"/>
  <c r="Q88" i="35"/>
  <c r="Q89"/>
  <c r="Q88" i="36"/>
  <c r="Q89"/>
  <c r="Q88" i="37"/>
  <c r="Q89"/>
  <c r="Q88" i="38"/>
  <c r="Q89"/>
  <c r="Q88" i="39"/>
  <c r="Q89"/>
  <c r="Q88" i="64"/>
  <c r="Q89"/>
  <c r="Q88" i="41"/>
  <c r="Q89"/>
  <c r="Q88" i="42"/>
  <c r="Q89"/>
  <c r="Q88" i="43"/>
  <c r="Q89"/>
  <c r="Q88" i="44"/>
  <c r="Q89"/>
  <c r="Q88" i="45"/>
  <c r="Q89"/>
  <c r="Q88" i="46"/>
  <c r="Q89"/>
  <c r="Q88" i="47"/>
  <c r="Q89"/>
  <c r="Q88" i="49"/>
  <c r="Q89"/>
  <c r="Q88" i="50"/>
  <c r="Q89"/>
  <c r="Q88" i="51"/>
  <c r="Q89"/>
  <c r="Q88" i="52"/>
  <c r="Q89"/>
  <c r="Q88" i="53"/>
  <c r="Q89"/>
  <c r="Q88" i="54"/>
  <c r="Q89"/>
  <c r="Q88" i="55"/>
  <c r="Q89"/>
  <c r="Q88" i="56"/>
  <c r="Q89"/>
  <c r="Q88" i="57"/>
  <c r="Q89"/>
  <c r="Q88" i="58"/>
  <c r="Q89"/>
  <c r="Q88" i="59"/>
  <c r="Q89"/>
  <c r="Q88" i="60"/>
  <c r="Q89"/>
  <c r="Q88" i="61"/>
  <c r="Q89"/>
  <c r="Q88" i="62"/>
  <c r="Q89"/>
  <c r="Q90" i="10"/>
  <c r="Q90" i="66"/>
  <c r="Q90" i="11"/>
  <c r="Q90" i="12"/>
  <c r="Q90" i="13"/>
  <c r="Q90" i="14"/>
  <c r="Q90" i="7"/>
  <c r="Q90" i="15"/>
  <c r="Q90" i="16"/>
  <c r="Q90" i="17"/>
  <c r="Q90" i="18"/>
  <c r="Q90" i="19"/>
  <c r="Q90" i="20"/>
  <c r="Q90" i="21"/>
  <c r="Q90" i="9"/>
  <c r="Q90" i="22"/>
  <c r="Q90" i="23"/>
  <c r="Q90" i="24"/>
  <c r="Q90" i="25"/>
  <c r="Q90" i="26"/>
  <c r="Q90" i="27"/>
  <c r="Q90" i="63"/>
  <c r="Q90" i="29"/>
  <c r="Q90" i="30"/>
  <c r="Q90" i="31"/>
  <c r="Q90" i="32"/>
  <c r="Q90" i="33"/>
  <c r="Q90" i="34"/>
  <c r="Q90" i="35"/>
  <c r="Q90" i="36"/>
  <c r="Q90" i="37"/>
  <c r="Q90" i="38"/>
  <c r="Q90" i="39"/>
  <c r="Q90" i="64"/>
  <c r="Q90" i="41"/>
  <c r="Q90" i="42"/>
  <c r="Q90" i="43"/>
  <c r="Q90" i="44"/>
  <c r="Q90" i="45"/>
  <c r="Q90" i="46"/>
  <c r="Q90" i="47"/>
  <c r="Q90" i="49"/>
  <c r="Q90" i="50"/>
  <c r="Q90" i="51"/>
  <c r="Q90" i="52"/>
  <c r="Q90" i="53"/>
  <c r="Q90" i="54"/>
  <c r="Q90" i="55"/>
  <c r="Q90" i="56"/>
  <c r="Q90" i="57"/>
  <c r="Q90" i="58"/>
  <c r="Q90" i="59"/>
  <c r="Q90" i="60"/>
  <c r="Q90" i="61"/>
  <c r="Q90" i="62"/>
  <c r="Q45" i="10"/>
  <c r="Q46"/>
  <c r="Q47"/>
  <c r="Q49"/>
  <c r="Q50"/>
  <c r="Q51"/>
  <c r="Q45" i="66"/>
  <c r="Q46"/>
  <c r="Q47"/>
  <c r="Q48"/>
  <c r="Q49"/>
  <c r="Q50"/>
  <c r="Q51"/>
  <c r="Q45" i="11"/>
  <c r="Q46"/>
  <c r="Q47"/>
  <c r="Q48"/>
  <c r="Q49"/>
  <c r="Q50"/>
  <c r="Q51"/>
  <c r="Q45" i="12"/>
  <c r="Q46"/>
  <c r="Q47"/>
  <c r="Q48"/>
  <c r="Q49"/>
  <c r="Q50"/>
  <c r="Q51"/>
  <c r="Q45" i="13"/>
  <c r="Q46"/>
  <c r="Q47"/>
  <c r="Q48"/>
  <c r="Q49"/>
  <c r="Q50"/>
  <c r="Q51"/>
  <c r="Q45" i="14"/>
  <c r="Q46"/>
  <c r="Q47"/>
  <c r="Q48"/>
  <c r="Q49"/>
  <c r="Q50"/>
  <c r="Q51"/>
  <c r="Q45" i="7"/>
  <c r="Q46"/>
  <c r="Q47"/>
  <c r="Q49"/>
  <c r="Q50"/>
  <c r="Q51"/>
  <c r="Q45" i="15"/>
  <c r="Q46"/>
  <c r="Q47"/>
  <c r="Q48"/>
  <c r="Q49"/>
  <c r="Q50"/>
  <c r="Q51"/>
  <c r="Q45" i="16"/>
  <c r="Q46"/>
  <c r="Q47"/>
  <c r="Q48"/>
  <c r="Q49"/>
  <c r="Q50"/>
  <c r="Q51"/>
  <c r="Q45" i="17"/>
  <c r="Q46"/>
  <c r="Q47"/>
  <c r="Q48"/>
  <c r="Q49"/>
  <c r="Q50"/>
  <c r="Q51"/>
  <c r="Q45" i="18"/>
  <c r="Q46"/>
  <c r="Q47"/>
  <c r="Q48"/>
  <c r="Q49"/>
  <c r="Q50"/>
  <c r="Q51"/>
  <c r="Q45" i="19"/>
  <c r="Q46"/>
  <c r="Q47"/>
  <c r="Q48"/>
  <c r="Q49"/>
  <c r="Q50"/>
  <c r="Q51"/>
  <c r="Q45" i="20"/>
  <c r="Q46"/>
  <c r="Q47"/>
  <c r="Q48"/>
  <c r="Q49"/>
  <c r="Q50"/>
  <c r="Q51"/>
  <c r="Q45" i="21"/>
  <c r="Q46"/>
  <c r="Q47"/>
  <c r="Q48"/>
  <c r="Q49"/>
  <c r="Q50"/>
  <c r="Q51"/>
  <c r="Q45" i="9"/>
  <c r="Q46"/>
  <c r="Q47"/>
  <c r="Q48"/>
  <c r="Q49"/>
  <c r="Q50"/>
  <c r="Q51"/>
  <c r="Q45" i="22"/>
  <c r="Q46"/>
  <c r="Q47"/>
  <c r="Q48"/>
  <c r="Q49"/>
  <c r="Q50"/>
  <c r="Q51"/>
  <c r="Q45" i="23"/>
  <c r="Q46"/>
  <c r="Q47"/>
  <c r="Q48"/>
  <c r="Q49"/>
  <c r="Q50"/>
  <c r="Q51"/>
  <c r="Q45" i="24"/>
  <c r="Q46"/>
  <c r="Q47"/>
  <c r="Q48"/>
  <c r="Q49"/>
  <c r="Q50"/>
  <c r="Q51"/>
  <c r="Q45" i="25"/>
  <c r="Q46"/>
  <c r="Q47"/>
  <c r="Q48"/>
  <c r="Q49"/>
  <c r="Q50"/>
  <c r="Q51"/>
  <c r="Q45" i="26"/>
  <c r="Q46"/>
  <c r="Q47"/>
  <c r="Q48"/>
  <c r="Q49"/>
  <c r="Q50"/>
  <c r="Q51"/>
  <c r="Q45" i="27"/>
  <c r="Q46"/>
  <c r="Q47"/>
  <c r="Q48"/>
  <c r="Q49"/>
  <c r="Q50"/>
  <c r="Q51"/>
  <c r="Q45" i="63"/>
  <c r="Q46"/>
  <c r="Q47"/>
  <c r="Q49"/>
  <c r="Q50"/>
  <c r="Q51"/>
  <c r="Q45" i="29"/>
  <c r="Q46"/>
  <c r="Q47"/>
  <c r="Q48"/>
  <c r="Q49"/>
  <c r="Q50"/>
  <c r="Q51"/>
  <c r="Q45" i="30"/>
  <c r="Q46"/>
  <c r="Q47"/>
  <c r="Q48"/>
  <c r="Q49"/>
  <c r="Q50"/>
  <c r="Q51"/>
  <c r="Q45" i="31"/>
  <c r="Q46"/>
  <c r="Q47"/>
  <c r="Q49"/>
  <c r="Q50"/>
  <c r="Q51"/>
  <c r="Q45" i="32"/>
  <c r="Q46"/>
  <c r="Q47"/>
  <c r="Q48"/>
  <c r="Q49"/>
  <c r="Q50"/>
  <c r="Q51"/>
  <c r="Q45" i="33"/>
  <c r="Q46"/>
  <c r="Q47"/>
  <c r="Q48"/>
  <c r="Q49"/>
  <c r="Q50"/>
  <c r="Q51"/>
  <c r="Q45" i="34"/>
  <c r="Q46"/>
  <c r="Q47"/>
  <c r="Q49"/>
  <c r="Q50"/>
  <c r="Q51"/>
  <c r="Q45" i="35"/>
  <c r="Q46"/>
  <c r="Q47"/>
  <c r="Q49"/>
  <c r="Q50"/>
  <c r="Q51"/>
  <c r="Q45" i="36"/>
  <c r="Q46"/>
  <c r="Q47"/>
  <c r="Q48"/>
  <c r="Q49"/>
  <c r="Q50"/>
  <c r="Q51"/>
  <c r="Q45" i="37"/>
  <c r="Q46"/>
  <c r="Q47"/>
  <c r="Q48"/>
  <c r="Q49"/>
  <c r="Q50"/>
  <c r="Q51"/>
  <c r="Q45" i="38"/>
  <c r="Q46"/>
  <c r="Q47"/>
  <c r="Q48"/>
  <c r="Q49"/>
  <c r="Q50"/>
  <c r="Q51"/>
  <c r="Q45" i="39"/>
  <c r="Q46"/>
  <c r="Q47"/>
  <c r="Q49"/>
  <c r="Q50"/>
  <c r="Q51"/>
  <c r="Q45" i="64"/>
  <c r="Q46"/>
  <c r="Q47"/>
  <c r="Q49"/>
  <c r="Q50"/>
  <c r="Q51"/>
  <c r="Q45" i="41"/>
  <c r="Q46"/>
  <c r="Q47"/>
  <c r="Q48"/>
  <c r="Q49"/>
  <c r="Q50"/>
  <c r="Q51"/>
  <c r="Q45" i="42"/>
  <c r="Q46"/>
  <c r="Q47"/>
  <c r="Q48"/>
  <c r="Q49"/>
  <c r="Q50"/>
  <c r="Q51"/>
  <c r="Q45" i="43"/>
  <c r="Q46"/>
  <c r="Q47"/>
  <c r="Q49"/>
  <c r="Q50"/>
  <c r="Q51"/>
  <c r="Q45" i="44"/>
  <c r="Q46"/>
  <c r="Q47"/>
  <c r="Q48"/>
  <c r="Q49"/>
  <c r="Q50"/>
  <c r="Q51"/>
  <c r="Q45" i="45"/>
  <c r="Q46"/>
  <c r="Q47"/>
  <c r="Q48"/>
  <c r="Q49"/>
  <c r="Q50"/>
  <c r="Q51"/>
  <c r="Q45" i="46"/>
  <c r="Q46"/>
  <c r="Q47"/>
  <c r="Q48"/>
  <c r="Q49"/>
  <c r="Q50"/>
  <c r="Q51"/>
  <c r="Q45" i="47"/>
  <c r="Q46"/>
  <c r="Q47"/>
  <c r="Q48"/>
  <c r="Q49"/>
  <c r="Q50"/>
  <c r="Q51"/>
  <c r="Q45" i="49"/>
  <c r="Q46"/>
  <c r="Q47"/>
  <c r="Q48"/>
  <c r="Q49"/>
  <c r="Q50"/>
  <c r="Q51"/>
  <c r="Q45" i="50"/>
  <c r="Q46"/>
  <c r="Q47"/>
  <c r="Q48"/>
  <c r="Q49"/>
  <c r="Q50"/>
  <c r="Q51"/>
  <c r="Q45" i="51"/>
  <c r="Q46"/>
  <c r="Q47"/>
  <c r="Q48"/>
  <c r="Q49"/>
  <c r="Q50"/>
  <c r="Q51"/>
  <c r="Q45" i="52"/>
  <c r="Q46"/>
  <c r="Q47"/>
  <c r="Q48"/>
  <c r="Q49"/>
  <c r="Q50"/>
  <c r="Q51"/>
  <c r="Q45" i="53"/>
  <c r="Q46"/>
  <c r="Q47"/>
  <c r="Q49"/>
  <c r="Q50"/>
  <c r="Q51"/>
  <c r="Q45" i="54"/>
  <c r="Q46"/>
  <c r="Q47"/>
  <c r="Q49"/>
  <c r="Q50"/>
  <c r="Q51"/>
  <c r="Q45" i="55"/>
  <c r="Q46"/>
  <c r="Q47"/>
  <c r="Q48"/>
  <c r="Q49"/>
  <c r="Q50"/>
  <c r="Q51"/>
  <c r="Q45" i="56"/>
  <c r="Q46"/>
  <c r="Q47"/>
  <c r="Q48"/>
  <c r="Q49"/>
  <c r="Q50"/>
  <c r="Q51"/>
  <c r="Q45" i="57"/>
  <c r="Q46"/>
  <c r="Q47"/>
  <c r="Q49"/>
  <c r="Q50"/>
  <c r="Q51"/>
  <c r="Q45" i="58"/>
  <c r="Q46"/>
  <c r="Q47"/>
  <c r="Q48"/>
  <c r="Q49"/>
  <c r="Q50"/>
  <c r="Q51"/>
  <c r="Q45" i="59"/>
  <c r="Q46"/>
  <c r="Q47"/>
  <c r="Q48"/>
  <c r="Q49"/>
  <c r="Q50"/>
  <c r="Q51"/>
  <c r="Q45" i="60"/>
  <c r="Q46"/>
  <c r="Q47"/>
  <c r="Q49"/>
  <c r="Q50"/>
  <c r="Q51"/>
  <c r="Q45" i="61"/>
  <c r="Q46"/>
  <c r="Q47"/>
  <c r="Q49"/>
  <c r="Q50"/>
  <c r="Q51"/>
  <c r="Q45" i="62"/>
  <c r="Q46"/>
  <c r="Q49"/>
  <c r="Q50"/>
  <c r="Q51"/>
  <c r="Q51" i="65"/>
  <c r="Q44" i="10"/>
  <c r="Q44" i="66"/>
  <c r="Q44" i="11"/>
  <c r="Q44" i="12"/>
  <c r="Q44" i="13"/>
  <c r="Q44" i="14"/>
  <c r="Q44" i="7"/>
  <c r="Q44" i="15"/>
  <c r="Q44" i="16"/>
  <c r="Q44" i="17"/>
  <c r="Q44" i="18"/>
  <c r="Q44" i="19"/>
  <c r="Q44" i="20"/>
  <c r="Q44" i="21"/>
  <c r="Q44" i="9"/>
  <c r="Q44" i="22"/>
  <c r="Q44" i="23"/>
  <c r="Q44" i="24"/>
  <c r="Q44" i="25"/>
  <c r="Q44" i="26"/>
  <c r="Q44" i="27"/>
  <c r="Q44" i="63"/>
  <c r="Q44" i="29"/>
  <c r="Q44" i="30"/>
  <c r="Q44" i="31"/>
  <c r="Q44" i="32"/>
  <c r="Q44" i="33"/>
  <c r="Q44" i="34"/>
  <c r="Q44" i="35"/>
  <c r="Q44" i="36"/>
  <c r="Q44" i="37"/>
  <c r="Q44" i="38"/>
  <c r="Q44" i="39"/>
  <c r="Q44" i="64"/>
  <c r="Q44" i="41"/>
  <c r="Q44" i="42"/>
  <c r="Q44" i="43"/>
  <c r="Q44" i="44"/>
  <c r="Q44" i="45"/>
  <c r="Q44" i="46"/>
  <c r="Q44" i="47"/>
  <c r="Q44" i="49"/>
  <c r="Q44" i="50"/>
  <c r="Q44" i="51"/>
  <c r="Q44" i="52"/>
  <c r="Q44" i="53"/>
  <c r="Q44" i="54"/>
  <c r="Q44" i="55"/>
  <c r="Q44" i="56"/>
  <c r="Q44" i="57"/>
  <c r="Q44" i="58"/>
  <c r="Q44" i="59"/>
  <c r="Q44" i="60"/>
  <c r="Q44" i="61"/>
  <c r="Q44" i="62"/>
  <c r="Q43" i="10"/>
  <c r="Q43" i="66"/>
  <c r="Q43" i="11"/>
  <c r="Q43" i="12"/>
  <c r="Q43" i="13"/>
  <c r="Q43" i="14"/>
  <c r="Q43" i="7"/>
  <c r="Q43" i="15"/>
  <c r="Q43" i="16"/>
  <c r="Q43" i="17"/>
  <c r="Q43" i="18"/>
  <c r="Q43" i="19"/>
  <c r="Q43" i="20"/>
  <c r="Q43" i="21"/>
  <c r="Q43" i="9"/>
  <c r="Q43" i="22"/>
  <c r="Q43" i="23"/>
  <c r="Q43" i="24"/>
  <c r="Q43" i="25"/>
  <c r="Q43" i="26"/>
  <c r="Q43" i="27"/>
  <c r="Q43" i="63"/>
  <c r="Q43" i="29"/>
  <c r="Q43" i="30"/>
  <c r="Q43" i="31"/>
  <c r="Q43" i="32"/>
  <c r="Q43" i="33"/>
  <c r="Q43" i="34"/>
  <c r="Q43" i="35"/>
  <c r="Q43" i="36"/>
  <c r="Q43" i="37"/>
  <c r="Q43" i="38"/>
  <c r="Q43" i="39"/>
  <c r="Q43" i="64"/>
  <c r="Q43" i="41"/>
  <c r="Q43" i="42"/>
  <c r="Q43" i="43"/>
  <c r="Q43" i="44"/>
  <c r="Q43" i="45"/>
  <c r="Q43" i="46"/>
  <c r="Q43" i="47"/>
  <c r="Q43" i="49"/>
  <c r="Q43" i="50"/>
  <c r="Q43" i="51"/>
  <c r="Q43" i="52"/>
  <c r="Q43" i="53"/>
  <c r="Q43" i="54"/>
  <c r="Q43" i="55"/>
  <c r="Q43" i="56"/>
  <c r="Q43" i="57"/>
  <c r="Q43" i="58"/>
  <c r="Q43" i="59"/>
  <c r="Q43" i="60"/>
  <c r="Q43" i="61"/>
  <c r="J109" i="43"/>
  <c r="Q109" s="1"/>
  <c r="J109" i="32"/>
  <c r="Q109" s="1"/>
  <c r="J109" i="20"/>
  <c r="Q109" s="1"/>
  <c r="J108" i="66"/>
  <c r="Q108" s="1"/>
  <c r="J109" i="10"/>
  <c r="Q109" s="1"/>
  <c r="Q48" i="62"/>
  <c r="Q48" i="61"/>
  <c r="Q48" i="60"/>
  <c r="Q48" i="57"/>
  <c r="Q48" i="54"/>
  <c r="Q48" i="53"/>
  <c r="Q48" i="43"/>
  <c r="Q48" i="64"/>
  <c r="Q48" i="39"/>
  <c r="Q48" i="35"/>
  <c r="Q48" i="34"/>
  <c r="Q48" i="31"/>
  <c r="Q48" i="63"/>
  <c r="Q48" i="7"/>
  <c r="Q48" i="10"/>
  <c r="Q89" i="65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J49"/>
  <c r="Q49" s="1"/>
  <c r="J50"/>
  <c r="Q50" s="1"/>
  <c r="Q46"/>
  <c r="Q47"/>
  <c r="Q43"/>
  <c r="Q48" l="1"/>
  <c r="J109" i="12"/>
  <c r="Q109" s="1"/>
  <c r="J109" i="13"/>
  <c r="Q109" s="1"/>
  <c r="J109" i="14"/>
  <c r="Q109" s="1"/>
  <c r="J109" i="7"/>
  <c r="Q109" s="1"/>
  <c r="J109" i="15"/>
  <c r="Q109" s="1"/>
  <c r="J109" i="16"/>
  <c r="Q109" s="1"/>
  <c r="J109" i="17"/>
  <c r="Q109" s="1"/>
  <c r="J109" i="18"/>
  <c r="Q109" s="1"/>
  <c r="J109" i="19"/>
  <c r="Q109" s="1"/>
  <c r="J109" i="21"/>
  <c r="Q109" s="1"/>
  <c r="J109" i="9"/>
  <c r="Q109" s="1"/>
  <c r="J109" i="22"/>
  <c r="Q109" s="1"/>
  <c r="J109" i="23"/>
  <c r="Q109" s="1"/>
  <c r="J109" i="24"/>
  <c r="Q109" s="1"/>
  <c r="J109" i="25"/>
  <c r="Q109" s="1"/>
  <c r="J109" i="26"/>
  <c r="Q109" s="1"/>
  <c r="J109" i="63"/>
  <c r="Q109" s="1"/>
  <c r="J109" i="29"/>
  <c r="Q109" s="1"/>
  <c r="J109" i="30"/>
  <c r="Q109" s="1"/>
  <c r="J109" i="31"/>
  <c r="Q109" s="1"/>
  <c r="J109" i="33"/>
  <c r="Q109" s="1"/>
  <c r="J109" i="34"/>
  <c r="Q109" s="1"/>
  <c r="J109" i="35"/>
  <c r="Q109" s="1"/>
  <c r="J109" i="36"/>
  <c r="Q109" s="1"/>
  <c r="J109" i="37"/>
  <c r="Q109" s="1"/>
  <c r="J109" i="38"/>
  <c r="Q109" s="1"/>
  <c r="J109" i="39"/>
  <c r="Q109" s="1"/>
  <c r="J109" i="64"/>
  <c r="Q109" s="1"/>
  <c r="J109" i="41"/>
  <c r="Q109" s="1"/>
  <c r="J109" i="42"/>
  <c r="Q109" s="1"/>
  <c r="J109" i="44"/>
  <c r="Q109" s="1"/>
  <c r="J109" i="45"/>
  <c r="Q109" s="1"/>
  <c r="J109" i="46"/>
  <c r="Q109" s="1"/>
  <c r="J109" i="47"/>
  <c r="Q109" s="1"/>
  <c r="J109" i="49"/>
  <c r="Q109" s="1"/>
  <c r="J109" i="50"/>
  <c r="Q109" s="1"/>
  <c r="J109" i="51"/>
  <c r="Q109" s="1"/>
  <c r="J109" i="52"/>
  <c r="Q109" s="1"/>
  <c r="J109" i="54"/>
  <c r="Q109" s="1"/>
  <c r="J109" i="55"/>
  <c r="Q109" s="1"/>
  <c r="J109" i="56"/>
  <c r="Q109" s="1"/>
  <c r="J109" i="57"/>
  <c r="Q109" s="1"/>
  <c r="J109" i="58"/>
  <c r="Q109" s="1"/>
  <c r="J109" i="59"/>
  <c r="Q109" s="1"/>
  <c r="J109" i="60"/>
  <c r="Q109" s="1"/>
  <c r="J109" i="61"/>
  <c r="Q109" s="1"/>
  <c r="J109" i="62"/>
  <c r="Q109" s="1"/>
  <c r="J109" i="27"/>
  <c r="Q109" s="1"/>
  <c r="L107" i="66" l="1"/>
  <c r="K107"/>
  <c r="L106"/>
  <c r="K106"/>
  <c r="L105"/>
  <c r="K105"/>
  <c r="L104"/>
  <c r="K104"/>
  <c r="L103"/>
  <c r="K103"/>
  <c r="L108"/>
  <c r="J52"/>
  <c r="Q52" s="1"/>
  <c r="L50"/>
  <c r="K50"/>
  <c r="L49"/>
  <c r="K49"/>
  <c r="L46"/>
  <c r="L46" i="65" s="1"/>
  <c r="K46" i="66"/>
  <c r="K46" i="65" s="1"/>
  <c r="L45" i="66"/>
  <c r="L45" i="65" s="1"/>
  <c r="K45" i="66"/>
  <c r="K45" i="65" s="1"/>
  <c r="L44" i="66"/>
  <c r="L44" i="65" s="1"/>
  <c r="K44" i="66"/>
  <c r="K44" i="65" s="1"/>
  <c r="L36" i="66"/>
  <c r="K36"/>
  <c r="L35"/>
  <c r="K35"/>
  <c r="K108" l="1"/>
  <c r="K52"/>
  <c r="L52"/>
  <c r="Q44" i="65" l="1"/>
  <c r="Q45"/>
  <c r="K50" l="1"/>
  <c r="K49"/>
  <c r="L98" i="11" l="1"/>
  <c r="L99"/>
  <c r="L100"/>
  <c r="L103"/>
  <c r="L104"/>
  <c r="L105"/>
  <c r="L98" i="12"/>
  <c r="L103"/>
  <c r="L104"/>
  <c r="L105"/>
  <c r="L106"/>
  <c r="L107"/>
  <c r="L103" i="13"/>
  <c r="L104"/>
  <c r="L105"/>
  <c r="L106"/>
  <c r="L107"/>
  <c r="L103" i="14"/>
  <c r="L104"/>
  <c r="L105"/>
  <c r="L106"/>
  <c r="L107"/>
  <c r="L103" i="7"/>
  <c r="L104"/>
  <c r="L105"/>
  <c r="L106"/>
  <c r="L107"/>
  <c r="L98" i="15"/>
  <c r="L103"/>
  <c r="L104"/>
  <c r="L105"/>
  <c r="L106"/>
  <c r="L107"/>
  <c r="L103" i="16"/>
  <c r="L104"/>
  <c r="L105"/>
  <c r="L106"/>
  <c r="L107"/>
  <c r="L98" i="17"/>
  <c r="L99"/>
  <c r="L100"/>
  <c r="L103"/>
  <c r="L104"/>
  <c r="L105"/>
  <c r="L106"/>
  <c r="L107"/>
  <c r="L98" i="18"/>
  <c r="L99"/>
  <c r="L100"/>
  <c r="L103"/>
  <c r="L104"/>
  <c r="L105"/>
  <c r="L106"/>
  <c r="L107"/>
  <c r="L103" i="19"/>
  <c r="L104"/>
  <c r="L105"/>
  <c r="L106"/>
  <c r="L107"/>
  <c r="L103" i="20"/>
  <c r="L104"/>
  <c r="L105"/>
  <c r="L106"/>
  <c r="L107"/>
  <c r="L103" i="21"/>
  <c r="L104"/>
  <c r="L105"/>
  <c r="L106"/>
  <c r="L107"/>
  <c r="L103" i="9"/>
  <c r="L104"/>
  <c r="L105"/>
  <c r="L106"/>
  <c r="L107"/>
  <c r="L103" i="22"/>
  <c r="L104"/>
  <c r="L105"/>
  <c r="L106"/>
  <c r="L107"/>
  <c r="L98" i="23"/>
  <c r="L99"/>
  <c r="L100"/>
  <c r="L103"/>
  <c r="L104"/>
  <c r="L105"/>
  <c r="L106"/>
  <c r="L107"/>
  <c r="L98" i="24"/>
  <c r="L103"/>
  <c r="L104"/>
  <c r="L105"/>
  <c r="L106"/>
  <c r="L107"/>
  <c r="L103" i="25"/>
  <c r="L104"/>
  <c r="L105"/>
  <c r="L106"/>
  <c r="L107"/>
  <c r="L103" i="26"/>
  <c r="L104"/>
  <c r="L105"/>
  <c r="L106"/>
  <c r="L107"/>
  <c r="L103" i="27"/>
  <c r="L104"/>
  <c r="L105"/>
  <c r="L106"/>
  <c r="L107"/>
  <c r="L103" i="63"/>
  <c r="L104"/>
  <c r="L105"/>
  <c r="L106"/>
  <c r="L107"/>
  <c r="L103" i="29"/>
  <c r="L104"/>
  <c r="L105"/>
  <c r="L106"/>
  <c r="L107"/>
  <c r="L103" i="30"/>
  <c r="L104"/>
  <c r="L105"/>
  <c r="L106"/>
  <c r="L107"/>
  <c r="L103" i="31"/>
  <c r="L104"/>
  <c r="L105"/>
  <c r="L106"/>
  <c r="L107"/>
  <c r="L103" i="32"/>
  <c r="L104"/>
  <c r="L105"/>
  <c r="L106"/>
  <c r="L107"/>
  <c r="L103" i="33"/>
  <c r="L104"/>
  <c r="L105"/>
  <c r="L106"/>
  <c r="L107"/>
  <c r="L103" i="34"/>
  <c r="L104"/>
  <c r="L105"/>
  <c r="L106"/>
  <c r="L107"/>
  <c r="L103" i="35"/>
  <c r="L104"/>
  <c r="L105"/>
  <c r="L106"/>
  <c r="L107"/>
  <c r="L103" i="36"/>
  <c r="L104"/>
  <c r="L105"/>
  <c r="L106"/>
  <c r="L107"/>
  <c r="L103" i="37"/>
  <c r="L104"/>
  <c r="L105"/>
  <c r="L106"/>
  <c r="L107"/>
  <c r="L103" i="38"/>
  <c r="L104"/>
  <c r="L105"/>
  <c r="L106"/>
  <c r="L107"/>
  <c r="L103" i="39"/>
  <c r="L104"/>
  <c r="L105"/>
  <c r="L106"/>
  <c r="L107"/>
  <c r="L103" i="64"/>
  <c r="L104"/>
  <c r="L105"/>
  <c r="L106"/>
  <c r="L107"/>
  <c r="L103" i="41"/>
  <c r="L104"/>
  <c r="L105"/>
  <c r="L106"/>
  <c r="L107"/>
  <c r="L103" i="42"/>
  <c r="L104"/>
  <c r="L105"/>
  <c r="L106"/>
  <c r="L107"/>
  <c r="L103" i="43"/>
  <c r="L104"/>
  <c r="L105"/>
  <c r="L106"/>
  <c r="L107"/>
  <c r="L103" i="44"/>
  <c r="L104"/>
  <c r="L105"/>
  <c r="L106"/>
  <c r="L107"/>
  <c r="L103" i="45"/>
  <c r="L104"/>
  <c r="L105"/>
  <c r="L106"/>
  <c r="L107"/>
  <c r="L103" i="46"/>
  <c r="L104"/>
  <c r="L105"/>
  <c r="L106"/>
  <c r="L107"/>
  <c r="L103" i="47"/>
  <c r="L104"/>
  <c r="L105"/>
  <c r="L106"/>
  <c r="L107"/>
  <c r="L103" i="49"/>
  <c r="L104"/>
  <c r="L105"/>
  <c r="L106"/>
  <c r="L107"/>
  <c r="L103" i="50"/>
  <c r="L104"/>
  <c r="L105"/>
  <c r="L106"/>
  <c r="L107"/>
  <c r="L103" i="51"/>
  <c r="L104"/>
  <c r="L105"/>
  <c r="L106"/>
  <c r="L107"/>
  <c r="L103" i="52"/>
  <c r="L104"/>
  <c r="L105"/>
  <c r="L106"/>
  <c r="L107"/>
  <c r="L103" i="53"/>
  <c r="L104"/>
  <c r="L105"/>
  <c r="L106"/>
  <c r="L107"/>
  <c r="L103" i="54"/>
  <c r="L104"/>
  <c r="L105"/>
  <c r="L106"/>
  <c r="L107"/>
  <c r="L103" i="55"/>
  <c r="L104"/>
  <c r="L105"/>
  <c r="L106"/>
  <c r="L107"/>
  <c r="L103" i="56"/>
  <c r="L104"/>
  <c r="L105"/>
  <c r="L106"/>
  <c r="L107"/>
  <c r="L103" i="57"/>
  <c r="L104"/>
  <c r="L105"/>
  <c r="L106"/>
  <c r="L107"/>
  <c r="L103" i="58"/>
  <c r="L104"/>
  <c r="L105"/>
  <c r="L106"/>
  <c r="L107"/>
  <c r="L103" i="59"/>
  <c r="L104"/>
  <c r="L105"/>
  <c r="L106"/>
  <c r="L107"/>
  <c r="L103" i="60"/>
  <c r="L104"/>
  <c r="L105"/>
  <c r="L106"/>
  <c r="L107"/>
  <c r="L103" i="61"/>
  <c r="L104"/>
  <c r="L105"/>
  <c r="L106"/>
  <c r="L107"/>
  <c r="L103" i="62"/>
  <c r="L104"/>
  <c r="L105"/>
  <c r="L106"/>
  <c r="L107"/>
  <c r="L98" i="65"/>
  <c r="L99"/>
  <c r="L100"/>
  <c r="L101"/>
  <c r="L102"/>
  <c r="L103"/>
  <c r="L104"/>
  <c r="L105"/>
  <c r="L106"/>
  <c r="L107"/>
  <c r="L103" i="10"/>
  <c r="L104"/>
  <c r="L105"/>
  <c r="L106"/>
  <c r="L107"/>
  <c r="K98" i="11"/>
  <c r="K99"/>
  <c r="K100"/>
  <c r="K103"/>
  <c r="K104"/>
  <c r="K105"/>
  <c r="K98" i="12"/>
  <c r="K103"/>
  <c r="K104"/>
  <c r="K105"/>
  <c r="K106"/>
  <c r="K107"/>
  <c r="K103" i="13"/>
  <c r="K104"/>
  <c r="K105"/>
  <c r="K106"/>
  <c r="K107"/>
  <c r="K103" i="14"/>
  <c r="K104"/>
  <c r="K105"/>
  <c r="K106"/>
  <c r="K107"/>
  <c r="K103" i="7"/>
  <c r="K104"/>
  <c r="K105"/>
  <c r="K106"/>
  <c r="K107"/>
  <c r="K98" i="15"/>
  <c r="K103"/>
  <c r="K104"/>
  <c r="K105"/>
  <c r="K106"/>
  <c r="K107"/>
  <c r="K103" i="16"/>
  <c r="K104"/>
  <c r="K105"/>
  <c r="K106"/>
  <c r="K107"/>
  <c r="K98" i="17"/>
  <c r="K99"/>
  <c r="K100"/>
  <c r="K103"/>
  <c r="K104"/>
  <c r="K105"/>
  <c r="K106"/>
  <c r="K107"/>
  <c r="K98" i="18"/>
  <c r="K99"/>
  <c r="K100"/>
  <c r="K103"/>
  <c r="K104"/>
  <c r="K105"/>
  <c r="K106"/>
  <c r="K107"/>
  <c r="K103" i="19"/>
  <c r="K104"/>
  <c r="K105"/>
  <c r="K106"/>
  <c r="K107"/>
  <c r="K103" i="20"/>
  <c r="K104"/>
  <c r="K105"/>
  <c r="K106"/>
  <c r="K107"/>
  <c r="K103" i="21"/>
  <c r="K104"/>
  <c r="K105"/>
  <c r="K106"/>
  <c r="K107"/>
  <c r="K103" i="9"/>
  <c r="K104"/>
  <c r="K105"/>
  <c r="K106"/>
  <c r="K107"/>
  <c r="K103" i="22"/>
  <c r="K104"/>
  <c r="K105"/>
  <c r="K106"/>
  <c r="K107"/>
  <c r="K98" i="23"/>
  <c r="K99"/>
  <c r="K100"/>
  <c r="K103"/>
  <c r="K104"/>
  <c r="K105"/>
  <c r="K106"/>
  <c r="K107"/>
  <c r="K98" i="24"/>
  <c r="K103"/>
  <c r="K104"/>
  <c r="K105"/>
  <c r="K106"/>
  <c r="K107"/>
  <c r="K103" i="25"/>
  <c r="K104"/>
  <c r="K105"/>
  <c r="K106"/>
  <c r="K107"/>
  <c r="K103" i="26"/>
  <c r="K104"/>
  <c r="K105"/>
  <c r="K106"/>
  <c r="K107"/>
  <c r="K103" i="27"/>
  <c r="K104"/>
  <c r="K105"/>
  <c r="K106"/>
  <c r="K107"/>
  <c r="K103" i="63"/>
  <c r="K104"/>
  <c r="K105"/>
  <c r="K106"/>
  <c r="K107"/>
  <c r="K103" i="29"/>
  <c r="K104"/>
  <c r="K105"/>
  <c r="K106"/>
  <c r="K107"/>
  <c r="K103" i="30"/>
  <c r="K104"/>
  <c r="K105"/>
  <c r="K106"/>
  <c r="K107"/>
  <c r="K103" i="31"/>
  <c r="K104"/>
  <c r="K105"/>
  <c r="K106"/>
  <c r="K107"/>
  <c r="K103" i="32"/>
  <c r="K104"/>
  <c r="K105"/>
  <c r="K106"/>
  <c r="K107"/>
  <c r="K103" i="33"/>
  <c r="K104"/>
  <c r="K105"/>
  <c r="K106"/>
  <c r="K107"/>
  <c r="K103" i="34"/>
  <c r="K104"/>
  <c r="K105"/>
  <c r="K106"/>
  <c r="K107"/>
  <c r="K103" i="35"/>
  <c r="K104"/>
  <c r="K105"/>
  <c r="K106"/>
  <c r="K107"/>
  <c r="K103" i="36"/>
  <c r="K104"/>
  <c r="K105"/>
  <c r="K106"/>
  <c r="K107"/>
  <c r="K103" i="37"/>
  <c r="K104"/>
  <c r="K105"/>
  <c r="K106"/>
  <c r="K107"/>
  <c r="K103" i="38"/>
  <c r="K104"/>
  <c r="K105"/>
  <c r="K106"/>
  <c r="K107"/>
  <c r="K103" i="39"/>
  <c r="K104"/>
  <c r="K105"/>
  <c r="K106"/>
  <c r="K107"/>
  <c r="K103" i="64"/>
  <c r="K104"/>
  <c r="K105"/>
  <c r="K106"/>
  <c r="K107"/>
  <c r="K103" i="41"/>
  <c r="K104"/>
  <c r="K105"/>
  <c r="K106"/>
  <c r="K107"/>
  <c r="K103" i="42"/>
  <c r="K104"/>
  <c r="K105"/>
  <c r="K106"/>
  <c r="K107"/>
  <c r="K103" i="43"/>
  <c r="K104"/>
  <c r="K105"/>
  <c r="K106"/>
  <c r="K107"/>
  <c r="K103" i="44"/>
  <c r="K104"/>
  <c r="K105"/>
  <c r="K106"/>
  <c r="K107"/>
  <c r="K103" i="45"/>
  <c r="K104"/>
  <c r="K105"/>
  <c r="K106"/>
  <c r="K107"/>
  <c r="K103" i="46"/>
  <c r="K104"/>
  <c r="K105"/>
  <c r="K106"/>
  <c r="K107"/>
  <c r="K103" i="47"/>
  <c r="K104"/>
  <c r="K105"/>
  <c r="K106"/>
  <c r="K107"/>
  <c r="K103" i="49"/>
  <c r="K104"/>
  <c r="K105"/>
  <c r="K106"/>
  <c r="K107"/>
  <c r="K103" i="50"/>
  <c r="K104"/>
  <c r="K105"/>
  <c r="K106"/>
  <c r="K107"/>
  <c r="K103" i="51"/>
  <c r="K104"/>
  <c r="K105"/>
  <c r="K106"/>
  <c r="K107"/>
  <c r="K103" i="52"/>
  <c r="K104"/>
  <c r="K105"/>
  <c r="K106"/>
  <c r="K107"/>
  <c r="K103" i="53"/>
  <c r="K104"/>
  <c r="K105"/>
  <c r="K106"/>
  <c r="K107"/>
  <c r="K103" i="54"/>
  <c r="K104"/>
  <c r="K105"/>
  <c r="K106"/>
  <c r="K107"/>
  <c r="K103" i="55"/>
  <c r="K104"/>
  <c r="K105"/>
  <c r="K106"/>
  <c r="K107"/>
  <c r="K103" i="56"/>
  <c r="K104"/>
  <c r="K105"/>
  <c r="K106"/>
  <c r="K107"/>
  <c r="K103" i="57"/>
  <c r="K104"/>
  <c r="K105"/>
  <c r="K106"/>
  <c r="K107"/>
  <c r="K103" i="58"/>
  <c r="K104"/>
  <c r="K105"/>
  <c r="K106"/>
  <c r="K107"/>
  <c r="K103" i="59"/>
  <c r="K104"/>
  <c r="K105"/>
  <c r="K106"/>
  <c r="K107"/>
  <c r="K103" i="60"/>
  <c r="K104"/>
  <c r="K105"/>
  <c r="K106"/>
  <c r="K107"/>
  <c r="K103" i="61"/>
  <c r="K104"/>
  <c r="K105"/>
  <c r="K106"/>
  <c r="K107"/>
  <c r="K103" i="62"/>
  <c r="K104"/>
  <c r="K105"/>
  <c r="K106"/>
  <c r="K107"/>
  <c r="K98" i="65"/>
  <c r="K99"/>
  <c r="K100"/>
  <c r="K101"/>
  <c r="K102"/>
  <c r="K103"/>
  <c r="K104"/>
  <c r="K105"/>
  <c r="K106"/>
  <c r="K107"/>
  <c r="K103" i="10"/>
  <c r="K104"/>
  <c r="K105"/>
  <c r="K106"/>
  <c r="K107"/>
  <c r="L89" i="11"/>
  <c r="L90"/>
  <c r="L91"/>
  <c r="L92"/>
  <c r="L93"/>
  <c r="L94"/>
  <c r="L95"/>
  <c r="L96"/>
  <c r="L97"/>
  <c r="L89" i="12"/>
  <c r="L90"/>
  <c r="L91"/>
  <c r="L92"/>
  <c r="L93"/>
  <c r="L94"/>
  <c r="L95"/>
  <c r="L96"/>
  <c r="L97"/>
  <c r="L89" i="13"/>
  <c r="L90"/>
  <c r="L91"/>
  <c r="L89" i="14"/>
  <c r="L90"/>
  <c r="L89" i="7"/>
  <c r="L90"/>
  <c r="L89" i="15"/>
  <c r="L90"/>
  <c r="L91"/>
  <c r="L93"/>
  <c r="L94"/>
  <c r="L95"/>
  <c r="L96"/>
  <c r="L97"/>
  <c r="L89" i="16"/>
  <c r="L90"/>
  <c r="L89" i="17"/>
  <c r="L90"/>
  <c r="L91"/>
  <c r="L92"/>
  <c r="L93"/>
  <c r="L94"/>
  <c r="L95"/>
  <c r="L96"/>
  <c r="L97"/>
  <c r="L89" i="18"/>
  <c r="L90"/>
  <c r="L91"/>
  <c r="L92"/>
  <c r="L93"/>
  <c r="L94"/>
  <c r="L95"/>
  <c r="L96"/>
  <c r="L97"/>
  <c r="L89" i="19"/>
  <c r="L89" i="21"/>
  <c r="L90"/>
  <c r="L89" i="9"/>
  <c r="L90"/>
  <c r="L89" i="22"/>
  <c r="L90"/>
  <c r="L89" i="23"/>
  <c r="L90"/>
  <c r="L93"/>
  <c r="L94"/>
  <c r="L95"/>
  <c r="L96"/>
  <c r="L97"/>
  <c r="L89" i="24"/>
  <c r="L90"/>
  <c r="L91"/>
  <c r="L92"/>
  <c r="L93"/>
  <c r="L94"/>
  <c r="L95"/>
  <c r="L96"/>
  <c r="L97"/>
  <c r="L89" i="25"/>
  <c r="L89" i="26"/>
  <c r="L90"/>
  <c r="L89" i="27"/>
  <c r="L90"/>
  <c r="L89" i="63"/>
  <c r="L90"/>
  <c r="L89" i="29"/>
  <c r="L89" i="30"/>
  <c r="L89" i="31"/>
  <c r="L90"/>
  <c r="L89" i="32"/>
  <c r="L90"/>
  <c r="L89" i="33"/>
  <c r="L90"/>
  <c r="L89" i="34"/>
  <c r="L90"/>
  <c r="L89" i="35"/>
  <c r="L90"/>
  <c r="L89" i="36"/>
  <c r="L89" i="37"/>
  <c r="L90"/>
  <c r="L89" i="38"/>
  <c r="L90"/>
  <c r="L89" i="39"/>
  <c r="L90"/>
  <c r="L89" i="64"/>
  <c r="L90"/>
  <c r="L89" i="41"/>
  <c r="L90"/>
  <c r="L89" i="42"/>
  <c r="L90"/>
  <c r="L89" i="43"/>
  <c r="L90"/>
  <c r="L89" i="44"/>
  <c r="L90"/>
  <c r="L91"/>
  <c r="L89" i="46"/>
  <c r="L90"/>
  <c r="L91"/>
  <c r="L90" i="47"/>
  <c r="L90" i="49"/>
  <c r="L89" i="50"/>
  <c r="L90"/>
  <c r="L89" i="51"/>
  <c r="L89" i="52"/>
  <c r="L90"/>
  <c r="L89" i="54"/>
  <c r="L90"/>
  <c r="L89" i="55"/>
  <c r="L90"/>
  <c r="L89" i="56"/>
  <c r="L89" i="57"/>
  <c r="L90"/>
  <c r="L89" i="60"/>
  <c r="L90"/>
  <c r="L89" i="61"/>
  <c r="L90"/>
  <c r="L89" i="10"/>
  <c r="L90"/>
  <c r="L88" i="11"/>
  <c r="L88" i="12"/>
  <c r="L88" i="13"/>
  <c r="L88" i="14"/>
  <c r="L88" i="7"/>
  <c r="L88" i="15"/>
  <c r="L88" i="16"/>
  <c r="L88" i="17"/>
  <c r="L88" i="18"/>
  <c r="L88" i="19"/>
  <c r="L88" i="20"/>
  <c r="L88" i="21"/>
  <c r="L88" i="9"/>
  <c r="L88" i="22"/>
  <c r="L88" i="23"/>
  <c r="L88" i="24"/>
  <c r="L88" i="25"/>
  <c r="L88" i="26"/>
  <c r="L88" i="27"/>
  <c r="L88" i="63"/>
  <c r="L88" i="29"/>
  <c r="L88" i="30"/>
  <c r="L88" i="31"/>
  <c r="L88" i="32"/>
  <c r="L88" i="33"/>
  <c r="L88" i="34"/>
  <c r="L88" i="35"/>
  <c r="L88" i="36"/>
  <c r="L88" i="37"/>
  <c r="L88" i="38"/>
  <c r="L88" i="39"/>
  <c r="L88" i="64"/>
  <c r="L88" i="41"/>
  <c r="L88" i="42"/>
  <c r="L88" i="43"/>
  <c r="L88" i="44"/>
  <c r="L88" i="45"/>
  <c r="L88" i="46"/>
  <c r="L88" i="47"/>
  <c r="L88" i="49"/>
  <c r="L88" i="50"/>
  <c r="L88" i="51"/>
  <c r="L88" i="52"/>
  <c r="L88" i="53"/>
  <c r="L88" i="54"/>
  <c r="L88" i="55"/>
  <c r="L88" i="56"/>
  <c r="L88" i="57"/>
  <c r="L88" i="58"/>
  <c r="L88" i="59"/>
  <c r="L88" i="60"/>
  <c r="L88" i="61"/>
  <c r="L88" i="62"/>
  <c r="L88" i="10"/>
  <c r="K89" i="11"/>
  <c r="K90"/>
  <c r="K91"/>
  <c r="K92"/>
  <c r="K93"/>
  <c r="K94"/>
  <c r="K95"/>
  <c r="K96"/>
  <c r="K97"/>
  <c r="K89" i="12"/>
  <c r="K90"/>
  <c r="K91"/>
  <c r="K92"/>
  <c r="K93"/>
  <c r="K94"/>
  <c r="K95"/>
  <c r="K96"/>
  <c r="K97"/>
  <c r="K89" i="13"/>
  <c r="K90"/>
  <c r="K91"/>
  <c r="K89" i="14"/>
  <c r="K90"/>
  <c r="K89" i="7"/>
  <c r="K90"/>
  <c r="K89" i="15"/>
  <c r="K90"/>
  <c r="K91"/>
  <c r="K93"/>
  <c r="K94"/>
  <c r="K95"/>
  <c r="K96"/>
  <c r="K97"/>
  <c r="K89" i="16"/>
  <c r="K90"/>
  <c r="K89" i="17"/>
  <c r="K90"/>
  <c r="K91"/>
  <c r="K92"/>
  <c r="K93"/>
  <c r="K94"/>
  <c r="K95"/>
  <c r="K96"/>
  <c r="K97"/>
  <c r="K89" i="18"/>
  <c r="K90"/>
  <c r="K91"/>
  <c r="K92"/>
  <c r="K93"/>
  <c r="K94"/>
  <c r="K95"/>
  <c r="K96"/>
  <c r="K97"/>
  <c r="K89" i="19"/>
  <c r="K89" i="21"/>
  <c r="K90"/>
  <c r="K89" i="9"/>
  <c r="K90"/>
  <c r="K89" i="22"/>
  <c r="K90"/>
  <c r="K89" i="23"/>
  <c r="K90"/>
  <c r="K93"/>
  <c r="K94"/>
  <c r="K95"/>
  <c r="K96"/>
  <c r="K97"/>
  <c r="K89" i="24"/>
  <c r="K90"/>
  <c r="K91"/>
  <c r="K92"/>
  <c r="K93"/>
  <c r="K94"/>
  <c r="K95"/>
  <c r="K96"/>
  <c r="K97"/>
  <c r="K89" i="25"/>
  <c r="K89" i="26"/>
  <c r="K90"/>
  <c r="K89" i="27"/>
  <c r="K90"/>
  <c r="K89" i="63"/>
  <c r="K90"/>
  <c r="K89" i="29"/>
  <c r="K89" i="30"/>
  <c r="K89" i="31"/>
  <c r="K90"/>
  <c r="K89" i="32"/>
  <c r="K90"/>
  <c r="K89" i="33"/>
  <c r="K90"/>
  <c r="K89" i="34"/>
  <c r="K90"/>
  <c r="K89" i="35"/>
  <c r="K90"/>
  <c r="K89" i="36"/>
  <c r="K89" i="37"/>
  <c r="K90"/>
  <c r="K89" i="38"/>
  <c r="K90"/>
  <c r="K89" i="39"/>
  <c r="K90"/>
  <c r="K89" i="64"/>
  <c r="K90"/>
  <c r="K89" i="41"/>
  <c r="K90"/>
  <c r="K89" i="42"/>
  <c r="K90"/>
  <c r="K89" i="43"/>
  <c r="K90"/>
  <c r="K89" i="44"/>
  <c r="K90"/>
  <c r="K91"/>
  <c r="K89" i="46"/>
  <c r="K90"/>
  <c r="K91"/>
  <c r="K90" i="47"/>
  <c r="K90" i="49"/>
  <c r="K89" i="50"/>
  <c r="K90"/>
  <c r="K89" i="51"/>
  <c r="K89" i="52"/>
  <c r="K90"/>
  <c r="K89" i="54"/>
  <c r="K90"/>
  <c r="K89" i="55"/>
  <c r="K90"/>
  <c r="K89" i="56"/>
  <c r="K89" i="57"/>
  <c r="K90"/>
  <c r="K89" i="60"/>
  <c r="K90"/>
  <c r="K89" i="61"/>
  <c r="K90"/>
  <c r="K89" i="10"/>
  <c r="K90"/>
  <c r="K88" i="11"/>
  <c r="K88" i="12"/>
  <c r="K88" i="13"/>
  <c r="K88" i="14"/>
  <c r="K88" i="7"/>
  <c r="K88" i="15"/>
  <c r="K88" i="16"/>
  <c r="K88" i="17"/>
  <c r="K88" i="18"/>
  <c r="K88" i="19"/>
  <c r="K88" i="20"/>
  <c r="K88" i="21"/>
  <c r="K88" i="9"/>
  <c r="K88" i="22"/>
  <c r="K88" i="23"/>
  <c r="K88" i="24"/>
  <c r="K88" i="25"/>
  <c r="K88" i="26"/>
  <c r="K88" i="27"/>
  <c r="K88" i="63"/>
  <c r="K88" i="29"/>
  <c r="K88" i="30"/>
  <c r="K88" i="31"/>
  <c r="K88" i="32"/>
  <c r="K88" i="33"/>
  <c r="K88" i="34"/>
  <c r="K88" i="35"/>
  <c r="K88" i="36"/>
  <c r="K88" i="37"/>
  <c r="K88" i="38"/>
  <c r="K88" i="39"/>
  <c r="K88" i="64"/>
  <c r="K88" i="41"/>
  <c r="K88" i="42"/>
  <c r="K88" i="43"/>
  <c r="K88" i="44"/>
  <c r="K88" i="45"/>
  <c r="K88" i="46"/>
  <c r="K88" i="47"/>
  <c r="K88" i="49"/>
  <c r="K88" i="50"/>
  <c r="K88" i="51"/>
  <c r="K88" i="52"/>
  <c r="K88" i="53"/>
  <c r="K88" i="54"/>
  <c r="K88" i="55"/>
  <c r="K88" i="56"/>
  <c r="K88" i="57"/>
  <c r="K88" i="58"/>
  <c r="K88" i="59"/>
  <c r="K88" i="60"/>
  <c r="K88" i="61"/>
  <c r="K88" i="62"/>
  <c r="K88" i="10"/>
  <c r="K109" l="1"/>
  <c r="L109"/>
  <c r="K109" i="61"/>
  <c r="K109" i="43"/>
  <c r="K109" i="20"/>
  <c r="L109" i="17"/>
  <c r="L109" i="14"/>
  <c r="K109" i="50"/>
  <c r="K109" i="63"/>
  <c r="K109" i="15"/>
  <c r="L109" i="60"/>
  <c r="L109" i="46"/>
  <c r="K109" i="60"/>
  <c r="K109" i="46"/>
  <c r="K109" i="34"/>
  <c r="K109" i="26"/>
  <c r="K109" i="18"/>
  <c r="K109" i="12"/>
  <c r="K109" i="53"/>
  <c r="K109" i="44"/>
  <c r="K109" i="31"/>
  <c r="K109" i="23"/>
  <c r="K109" i="16"/>
  <c r="K109" i="13"/>
  <c r="L109" i="61"/>
  <c r="L109" i="50"/>
  <c r="L109" i="43"/>
  <c r="L109" i="63"/>
  <c r="L109" i="20"/>
  <c r="L109" i="15"/>
  <c r="L109" i="12"/>
  <c r="K109" i="62"/>
  <c r="K109" i="59"/>
  <c r="K109" i="45"/>
  <c r="K109" i="32"/>
  <c r="K109" i="24"/>
  <c r="K109" i="17"/>
  <c r="K109" i="14"/>
  <c r="L109" i="62"/>
  <c r="L109" i="53"/>
  <c r="L109" i="44"/>
  <c r="L109" i="31"/>
  <c r="L109" i="23"/>
  <c r="L109" i="16"/>
  <c r="L109" i="13"/>
  <c r="K109" i="7"/>
  <c r="L109" i="59"/>
  <c r="L109" i="45"/>
  <c r="L109" i="32"/>
  <c r="L109" i="24"/>
  <c r="L109" i="34"/>
  <c r="L109" i="26"/>
  <c r="L109" i="18"/>
  <c r="L109" i="7"/>
  <c r="L44" i="11"/>
  <c r="L45"/>
  <c r="L46"/>
  <c r="L47"/>
  <c r="L49"/>
  <c r="L50"/>
  <c r="L44" i="12"/>
  <c r="L45"/>
  <c r="L46"/>
  <c r="L47"/>
  <c r="L49"/>
  <c r="L50"/>
  <c r="L44" i="13"/>
  <c r="L45"/>
  <c r="L46"/>
  <c r="L48"/>
  <c r="L49"/>
  <c r="L50"/>
  <c r="L49" i="14"/>
  <c r="L50"/>
  <c r="L49" i="7"/>
  <c r="L50"/>
  <c r="L44" i="15"/>
  <c r="L45"/>
  <c r="L46"/>
  <c r="L47"/>
  <c r="L49"/>
  <c r="L50"/>
  <c r="L49" i="16"/>
  <c r="L50"/>
  <c r="L44" i="17"/>
  <c r="L45"/>
  <c r="L46"/>
  <c r="L47"/>
  <c r="L49"/>
  <c r="L50"/>
  <c r="L44" i="18"/>
  <c r="L45"/>
  <c r="L46"/>
  <c r="L48"/>
  <c r="L49"/>
  <c r="L50"/>
  <c r="L49" i="19"/>
  <c r="L50"/>
  <c r="L49" i="20"/>
  <c r="L50"/>
  <c r="L49" i="21"/>
  <c r="L50"/>
  <c r="L49" i="9"/>
  <c r="L50"/>
  <c r="L49" i="22"/>
  <c r="L50"/>
  <c r="L44" i="23"/>
  <c r="L45"/>
  <c r="L46"/>
  <c r="L47"/>
  <c r="L49"/>
  <c r="L50"/>
  <c r="L44" i="24"/>
  <c r="L45"/>
  <c r="L46"/>
  <c r="L48"/>
  <c r="L49"/>
  <c r="L50"/>
  <c r="L49" i="25"/>
  <c r="L50"/>
  <c r="L49" i="26"/>
  <c r="L50"/>
  <c r="L49" i="27"/>
  <c r="L50"/>
  <c r="L49" i="63"/>
  <c r="L50"/>
  <c r="L49" i="29"/>
  <c r="L50"/>
  <c r="L49" i="30"/>
  <c r="L50"/>
  <c r="L49" i="31"/>
  <c r="L50"/>
  <c r="L49" i="32"/>
  <c r="L50"/>
  <c r="L49" i="33"/>
  <c r="L50"/>
  <c r="L49" i="34"/>
  <c r="L50"/>
  <c r="L49" i="35"/>
  <c r="L50"/>
  <c r="L49" i="37"/>
  <c r="L50"/>
  <c r="L49" i="38"/>
  <c r="L50"/>
  <c r="L49" i="64"/>
  <c r="L50"/>
  <c r="L49" i="41"/>
  <c r="L50"/>
  <c r="L49" i="43"/>
  <c r="L50"/>
  <c r="L44" i="44"/>
  <c r="L45"/>
  <c r="L46"/>
  <c r="L47"/>
  <c r="L49"/>
  <c r="L50"/>
  <c r="L49" i="45"/>
  <c r="L50"/>
  <c r="L44" i="46"/>
  <c r="L45"/>
  <c r="L46"/>
  <c r="L47"/>
  <c r="L49"/>
  <c r="L50"/>
  <c r="L49" i="47"/>
  <c r="L50"/>
  <c r="L49" i="51"/>
  <c r="L50"/>
  <c r="L49" i="52"/>
  <c r="L50"/>
  <c r="L49" i="53"/>
  <c r="L50"/>
  <c r="L49" i="55"/>
  <c r="L50"/>
  <c r="L49" i="56"/>
  <c r="L50"/>
  <c r="L49" i="57"/>
  <c r="L50"/>
  <c r="L49" i="58"/>
  <c r="L50"/>
  <c r="L44" i="59"/>
  <c r="L45"/>
  <c r="L46"/>
  <c r="L47"/>
  <c r="L49"/>
  <c r="L50"/>
  <c r="L49" i="60"/>
  <c r="L50"/>
  <c r="L49" i="62"/>
  <c r="L50"/>
  <c r="L49" i="10"/>
  <c r="L50"/>
  <c r="K44" i="11"/>
  <c r="K45"/>
  <c r="K46"/>
  <c r="K47"/>
  <c r="K49"/>
  <c r="K50"/>
  <c r="K44" i="12"/>
  <c r="K45"/>
  <c r="K46"/>
  <c r="K47"/>
  <c r="K49"/>
  <c r="K50"/>
  <c r="K44" i="13"/>
  <c r="K45"/>
  <c r="K46"/>
  <c r="K48"/>
  <c r="K49"/>
  <c r="K50"/>
  <c r="K49" i="14"/>
  <c r="K50"/>
  <c r="K49" i="7"/>
  <c r="K50"/>
  <c r="K44" i="15"/>
  <c r="K45"/>
  <c r="K46"/>
  <c r="K47"/>
  <c r="K49"/>
  <c r="K50"/>
  <c r="K49" i="16"/>
  <c r="K50"/>
  <c r="K44" i="17"/>
  <c r="K45"/>
  <c r="K46"/>
  <c r="K47"/>
  <c r="K49"/>
  <c r="K50"/>
  <c r="K44" i="18"/>
  <c r="K45"/>
  <c r="K46"/>
  <c r="K48"/>
  <c r="K49"/>
  <c r="K50"/>
  <c r="K49" i="19"/>
  <c r="K50"/>
  <c r="K49" i="20"/>
  <c r="K50"/>
  <c r="K49" i="21"/>
  <c r="K50"/>
  <c r="K49" i="9"/>
  <c r="K50"/>
  <c r="K49" i="22"/>
  <c r="K50"/>
  <c r="K44" i="23"/>
  <c r="K45"/>
  <c r="K46"/>
  <c r="K47"/>
  <c r="K49"/>
  <c r="K50"/>
  <c r="K44" i="24"/>
  <c r="K45"/>
  <c r="K46"/>
  <c r="K48"/>
  <c r="K49"/>
  <c r="K50"/>
  <c r="K49" i="25"/>
  <c r="K50"/>
  <c r="K49" i="26"/>
  <c r="K50"/>
  <c r="K49" i="27"/>
  <c r="K50"/>
  <c r="K49" i="63"/>
  <c r="K50"/>
  <c r="K49" i="29"/>
  <c r="K50"/>
  <c r="K49" i="30"/>
  <c r="K50"/>
  <c r="K49" i="31"/>
  <c r="K50"/>
  <c r="K49" i="32"/>
  <c r="K50"/>
  <c r="K49" i="33"/>
  <c r="K50"/>
  <c r="K49" i="34"/>
  <c r="K50"/>
  <c r="K49" i="35"/>
  <c r="K50"/>
  <c r="K49" i="37"/>
  <c r="K50"/>
  <c r="K49" i="38"/>
  <c r="K50"/>
  <c r="K49" i="64"/>
  <c r="K50"/>
  <c r="K49" i="41"/>
  <c r="K50"/>
  <c r="K49" i="43"/>
  <c r="K50"/>
  <c r="K44" i="44"/>
  <c r="K45"/>
  <c r="K46"/>
  <c r="K47"/>
  <c r="K49"/>
  <c r="K50"/>
  <c r="K49" i="45"/>
  <c r="K50"/>
  <c r="K44" i="46"/>
  <c r="K45"/>
  <c r="K46"/>
  <c r="K47"/>
  <c r="K49"/>
  <c r="K50"/>
  <c r="K49" i="47"/>
  <c r="K50"/>
  <c r="K49" i="51"/>
  <c r="K50"/>
  <c r="K49" i="52"/>
  <c r="K50"/>
  <c r="K49" i="53"/>
  <c r="K50"/>
  <c r="K49" i="55"/>
  <c r="K50"/>
  <c r="K49" i="56"/>
  <c r="K50"/>
  <c r="K49" i="57"/>
  <c r="K50"/>
  <c r="K49" i="58"/>
  <c r="K50"/>
  <c r="K44" i="59"/>
  <c r="K45"/>
  <c r="K46"/>
  <c r="K47"/>
  <c r="K49"/>
  <c r="K50"/>
  <c r="K49" i="60"/>
  <c r="K50"/>
  <c r="K49" i="62"/>
  <c r="K50"/>
  <c r="K49" i="10"/>
  <c r="K50"/>
  <c r="L43" i="11"/>
  <c r="L43" i="12"/>
  <c r="L43" i="13"/>
  <c r="L43" i="15"/>
  <c r="L43" i="17"/>
  <c r="L43" i="18"/>
  <c r="L43" i="24"/>
  <c r="L43" i="65"/>
  <c r="L43" i="44"/>
  <c r="L43" i="46"/>
  <c r="L36" i="11"/>
  <c r="L36" i="12"/>
  <c r="L36" i="13"/>
  <c r="L36" i="14"/>
  <c r="L36" i="7"/>
  <c r="L36" i="15"/>
  <c r="L36" i="16"/>
  <c r="L36" i="17"/>
  <c r="L36" i="18"/>
  <c r="L36" i="19"/>
  <c r="L36" i="20"/>
  <c r="L36" i="21"/>
  <c r="L36" i="9"/>
  <c r="L36" i="22"/>
  <c r="L36" i="23"/>
  <c r="L36" i="24"/>
  <c r="L36" i="25"/>
  <c r="L36" i="26"/>
  <c r="L36" i="27"/>
  <c r="L36" i="63"/>
  <c r="L36" i="29"/>
  <c r="L36" i="30"/>
  <c r="L36" i="31"/>
  <c r="L36" i="32"/>
  <c r="L36" i="33"/>
  <c r="L36" i="34"/>
  <c r="L36" i="35"/>
  <c r="L36" i="36"/>
  <c r="L36" i="37"/>
  <c r="L36" i="38"/>
  <c r="L36" i="39"/>
  <c r="L36" i="64"/>
  <c r="L36" i="41"/>
  <c r="L36" i="42"/>
  <c r="L36" i="43"/>
  <c r="L36" i="44"/>
  <c r="L36" i="45"/>
  <c r="L36" i="46"/>
  <c r="L36" i="47"/>
  <c r="L36" i="49"/>
  <c r="L36" i="50"/>
  <c r="L36" i="51"/>
  <c r="L36" i="52"/>
  <c r="L36" i="53"/>
  <c r="L36" i="54"/>
  <c r="L36" i="55"/>
  <c r="L36" i="56"/>
  <c r="L36" i="57"/>
  <c r="L36" i="58"/>
  <c r="L36" i="59"/>
  <c r="L36" i="60"/>
  <c r="L36" i="61"/>
  <c r="L36" i="62"/>
  <c r="L36" i="65"/>
  <c r="L36" i="10"/>
  <c r="K36" i="11"/>
  <c r="K36" i="12"/>
  <c r="K36" i="13"/>
  <c r="K36" i="14"/>
  <c r="K36" i="7"/>
  <c r="K36" i="15"/>
  <c r="K36" i="16"/>
  <c r="K36" i="17"/>
  <c r="K36" i="18"/>
  <c r="K36" i="19"/>
  <c r="K36" i="20"/>
  <c r="K36" i="21"/>
  <c r="K36" i="9"/>
  <c r="K36" i="22"/>
  <c r="K36" i="23"/>
  <c r="K36" i="24"/>
  <c r="K36" i="25"/>
  <c r="K36" i="26"/>
  <c r="K36" i="27"/>
  <c r="K36" i="63"/>
  <c r="K36" i="29"/>
  <c r="K36" i="30"/>
  <c r="K36" i="31"/>
  <c r="K36" i="32"/>
  <c r="K36" i="33"/>
  <c r="K36" i="34"/>
  <c r="K36" i="35"/>
  <c r="K36" i="36"/>
  <c r="K36" i="37"/>
  <c r="K36" i="38"/>
  <c r="K36" i="39"/>
  <c r="K36" i="64"/>
  <c r="K36" i="41"/>
  <c r="K36" i="42"/>
  <c r="K36" i="43"/>
  <c r="K36" i="44"/>
  <c r="K36" i="45"/>
  <c r="K36" i="46"/>
  <c r="K36" i="47"/>
  <c r="K36" i="49"/>
  <c r="K36" i="50"/>
  <c r="K36" i="51"/>
  <c r="K36" i="52"/>
  <c r="K36" i="53"/>
  <c r="K36" i="54"/>
  <c r="K36" i="55"/>
  <c r="K36" i="56"/>
  <c r="K36" i="57"/>
  <c r="K36" i="58"/>
  <c r="K36" i="59"/>
  <c r="K36" i="60"/>
  <c r="K36" i="61"/>
  <c r="K36" i="62"/>
  <c r="K36" i="65"/>
  <c r="K36" i="10"/>
  <c r="L35" i="11"/>
  <c r="L35" i="12"/>
  <c r="L35" i="13"/>
  <c r="L35" i="14"/>
  <c r="L35" i="7"/>
  <c r="L35" i="15"/>
  <c r="L35" i="16"/>
  <c r="L35" i="17"/>
  <c r="L35" i="18"/>
  <c r="L35" i="19"/>
  <c r="L35" i="20"/>
  <c r="L35" i="21"/>
  <c r="L35" i="9"/>
  <c r="L35" i="22"/>
  <c r="L35" i="23"/>
  <c r="L35" i="24"/>
  <c r="L35" i="25"/>
  <c r="L35" i="26"/>
  <c r="L35" i="27"/>
  <c r="L35" i="63"/>
  <c r="L35" i="29"/>
  <c r="L35" i="30"/>
  <c r="L35" i="31"/>
  <c r="L35" i="32"/>
  <c r="L35" i="33"/>
  <c r="L35" i="34"/>
  <c r="L35" i="35"/>
  <c r="L35" i="36"/>
  <c r="L35" i="37"/>
  <c r="L35" i="38"/>
  <c r="L35" i="39"/>
  <c r="L35" i="64"/>
  <c r="L35" i="41"/>
  <c r="L35" i="42"/>
  <c r="L35" i="43"/>
  <c r="L35" i="44"/>
  <c r="L35" i="45"/>
  <c r="L35" i="46"/>
  <c r="L35" i="47"/>
  <c r="L35" i="49"/>
  <c r="L35" i="50"/>
  <c r="L35" i="51"/>
  <c r="L35" i="52"/>
  <c r="L35" i="53"/>
  <c r="L35" i="54"/>
  <c r="L35" i="55"/>
  <c r="L35" i="56"/>
  <c r="L35" i="57"/>
  <c r="L35" i="58"/>
  <c r="L35" i="59"/>
  <c r="L35" i="60"/>
  <c r="L35" i="61"/>
  <c r="L35" i="62"/>
  <c r="L35" i="65"/>
  <c r="L35" i="10"/>
  <c r="K35" i="11"/>
  <c r="K35" i="12"/>
  <c r="K35" i="13"/>
  <c r="K35" i="14"/>
  <c r="K35" i="7"/>
  <c r="K35" i="15"/>
  <c r="K35" i="16"/>
  <c r="K35" i="17"/>
  <c r="K35" i="18"/>
  <c r="K35" i="19"/>
  <c r="K35" i="20"/>
  <c r="K35" i="21"/>
  <c r="K35" i="9"/>
  <c r="K35" i="22"/>
  <c r="K35" i="23"/>
  <c r="K35" i="24"/>
  <c r="K35" i="25"/>
  <c r="K35" i="26"/>
  <c r="K35" i="27"/>
  <c r="K35" i="63"/>
  <c r="K35" i="29"/>
  <c r="K35" i="30"/>
  <c r="K35" i="31"/>
  <c r="K35" i="32"/>
  <c r="K35" i="33"/>
  <c r="K35" i="34"/>
  <c r="K35" i="35"/>
  <c r="K35" i="36"/>
  <c r="K35" i="37"/>
  <c r="K35" i="38"/>
  <c r="K35" i="39"/>
  <c r="K35" i="64"/>
  <c r="K35" i="41"/>
  <c r="K35" i="42"/>
  <c r="K35" i="43"/>
  <c r="K35" i="44"/>
  <c r="K35" i="45"/>
  <c r="K35" i="46"/>
  <c r="K35" i="47"/>
  <c r="K35" i="49"/>
  <c r="K35" i="50"/>
  <c r="K35" i="51"/>
  <c r="K35" i="52"/>
  <c r="K35" i="53"/>
  <c r="K35" i="54"/>
  <c r="K35" i="55"/>
  <c r="K35" i="56"/>
  <c r="K35" i="57"/>
  <c r="K35" i="58"/>
  <c r="K35" i="59"/>
  <c r="K35" i="60"/>
  <c r="K35" i="61"/>
  <c r="K35" i="62"/>
  <c r="K35" i="65"/>
  <c r="K35" i="10"/>
  <c r="L50" i="36"/>
  <c r="K50" i="39"/>
  <c r="L50" i="42"/>
  <c r="K50" i="49"/>
  <c r="L50" i="50"/>
  <c r="L50" i="54"/>
  <c r="K50" i="61"/>
  <c r="L50" i="65"/>
  <c r="K49" i="36"/>
  <c r="L49" i="39"/>
  <c r="K49" i="42"/>
  <c r="L49" i="49"/>
  <c r="K49" i="50"/>
  <c r="K49" i="54"/>
  <c r="L49" i="61"/>
  <c r="K49" l="1"/>
  <c r="K50" i="54"/>
  <c r="K50" i="50"/>
  <c r="K49" i="49"/>
  <c r="K50" i="42"/>
  <c r="K49" i="39"/>
  <c r="K50" i="36"/>
  <c r="L50" i="61"/>
  <c r="L49" i="54"/>
  <c r="L49" i="50"/>
  <c r="L50" i="49"/>
  <c r="L49" i="42"/>
  <c r="L50" i="39"/>
  <c r="L49" i="36"/>
  <c r="Q88" i="65"/>
  <c r="L88" l="1"/>
  <c r="K88"/>
  <c r="L90"/>
  <c r="K90"/>
  <c r="K95"/>
  <c r="L95"/>
  <c r="K91"/>
  <c r="L91"/>
  <c r="K89"/>
  <c r="L89"/>
  <c r="L94"/>
  <c r="K94"/>
  <c r="L97"/>
  <c r="K97"/>
  <c r="L52" i="64"/>
  <c r="K52"/>
  <c r="J52"/>
  <c r="Q52" s="1"/>
  <c r="L52" i="63"/>
  <c r="K52"/>
  <c r="J52"/>
  <c r="Q52" s="1"/>
  <c r="K109" i="64" l="1"/>
  <c r="L109"/>
  <c r="K109" i="42" l="1"/>
  <c r="L109"/>
  <c r="L52" i="62"/>
  <c r="K52"/>
  <c r="J52"/>
  <c r="Q52" s="1"/>
  <c r="L52" i="60"/>
  <c r="K52"/>
  <c r="J52"/>
  <c r="Q52" s="1"/>
  <c r="L52" i="59"/>
  <c r="K52"/>
  <c r="J52"/>
  <c r="Q52" s="1"/>
  <c r="L52" i="57"/>
  <c r="K52"/>
  <c r="J52"/>
  <c r="Q52" s="1"/>
  <c r="L52" i="56"/>
  <c r="K52"/>
  <c r="J52"/>
  <c r="Q52" s="1"/>
  <c r="J52" i="55"/>
  <c r="Q52" s="1"/>
  <c r="L52"/>
  <c r="K52"/>
  <c r="J52" i="53"/>
  <c r="Q52" s="1"/>
  <c r="L52"/>
  <c r="K52"/>
  <c r="L52" i="52"/>
  <c r="K52"/>
  <c r="J52"/>
  <c r="Q52" s="1"/>
  <c r="L52" i="51"/>
  <c r="K52"/>
  <c r="J52"/>
  <c r="Q52" s="1"/>
  <c r="J52" i="50"/>
  <c r="Q52" s="1"/>
  <c r="L52" i="47"/>
  <c r="K52"/>
  <c r="J52"/>
  <c r="Q52" s="1"/>
  <c r="L52" i="46"/>
  <c r="K52"/>
  <c r="J52"/>
  <c r="Q52" s="1"/>
  <c r="L52" i="45"/>
  <c r="K52"/>
  <c r="J52"/>
  <c r="Q52" s="1"/>
  <c r="L52" i="44"/>
  <c r="K52"/>
  <c r="J52"/>
  <c r="Q52" s="1"/>
  <c r="L52" i="43"/>
  <c r="K52"/>
  <c r="J52"/>
  <c r="Q52" s="1"/>
  <c r="L52" i="41"/>
  <c r="K52"/>
  <c r="J52"/>
  <c r="Q52" s="1"/>
  <c r="L52" i="38"/>
  <c r="K52"/>
  <c r="J52"/>
  <c r="Q52" s="1"/>
  <c r="L52" i="37"/>
  <c r="K52"/>
  <c r="J52"/>
  <c r="Q52" s="1"/>
  <c r="L52" i="35"/>
  <c r="K52"/>
  <c r="J52"/>
  <c r="Q52" s="1"/>
  <c r="J52" i="34"/>
  <c r="Q52" s="1"/>
  <c r="L52"/>
  <c r="K52"/>
  <c r="L52" i="33"/>
  <c r="K52"/>
  <c r="J52"/>
  <c r="Q52" s="1"/>
  <c r="L52" i="32"/>
  <c r="K52"/>
  <c r="J52"/>
  <c r="Q52" s="1"/>
  <c r="Q52" i="31"/>
  <c r="L52"/>
  <c r="K52"/>
  <c r="L52" i="30"/>
  <c r="K52"/>
  <c r="J52"/>
  <c r="Q52" s="1"/>
  <c r="L52" i="29"/>
  <c r="K52"/>
  <c r="J52"/>
  <c r="Q52" s="1"/>
  <c r="J52" i="27"/>
  <c r="Q52" s="1"/>
  <c r="L52"/>
  <c r="K52"/>
  <c r="L52" i="26"/>
  <c r="K52"/>
  <c r="J52"/>
  <c r="Q52" s="1"/>
  <c r="L52" i="25"/>
  <c r="K52"/>
  <c r="J52"/>
  <c r="Q52" s="1"/>
  <c r="L52" i="24"/>
  <c r="K52"/>
  <c r="J52"/>
  <c r="Q52" s="1"/>
  <c r="L52" i="23"/>
  <c r="K52"/>
  <c r="J52"/>
  <c r="Q52" s="1"/>
  <c r="L52" i="22"/>
  <c r="K52"/>
  <c r="J52"/>
  <c r="Q52" s="1"/>
  <c r="L93" i="65" l="1"/>
  <c r="K93"/>
  <c r="L49"/>
  <c r="L109" i="27"/>
  <c r="K109"/>
  <c r="L109" i="29"/>
  <c r="K109"/>
  <c r="K109" i="30"/>
  <c r="L109"/>
  <c r="L109" i="33"/>
  <c r="K109"/>
  <c r="L109" i="35"/>
  <c r="K109"/>
  <c r="L109" i="39"/>
  <c r="K109"/>
  <c r="L109" i="41"/>
  <c r="K109"/>
  <c r="L109" i="49"/>
  <c r="K109"/>
  <c r="K109" i="52"/>
  <c r="L109"/>
  <c r="J52" i="58"/>
  <c r="Q52" s="1"/>
  <c r="L52"/>
  <c r="K52"/>
  <c r="K109" i="22"/>
  <c r="L109"/>
  <c r="L109" i="25"/>
  <c r="K109"/>
  <c r="K52" i="36"/>
  <c r="K109"/>
  <c r="L109"/>
  <c r="L109" i="37"/>
  <c r="K109"/>
  <c r="K109" i="38"/>
  <c r="L109"/>
  <c r="J52" i="42"/>
  <c r="Q52" s="1"/>
  <c r="K52"/>
  <c r="L52"/>
  <c r="L109" i="47"/>
  <c r="K109"/>
  <c r="K52" i="50"/>
  <c r="L52"/>
  <c r="L109" i="51"/>
  <c r="K109"/>
  <c r="K109" i="54"/>
  <c r="L109"/>
  <c r="L109" i="55"/>
  <c r="K109"/>
  <c r="K109" i="56"/>
  <c r="L109"/>
  <c r="L109" i="57"/>
  <c r="K109"/>
  <c r="K109" i="58"/>
  <c r="L109"/>
  <c r="J52" i="61"/>
  <c r="Q52" s="1"/>
  <c r="L52"/>
  <c r="K52"/>
  <c r="J52" i="49"/>
  <c r="Q52" s="1"/>
  <c r="J52" i="54"/>
  <c r="Q52" s="1"/>
  <c r="J52" i="39"/>
  <c r="Q52" s="1"/>
  <c r="J52" i="36"/>
  <c r="Q52" s="1"/>
  <c r="L52" i="21"/>
  <c r="K52"/>
  <c r="J52"/>
  <c r="Q52" s="1"/>
  <c r="L52" i="20"/>
  <c r="K52"/>
  <c r="J52"/>
  <c r="Q52" s="1"/>
  <c r="L52" i="19"/>
  <c r="K52"/>
  <c r="J52"/>
  <c r="Q52" s="1"/>
  <c r="L52" i="18"/>
  <c r="K52"/>
  <c r="J52"/>
  <c r="Q52" s="1"/>
  <c r="L52" i="17"/>
  <c r="K52"/>
  <c r="J52"/>
  <c r="Q52" s="1"/>
  <c r="L52" i="16"/>
  <c r="K52"/>
  <c r="J52"/>
  <c r="Q52" s="1"/>
  <c r="L52" i="15"/>
  <c r="K52"/>
  <c r="J52"/>
  <c r="Q52" s="1"/>
  <c r="L52" i="14"/>
  <c r="K52"/>
  <c r="J52"/>
  <c r="Q52" s="1"/>
  <c r="L52" i="13"/>
  <c r="K52"/>
  <c r="J52"/>
  <c r="Q52" s="1"/>
  <c r="L52" i="9"/>
  <c r="K52"/>
  <c r="J52"/>
  <c r="Q52" s="1"/>
  <c r="L52" i="7"/>
  <c r="K52"/>
  <c r="J52"/>
  <c r="Q52" s="1"/>
  <c r="L52" i="10"/>
  <c r="K52"/>
  <c r="L52" i="11"/>
  <c r="K52"/>
  <c r="J52"/>
  <c r="Q52" s="1"/>
  <c r="L109"/>
  <c r="K109"/>
  <c r="J109"/>
  <c r="Q109" s="1"/>
  <c r="L52" i="12"/>
  <c r="K52"/>
  <c r="J52"/>
  <c r="Q52" s="1"/>
  <c r="K52" i="65" l="1"/>
  <c r="L52" i="36"/>
  <c r="K109" i="21"/>
  <c r="L109"/>
  <c r="K52" i="54"/>
  <c r="K52" i="49"/>
  <c r="K52" i="39"/>
  <c r="K109" i="19"/>
  <c r="L109"/>
  <c r="L92" i="65"/>
  <c r="K92"/>
  <c r="L52" i="54"/>
  <c r="L52" i="49"/>
  <c r="L52" i="39"/>
  <c r="J52" i="65"/>
  <c r="Q52" s="1"/>
  <c r="J52" i="10"/>
  <c r="Q52" s="1"/>
  <c r="L52" i="65" l="1"/>
  <c r="Q109"/>
  <c r="L109" i="9"/>
  <c r="K109"/>
  <c r="L96" i="65" l="1"/>
  <c r="L109" s="1"/>
  <c r="K96"/>
  <c r="K109" s="1"/>
</calcChain>
</file>

<file path=xl/comments1.xml><?xml version="1.0" encoding="utf-8"?>
<comments xmlns="http://schemas.openxmlformats.org/spreadsheetml/2006/main">
  <authors>
    <author>Автор</author>
  </authors>
  <commentLis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<sst xmlns="http://schemas.openxmlformats.org/spreadsheetml/2006/main" count="38634" uniqueCount="529">
  <si>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</si>
  <si>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</si>
  <si>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</si>
  <si>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</si>
  <si>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</si>
  <si>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</si>
  <si>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</si>
  <si>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</si>
  <si>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</si>
  <si>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</si>
  <si>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</si>
  <si>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</si>
  <si>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</si>
  <si>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</si>
  <si>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</si>
  <si>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</si>
  <si>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</si>
  <si>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</si>
  <si>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</si>
  <si>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</si>
  <si>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</si>
  <si>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</si>
  <si>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</si>
  <si>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</si>
  <si>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</si>
  <si>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</si>
  <si>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</si>
  <si>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</si>
  <si>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</si>
  <si>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</si>
  <si>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</si>
  <si>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</si>
  <si>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</si>
  <si>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</si>
  <si>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</si>
  <si>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</si>
  <si>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</si>
  <si>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</si>
  <si>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</si>
  <si>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</si>
  <si>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</si>
  <si>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</si>
  <si>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</si>
  <si>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</si>
  <si>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</si>
  <si>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</si>
  <si>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</si>
  <si>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</si>
  <si>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</si>
  <si>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</si>
  <si>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</si>
  <si>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</si>
  <si>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</si>
  <si>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</si>
  <si>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</si>
  <si>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</si>
  <si>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</si>
  <si>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</si>
  <si>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</si>
  <si>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</si>
  <si>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</si>
  <si>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</si>
  <si>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</si>
  <si>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</si>
  <si>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</si>
  <si>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</si>
  <si>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</si>
  <si>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</si>
  <si>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</si>
  <si>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</si>
  <si>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</si>
  <si>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</si>
  <si>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</si>
  <si>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</si>
  <si>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</si>
  <si>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</si>
  <si>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</si>
  <si>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</si>
  <si>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</si>
  <si>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</si>
  <si>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</si>
  <si>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</si>
  <si>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</si>
  <si>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</si>
  <si>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</si>
  <si>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</si>
  <si>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</si>
  <si>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</si>
  <si>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</si>
  <si>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</si>
  <si>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</si>
  <si>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</si>
  <si>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</si>
  <si>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</si>
  <si>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</si>
  <si>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</si>
  <si>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</si>
  <si>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</si>
  <si>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</si>
  <si>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</si>
  <si>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</si>
  <si>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</si>
  <si>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доля родителей (законных представителей), удовлетворенных условиями и качеством предоставляемой услуги 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</si>
  <si>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</si>
  <si>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</si>
  <si>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</si>
  <si>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</si>
  <si>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в соответствии с пунктом 3.2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</si>
  <si>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</si>
  <si>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</si>
  <si>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9"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</si>
  <si>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</si>
  <si>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</si>
  <si>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</si>
  <si>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</si>
  <si>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</si>
  <si>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</si>
  <si>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</si>
  <si>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</si>
  <si>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</si>
  <si>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</si>
  <si>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</si>
  <si>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</si>
  <si>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</si>
  <si>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</si>
  <si>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</si>
  <si>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</si>
  <si>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</si>
  <si>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</si>
  <si>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</si>
  <si>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</si>
  <si>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</si>
  <si>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</si>
  <si>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</si>
  <si>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</si>
  <si>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</si>
  <si>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автономное  дошкольное образовательное учреждение "Детский сад № 66 "Теремок"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</si>
  <si>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</si>
  <si>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</si>
  <si>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</si>
  <si>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</si>
  <si>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</si>
  <si>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</si>
  <si>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</si>
  <si>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</si>
  <si>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</si>
  <si>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</si>
  <si>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</si>
  <si>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</si>
  <si>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</si>
  <si>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</si>
  <si>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</si>
  <si>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</si>
  <si>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</si>
  <si>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</si>
  <si>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Размещение в сети интернет на официальном сайте Упрвления образования г.Таганрога www.tagobr.ru</t>
  </si>
  <si>
    <t>муниципальное бюджетное дошкольное образовательное учреждение "Детский сад №64"</t>
  </si>
  <si>
    <t>Размещение в сети интернет на официальном сайте МБДОУ д/с №64           http://detsad64aibolit.ru/</t>
  </si>
  <si>
    <t>85.11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</si>
  <si>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</si>
  <si>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</si>
  <si>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</si>
  <si>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</si>
  <si>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</si>
  <si>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</si>
  <si>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24*50% = 12 руб. в день</t>
  </si>
  <si>
    <t>24 руб. в день</t>
  </si>
  <si>
    <t>От 3 лет до 8 лет</t>
  </si>
  <si>
    <t>период пребывания</t>
  </si>
  <si>
    <t>607370000131102140811Д45000301000501045100106</t>
  </si>
  <si>
    <t>607370000131102140811785001300500006006100105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</si>
  <si>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</si>
  <si>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</si>
  <si>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</si>
  <si>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</si>
  <si>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</si>
  <si>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</si>
  <si>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</si>
  <si>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</si>
  <si>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</si>
  <si>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</si>
  <si>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</si>
  <si>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</si>
  <si>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</si>
  <si>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</si>
  <si>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</si>
  <si>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</si>
  <si>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Образовательная программа (за исключением адаптированной) в группе полного дня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</si>
  <si>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</si>
  <si>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</si>
  <si>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</si>
  <si>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</si>
  <si>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</si>
  <si>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</si>
  <si>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</si>
  <si>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</si>
  <si>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</si>
  <si>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</si>
  <si>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</si>
  <si>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</si>
  <si>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</si>
  <si>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</si>
  <si>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</si>
  <si>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</si>
  <si>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</si>
  <si>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</si>
  <si>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</si>
  <si>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</si>
  <si>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</si>
  <si>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</si>
  <si>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</si>
  <si>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</si>
  <si>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</si>
  <si>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</si>
  <si>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</si>
  <si>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</si>
  <si>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 xml:space="preserve">2021 год (1-й год планового периода)
</t>
  </si>
  <si>
    <t>дошкольное образование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</si>
  <si>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</si>
  <si>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</si>
  <si>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</si>
  <si>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</si>
  <si>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</si>
  <si>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</si>
  <si>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 xml:space="preserve">Приложение №9  к приказу </t>
  </si>
  <si>
    <t xml:space="preserve">Приложение №13  к приказу </t>
  </si>
  <si>
    <t xml:space="preserve">Приложение №23  к приказу 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</si>
  <si>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</si>
  <si>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</si>
  <si>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</si>
  <si>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</si>
  <si>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</si>
  <si>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ЧАСТЬ 2. Сведения о выолняемых  работах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</si>
  <si>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</si>
  <si>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</si>
  <si>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</si>
  <si>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</si>
  <si>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</si>
  <si>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</si>
  <si>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</si>
  <si>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</si>
  <si>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</si>
  <si>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</si>
  <si>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</si>
  <si>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</si>
  <si>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</si>
  <si>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</si>
  <si>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код по ОКЕИ</t>
  </si>
  <si>
    <t>3.1. Показатели, характеризующие объём работы</t>
  </si>
  <si>
    <t>Показатель объема работы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</si>
  <si>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</si>
  <si>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№2 www.ds2taganrog.ru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</si>
  <si>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</si>
  <si>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 sad3.virtualtaganrog.ru</t>
  </si>
  <si>
    <t xml:space="preserve">Размещение в сети интернет    на официальном сайте Управления образования г.Таганрога www.tagobr.ru, на сайте bus.gov.ru,  на МБДОУ д/с №3 sad3.virtualtaganrog.ruофициальном сайте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</si>
  <si>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</si>
  <si>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</si>
  <si>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 sad5.virtualtaganrog.ru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</si>
  <si>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</si>
  <si>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</si>
  <si>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МАДОУ д/с №7 sad7.virtualtaganrog.ru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</si>
  <si>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</si>
  <si>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№9 ds-ulibka.ru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</si>
  <si>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 ds-ulibka.ru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</si>
  <si>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№9 ds-ulibka.ru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</si>
  <si>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</si>
  <si>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 sad10.virtualtaganrog.ru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</si>
  <si>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</si>
  <si>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</si>
  <si>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</si>
  <si>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</si>
  <si>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</si>
  <si>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</si>
  <si>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</si>
  <si>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</si>
  <si>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</si>
  <si>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</si>
  <si>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</si>
  <si>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</si>
  <si>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№20    sad20.virtualtaganrog.ru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</si>
  <si>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</si>
  <si>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</si>
  <si>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№24  sad24.virtualtaganrog.ru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</si>
  <si>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№25  sad25.virtualtaganrog.ru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</si>
  <si>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</si>
  <si>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</si>
  <si>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</si>
  <si>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</si>
  <si>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</si>
  <si>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</si>
  <si>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</si>
  <si>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</si>
  <si>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</si>
  <si>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</si>
  <si>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</si>
  <si>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</si>
  <si>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</si>
  <si>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</si>
  <si>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</si>
  <si>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</si>
  <si>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</si>
  <si>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№13/38    http://mdou1338.ru/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</si>
  <si>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</si>
  <si>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№39   http://ds-39.tagan.ru/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</si>
  <si>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№39   http://ds-39.tagan.ru/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</si>
  <si>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</si>
  <si>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</si>
  <si>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</si>
  <si>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</si>
  <si>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</si>
  <si>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</si>
  <si>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</si>
  <si>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</si>
  <si>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</si>
  <si>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№44 http://sad44.virtualtaganrog.ru/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</si>
  <si>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№45  http://mbdou45.ru/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</si>
  <si>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№45  http://mbdou45.ru/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</si>
  <si>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№45  http://mbdou45.ru/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</si>
  <si>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</si>
  <si>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</si>
  <si>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</si>
  <si>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</si>
  <si>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</si>
  <si>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№48 http://sad48.virtualtaganrog.ru/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</si>
  <si>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http://sad51.virtualtaganrog.ru/ </t>
  </si>
  <si>
    <t>Размещение в сети интернет    на официальном сайте Управления образования г.Таганрога www.tagobr.ru,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</si>
  <si>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</si>
  <si>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</si>
  <si>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</si>
  <si>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</si>
  <si>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официальном сайте  МБДОУ д/с №9 ds-ulibka.ru</t>
  </si>
  <si>
    <t>Размещение в сети интернет    на официальном сайте Управления образования г.Таганрога www.tagobr.ru,  на официальном сайте  МБДОУ д/с №9 ds-ulibka.ru</t>
  </si>
  <si>
    <t>Размещение в сети интернет    на официальном сайте Управления образования г.Таганрога www.tagobr.ru, 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</si>
  <si>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</si>
  <si>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</si>
  <si>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</si>
  <si>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</si>
  <si>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</si>
  <si>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</si>
  <si>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№25  sad25.virtualtaganrog.ru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</si>
  <si>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</si>
  <si>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</si>
  <si>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</si>
  <si>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</si>
  <si>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</si>
  <si>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</si>
  <si>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</si>
  <si>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</si>
  <si>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</si>
  <si>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официальном сайте  МБДОУ д/с №13/38    http://mdou1338.ru/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</si>
  <si>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  http://ds-39.tagan.ru/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</si>
  <si>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</si>
  <si>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</si>
  <si>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</si>
  <si>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</si>
  <si>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</si>
  <si>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№45  http://mbdou45.ru/</t>
  </si>
  <si>
    <t>Размещение в сети интернет    на официальном сайте Управления образования г.Таганрога www.tagobr.ru,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</si>
  <si>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</si>
  <si>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</si>
  <si>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</si>
  <si>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</si>
  <si>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</si>
  <si>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</si>
  <si>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</si>
  <si>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</si>
  <si>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</si>
  <si>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</si>
  <si>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</si>
  <si>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</si>
  <si>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МБДОУ д/с №62 http://mdou62.ru/</t>
  </si>
  <si>
    <t>Размещение в сети интернет    на официальном сайте Управления образования г.Таганрога www.tagobr.ru, МБДОУ д/с №62 http://mdou62.ru/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</si>
  <si>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</si>
  <si>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</si>
  <si>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</si>
  <si>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</si>
  <si>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</si>
  <si>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</si>
  <si>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</si>
  <si>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www.tagobr.ru,на официальном сайте МБДОУ д/с №64    http://detsad64aibolit.ru/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</si>
  <si>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</si>
  <si>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</si>
  <si>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</si>
  <si>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</si>
  <si>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</si>
  <si>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</si>
  <si>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</si>
  <si>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</si>
  <si>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на сайте bus.gov.ru,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</si>
  <si>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</si>
  <si>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</si>
  <si>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</si>
  <si>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</si>
  <si>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официальном сайте МБДОУ д/с №71  http://dedsad71.lbihost.ru/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</si>
  <si>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</si>
  <si>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</si>
  <si>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</si>
  <si>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</si>
  <si>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</si>
  <si>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</si>
  <si>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</si>
  <si>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</si>
  <si>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</si>
  <si>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</si>
  <si>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</si>
  <si>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</si>
  <si>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</si>
  <si>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</si>
  <si>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</si>
  <si>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</si>
  <si>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</si>
  <si>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</si>
  <si>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</si>
  <si>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</si>
  <si>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</si>
  <si>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</si>
  <si>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</si>
  <si>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</si>
  <si>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</si>
  <si>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</si>
  <si>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</si>
  <si>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</si>
  <si>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</si>
  <si>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</si>
  <si>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</si>
  <si>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</si>
  <si>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</si>
  <si>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</si>
  <si>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</si>
  <si>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</si>
  <si>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</si>
  <si>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</si>
  <si>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</si>
  <si>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</si>
  <si>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</si>
  <si>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</si>
  <si>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</si>
  <si>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</si>
  <si>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официальном сайте МБДОУ д/с №101  http://www.mdou101.ru/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</si>
  <si>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</si>
  <si>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</si>
  <si>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</si>
  <si>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официальном сайте МБДОУ д/с №102 http://www.dou102.ru/</t>
  </si>
  <si>
    <t>,</t>
  </si>
  <si>
    <t xml:space="preserve">  </t>
  </si>
  <si>
    <t xml:space="preserve"> </t>
  </si>
  <si>
    <t>муниципальное бюджетное дошкольное образовательное учреждение "Центр развития ребенка - детский сад  "Ромашка"</t>
  </si>
  <si>
    <t>муниципальное бюджетное дошкольное образовательное учреждение "Детский сад № 15 "Радуга"</t>
  </si>
  <si>
    <t>31.12.2020</t>
  </si>
  <si>
    <t xml:space="preserve">на 2020 год и на плановый период 2021 и 2022 годов
</t>
  </si>
  <si>
    <t>94,78 руб. в день</t>
  </si>
  <si>
    <t>114,40 руб. в день</t>
  </si>
  <si>
    <t>94,78*70% = 66,35 руб. в день</t>
  </si>
  <si>
    <t xml:space="preserve">114,40*70% = 80,08 руб. в день  </t>
  </si>
  <si>
    <t>88.9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</si>
  <si>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утетом изменений в редакции № 2230 от 17.12.2019)</t>
  </si>
  <si>
    <t xml:space="preserve">Приложение №8  к приказу </t>
  </si>
  <si>
    <t xml:space="preserve">Заведующий планово-экономическим отделом </t>
  </si>
  <si>
    <t>В.А. Надолинская</t>
  </si>
  <si>
    <t xml:space="preserve">Приложение №11  к приказу </t>
  </si>
  <si>
    <t xml:space="preserve">Приложение №20  к приказу </t>
  </si>
  <si>
    <t xml:space="preserve">Приложение №17  к приказу </t>
  </si>
  <si>
    <t xml:space="preserve">Приложение №18  к приказу </t>
  </si>
  <si>
    <t xml:space="preserve">Приложение №5  к приказу </t>
  </si>
  <si>
    <t>муниципальное бюджетное дошкольное образовательное учреждение "Детский сад № 91 "Паровозик"</t>
  </si>
  <si>
    <t>муниципальное автономное дошкольное образовательное учреждение "Детский сад № 1 "Капитошка"</t>
  </si>
  <si>
    <t xml:space="preserve">Приложение №21  к приказу </t>
  </si>
  <si>
    <t xml:space="preserve">Приложение №22  к приказу </t>
  </si>
  <si>
    <t xml:space="preserve">Приложение №27  к приказу </t>
  </si>
  <si>
    <t xml:space="preserve">Приложение №28  к приказу </t>
  </si>
  <si>
    <t xml:space="preserve">Приложение №30  к приказу </t>
  </si>
  <si>
    <t>2020 год (очередной финансовый год)</t>
  </si>
  <si>
    <t>2021 год (1-й год планового периода)</t>
  </si>
  <si>
    <t xml:space="preserve">2022 год (1-й год планового периода)
</t>
  </si>
  <si>
    <t xml:space="preserve">2022 год (2-й год планового периода)
</t>
  </si>
  <si>
    <t>2022 год (2-й год планового периода)</t>
  </si>
  <si>
    <t xml:space="preserve">Приложение №6  к приказу </t>
  </si>
  <si>
    <t xml:space="preserve">Приложение №10  к приказу </t>
  </si>
  <si>
    <t xml:space="preserve">Приложение №19 к приказу </t>
  </si>
  <si>
    <t xml:space="preserve">Приложение №24  к приказу </t>
  </si>
  <si>
    <t xml:space="preserve">Приложение №26  к приказу </t>
  </si>
  <si>
    <t xml:space="preserve">Приложение №31  к приказу </t>
  </si>
  <si>
    <t xml:space="preserve">Приложение №36  к приказу </t>
  </si>
  <si>
    <t xml:space="preserve">Приложение №38  к приказу </t>
  </si>
  <si>
    <t xml:space="preserve">Приложение №39  к приказу </t>
  </si>
  <si>
    <t xml:space="preserve">Приложение №40  к приказу </t>
  </si>
  <si>
    <t xml:space="preserve">Приложение №42  к приказу </t>
  </si>
  <si>
    <t xml:space="preserve">Приложение №46  к приказу </t>
  </si>
  <si>
    <t xml:space="preserve">Приложение №47  к приказу </t>
  </si>
  <si>
    <t xml:space="preserve">Приложение №49  к приказу </t>
  </si>
  <si>
    <t xml:space="preserve">Приложение №50  к приказу </t>
  </si>
  <si>
    <t xml:space="preserve">Приложение №51  к приказу </t>
  </si>
  <si>
    <t xml:space="preserve">Приложение №52  к приказу </t>
  </si>
  <si>
    <t xml:space="preserve">Приложение №53  к приказу </t>
  </si>
  <si>
    <t xml:space="preserve">Приложение №56  к приказу </t>
  </si>
  <si>
    <t>10.07.2020</t>
  </si>
  <si>
    <t>МУНИЦИПАЛЬНОЕ  ЗАДАНИЕ № 2</t>
  </si>
  <si>
    <r>
      <t xml:space="preserve">
     Н</t>
    </r>
    <r>
      <rPr>
        <u/>
        <sz val="16"/>
        <color theme="1"/>
        <rFont val="Times New Roman"/>
        <family val="1"/>
        <charset val="204"/>
      </rPr>
      <t>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 10» ___07____ 2020 г.
</t>
    </r>
  </si>
  <si>
    <t xml:space="preserve">Приложение №2  к приказу </t>
  </si>
  <si>
    <t>от   10.07.2020  № 768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</si>
  <si>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МАДОУ д/с №1 sad1.virtualtaganrog.ru </t>
  </si>
  <si>
    <t>Размещение в сети интернет    на официальном сайте Управления образования г.Таганрога www.tagobr.ru, на сайте bus.gov.ru,   на официальном сайте  МАДОУ д/с №1 sad1.virtualtaganrog.ru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</si>
  <si>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МАДОУ д/с №1 sad1.virtualtaganrog.ru</t>
  </si>
  <si>
    <t>Размещение в сети интернет    на официальном сайте Управления образования г.Таганрога www.tagobr.ru,    на официальном сайте  МАДОУ д/с №1 sad1.virtualtaganrog.ru</t>
  </si>
  <si>
    <t xml:space="preserve">Приложение №3  к приказу </t>
  </si>
  <si>
    <t xml:space="preserve">Приложение №4 к приказу </t>
  </si>
  <si>
    <t xml:space="preserve">Приложение №7  к приказу </t>
  </si>
  <si>
    <t>МУНИЦИПАЛЬНОЕ  ЗАДАНИЕ № 3</t>
  </si>
  <si>
    <t xml:space="preserve">Приложение №12 к приказу </t>
  </si>
  <si>
    <t xml:space="preserve">Приложение №15 к приказу </t>
  </si>
  <si>
    <t xml:space="preserve">Приложение №16 к приказу </t>
  </si>
  <si>
    <t xml:space="preserve">Приложение №17 к приказу </t>
  </si>
  <si>
    <t xml:space="preserve">Приложение №25 к приказу </t>
  </si>
  <si>
    <t xml:space="preserve">Приложение №29 к приказу </t>
  </si>
  <si>
    <t xml:space="preserve">Приложение №32  к приказу </t>
  </si>
  <si>
    <t xml:space="preserve">Приложение №33  к приказу </t>
  </si>
  <si>
    <t xml:space="preserve">Приложение №34  к приказу </t>
  </si>
  <si>
    <t xml:space="preserve">Приложение №35 к приказу </t>
  </si>
  <si>
    <t xml:space="preserve">Приложение №37  к приказу </t>
  </si>
  <si>
    <t xml:space="preserve">Приложение №414  к приказу </t>
  </si>
  <si>
    <t xml:space="preserve">Приложение №44 к приказу </t>
  </si>
  <si>
    <t xml:space="preserve">Приложение №45 к приказу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</si>
  <si>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№91  sad91.virtualtaganrog.ru
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</si>
  <si>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МБДОУ д/с №91 sad91.virtualtaganrog.ru
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</si>
  <si>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№91  http://mbdou47.ru/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</si>
  <si>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№91 sad91.virtualtaganrog.ru
</t>
  </si>
  <si>
    <t xml:space="preserve">Приложение №48  к приказу </t>
  </si>
  <si>
    <t xml:space="preserve">Приложение №54  к приказу </t>
  </si>
  <si>
    <t xml:space="preserve">Приложение №55 к приказу </t>
  </si>
</sst>
</file>

<file path=xl/styles.xml><?xml version="1.0" encoding="utf-8"?>
<styleSheet xmlns="http://schemas.openxmlformats.org/spreadsheetml/2006/main">
  <numFmts count="3">
    <numFmt numFmtId="44" formatCode="_-* #,##0.00&quot;р.&quot;_-;\-* #,##0.00&quot;р.&quot;_-;_-* &quot;-&quot;??&quot;р.&quot;_-;_-@_-"/>
    <numFmt numFmtId="164" formatCode="_-* #,##0\ _₽_-;\-* #,##0\ _₽_-;_-* &quot;-&quot;\ _₽_-;_-@_-"/>
    <numFmt numFmtId="165" formatCode="_-* #,##0\ _₽_-;\-* #,##0\ _₽_-;_-* &quot;-&quot;??\ _₽_-;_-@_-"/>
  </numFmts>
  <fonts count="4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35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4" fillId="0" borderId="41" applyNumberFormat="0" applyFill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9" fillId="21" borderId="40" applyNumberFormat="0" applyAlignment="0" applyProtection="0"/>
    <xf numFmtId="0" fontId="19" fillId="21" borderId="40" applyNumberFormat="0" applyAlignment="0" applyProtection="0"/>
    <xf numFmtId="0" fontId="19" fillId="21" borderId="40" applyNumberFormat="0" applyAlignment="0" applyProtection="0"/>
    <xf numFmtId="0" fontId="19" fillId="21" borderId="40" applyNumberFormat="0" applyAlignment="0" applyProtection="0"/>
    <xf numFmtId="0" fontId="19" fillId="21" borderId="40" applyNumberFormat="0" applyAlignment="0" applyProtection="0"/>
    <xf numFmtId="0" fontId="19" fillId="21" borderId="40" applyNumberFormat="0" applyAlignment="0" applyProtection="0"/>
    <xf numFmtId="0" fontId="19" fillId="21" borderId="40" applyNumberFormat="0" applyAlignment="0" applyProtection="0"/>
    <xf numFmtId="0" fontId="19" fillId="21" borderId="40" applyNumberFormat="0" applyAlignment="0" applyProtection="0"/>
    <xf numFmtId="0" fontId="19" fillId="21" borderId="40" applyNumberFormat="0" applyAlignment="0" applyProtection="0"/>
    <xf numFmtId="0" fontId="20" fillId="21" borderId="39" applyNumberFormat="0" applyAlignment="0" applyProtection="0"/>
    <xf numFmtId="0" fontId="20" fillId="21" borderId="39" applyNumberFormat="0" applyAlignment="0" applyProtection="0"/>
    <xf numFmtId="0" fontId="20" fillId="21" borderId="39" applyNumberFormat="0" applyAlignment="0" applyProtection="0"/>
    <xf numFmtId="0" fontId="20" fillId="21" borderId="39" applyNumberFormat="0" applyAlignment="0" applyProtection="0"/>
    <xf numFmtId="0" fontId="20" fillId="21" borderId="39" applyNumberFormat="0" applyAlignment="0" applyProtection="0"/>
    <xf numFmtId="0" fontId="20" fillId="21" borderId="39" applyNumberFormat="0" applyAlignment="0" applyProtection="0"/>
    <xf numFmtId="0" fontId="20" fillId="21" borderId="39" applyNumberFormat="0" applyAlignment="0" applyProtection="0"/>
    <xf numFmtId="0" fontId="20" fillId="21" borderId="39" applyNumberFormat="0" applyAlignment="0" applyProtection="0"/>
    <xf numFmtId="0" fontId="20" fillId="21" borderId="39" applyNumberFormat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8" fillId="8" borderId="39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42" applyNumberFormat="0" applyFont="0" applyAlignment="0" applyProtection="0"/>
    <xf numFmtId="0" fontId="10" fillId="24" borderId="42" applyNumberFormat="0" applyFont="0" applyAlignment="0" applyProtection="0"/>
    <xf numFmtId="0" fontId="10" fillId="24" borderId="42" applyNumberFormat="0" applyFont="0" applyAlignment="0" applyProtection="0"/>
    <xf numFmtId="0" fontId="10" fillId="24" borderId="42" applyNumberFormat="0" applyFont="0" applyAlignment="0" applyProtection="0"/>
    <xf numFmtId="0" fontId="10" fillId="24" borderId="42" applyNumberFormat="0" applyFont="0" applyAlignment="0" applyProtection="0"/>
    <xf numFmtId="0" fontId="10" fillId="24" borderId="42" applyNumberFormat="0" applyFont="0" applyAlignment="0" applyProtection="0"/>
    <xf numFmtId="0" fontId="10" fillId="24" borderId="42" applyNumberFormat="0" applyFont="0" applyAlignment="0" applyProtection="0"/>
    <xf numFmtId="0" fontId="10" fillId="24" borderId="42" applyNumberFormat="0" applyFont="0" applyAlignment="0" applyProtection="0"/>
    <xf numFmtId="0" fontId="10" fillId="24" borderId="42" applyNumberFormat="0" applyFont="0" applyAlignment="0" applyProtection="0"/>
  </cellStyleXfs>
  <cellXfs count="245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7" fillId="0" borderId="10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2" fillId="0" borderId="24" xfId="0" applyNumberFormat="1" applyFont="1" applyFill="1" applyBorder="1" applyAlignment="1">
      <alignment horizontal="left" vertical="top" wrapText="1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 wrapText="1"/>
    </xf>
    <xf numFmtId="0" fontId="5" fillId="0" borderId="24" xfId="0" applyNumberFormat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/>
    </xf>
    <xf numFmtId="0" fontId="5" fillId="0" borderId="24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0" fillId="0" borderId="24" xfId="0" applyBorder="1" applyAlignment="1">
      <alignment vertical="top" wrapText="1"/>
    </xf>
    <xf numFmtId="0" fontId="7" fillId="0" borderId="24" xfId="0" applyNumberFormat="1" applyFont="1" applyFill="1" applyBorder="1" applyAlignment="1">
      <alignment horizontal="left" vertical="top"/>
    </xf>
    <xf numFmtId="0" fontId="40" fillId="0" borderId="24" xfId="0" applyFont="1" applyBorder="1" applyAlignment="1">
      <alignment vertical="top" wrapText="1"/>
    </xf>
    <xf numFmtId="0" fontId="41" fillId="0" borderId="24" xfId="0" applyNumberFormat="1" applyFont="1" applyFill="1" applyBorder="1" applyAlignment="1">
      <alignment horizontal="left" vertical="top" wrapText="1"/>
    </xf>
    <xf numFmtId="165" fontId="4" fillId="0" borderId="10" xfId="1" applyNumberFormat="1" applyFont="1" applyFill="1" applyBorder="1" applyAlignment="1">
      <alignment horizontal="center" vertical="top"/>
    </xf>
    <xf numFmtId="164" fontId="5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2" fillId="26" borderId="0" xfId="1" applyFont="1" applyFill="1" applyAlignment="1">
      <alignment vertical="top"/>
    </xf>
    <xf numFmtId="0" fontId="42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4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9" fillId="26" borderId="24" xfId="0" applyFont="1" applyFill="1" applyBorder="1" applyAlignment="1">
      <alignment vertical="top" wrapText="1"/>
    </xf>
    <xf numFmtId="0" fontId="5" fillId="26" borderId="24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49" fontId="2" fillId="26" borderId="10" xfId="1" applyNumberFormat="1" applyFont="1" applyFill="1" applyBorder="1" applyAlignment="1">
      <alignment horizontal="center" vertical="top" wrapText="1"/>
    </xf>
    <xf numFmtId="1" fontId="5" fillId="26" borderId="10" xfId="1" applyNumberFormat="1" applyFont="1" applyFill="1" applyBorder="1" applyAlignment="1">
      <alignment horizontal="center" vertical="top"/>
    </xf>
    <xf numFmtId="164" fontId="5" fillId="26" borderId="10" xfId="1" applyNumberFormat="1" applyFont="1" applyFill="1" applyBorder="1" applyAlignment="1">
      <alignment horizontal="center" vertical="top"/>
    </xf>
    <xf numFmtId="0" fontId="0" fillId="26" borderId="24" xfId="0" applyFill="1" applyBorder="1" applyAlignment="1">
      <alignment vertical="top" wrapText="1"/>
    </xf>
    <xf numFmtId="0" fontId="0" fillId="0" borderId="24" xfId="0" applyFill="1" applyBorder="1" applyAlignment="1">
      <alignment vertical="top" wrapText="1"/>
    </xf>
    <xf numFmtId="0" fontId="40" fillId="0" borderId="24" xfId="0" applyFont="1" applyFill="1" applyBorder="1" applyAlignment="1">
      <alignment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/>
    </xf>
    <xf numFmtId="0" fontId="4" fillId="0" borderId="0" xfId="1" applyFont="1" applyFill="1" applyAlignment="1">
      <alignment vertical="top"/>
    </xf>
    <xf numFmtId="0" fontId="5" fillId="0" borderId="38" xfId="1" applyFont="1" applyFill="1" applyBorder="1" applyAlignment="1">
      <alignment horizontal="center" vertical="top" wrapText="1"/>
    </xf>
    <xf numFmtId="0" fontId="46" fillId="26" borderId="24" xfId="0" applyFont="1" applyFill="1" applyBorder="1" applyAlignment="1">
      <alignment vertical="top" wrapText="1"/>
    </xf>
    <xf numFmtId="0" fontId="0" fillId="0" borderId="24" xfId="0" applyFont="1" applyBorder="1" applyAlignment="1">
      <alignment vertical="top" wrapText="1"/>
    </xf>
    <xf numFmtId="0" fontId="47" fillId="0" borderId="24" xfId="0" applyNumberFormat="1" applyFont="1" applyFill="1" applyBorder="1" applyAlignment="1">
      <alignment horizontal="left" vertical="top" wrapText="1"/>
    </xf>
    <xf numFmtId="0" fontId="48" fillId="0" borderId="24" xfId="0" applyNumberFormat="1" applyFont="1" applyFill="1" applyBorder="1" applyAlignment="1">
      <alignment horizontal="left" vertical="top" wrapText="1"/>
    </xf>
    <xf numFmtId="0" fontId="0" fillId="26" borderId="24" xfId="0" applyFont="1" applyFill="1" applyBorder="1" applyAlignment="1">
      <alignment vertical="top" wrapText="1"/>
    </xf>
    <xf numFmtId="0" fontId="0" fillId="0" borderId="24" xfId="0" applyFont="1" applyFill="1" applyBorder="1" applyAlignment="1">
      <alignment vertical="top" wrapText="1"/>
    </xf>
    <xf numFmtId="0" fontId="0" fillId="0" borderId="0" xfId="0" applyFill="1"/>
    <xf numFmtId="0" fontId="5" fillId="0" borderId="7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 wrapText="1"/>
    </xf>
    <xf numFmtId="0" fontId="35" fillId="0" borderId="0" xfId="1" applyFont="1" applyFill="1" applyAlignment="1">
      <alignment horizontal="center" vertical="center"/>
    </xf>
    <xf numFmtId="0" fontId="3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37" fillId="0" borderId="0" xfId="1" applyFont="1" applyFill="1" applyAlignment="1">
      <alignment horizontal="center" vertical="center" wrapText="1"/>
    </xf>
    <xf numFmtId="0" fontId="37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6" fillId="0" borderId="0" xfId="1" applyFont="1" applyFill="1" applyAlignment="1">
      <alignment horizontal="center" vertical="top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vertical="top"/>
    </xf>
    <xf numFmtId="0" fontId="5" fillId="0" borderId="0" xfId="1" applyFont="1" applyFill="1" applyBorder="1" applyAlignment="1">
      <alignment vertical="top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2" fontId="5" fillId="0" borderId="6" xfId="1" applyNumberFormat="1" applyFont="1" applyFill="1" applyBorder="1" applyAlignment="1">
      <alignment vertical="top" wrapText="1"/>
    </xf>
    <xf numFmtId="0" fontId="34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/>
    </xf>
    <xf numFmtId="0" fontId="6" fillId="0" borderId="0" xfId="1" applyFont="1" applyFill="1" applyAlignment="1">
      <alignment horizontal="right" vertical="center"/>
    </xf>
    <xf numFmtId="0" fontId="38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2" fontId="37" fillId="0" borderId="0" xfId="1" applyNumberFormat="1" applyFont="1" applyFill="1" applyBorder="1" applyAlignment="1">
      <alignment vertical="top" wrapText="1"/>
    </xf>
    <xf numFmtId="2" fontId="36" fillId="0" borderId="6" xfId="1" applyNumberFormat="1" applyFont="1" applyFill="1" applyBorder="1" applyAlignment="1">
      <alignment vertical="top" wrapText="1"/>
    </xf>
    <xf numFmtId="0" fontId="5" fillId="0" borderId="2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 wrapText="1"/>
    </xf>
    <xf numFmtId="49" fontId="5" fillId="0" borderId="11" xfId="1" applyNumberFormat="1" applyFont="1" applyFill="1" applyBorder="1" applyAlignment="1">
      <alignment vertical="top" wrapText="1"/>
    </xf>
    <xf numFmtId="49" fontId="5" fillId="0" borderId="13" xfId="1" applyNumberFormat="1" applyFont="1" applyFill="1" applyBorder="1" applyAlignment="1">
      <alignment vertical="top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28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vertical="top" wrapText="1" shrinkToFit="1"/>
    </xf>
    <xf numFmtId="0" fontId="8" fillId="0" borderId="9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vertical="top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4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5" fillId="26" borderId="0" xfId="1" applyFont="1" applyFill="1" applyBorder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49" fontId="5" fillId="0" borderId="0" xfId="1" applyNumberFormat="1" applyFont="1" applyFill="1" applyAlignment="1">
      <alignment vertical="top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8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center"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25" xfId="1" applyFont="1" applyFill="1" applyBorder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11" xfId="1" applyFont="1" applyFill="1" applyBorder="1" applyAlignment="1">
      <alignment vertical="top" wrapText="1"/>
    </xf>
    <xf numFmtId="0" fontId="5" fillId="0" borderId="13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left" vertical="top" wrapText="1"/>
    </xf>
    <xf numFmtId="0" fontId="5" fillId="0" borderId="10" xfId="1" applyFont="1" applyFill="1" applyBorder="1" applyAlignment="1">
      <alignment horizontal="left" vertical="top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0" fontId="5" fillId="0" borderId="7" xfId="1" applyNumberFormat="1" applyFont="1" applyFill="1" applyBorder="1" applyAlignment="1">
      <alignment horizontal="left" vertical="top" wrapText="1"/>
    </xf>
    <xf numFmtId="0" fontId="5" fillId="0" borderId="14" xfId="1" applyNumberFormat="1" applyFont="1" applyFill="1" applyBorder="1" applyAlignment="1">
      <alignment horizontal="left" vertical="top" wrapText="1"/>
    </xf>
    <xf numFmtId="0" fontId="5" fillId="0" borderId="8" xfId="1" applyNumberFormat="1" applyFont="1" applyFill="1" applyBorder="1" applyAlignment="1">
      <alignment horizontal="left" vertical="top" wrapText="1"/>
    </xf>
    <xf numFmtId="49" fontId="5" fillId="0" borderId="11" xfId="1" applyNumberFormat="1" applyFont="1" applyFill="1" applyBorder="1" applyAlignment="1">
      <alignment horizontal="left" vertical="top" wrapText="1"/>
    </xf>
    <xf numFmtId="49" fontId="5" fillId="0" borderId="13" xfId="1" applyNumberFormat="1" applyFont="1" applyFill="1" applyBorder="1" applyAlignment="1">
      <alignment horizontal="left" vertical="top" wrapText="1"/>
    </xf>
    <xf numFmtId="0" fontId="5" fillId="0" borderId="11" xfId="1" applyFont="1" applyFill="1" applyBorder="1" applyAlignment="1">
      <alignment horizontal="left" vertical="top" wrapText="1"/>
    </xf>
    <xf numFmtId="0" fontId="5" fillId="0" borderId="13" xfId="1" applyFont="1" applyFill="1" applyBorder="1" applyAlignment="1">
      <alignment horizontal="left" vertical="top" wrapText="1"/>
    </xf>
    <xf numFmtId="49" fontId="5" fillId="0" borderId="11" xfId="1" applyNumberFormat="1" applyFont="1" applyFill="1" applyBorder="1" applyAlignment="1">
      <alignment horizontal="center" vertical="top" wrapText="1"/>
    </xf>
    <xf numFmtId="49" fontId="5" fillId="0" borderId="13" xfId="1" applyNumberFormat="1" applyFont="1" applyFill="1" applyBorder="1" applyAlignment="1">
      <alignment horizontal="center" vertical="top" wrapText="1"/>
    </xf>
    <xf numFmtId="0" fontId="5" fillId="0" borderId="14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2" fontId="36" fillId="0" borderId="0" xfId="1" applyNumberFormat="1" applyFont="1" applyFill="1" applyBorder="1" applyAlignment="1">
      <alignment horizontal="left" vertical="top" wrapText="1"/>
    </xf>
    <xf numFmtId="0" fontId="33" fillId="0" borderId="13" xfId="0" applyFont="1" applyFill="1" applyBorder="1" applyAlignment="1"/>
    <xf numFmtId="0" fontId="5" fillId="0" borderId="12" xfId="1" applyFont="1" applyFill="1" applyBorder="1" applyAlignment="1">
      <alignment horizontal="center"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vertical="top" wrapText="1"/>
    </xf>
    <xf numFmtId="0" fontId="5" fillId="0" borderId="27" xfId="1" applyFont="1" applyFill="1" applyBorder="1" applyAlignment="1">
      <alignment vertical="top" wrapText="1"/>
    </xf>
    <xf numFmtId="0" fontId="5" fillId="0" borderId="28" xfId="1" applyFont="1" applyFill="1" applyBorder="1" applyAlignment="1">
      <alignment vertical="top" wrapText="1"/>
    </xf>
    <xf numFmtId="0" fontId="34" fillId="26" borderId="0" xfId="1" applyFont="1" applyFill="1" applyAlignment="1">
      <alignment horizontal="left" vertical="top" wrapText="1"/>
    </xf>
    <xf numFmtId="0" fontId="0" fillId="0" borderId="0" xfId="0" applyAlignment="1">
      <alignment horizontal="left"/>
    </xf>
  </cellXfs>
  <cellStyles count="535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10 2" xfId="443"/>
    <cellStyle name="Ввод  10 3" xfId="439"/>
    <cellStyle name="Ввод  10 4" xfId="440"/>
    <cellStyle name="Ввод  2" xfId="235"/>
    <cellStyle name="Ввод  2 2" xfId="444"/>
    <cellStyle name="Ввод  2 3" xfId="438"/>
    <cellStyle name="Ввод  2 4" xfId="441"/>
    <cellStyle name="Ввод  3" xfId="236"/>
    <cellStyle name="Ввод  3 2" xfId="445"/>
    <cellStyle name="Ввод  3 3" xfId="437"/>
    <cellStyle name="Ввод  3 4" xfId="442"/>
    <cellStyle name="Ввод  4" xfId="237"/>
    <cellStyle name="Ввод  4 2" xfId="446"/>
    <cellStyle name="Ввод  4 3" xfId="436"/>
    <cellStyle name="Ввод  4 4" xfId="516"/>
    <cellStyle name="Ввод  5" xfId="238"/>
    <cellStyle name="Ввод  5 2" xfId="447"/>
    <cellStyle name="Ввод  5 3" xfId="435"/>
    <cellStyle name="Ввод  5 4" xfId="401"/>
    <cellStyle name="Ввод  6" xfId="239"/>
    <cellStyle name="Ввод  6 2" xfId="448"/>
    <cellStyle name="Ввод  6 3" xfId="434"/>
    <cellStyle name="Ввод  6 4" xfId="402"/>
    <cellStyle name="Ввод  7" xfId="240"/>
    <cellStyle name="Ввод  7 2" xfId="449"/>
    <cellStyle name="Ввод  7 3" xfId="433"/>
    <cellStyle name="Ввод  7 4" xfId="403"/>
    <cellStyle name="Ввод  8" xfId="241"/>
    <cellStyle name="Ввод  8 2" xfId="450"/>
    <cellStyle name="Ввод  8 3" xfId="432"/>
    <cellStyle name="Ввод  8 4" xfId="470"/>
    <cellStyle name="Ввод  9" xfId="242"/>
    <cellStyle name="Ввод  9 2" xfId="451"/>
    <cellStyle name="Ввод  9 3" xfId="431"/>
    <cellStyle name="Ввод  9 4" xfId="471"/>
    <cellStyle name="Вывод 10" xfId="243"/>
    <cellStyle name="Вывод 10 2" xfId="452"/>
    <cellStyle name="Вывод 10 3" xfId="430"/>
    <cellStyle name="Вывод 10 4" xfId="472"/>
    <cellStyle name="Вывод 2" xfId="244"/>
    <cellStyle name="Вывод 2 2" xfId="453"/>
    <cellStyle name="Вывод 2 3" xfId="429"/>
    <cellStyle name="Вывод 2 4" xfId="473"/>
    <cellStyle name="Вывод 3" xfId="245"/>
    <cellStyle name="Вывод 3 2" xfId="454"/>
    <cellStyle name="Вывод 3 3" xfId="428"/>
    <cellStyle name="Вывод 3 4" xfId="474"/>
    <cellStyle name="Вывод 4" xfId="246"/>
    <cellStyle name="Вывод 4 2" xfId="455"/>
    <cellStyle name="Вывод 4 3" xfId="427"/>
    <cellStyle name="Вывод 4 4" xfId="475"/>
    <cellStyle name="Вывод 5" xfId="247"/>
    <cellStyle name="Вывод 5 2" xfId="456"/>
    <cellStyle name="Вывод 5 3" xfId="426"/>
    <cellStyle name="Вывод 5 4" xfId="476"/>
    <cellStyle name="Вывод 6" xfId="248"/>
    <cellStyle name="Вывод 6 2" xfId="457"/>
    <cellStyle name="Вывод 6 3" xfId="425"/>
    <cellStyle name="Вывод 6 4" xfId="477"/>
    <cellStyle name="Вывод 7" xfId="249"/>
    <cellStyle name="Вывод 7 2" xfId="458"/>
    <cellStyle name="Вывод 7 3" xfId="424"/>
    <cellStyle name="Вывод 7 4" xfId="478"/>
    <cellStyle name="Вывод 8" xfId="250"/>
    <cellStyle name="Вывод 8 2" xfId="459"/>
    <cellStyle name="Вывод 8 3" xfId="423"/>
    <cellStyle name="Вывод 8 4" xfId="479"/>
    <cellStyle name="Вывод 9" xfId="251"/>
    <cellStyle name="Вывод 9 2" xfId="460"/>
    <cellStyle name="Вывод 9 3" xfId="422"/>
    <cellStyle name="Вывод 9 4" xfId="480"/>
    <cellStyle name="Вычисление 10" xfId="252"/>
    <cellStyle name="Вычисление 10 2" xfId="461"/>
    <cellStyle name="Вычисление 10 3" xfId="421"/>
    <cellStyle name="Вычисление 10 4" xfId="481"/>
    <cellStyle name="Вычисление 2" xfId="253"/>
    <cellStyle name="Вычисление 2 2" xfId="462"/>
    <cellStyle name="Вычисление 2 3" xfId="420"/>
    <cellStyle name="Вычисление 2 4" xfId="482"/>
    <cellStyle name="Вычисление 3" xfId="254"/>
    <cellStyle name="Вычисление 3 2" xfId="463"/>
    <cellStyle name="Вычисление 3 3" xfId="419"/>
    <cellStyle name="Вычисление 3 4" xfId="483"/>
    <cellStyle name="Вычисление 4" xfId="255"/>
    <cellStyle name="Вычисление 4 2" xfId="464"/>
    <cellStyle name="Вычисление 4 3" xfId="418"/>
    <cellStyle name="Вычисление 4 4" xfId="484"/>
    <cellStyle name="Вычисление 5" xfId="256"/>
    <cellStyle name="Вычисление 5 2" xfId="465"/>
    <cellStyle name="Вычисление 5 3" xfId="417"/>
    <cellStyle name="Вычисление 5 4" xfId="485"/>
    <cellStyle name="Вычисление 6" xfId="257"/>
    <cellStyle name="Вычисление 6 2" xfId="466"/>
    <cellStyle name="Вычисление 6 3" xfId="416"/>
    <cellStyle name="Вычисление 6 4" xfId="486"/>
    <cellStyle name="Вычисление 7" xfId="258"/>
    <cellStyle name="Вычисление 7 2" xfId="467"/>
    <cellStyle name="Вычисление 7 3" xfId="415"/>
    <cellStyle name="Вычисление 7 4" xfId="487"/>
    <cellStyle name="Вычисление 8" xfId="259"/>
    <cellStyle name="Вычисление 8 2" xfId="468"/>
    <cellStyle name="Вычисление 8 3" xfId="414"/>
    <cellStyle name="Вычисление 8 4" xfId="488"/>
    <cellStyle name="Вычисление 9" xfId="260"/>
    <cellStyle name="Вычисление 9 2" xfId="469"/>
    <cellStyle name="Вычисление 9 3" xfId="413"/>
    <cellStyle name="Вычисление 9 4" xfId="489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10 2" xfId="490"/>
    <cellStyle name="Итог 10 3" xfId="412"/>
    <cellStyle name="Итог 10 4" xfId="499"/>
    <cellStyle name="Итог 2" xfId="298"/>
    <cellStyle name="Итог 2 2" xfId="491"/>
    <cellStyle name="Итог 2 3" xfId="411"/>
    <cellStyle name="Итог 2 4" xfId="500"/>
    <cellStyle name="Итог 3" xfId="299"/>
    <cellStyle name="Итог 3 2" xfId="492"/>
    <cellStyle name="Итог 3 3" xfId="410"/>
    <cellStyle name="Итог 3 4" xfId="501"/>
    <cellStyle name="Итог 4" xfId="300"/>
    <cellStyle name="Итог 4 2" xfId="493"/>
    <cellStyle name="Итог 4 3" xfId="409"/>
    <cellStyle name="Итог 4 4" xfId="502"/>
    <cellStyle name="Итог 5" xfId="301"/>
    <cellStyle name="Итог 5 2" xfId="494"/>
    <cellStyle name="Итог 5 3" xfId="408"/>
    <cellStyle name="Итог 5 4" xfId="503"/>
    <cellStyle name="Итог 6" xfId="302"/>
    <cellStyle name="Итог 6 2" xfId="495"/>
    <cellStyle name="Итог 6 3" xfId="407"/>
    <cellStyle name="Итог 6 4" xfId="504"/>
    <cellStyle name="Итог 7" xfId="303"/>
    <cellStyle name="Итог 7 2" xfId="496"/>
    <cellStyle name="Итог 7 3" xfId="406"/>
    <cellStyle name="Итог 7 4" xfId="505"/>
    <cellStyle name="Итог 8" xfId="304"/>
    <cellStyle name="Итог 8 2" xfId="497"/>
    <cellStyle name="Итог 8 3" xfId="405"/>
    <cellStyle name="Итог 8 4" xfId="400"/>
    <cellStyle name="Итог 9" xfId="305"/>
    <cellStyle name="Итог 9 2" xfId="498"/>
    <cellStyle name="Итог 9 3" xfId="404"/>
    <cellStyle name="Итог 9 4" xfId="506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10 2" xfId="507"/>
    <cellStyle name="Примечание 10 3" xfId="517"/>
    <cellStyle name="Примечание 10 4" xfId="526"/>
    <cellStyle name="Примечание 2" xfId="364"/>
    <cellStyle name="Примечание 2 2" xfId="508"/>
    <cellStyle name="Примечание 2 3" xfId="518"/>
    <cellStyle name="Примечание 2 4" xfId="527"/>
    <cellStyle name="Примечание 3" xfId="365"/>
    <cellStyle name="Примечание 3 2" xfId="509"/>
    <cellStyle name="Примечание 3 3" xfId="519"/>
    <cellStyle name="Примечание 3 4" xfId="528"/>
    <cellStyle name="Примечание 4" xfId="366"/>
    <cellStyle name="Примечание 4 2" xfId="510"/>
    <cellStyle name="Примечание 4 3" xfId="520"/>
    <cellStyle name="Примечание 4 4" xfId="529"/>
    <cellStyle name="Примечание 5" xfId="367"/>
    <cellStyle name="Примечание 5 2" xfId="511"/>
    <cellStyle name="Примечание 5 3" xfId="521"/>
    <cellStyle name="Примечание 5 4" xfId="530"/>
    <cellStyle name="Примечание 6" xfId="368"/>
    <cellStyle name="Примечание 6 2" xfId="512"/>
    <cellStyle name="Примечание 6 3" xfId="522"/>
    <cellStyle name="Примечание 6 4" xfId="531"/>
    <cellStyle name="Примечание 7" xfId="369"/>
    <cellStyle name="Примечание 7 2" xfId="513"/>
    <cellStyle name="Примечание 7 3" xfId="523"/>
    <cellStyle name="Примечание 7 4" xfId="532"/>
    <cellStyle name="Примечание 8" xfId="370"/>
    <cellStyle name="Примечание 8 2" xfId="514"/>
    <cellStyle name="Примечание 8 3" xfId="524"/>
    <cellStyle name="Примечание 8 4" xfId="533"/>
    <cellStyle name="Примечание 9" xfId="371"/>
    <cellStyle name="Примечание 9 2" xfId="515"/>
    <cellStyle name="Примечание 9 3" xfId="525"/>
    <cellStyle name="Примечание 9 4" xfId="534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E180"/>
  <sheetViews>
    <sheetView topLeftCell="A115" zoomScaleSheetLayoutView="80" workbookViewId="0">
      <selection activeCell="M124" sqref="M124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498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465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185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186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65</v>
      </c>
      <c r="K43" s="84">
        <v>54</v>
      </c>
      <c r="L43" s="84">
        <v>54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7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188</v>
      </c>
      <c r="K48" s="116">
        <v>169</v>
      </c>
      <c r="L48" s="116">
        <v>169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19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253</v>
      </c>
      <c r="K52" s="72">
        <f t="shared" ref="K52:L52" si="3">SUM(K43:K51)</f>
        <v>223</v>
      </c>
      <c r="L52" s="72">
        <f t="shared" si="3"/>
        <v>223</v>
      </c>
      <c r="M52" s="72"/>
      <c r="N52" s="72"/>
      <c r="O52" s="72"/>
      <c r="P52" s="71">
        <v>10</v>
      </c>
      <c r="Q52" s="74">
        <f t="shared" si="0"/>
        <v>25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9.25" customHeight="1">
      <c r="A66" s="208" t="s">
        <v>500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1.5" customHeight="1">
      <c r="A67" s="208" t="s">
        <v>502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8.5" customHeight="1">
      <c r="A68" s="208" t="s">
        <v>501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503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13</v>
      </c>
      <c r="K91" s="129">
        <v>10</v>
      </c>
      <c r="L91" s="129">
        <v>10</v>
      </c>
      <c r="M91" s="15" t="s">
        <v>452</v>
      </c>
      <c r="N91" s="15" t="s">
        <v>452</v>
      </c>
      <c r="O91" s="15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65-J91</f>
        <v>52</v>
      </c>
      <c r="K92" s="129">
        <v>44</v>
      </c>
      <c r="L92" s="129">
        <v>44</v>
      </c>
      <c r="M92" s="15" t="s">
        <v>450</v>
      </c>
      <c r="N92" s="15" t="s">
        <v>450</v>
      </c>
      <c r="O92" s="15" t="s">
        <v>450</v>
      </c>
      <c r="P92" s="69">
        <v>10</v>
      </c>
      <c r="Q92" s="70">
        <f t="shared" ref="Q92:Q108" si="7">J92*0.1</f>
        <v>5</v>
      </c>
    </row>
    <row r="93" spans="1:17" ht="93.75" hidden="1" customHeight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129">
        <v>0</v>
      </c>
      <c r="L93" s="129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 customHeight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129">
        <v>0</v>
      </c>
      <c r="L94" s="129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 customHeight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129">
        <v>0</v>
      </c>
      <c r="L95" s="129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 customHeight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129">
        <v>0</v>
      </c>
      <c r="L96" s="129">
        <v>0</v>
      </c>
      <c r="M96" s="15" t="s">
        <v>165</v>
      </c>
      <c r="N96" s="15" t="s">
        <v>165</v>
      </c>
      <c r="O96" s="15" t="s">
        <v>165</v>
      </c>
      <c r="P96" s="69">
        <v>10</v>
      </c>
      <c r="Q96" s="70">
        <f t="shared" si="7"/>
        <v>0</v>
      </c>
    </row>
    <row r="97" spans="1:17" ht="93.75" hidden="1" customHeight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129">
        <v>0</v>
      </c>
      <c r="L97" s="129">
        <v>0</v>
      </c>
      <c r="M97" s="15" t="s">
        <v>166</v>
      </c>
      <c r="N97" s="15" t="s">
        <v>166</v>
      </c>
      <c r="O97" s="15" t="s">
        <v>166</v>
      </c>
      <c r="P97" s="69">
        <v>10</v>
      </c>
      <c r="Q97" s="70">
        <f t="shared" si="7"/>
        <v>0</v>
      </c>
    </row>
    <row r="98" spans="1:17" ht="56.25" hidden="1" customHeight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129">
        <v>0</v>
      </c>
      <c r="L98" s="129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 customHeight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129">
        <v>0</v>
      </c>
      <c r="L99" s="129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3</v>
      </c>
      <c r="K100" s="129">
        <v>1</v>
      </c>
      <c r="L100" s="129">
        <v>1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26</v>
      </c>
      <c r="K101" s="129">
        <v>22</v>
      </c>
      <c r="L101" s="129">
        <v>22</v>
      </c>
      <c r="M101" s="15" t="s">
        <v>453</v>
      </c>
      <c r="N101" s="15" t="s">
        <v>453</v>
      </c>
      <c r="O101" s="15" t="s">
        <v>453</v>
      </c>
      <c r="P101" s="69">
        <v>10</v>
      </c>
      <c r="Q101" s="70">
        <f>J101*0.1</f>
        <v>3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188-J101-J100</f>
        <v>159</v>
      </c>
      <c r="K102" s="129">
        <v>146</v>
      </c>
      <c r="L102" s="129">
        <v>146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16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253</v>
      </c>
      <c r="K109" s="15">
        <f>SUM(K88:K108)</f>
        <v>223</v>
      </c>
      <c r="L109" s="15">
        <f>SUM(L88:L108)</f>
        <v>223</v>
      </c>
      <c r="M109" s="9"/>
      <c r="N109" s="9"/>
      <c r="O109" s="9"/>
      <c r="P109" s="69">
        <v>10</v>
      </c>
      <c r="Q109" s="70">
        <f>J109*0.1</f>
        <v>25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 t="s">
        <v>445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9.25" customHeight="1">
      <c r="A123" s="208" t="s">
        <v>500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1.5" customHeight="1">
      <c r="A124" s="208" t="s">
        <v>502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8.5" customHeight="1">
      <c r="A125" s="208" t="s">
        <v>501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503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459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109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231" t="s">
        <v>107</v>
      </c>
      <c r="B35" s="185" t="s">
        <v>107</v>
      </c>
      <c r="C35" s="185" t="s">
        <v>107</v>
      </c>
      <c r="D35" s="185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232"/>
      <c r="B36" s="186"/>
      <c r="C36" s="186"/>
      <c r="D36" s="186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 hidden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/>
      <c r="K43" s="84">
        <f>J43</f>
        <v>0</v>
      </c>
      <c r="L43" s="84">
        <f>J43</f>
        <v>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0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f t="shared" si="0"/>
        <v>0</v>
      </c>
      <c r="L47" s="84">
        <f t="shared" si="1"/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171</v>
      </c>
      <c r="K48" s="116">
        <v>170</v>
      </c>
      <c r="L48" s="116">
        <v>170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17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171</v>
      </c>
      <c r="K52" s="72">
        <f t="shared" ref="K52:L52" si="3">SUM(K43:K51)</f>
        <v>170</v>
      </c>
      <c r="L52" s="72">
        <f t="shared" si="3"/>
        <v>170</v>
      </c>
      <c r="M52" s="72"/>
      <c r="N52" s="72"/>
      <c r="O52" s="72"/>
      <c r="P52" s="71">
        <v>10</v>
      </c>
      <c r="Q52" s="74">
        <f t="shared" si="2"/>
        <v>17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2.25" customHeight="1">
      <c r="A66" s="208" t="s">
        <v>274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5.5" customHeight="1">
      <c r="A67" s="208" t="s">
        <v>275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2.25" customHeight="1">
      <c r="A68" s="208" t="s">
        <v>276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336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 hidden="1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/>
      <c r="K91" s="116">
        <f t="shared" si="5"/>
        <v>0</v>
      </c>
      <c r="L91" s="116">
        <f t="shared" si="6"/>
        <v>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 hidden="1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/>
      <c r="K92" s="38">
        <f t="shared" si="5"/>
        <v>0</v>
      </c>
      <c r="L92" s="38">
        <f t="shared" si="6"/>
        <v>0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0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f t="shared" si="5"/>
        <v>0</v>
      </c>
      <c r="L93" s="38">
        <f t="shared" si="6"/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f t="shared" si="5"/>
        <v>0</v>
      </c>
      <c r="L94" s="38">
        <f t="shared" si="6"/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f t="shared" si="5"/>
        <v>0</v>
      </c>
      <c r="L95" s="38">
        <f t="shared" si="6"/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f t="shared" si="5"/>
        <v>0</v>
      </c>
      <c r="L96" s="38">
        <f t="shared" si="6"/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f t="shared" si="5"/>
        <v>0</v>
      </c>
      <c r="L97" s="38">
        <f t="shared" si="6"/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f t="shared" si="5"/>
        <v>0</v>
      </c>
      <c r="L98" s="41">
        <f t="shared" si="6"/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f t="shared" si="5"/>
        <v>0</v>
      </c>
      <c r="L99" s="41">
        <f t="shared" si="6"/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f t="shared" si="5"/>
        <v>0</v>
      </c>
      <c r="L100" s="41">
        <f t="shared" si="6"/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39</v>
      </c>
      <c r="K101" s="116">
        <v>31</v>
      </c>
      <c r="L101" s="116">
        <v>31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4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171-J101</f>
        <v>132</v>
      </c>
      <c r="K102" s="41">
        <v>139</v>
      </c>
      <c r="L102" s="41">
        <v>139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13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171</v>
      </c>
      <c r="K109" s="15">
        <f>SUM(K88:K108)</f>
        <v>170</v>
      </c>
      <c r="L109" s="15">
        <f>SUM(L88:L108)</f>
        <v>170</v>
      </c>
      <c r="M109" s="9"/>
      <c r="N109" s="9"/>
      <c r="O109" s="9"/>
      <c r="P109" s="69">
        <v>10</v>
      </c>
      <c r="Q109" s="70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2.25" customHeight="1">
      <c r="A123" s="208" t="s">
        <v>274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5.5" customHeight="1">
      <c r="A124" s="208" t="s">
        <v>275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2.25" customHeight="1">
      <c r="A125" s="208" t="s">
        <v>276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336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 ht="30" customHeight="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 ht="27" customHeight="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6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AE178"/>
  <sheetViews>
    <sheetView topLeftCell="A82" zoomScaleSheetLayoutView="80" workbookViewId="0">
      <selection activeCell="M130" sqref="M130:M133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9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508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105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231" t="s">
        <v>107</v>
      </c>
      <c r="B35" s="185" t="s">
        <v>107</v>
      </c>
      <c r="C35" s="185" t="s">
        <v>107</v>
      </c>
      <c r="D35" s="185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232"/>
      <c r="B36" s="186"/>
      <c r="C36" s="186"/>
      <c r="D36" s="186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 hidden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/>
      <c r="K43" s="84">
        <f>J43</f>
        <v>0</v>
      </c>
      <c r="L43" s="84">
        <f>J43</f>
        <v>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0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50</v>
      </c>
      <c r="K47" s="84">
        <v>53</v>
      </c>
      <c r="L47" s="84">
        <v>53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5</v>
      </c>
    </row>
    <row r="48" spans="1:17" ht="112.5" hidden="1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/>
      <c r="K48" s="116">
        <f t="shared" si="0"/>
        <v>0</v>
      </c>
      <c r="L48" s="116">
        <f t="shared" si="1"/>
        <v>0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0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4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50</v>
      </c>
      <c r="K52" s="72">
        <f t="shared" ref="K52:L52" si="3">SUM(K43:K51)</f>
        <v>53</v>
      </c>
      <c r="L52" s="72">
        <f t="shared" si="3"/>
        <v>53</v>
      </c>
      <c r="M52" s="72"/>
      <c r="N52" s="72"/>
      <c r="O52" s="72"/>
      <c r="P52" s="71">
        <v>10</v>
      </c>
      <c r="Q52" s="74">
        <f t="shared" si="2"/>
        <v>5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6.25" customHeight="1">
      <c r="A66" s="208" t="s">
        <v>277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9.25" customHeight="1">
      <c r="A67" s="208" t="s">
        <v>278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.75" customHeight="1">
      <c r="A68" s="208" t="s">
        <v>279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337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 hidden="1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/>
      <c r="K91" s="116">
        <f t="shared" si="5"/>
        <v>0</v>
      </c>
      <c r="L91" s="116">
        <f t="shared" si="6"/>
        <v>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 hidden="1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/>
      <c r="K92" s="38">
        <f t="shared" si="5"/>
        <v>0</v>
      </c>
      <c r="L92" s="38">
        <f t="shared" si="6"/>
        <v>0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0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f t="shared" si="5"/>
        <v>0</v>
      </c>
      <c r="L93" s="38">
        <f t="shared" si="6"/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f t="shared" si="5"/>
        <v>0</v>
      </c>
      <c r="L94" s="38">
        <f t="shared" si="6"/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f t="shared" si="5"/>
        <v>0</v>
      </c>
      <c r="L95" s="38">
        <f t="shared" si="6"/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f t="shared" si="5"/>
        <v>0</v>
      </c>
      <c r="L96" s="38">
        <f t="shared" si="6"/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f t="shared" si="5"/>
        <v>0</v>
      </c>
      <c r="L97" s="38">
        <f t="shared" si="6"/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f t="shared" si="5"/>
        <v>0</v>
      </c>
      <c r="L98" s="41">
        <f t="shared" si="6"/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f t="shared" si="5"/>
        <v>0</v>
      </c>
      <c r="L99" s="41">
        <f t="shared" si="6"/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f t="shared" si="5"/>
        <v>0</v>
      </c>
      <c r="L100" s="41">
        <f t="shared" si="6"/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50</v>
      </c>
      <c r="K101" s="116">
        <v>12</v>
      </c>
      <c r="L101" s="116">
        <v>12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5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/>
      <c r="K102" s="41">
        <v>41</v>
      </c>
      <c r="L102" s="41">
        <v>41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0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50</v>
      </c>
      <c r="K109" s="15">
        <f>SUM(K88:K108)</f>
        <v>53</v>
      </c>
      <c r="L109" s="15">
        <f>SUM(L88:L108)</f>
        <v>53</v>
      </c>
      <c r="M109" s="9"/>
      <c r="N109" s="9"/>
      <c r="O109" s="9"/>
      <c r="P109" s="69">
        <v>10</v>
      </c>
      <c r="Q109" s="70">
        <f>J109*0.1</f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6.25" customHeight="1">
      <c r="A123" s="208" t="s">
        <v>277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9.25" customHeight="1">
      <c r="A124" s="208" t="s">
        <v>278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.75" customHeight="1">
      <c r="A125" s="208" t="s">
        <v>279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338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29.2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 ht="31.5" customHeight="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37.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37.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28" t="s">
        <v>457</v>
      </c>
      <c r="B177" s="128"/>
      <c r="C177" s="128"/>
      <c r="D177" s="128"/>
      <c r="E177" s="128"/>
      <c r="F177" s="128"/>
      <c r="G177" s="128"/>
      <c r="H177" s="128"/>
      <c r="I177" s="128"/>
      <c r="J177" s="128"/>
      <c r="K177" s="128" t="s">
        <v>458</v>
      </c>
      <c r="L177" s="128"/>
      <c r="M177" s="128"/>
      <c r="N177" s="128"/>
      <c r="O177" s="128"/>
    </row>
    <row r="178" spans="1:15">
      <c r="A178" s="23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2" width="29.285156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4.1406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225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116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93.7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28</v>
      </c>
      <c r="K43" s="84">
        <v>37</v>
      </c>
      <c r="L43" s="84">
        <v>37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31.25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93.7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201</v>
      </c>
      <c r="K48" s="116">
        <v>202</v>
      </c>
      <c r="L48" s="116">
        <v>202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20</v>
      </c>
    </row>
    <row r="49" spans="1:17" ht="131.25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229</v>
      </c>
      <c r="K52" s="72">
        <f t="shared" ref="K52:L52" si="3">SUM(K43:K51)</f>
        <v>239</v>
      </c>
      <c r="L52" s="72">
        <f t="shared" si="3"/>
        <v>239</v>
      </c>
      <c r="M52" s="72"/>
      <c r="N52" s="72"/>
      <c r="O52" s="72"/>
      <c r="P52" s="71">
        <v>10</v>
      </c>
      <c r="Q52" s="74">
        <f t="shared" si="0"/>
        <v>23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8.5" customHeight="1">
      <c r="A66" s="208" t="s">
        <v>280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6" customHeight="1">
      <c r="A67" s="208" t="s">
        <v>281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8.5" customHeight="1">
      <c r="A68" s="208" t="s">
        <v>282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4.75" customHeight="1">
      <c r="A69" s="208" t="s">
        <v>337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37.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56.2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>
        <v>1</v>
      </c>
      <c r="K90" s="38"/>
      <c r="L90" s="38"/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8</v>
      </c>
      <c r="K91" s="116">
        <v>8</v>
      </c>
      <c r="L91" s="116">
        <v>8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56.2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28-J91-J90</f>
        <v>19</v>
      </c>
      <c r="K92" s="38">
        <v>29</v>
      </c>
      <c r="L92" s="38">
        <v>29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37.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56.2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36</v>
      </c>
      <c r="K101" s="116">
        <v>37</v>
      </c>
      <c r="L101" s="116">
        <v>37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4</v>
      </c>
    </row>
    <row r="102" spans="1:17" ht="56.2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201-J101-J100-J99</f>
        <v>164</v>
      </c>
      <c r="K102" s="41">
        <v>165</v>
      </c>
      <c r="L102" s="41">
        <v>165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16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229</v>
      </c>
      <c r="K109" s="15">
        <f>SUM(K88:K108)</f>
        <v>239</v>
      </c>
      <c r="L109" s="15">
        <f>SUM(L88:L108)</f>
        <v>239</v>
      </c>
      <c r="M109" s="9"/>
      <c r="N109" s="9"/>
      <c r="O109" s="9"/>
      <c r="P109" s="69">
        <v>10</v>
      </c>
      <c r="Q109" s="70">
        <f>J109*0.1</f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 ht="19.5" customHeight="1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" customHeight="1">
      <c r="A123" s="208" t="s">
        <v>280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0" customHeight="1">
      <c r="A124" s="208" t="s">
        <v>281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" customHeight="1">
      <c r="A125" s="208" t="s">
        <v>282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60" customHeight="1">
      <c r="A126" s="208" t="s">
        <v>338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1" manualBreakCount="1">
    <brk id="24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AE180"/>
  <sheetViews>
    <sheetView topLeftCell="A37" zoomScaleSheetLayoutView="80" workbookViewId="0">
      <selection activeCell="M130" sqref="M130:M133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461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117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231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195.75" customHeight="1">
      <c r="A36" s="232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42</v>
      </c>
      <c r="K43" s="84">
        <v>44</v>
      </c>
      <c r="L43" s="84">
        <v>44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4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245</v>
      </c>
      <c r="K48" s="116">
        <v>274</v>
      </c>
      <c r="L48" s="116">
        <v>274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25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287</v>
      </c>
      <c r="K52" s="72">
        <f t="shared" ref="K52:L52" si="3">SUM(K43:K51)</f>
        <v>318</v>
      </c>
      <c r="L52" s="72">
        <f t="shared" si="3"/>
        <v>318</v>
      </c>
      <c r="M52" s="72"/>
      <c r="N52" s="72"/>
      <c r="O52" s="72"/>
      <c r="P52" s="71">
        <v>10</v>
      </c>
      <c r="Q52" s="74">
        <f t="shared" si="0"/>
        <v>29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" customHeight="1">
      <c r="A66" s="208" t="s">
        <v>283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3" customHeight="1">
      <c r="A67" s="208" t="s">
        <v>283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" customHeight="1">
      <c r="A68" s="208" t="s">
        <v>284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7.75" customHeight="1">
      <c r="A69" s="208" t="s">
        <v>339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6.5" customHeight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v>1</v>
      </c>
      <c r="L89" s="38">
        <v>1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v>0</v>
      </c>
      <c r="L90" s="38"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10</v>
      </c>
      <c r="K91" s="116">
        <v>9</v>
      </c>
      <c r="L91" s="116">
        <v>9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42-J91</f>
        <v>32</v>
      </c>
      <c r="K92" s="38">
        <v>34</v>
      </c>
      <c r="L92" s="38">
        <v>34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5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5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5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5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5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5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5"/>
        <v>0</v>
      </c>
    </row>
    <row r="99" spans="1:17" ht="80.25" customHeight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2</v>
      </c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5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1</v>
      </c>
      <c r="L100" s="41">
        <v>1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5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62</v>
      </c>
      <c r="K101" s="116">
        <v>55</v>
      </c>
      <c r="L101" s="116">
        <v>55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6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245-J101-J99</f>
        <v>181</v>
      </c>
      <c r="K102" s="41">
        <v>217</v>
      </c>
      <c r="L102" s="41">
        <v>217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5"/>
        <v>18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ref="K103:K107" si="6">J103</f>
        <v>0</v>
      </c>
      <c r="L103" s="41">
        <f t="shared" ref="L103:L107" si="7">J103</f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5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6"/>
        <v>0</v>
      </c>
      <c r="L104" s="41">
        <f t="shared" si="7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5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6"/>
        <v>0</v>
      </c>
      <c r="L105" s="41">
        <f t="shared" si="7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5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6"/>
        <v>0</v>
      </c>
      <c r="L106" s="41">
        <f t="shared" si="7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5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6"/>
        <v>0</v>
      </c>
      <c r="L107" s="41">
        <f t="shared" si="7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5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5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287</v>
      </c>
      <c r="K109" s="15">
        <f>SUM(K88:K108)</f>
        <v>318</v>
      </c>
      <c r="L109" s="15">
        <f>SUM(L88:L108)</f>
        <v>318</v>
      </c>
      <c r="M109" s="9"/>
      <c r="N109" s="9"/>
      <c r="O109" s="9"/>
      <c r="P109" s="69">
        <v>10</v>
      </c>
      <c r="Q109" s="70">
        <f>J109*0.1</f>
        <v>29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" customHeight="1">
      <c r="A123" s="208" t="s">
        <v>283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3" customHeight="1">
      <c r="A124" s="208" t="s">
        <v>283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" customHeight="1">
      <c r="A125" s="208" t="s">
        <v>284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63.75" customHeight="1">
      <c r="A126" s="208" t="s">
        <v>340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509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118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25</v>
      </c>
      <c r="K43" s="84">
        <v>27</v>
      </c>
      <c r="L43" s="84">
        <v>27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81</v>
      </c>
      <c r="K48" s="116">
        <v>80</v>
      </c>
      <c r="L48" s="116">
        <v>80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8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106</v>
      </c>
      <c r="K52" s="72">
        <f t="shared" ref="K52:L52" si="3">SUM(K43:K51)</f>
        <v>107</v>
      </c>
      <c r="L52" s="72">
        <f t="shared" si="3"/>
        <v>107</v>
      </c>
      <c r="M52" s="72"/>
      <c r="N52" s="72"/>
      <c r="O52" s="72"/>
      <c r="P52" s="71">
        <v>10</v>
      </c>
      <c r="Q52" s="74">
        <f t="shared" si="0"/>
        <v>11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8.5" customHeight="1">
      <c r="A66" s="208" t="s">
        <v>285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7.75" customHeight="1">
      <c r="A67" s="208" t="s">
        <v>286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1.5" customHeight="1">
      <c r="A68" s="208" t="s">
        <v>287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341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4</v>
      </c>
      <c r="K91" s="116">
        <v>5</v>
      </c>
      <c r="L91" s="116">
        <v>5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25-J91</f>
        <v>21</v>
      </c>
      <c r="K92" s="38">
        <v>22</v>
      </c>
      <c r="L92" s="38">
        <v>22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18</v>
      </c>
      <c r="K101" s="116">
        <v>21</v>
      </c>
      <c r="L101" s="116">
        <v>21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2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81-J101-J99</f>
        <v>62</v>
      </c>
      <c r="K102" s="41">
        <v>58</v>
      </c>
      <c r="L102" s="41">
        <v>58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6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106</v>
      </c>
      <c r="K109" s="15">
        <f>SUM(K88:K108)</f>
        <v>107</v>
      </c>
      <c r="L109" s="15">
        <f>SUM(L88:L108)</f>
        <v>107</v>
      </c>
      <c r="M109" s="9"/>
      <c r="N109" s="9"/>
      <c r="O109" s="9"/>
      <c r="P109" s="69">
        <v>10</v>
      </c>
      <c r="Q109" s="70">
        <f>J109*0.1</f>
        <v>11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8.5" customHeight="1">
      <c r="A123" s="208" t="s">
        <v>285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7.75" customHeight="1">
      <c r="A124" s="208" t="s">
        <v>286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1.5" customHeight="1">
      <c r="A125" s="208" t="s">
        <v>287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341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510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119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231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232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39</v>
      </c>
      <c r="K43" s="84">
        <v>28</v>
      </c>
      <c r="L43" s="84">
        <v>28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4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141</v>
      </c>
      <c r="K48" s="116">
        <v>151</v>
      </c>
      <c r="L48" s="116">
        <v>151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14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180</v>
      </c>
      <c r="K52" s="72">
        <f t="shared" ref="K52:L52" si="3">SUM(K43:K51)</f>
        <v>179</v>
      </c>
      <c r="L52" s="72">
        <f t="shared" si="3"/>
        <v>179</v>
      </c>
      <c r="M52" s="72"/>
      <c r="N52" s="72"/>
      <c r="O52" s="72"/>
      <c r="P52" s="71">
        <v>10</v>
      </c>
      <c r="Q52" s="74">
        <f t="shared" si="0"/>
        <v>18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5.5" customHeight="1">
      <c r="A66" s="208" t="s">
        <v>288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8.5" customHeight="1">
      <c r="A67" s="208" t="s">
        <v>289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3" customHeight="1">
      <c r="A68" s="208" t="s">
        <v>290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5.5" customHeight="1">
      <c r="A69" s="208" t="s">
        <v>342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12</v>
      </c>
      <c r="K91" s="116">
        <v>7</v>
      </c>
      <c r="L91" s="116">
        <v>7</v>
      </c>
      <c r="M91" s="15" t="s">
        <v>452</v>
      </c>
      <c r="N91" s="15" t="s">
        <v>452</v>
      </c>
      <c r="O91" s="15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39-J91</f>
        <v>27</v>
      </c>
      <c r="K92" s="38">
        <v>21</v>
      </c>
      <c r="L92" s="38">
        <v>21</v>
      </c>
      <c r="M92" s="15" t="s">
        <v>450</v>
      </c>
      <c r="N92" s="15" t="s">
        <v>450</v>
      </c>
      <c r="O92" s="15" t="s">
        <v>450</v>
      </c>
      <c r="P92" s="69">
        <v>10</v>
      </c>
      <c r="Q92" s="70">
        <f t="shared" ref="Q92:Q108" si="7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5" t="s">
        <v>165</v>
      </c>
      <c r="N96" s="15" t="s">
        <v>165</v>
      </c>
      <c r="O96" s="15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5" t="s">
        <v>166</v>
      </c>
      <c r="N97" s="15" t="s">
        <v>166</v>
      </c>
      <c r="O97" s="15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4.25" hidden="1" customHeight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1</v>
      </c>
      <c r="L100" s="41">
        <v>1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28</v>
      </c>
      <c r="K101" s="116">
        <v>37</v>
      </c>
      <c r="L101" s="116">
        <v>37</v>
      </c>
      <c r="M101" s="15" t="s">
        <v>453</v>
      </c>
      <c r="N101" s="15" t="s">
        <v>453</v>
      </c>
      <c r="O101" s="15" t="s">
        <v>453</v>
      </c>
      <c r="P101" s="69">
        <v>10</v>
      </c>
      <c r="Q101" s="70">
        <f>J101*0.1</f>
        <v>3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141-J101</f>
        <v>113</v>
      </c>
      <c r="K102" s="41">
        <v>113</v>
      </c>
      <c r="L102" s="41">
        <v>113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11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180</v>
      </c>
      <c r="K109" s="15">
        <f>SUM(K88:K108)</f>
        <v>179</v>
      </c>
      <c r="L109" s="15">
        <f>SUM(L88:L108)</f>
        <v>179</v>
      </c>
      <c r="M109" s="9"/>
      <c r="N109" s="9"/>
      <c r="O109" s="9"/>
      <c r="P109" s="69">
        <v>10</v>
      </c>
      <c r="Q109" s="70">
        <f>J109*0.1</f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5.5" customHeight="1">
      <c r="A123" s="208" t="s">
        <v>288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8.5" customHeight="1">
      <c r="A124" s="208" t="s">
        <v>289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3" customHeight="1">
      <c r="A125" s="208" t="s">
        <v>290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63.75" customHeight="1">
      <c r="A126" s="208" t="s">
        <v>343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511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120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37</v>
      </c>
      <c r="K43" s="84">
        <v>34</v>
      </c>
      <c r="L43" s="84">
        <v>34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4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263</v>
      </c>
      <c r="K48" s="116">
        <v>264</v>
      </c>
      <c r="L48" s="116">
        <v>264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26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300</v>
      </c>
      <c r="K52" s="72">
        <f t="shared" ref="K52:L52" si="3">SUM(K43:K51)</f>
        <v>298</v>
      </c>
      <c r="L52" s="72">
        <f t="shared" si="3"/>
        <v>298</v>
      </c>
      <c r="M52" s="72"/>
      <c r="N52" s="72"/>
      <c r="O52" s="72"/>
      <c r="P52" s="71">
        <v>10</v>
      </c>
      <c r="Q52" s="74">
        <f t="shared" si="0"/>
        <v>30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2.25" customHeight="1">
      <c r="A66" s="208" t="s">
        <v>291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5.5" customHeight="1">
      <c r="A67" s="208" t="s">
        <v>292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7.75" customHeight="1">
      <c r="A68" s="208" t="s">
        <v>293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344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11</v>
      </c>
      <c r="K91" s="116">
        <v>10</v>
      </c>
      <c r="L91" s="116">
        <v>10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37-J91</f>
        <v>26</v>
      </c>
      <c r="K92" s="38">
        <v>24</v>
      </c>
      <c r="L92" s="38">
        <v>24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57</v>
      </c>
      <c r="K101" s="116">
        <v>46</v>
      </c>
      <c r="L101" s="116">
        <v>46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6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263-J99-J101</f>
        <v>205</v>
      </c>
      <c r="K102" s="41">
        <v>217</v>
      </c>
      <c r="L102" s="41">
        <v>217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21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300</v>
      </c>
      <c r="K109" s="15">
        <f>SUM(K88:K108)</f>
        <v>298</v>
      </c>
      <c r="L109" s="15">
        <f>SUM(L88:L108)</f>
        <v>298</v>
      </c>
      <c r="M109" s="9"/>
      <c r="N109" s="9"/>
      <c r="O109" s="9"/>
      <c r="P109" s="69">
        <v>10</v>
      </c>
      <c r="Q109" s="70">
        <f>J109*0.1</f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2.25" customHeight="1">
      <c r="A123" s="208" t="s">
        <v>291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5.5" customHeight="1">
      <c r="A124" s="208" t="s">
        <v>292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7.75" customHeight="1">
      <c r="A125" s="208" t="s">
        <v>293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344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21" bottom="0.35433070866141736" header="0.2" footer="0.2"/>
  <pageSetup paperSize="9" scale="54" fitToHeight="0" orientation="landscape" r:id="rId1"/>
  <rowBreaks count="1" manualBreakCount="1">
    <brk id="2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AE180"/>
  <sheetViews>
    <sheetView topLeftCell="A86" zoomScaleSheetLayoutView="80" workbookViewId="0">
      <selection activeCell="M130" sqref="M130:M133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462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121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185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186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95.25" customHeight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30</v>
      </c>
      <c r="K43" s="84"/>
      <c r="L43" s="84"/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 customHeight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 customHeight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 customHeight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f t="shared" si="0"/>
        <v>0</v>
      </c>
      <c r="L47" s="84">
        <f t="shared" si="1"/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0</v>
      </c>
    </row>
    <row r="48" spans="1:17" ht="94.5" customHeight="1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131</v>
      </c>
      <c r="K48" s="116">
        <v>153</v>
      </c>
      <c r="L48" s="116">
        <v>153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13</v>
      </c>
    </row>
    <row r="49" spans="1:17" ht="150" hidden="1" customHeight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 customHeight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161</v>
      </c>
      <c r="K52" s="72">
        <f t="shared" ref="K52:L52" si="3">SUM(K43:K51)</f>
        <v>153</v>
      </c>
      <c r="L52" s="72">
        <f t="shared" si="3"/>
        <v>153</v>
      </c>
      <c r="M52" s="72"/>
      <c r="N52" s="72"/>
      <c r="O52" s="72"/>
      <c r="P52" s="71">
        <v>10</v>
      </c>
      <c r="Q52" s="74">
        <f t="shared" si="2"/>
        <v>16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3.75" customHeight="1">
      <c r="A66" s="208" t="s">
        <v>294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3.75" customHeight="1">
      <c r="A67" s="208" t="s">
        <v>295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8.5" customHeight="1">
      <c r="A68" s="208" t="s">
        <v>296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345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5</v>
      </c>
      <c r="K91" s="116"/>
      <c r="L91" s="116"/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30-J91</f>
        <v>25</v>
      </c>
      <c r="K92" s="38"/>
      <c r="L92" s="38"/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f t="shared" si="5"/>
        <v>0</v>
      </c>
      <c r="L93" s="38">
        <f t="shared" si="6"/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f t="shared" si="5"/>
        <v>0</v>
      </c>
      <c r="L94" s="38">
        <f t="shared" si="6"/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f t="shared" si="5"/>
        <v>0</v>
      </c>
      <c r="L95" s="38">
        <f t="shared" si="6"/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f t="shared" si="5"/>
        <v>0</v>
      </c>
      <c r="L96" s="38">
        <f t="shared" si="6"/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f t="shared" si="5"/>
        <v>0</v>
      </c>
      <c r="L97" s="38">
        <f t="shared" si="6"/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f t="shared" si="5"/>
        <v>0</v>
      </c>
      <c r="L98" s="41">
        <f t="shared" si="6"/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f t="shared" si="5"/>
        <v>0</v>
      </c>
      <c r="L99" s="41">
        <f t="shared" si="6"/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f t="shared" si="5"/>
        <v>0</v>
      </c>
      <c r="L100" s="41">
        <f t="shared" si="6"/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29</v>
      </c>
      <c r="K101" s="116">
        <v>30</v>
      </c>
      <c r="L101" s="116">
        <v>30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3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131-J101</f>
        <v>102</v>
      </c>
      <c r="K102" s="41">
        <v>123</v>
      </c>
      <c r="L102" s="41">
        <v>123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10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161</v>
      </c>
      <c r="K109" s="15">
        <f>SUM(K88:K108)</f>
        <v>153</v>
      </c>
      <c r="L109" s="15">
        <f>SUM(L88:L108)</f>
        <v>153</v>
      </c>
      <c r="M109" s="9"/>
      <c r="N109" s="9"/>
      <c r="O109" s="9"/>
      <c r="P109" s="69">
        <v>10</v>
      </c>
      <c r="Q109" s="70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3.75" customHeight="1">
      <c r="A123" s="208" t="s">
        <v>294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3.75" customHeight="1">
      <c r="A124" s="208" t="s">
        <v>295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8.5" customHeight="1">
      <c r="A125" s="208" t="s">
        <v>296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345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5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6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478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122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93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17" customHeight="1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185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5.75" customHeight="1">
      <c r="A36" s="184"/>
      <c r="B36" s="186"/>
      <c r="C36" s="186"/>
      <c r="D36" s="186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 hidden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/>
      <c r="K43" s="84">
        <f>J43</f>
        <v>0</v>
      </c>
      <c r="L43" s="84">
        <f>J43</f>
        <v>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0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96</v>
      </c>
      <c r="K47" s="84">
        <v>95</v>
      </c>
      <c r="L47" s="84">
        <v>95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10</v>
      </c>
    </row>
    <row r="48" spans="1:17" ht="112.5" hidden="1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/>
      <c r="K48" s="116">
        <f t="shared" si="0"/>
        <v>0</v>
      </c>
      <c r="L48" s="116">
        <f t="shared" si="1"/>
        <v>0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0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96</v>
      </c>
      <c r="K52" s="72">
        <f t="shared" ref="K52:L52" si="3">SUM(K43:K51)</f>
        <v>95</v>
      </c>
      <c r="L52" s="72">
        <f t="shared" si="3"/>
        <v>95</v>
      </c>
      <c r="M52" s="72"/>
      <c r="N52" s="72"/>
      <c r="O52" s="72"/>
      <c r="P52" s="71">
        <v>10</v>
      </c>
      <c r="Q52" s="74">
        <f t="shared" si="2"/>
        <v>10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2.25" customHeight="1">
      <c r="A66" s="208" t="s">
        <v>297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4" customHeight="1">
      <c r="A67" s="208" t="s">
        <v>298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3" customHeight="1">
      <c r="A68" s="208" t="s">
        <v>299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346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 hidden="1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/>
      <c r="K91" s="116">
        <f t="shared" si="5"/>
        <v>0</v>
      </c>
      <c r="L91" s="116">
        <f t="shared" si="6"/>
        <v>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 hidden="1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/>
      <c r="K92" s="38">
        <f t="shared" si="5"/>
        <v>0</v>
      </c>
      <c r="L92" s="38">
        <f t="shared" si="6"/>
        <v>0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0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f t="shared" si="5"/>
        <v>0</v>
      </c>
      <c r="L93" s="38">
        <f t="shared" si="6"/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f t="shared" si="5"/>
        <v>0</v>
      </c>
      <c r="L94" s="38">
        <f t="shared" si="6"/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f t="shared" si="5"/>
        <v>0</v>
      </c>
      <c r="L95" s="38">
        <f t="shared" si="6"/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f t="shared" si="5"/>
        <v>0</v>
      </c>
      <c r="L96" s="38">
        <f t="shared" si="6"/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f t="shared" si="5"/>
        <v>0</v>
      </c>
      <c r="L97" s="38">
        <f t="shared" si="6"/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f t="shared" si="5"/>
        <v>0</v>
      </c>
      <c r="L98" s="41">
        <f t="shared" si="6"/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3</v>
      </c>
      <c r="K100" s="41">
        <v>4</v>
      </c>
      <c r="L100" s="41">
        <v>4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93</v>
      </c>
      <c r="K101" s="116">
        <v>19</v>
      </c>
      <c r="L101" s="116">
        <v>19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9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/>
      <c r="K102" s="41">
        <v>71</v>
      </c>
      <c r="L102" s="41">
        <v>71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0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96</v>
      </c>
      <c r="K109" s="15">
        <f>SUM(K88:K108)</f>
        <v>95</v>
      </c>
      <c r="L109" s="15">
        <f>SUM(L88:L108)</f>
        <v>95</v>
      </c>
      <c r="M109" s="9"/>
      <c r="N109" s="9"/>
      <c r="O109" s="9"/>
      <c r="P109" s="69">
        <v>10</v>
      </c>
      <c r="Q109" s="70">
        <f>J109*0.1</f>
        <v>10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2.25" customHeight="1">
      <c r="A123" s="208" t="s">
        <v>297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4" customHeight="1">
      <c r="A124" s="208" t="s">
        <v>298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3" customHeight="1">
      <c r="A125" s="208" t="s">
        <v>299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347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2" manualBreakCount="2">
    <brk id="24" max="16" man="1"/>
    <brk id="139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460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123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99" customHeight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49</v>
      </c>
      <c r="K43" s="84">
        <v>56</v>
      </c>
      <c r="L43" s="84">
        <v>56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5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96.75" customHeight="1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156</v>
      </c>
      <c r="K48" s="116">
        <v>152</v>
      </c>
      <c r="L48" s="116">
        <v>152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16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205</v>
      </c>
      <c r="K52" s="72">
        <f t="shared" ref="K52:L52" si="3">SUM(K43:K51)</f>
        <v>208</v>
      </c>
      <c r="L52" s="72">
        <f t="shared" si="3"/>
        <v>208</v>
      </c>
      <c r="M52" s="72"/>
      <c r="N52" s="72"/>
      <c r="O52" s="72"/>
      <c r="P52" s="71">
        <v>10</v>
      </c>
      <c r="Q52" s="74">
        <f t="shared" si="0"/>
        <v>21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" customHeight="1">
      <c r="A66" s="208" t="s">
        <v>300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5.5" customHeight="1">
      <c r="A67" s="208" t="s">
        <v>301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2.25" customHeight="1">
      <c r="A68" s="208" t="s">
        <v>302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349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v>1</v>
      </c>
      <c r="L90" s="38">
        <v>1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13</v>
      </c>
      <c r="K91" s="116">
        <v>8</v>
      </c>
      <c r="L91" s="116">
        <v>8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49-J91</f>
        <v>36</v>
      </c>
      <c r="K92" s="38">
        <v>47</v>
      </c>
      <c r="L92" s="38">
        <v>47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4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</v>
      </c>
      <c r="K100" s="41">
        <v>1</v>
      </c>
      <c r="L100" s="41">
        <v>1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27</v>
      </c>
      <c r="K101" s="116">
        <v>25</v>
      </c>
      <c r="L101" s="116">
        <v>25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3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156-J101-J100</f>
        <v>128</v>
      </c>
      <c r="K102" s="41">
        <v>126</v>
      </c>
      <c r="L102" s="41">
        <v>126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13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205</v>
      </c>
      <c r="K109" s="15">
        <f>SUM(K88:K108)</f>
        <v>208</v>
      </c>
      <c r="L109" s="15">
        <f>SUM(L88:L108)</f>
        <v>208</v>
      </c>
      <c r="M109" s="9"/>
      <c r="N109" s="9"/>
      <c r="O109" s="9"/>
      <c r="P109" s="69">
        <v>10</v>
      </c>
      <c r="Q109" s="70">
        <f>J109*0.1</f>
        <v>21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" customHeight="1">
      <c r="A123" s="208" t="s">
        <v>300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5.5" customHeight="1">
      <c r="A124" s="208" t="s">
        <v>301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2.25" customHeight="1">
      <c r="A125" s="208" t="s">
        <v>302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348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 ht="5.25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E180"/>
  <sheetViews>
    <sheetView topLeftCell="A40" zoomScaleSheetLayoutView="80" workbookViewId="0">
      <selection activeCell="M130" sqref="M130:M133"/>
    </sheetView>
  </sheetViews>
  <sheetFormatPr defaultRowHeight="18.75"/>
  <cols>
    <col min="1" max="1" width="36.140625" style="4" customWidth="1"/>
    <col min="2" max="2" width="22.42578125" style="4" customWidth="1"/>
    <col min="3" max="3" width="16.5703125" style="4" customWidth="1"/>
    <col min="4" max="4" width="15.28515625" style="4" customWidth="1"/>
    <col min="5" max="5" width="16.85546875" style="4" customWidth="1"/>
    <col min="6" max="6" width="15.5703125" style="4" customWidth="1"/>
    <col min="7" max="7" width="25.710937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2.140625" style="4" customWidth="1"/>
    <col min="12" max="12" width="12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9.7109375" style="4" customWidth="1"/>
    <col min="18" max="16384" width="9.140625" style="4"/>
  </cols>
  <sheetData>
    <row r="1" spans="1:15">
      <c r="L1" s="4" t="s">
        <v>504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112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34.5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20.5">
      <c r="A36" s="184"/>
      <c r="B36" s="219"/>
      <c r="C36" s="219"/>
      <c r="D36" s="219"/>
      <c r="E36" s="219"/>
      <c r="F36" s="219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98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94.5" customHeight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56</v>
      </c>
      <c r="K43" s="84">
        <v>51</v>
      </c>
      <c r="L43" s="84">
        <v>51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6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77" t="s">
        <v>191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42</v>
      </c>
      <c r="K47" s="84">
        <v>39</v>
      </c>
      <c r="L47" s="84">
        <v>39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4</v>
      </c>
    </row>
    <row r="48" spans="1:17" ht="99" customHeight="1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409-J47</f>
        <v>367</v>
      </c>
      <c r="K48" s="116">
        <v>356</v>
      </c>
      <c r="L48" s="116">
        <v>356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37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465</v>
      </c>
      <c r="K52" s="72">
        <f t="shared" ref="K52:L52" si="3">SUM(K43:K51)</f>
        <v>446</v>
      </c>
      <c r="L52" s="72">
        <f t="shared" si="3"/>
        <v>446</v>
      </c>
      <c r="M52" s="72"/>
      <c r="N52" s="72"/>
      <c r="O52" s="72"/>
      <c r="P52" s="71">
        <v>10</v>
      </c>
      <c r="Q52" s="74">
        <f t="shared" si="0"/>
        <v>47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8.5" customHeight="1">
      <c r="A66" s="208" t="s">
        <v>250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8.5" customHeight="1">
      <c r="A67" s="208" t="s">
        <v>251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.75" customHeight="1">
      <c r="A68" s="208" t="s">
        <v>252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7.75" customHeight="1">
      <c r="A69" s="208" t="s">
        <v>328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28.5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2.5" customHeight="1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20.5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7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12</v>
      </c>
      <c r="K91" s="116">
        <v>10</v>
      </c>
      <c r="L91" s="116">
        <v>10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56-J91</f>
        <v>44</v>
      </c>
      <c r="K92" s="38">
        <v>41</v>
      </c>
      <c r="L92" s="38">
        <v>41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4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8</v>
      </c>
      <c r="K100" s="41">
        <v>7</v>
      </c>
      <c r="L100" s="41">
        <v>7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1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124</v>
      </c>
      <c r="K101" s="116">
        <v>80</v>
      </c>
      <c r="L101" s="116">
        <v>80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12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409-J101-J100-J99</f>
        <v>276</v>
      </c>
      <c r="K102" s="41">
        <v>308</v>
      </c>
      <c r="L102" s="41">
        <v>308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28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"/>
      <c r="B109" s="2"/>
      <c r="C109" s="2"/>
      <c r="D109" s="11"/>
      <c r="E109" s="9"/>
      <c r="F109" s="11"/>
      <c r="G109" s="9"/>
      <c r="H109" s="9"/>
      <c r="I109" s="13"/>
      <c r="J109" s="132">
        <f>SUM(J91:J108)</f>
        <v>465</v>
      </c>
      <c r="K109" s="85">
        <f t="shared" ref="K109:L109" si="8">SUM(K91:K108)</f>
        <v>446</v>
      </c>
      <c r="L109" s="85">
        <f t="shared" si="8"/>
        <v>446</v>
      </c>
      <c r="M109" s="9"/>
      <c r="N109" s="9"/>
      <c r="O109" s="9"/>
      <c r="P109" s="69">
        <v>10</v>
      </c>
      <c r="Q109" s="70">
        <f>J109*0.1</f>
        <v>47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224" t="s">
        <v>159</v>
      </c>
      <c r="F115" s="225"/>
      <c r="G115" s="225"/>
      <c r="H115" s="225"/>
      <c r="I115" s="225"/>
      <c r="J115" s="225"/>
      <c r="K115" s="22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8.5" customHeight="1">
      <c r="A123" s="208" t="s">
        <v>250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8.5" customHeight="1">
      <c r="A124" s="208" t="s">
        <v>251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.75" customHeight="1">
      <c r="A125" s="208" t="s">
        <v>252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9.25" customHeight="1">
      <c r="A126" s="208" t="s">
        <v>328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 ht="5.25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 ht="12" customHeigh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 ht="29.25" customHeight="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 ht="29.25" customHeight="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56.2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56.2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36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36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1" manualBreakCount="1">
    <brk id="24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466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124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55</v>
      </c>
      <c r="K43" s="84">
        <v>25</v>
      </c>
      <c r="L43" s="84">
        <v>25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6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227</v>
      </c>
      <c r="K48" s="116">
        <v>252</v>
      </c>
      <c r="L48" s="116">
        <v>252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23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282</v>
      </c>
      <c r="K52" s="72">
        <f t="shared" ref="K52:L52" si="3">SUM(K43:K51)</f>
        <v>277</v>
      </c>
      <c r="L52" s="72">
        <f t="shared" si="3"/>
        <v>277</v>
      </c>
      <c r="M52" s="72"/>
      <c r="N52" s="72"/>
      <c r="O52" s="72"/>
      <c r="P52" s="71">
        <v>10</v>
      </c>
      <c r="Q52" s="74">
        <f t="shared" si="0"/>
        <v>28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8.5" customHeight="1">
      <c r="A66" s="208" t="s">
        <v>303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7.75" customHeight="1">
      <c r="A67" s="208" t="s">
        <v>304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.75" customHeight="1">
      <c r="A68" s="208" t="s">
        <v>305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350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231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232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14</v>
      </c>
      <c r="K91" s="116">
        <v>8</v>
      </c>
      <c r="L91" s="116">
        <v>8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55-J91</f>
        <v>41</v>
      </c>
      <c r="K92" s="38">
        <v>17</v>
      </c>
      <c r="L92" s="38">
        <v>17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4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2</v>
      </c>
      <c r="K99" s="41">
        <v>3</v>
      </c>
      <c r="L99" s="41">
        <v>3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55</v>
      </c>
      <c r="K101" s="116">
        <v>53</v>
      </c>
      <c r="L101" s="116">
        <v>53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6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227-J101-J99</f>
        <v>170</v>
      </c>
      <c r="K102" s="41">
        <v>196</v>
      </c>
      <c r="L102" s="41">
        <v>196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17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282</v>
      </c>
      <c r="K109" s="15">
        <f>SUM(K88:K108)</f>
        <v>277</v>
      </c>
      <c r="L109" s="15">
        <f>SUM(L88:L108)</f>
        <v>277</v>
      </c>
      <c r="M109" s="9"/>
      <c r="N109" s="9"/>
      <c r="O109" s="9"/>
      <c r="P109" s="69">
        <v>10</v>
      </c>
      <c r="Q109" s="70">
        <f>J109*0.1</f>
        <v>28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8.5" customHeight="1">
      <c r="A123" s="208" t="s">
        <v>303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7.75" customHeight="1">
      <c r="A124" s="208" t="s">
        <v>304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.75" customHeight="1">
      <c r="A125" s="208" t="s">
        <v>305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351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467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125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89</v>
      </c>
      <c r="K43" s="84">
        <v>57</v>
      </c>
      <c r="L43" s="84">
        <v>57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9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375</v>
      </c>
      <c r="K48" s="116">
        <v>372</v>
      </c>
      <c r="L48" s="116">
        <v>372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38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4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464</v>
      </c>
      <c r="K52" s="72">
        <f t="shared" ref="K52:L52" si="3">SUM(K43:K51)</f>
        <v>429</v>
      </c>
      <c r="L52" s="72">
        <f t="shared" si="3"/>
        <v>429</v>
      </c>
      <c r="M52" s="72"/>
      <c r="N52" s="72"/>
      <c r="O52" s="72"/>
      <c r="P52" s="71">
        <v>10</v>
      </c>
      <c r="Q52" s="74">
        <f t="shared" si="0"/>
        <v>46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" customHeight="1">
      <c r="A66" s="208" t="s">
        <v>306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0.75" customHeight="1">
      <c r="A67" s="208" t="s">
        <v>307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3" customHeight="1">
      <c r="A68" s="208" t="s">
        <v>308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352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23</v>
      </c>
      <c r="K91" s="116">
        <v>13</v>
      </c>
      <c r="L91" s="116">
        <v>13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2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89-J91</f>
        <v>66</v>
      </c>
      <c r="K92" s="38">
        <v>44</v>
      </c>
      <c r="L92" s="38">
        <v>44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7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3</v>
      </c>
      <c r="K99" s="41">
        <v>4</v>
      </c>
      <c r="L99" s="41">
        <v>4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</v>
      </c>
      <c r="K100" s="41">
        <v>2</v>
      </c>
      <c r="L100" s="41">
        <v>2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93</v>
      </c>
      <c r="K101" s="116">
        <v>86</v>
      </c>
      <c r="L101" s="116">
        <v>86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9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375-J99-J100-J101</f>
        <v>278</v>
      </c>
      <c r="K102" s="41">
        <v>280</v>
      </c>
      <c r="L102" s="41">
        <v>280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28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464</v>
      </c>
      <c r="K109" s="15">
        <f>SUM(K88:K108)</f>
        <v>429</v>
      </c>
      <c r="L109" s="15">
        <f>SUM(L88:L108)</f>
        <v>429</v>
      </c>
      <c r="M109" s="9"/>
      <c r="N109" s="9"/>
      <c r="O109" s="9"/>
      <c r="P109" s="69">
        <v>10</v>
      </c>
      <c r="Q109" s="70">
        <f>J109*0.1</f>
        <v>46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" customHeight="1">
      <c r="A123" s="208" t="s">
        <v>306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0.75" customHeight="1">
      <c r="A124" s="208" t="s">
        <v>307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3" customHeight="1">
      <c r="A125" s="208" t="s">
        <v>308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353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 ht="21" customHeight="1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 ht="21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226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154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27"/>
      <c r="L22" s="27"/>
      <c r="M22" s="27"/>
      <c r="N22" s="27"/>
      <c r="O22" s="2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27"/>
      <c r="L23" s="27"/>
      <c r="M23" s="27"/>
      <c r="N23" s="27"/>
      <c r="O23" s="2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27"/>
      <c r="L24" s="27"/>
      <c r="M24" s="27"/>
      <c r="N24" s="27"/>
      <c r="O24" s="2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2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167"/>
      <c r="N28" s="147"/>
      <c r="O28" s="2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27"/>
      <c r="N29" s="8"/>
      <c r="O29" s="2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27"/>
      <c r="L30" s="27"/>
      <c r="M30" s="27"/>
      <c r="N30" s="8"/>
      <c r="O30" s="2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2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27"/>
    </row>
    <row r="33" spans="1:17" ht="131.25">
      <c r="A33" s="150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150"/>
      <c r="H33" s="25" t="s">
        <v>15</v>
      </c>
      <c r="I33" s="25" t="s">
        <v>16</v>
      </c>
      <c r="J33" s="146"/>
      <c r="K33" s="146"/>
      <c r="L33" s="150"/>
      <c r="M33" s="147"/>
      <c r="N33" s="146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51">
        <v>13</v>
      </c>
      <c r="N34" s="51">
        <v>14</v>
      </c>
      <c r="O34" s="27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25" t="s">
        <v>96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51">
        <v>10</v>
      </c>
      <c r="N35" s="74">
        <v>10</v>
      </c>
      <c r="O35" s="27"/>
    </row>
    <row r="36" spans="1:17" ht="252">
      <c r="A36" s="184"/>
      <c r="B36" s="186"/>
      <c r="C36" s="219"/>
      <c r="D36" s="219"/>
      <c r="E36" s="186"/>
      <c r="F36" s="186"/>
      <c r="G36" s="10" t="s">
        <v>103</v>
      </c>
      <c r="H36" s="25" t="s">
        <v>96</v>
      </c>
      <c r="I36" s="25">
        <v>744</v>
      </c>
      <c r="J36" s="25">
        <v>100</v>
      </c>
      <c r="K36" s="37">
        <f>J36</f>
        <v>100</v>
      </c>
      <c r="L36" s="26">
        <f>J36</f>
        <v>100</v>
      </c>
      <c r="M36" s="51">
        <v>10</v>
      </c>
      <c r="N36" s="51">
        <v>10</v>
      </c>
      <c r="O36" s="2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27"/>
      <c r="L38" s="27"/>
      <c r="M38" s="27"/>
      <c r="N38" s="27"/>
      <c r="O38" s="2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25" t="s">
        <v>25</v>
      </c>
      <c r="C41" s="132" t="s">
        <v>26</v>
      </c>
      <c r="D41" s="25" t="s">
        <v>27</v>
      </c>
      <c r="E41" s="25" t="s">
        <v>28</v>
      </c>
      <c r="F41" s="43" t="s">
        <v>168</v>
      </c>
      <c r="G41" s="150"/>
      <c r="H41" s="25" t="s">
        <v>29</v>
      </c>
      <c r="I41" s="25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/>
      <c r="K43" s="84">
        <v>23</v>
      </c>
      <c r="L43" s="84">
        <v>23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0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26" t="s">
        <v>30</v>
      </c>
      <c r="F44" s="43" t="s">
        <v>56</v>
      </c>
      <c r="G44" s="25" t="s">
        <v>31</v>
      </c>
      <c r="H44" s="25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26" t="s">
        <v>30</v>
      </c>
      <c r="F45" s="43" t="s">
        <v>87</v>
      </c>
      <c r="G45" s="25" t="s">
        <v>31</v>
      </c>
      <c r="H45" s="25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45</v>
      </c>
      <c r="K47" s="84">
        <v>55</v>
      </c>
      <c r="L47" s="84">
        <v>55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5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174-J47</f>
        <v>129</v>
      </c>
      <c r="K48" s="116">
        <v>98</v>
      </c>
      <c r="L48" s="116">
        <v>98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13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26"/>
      <c r="C52" s="25"/>
      <c r="D52" s="25"/>
      <c r="E52" s="26"/>
      <c r="F52" s="26"/>
      <c r="G52" s="25"/>
      <c r="H52" s="25"/>
      <c r="I52" s="13"/>
      <c r="J52" s="72">
        <f>SUM(J43:J51)</f>
        <v>174</v>
      </c>
      <c r="K52" s="72">
        <f t="shared" ref="K52:L52" si="3">SUM(K43:K51)</f>
        <v>176</v>
      </c>
      <c r="L52" s="72">
        <f t="shared" si="3"/>
        <v>176</v>
      </c>
      <c r="M52" s="72"/>
      <c r="N52" s="72"/>
      <c r="O52" s="72"/>
      <c r="P52" s="71">
        <v>10</v>
      </c>
      <c r="Q52" s="74">
        <f t="shared" si="0"/>
        <v>17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146">
        <v>5</v>
      </c>
      <c r="F57" s="193"/>
      <c r="G57" s="193"/>
      <c r="H57" s="193"/>
      <c r="I57" s="193"/>
      <c r="J57" s="193"/>
      <c r="K57" s="193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27"/>
      <c r="M58" s="27"/>
      <c r="N58" s="27"/>
      <c r="O58" s="27"/>
    </row>
    <row r="59" spans="1:17">
      <c r="A59" s="149" t="s">
        <v>39</v>
      </c>
      <c r="B59" s="149"/>
      <c r="C59" s="149"/>
      <c r="D59" s="149"/>
      <c r="E59" s="149"/>
      <c r="F59" s="149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29"/>
      <c r="M60" s="29"/>
      <c r="N60" s="29"/>
      <c r="O60" s="29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29"/>
      <c r="M61" s="29"/>
      <c r="N61" s="29"/>
      <c r="O61" s="29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29"/>
      <c r="M62" s="29"/>
      <c r="N62" s="29"/>
      <c r="O62" s="29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27"/>
      <c r="K63" s="27"/>
      <c r="L63" s="27"/>
      <c r="M63" s="27"/>
      <c r="N63" s="27"/>
      <c r="O63" s="27"/>
    </row>
    <row r="64" spans="1:17" ht="18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5.5" customHeight="1">
      <c r="A66" s="208" t="s">
        <v>309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4" customHeight="1">
      <c r="A67" s="208" t="s">
        <v>310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5.5" customHeight="1">
      <c r="A68" s="208" t="s">
        <v>311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354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2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2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2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27"/>
      <c r="N74" s="8"/>
      <c r="O74" s="2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27"/>
      <c r="L75" s="27"/>
      <c r="M75" s="27"/>
      <c r="N75" s="8"/>
      <c r="O75" s="2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2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27"/>
    </row>
    <row r="78" spans="1:15" ht="56.25">
      <c r="A78" s="150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150"/>
      <c r="H78" s="25" t="s">
        <v>15</v>
      </c>
      <c r="I78" s="25" t="s">
        <v>16</v>
      </c>
      <c r="J78" s="146"/>
      <c r="K78" s="146"/>
      <c r="L78" s="150"/>
      <c r="M78" s="147"/>
      <c r="N78" s="146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51">
        <v>13</v>
      </c>
      <c r="N79" s="51">
        <v>14</v>
      </c>
      <c r="O79" s="2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25" t="s">
        <v>96</v>
      </c>
      <c r="I80" s="25">
        <v>744</v>
      </c>
      <c r="J80" s="25">
        <v>95</v>
      </c>
      <c r="K80" s="42">
        <v>95</v>
      </c>
      <c r="L80" s="42">
        <v>95</v>
      </c>
      <c r="M80" s="51">
        <v>10</v>
      </c>
      <c r="N80" s="74">
        <v>10</v>
      </c>
      <c r="O80" s="2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25" t="s">
        <v>96</v>
      </c>
      <c r="I81" s="25">
        <v>744</v>
      </c>
      <c r="J81" s="25">
        <v>100</v>
      </c>
      <c r="K81" s="42">
        <v>100</v>
      </c>
      <c r="L81" s="42">
        <v>100</v>
      </c>
      <c r="M81" s="51">
        <v>10</v>
      </c>
      <c r="N81" s="51">
        <v>10</v>
      </c>
      <c r="O81" s="2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27"/>
      <c r="L83" s="27"/>
      <c r="M83" s="27"/>
      <c r="N83" s="27"/>
      <c r="O83" s="2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150"/>
      <c r="H86" s="25" t="s">
        <v>29</v>
      </c>
      <c r="I86" s="25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132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106</v>
      </c>
      <c r="J88" s="132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25" t="s">
        <v>56</v>
      </c>
      <c r="F89" s="26" t="s">
        <v>18</v>
      </c>
      <c r="G89" s="25" t="s">
        <v>59</v>
      </c>
      <c r="H89" s="25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25" t="s">
        <v>18</v>
      </c>
      <c r="O90" s="25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/>
      <c r="K91" s="116">
        <v>7</v>
      </c>
      <c r="L91" s="116">
        <v>7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25" t="s">
        <v>56</v>
      </c>
      <c r="F92" s="115" t="s">
        <v>444</v>
      </c>
      <c r="G92" s="25" t="s">
        <v>59</v>
      </c>
      <c r="H92" s="25" t="s">
        <v>32</v>
      </c>
      <c r="I92" s="3" t="s">
        <v>106</v>
      </c>
      <c r="J92" s="132"/>
      <c r="K92" s="38">
        <v>16</v>
      </c>
      <c r="L92" s="38">
        <v>16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0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25" t="s">
        <v>87</v>
      </c>
      <c r="F93" s="26" t="s">
        <v>18</v>
      </c>
      <c r="G93" s="25" t="s">
        <v>59</v>
      </c>
      <c r="H93" s="25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25" t="s">
        <v>18</v>
      </c>
      <c r="O93" s="25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25" t="s">
        <v>87</v>
      </c>
      <c r="F94" s="26" t="s">
        <v>18</v>
      </c>
      <c r="G94" s="25" t="s">
        <v>59</v>
      </c>
      <c r="H94" s="25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25" t="s">
        <v>18</v>
      </c>
      <c r="O94" s="25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25" t="s">
        <v>87</v>
      </c>
      <c r="F95" s="26" t="s">
        <v>18</v>
      </c>
      <c r="G95" s="25" t="s">
        <v>59</v>
      </c>
      <c r="H95" s="25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25" t="s">
        <v>18</v>
      </c>
      <c r="O95" s="25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25" t="s">
        <v>87</v>
      </c>
      <c r="F96" s="26" t="s">
        <v>18</v>
      </c>
      <c r="G96" s="25" t="s">
        <v>59</v>
      </c>
      <c r="H96" s="25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25" t="s">
        <v>87</v>
      </c>
      <c r="F97" s="26" t="s">
        <v>18</v>
      </c>
      <c r="G97" s="25" t="s">
        <v>59</v>
      </c>
      <c r="H97" s="25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2</v>
      </c>
      <c r="L99" s="41">
        <v>2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10</v>
      </c>
      <c r="K100" s="41">
        <v>7</v>
      </c>
      <c r="L100" s="41">
        <v>7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1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60</v>
      </c>
      <c r="K101" s="116">
        <v>22</v>
      </c>
      <c r="L101" s="116">
        <v>22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6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174-J99-J100-J101</f>
        <v>103</v>
      </c>
      <c r="K102" s="41">
        <v>122</v>
      </c>
      <c r="L102" s="41">
        <v>122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10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174</v>
      </c>
      <c r="K109" s="15">
        <f>SUM(K88:K108)</f>
        <v>176</v>
      </c>
      <c r="L109" s="15">
        <f>SUM(L88:L108)</f>
        <v>176</v>
      </c>
      <c r="M109" s="25"/>
      <c r="N109" s="25"/>
      <c r="O109" s="25"/>
      <c r="P109" s="69">
        <v>10</v>
      </c>
      <c r="Q109" s="70">
        <f>J109*0.1</f>
        <v>17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146">
        <v>5</v>
      </c>
      <c r="F113" s="193"/>
      <c r="G113" s="193"/>
      <c r="H113" s="193"/>
      <c r="I113" s="193"/>
      <c r="J113" s="193"/>
      <c r="K113" s="193"/>
      <c r="L113" s="27"/>
      <c r="M113" s="27"/>
      <c r="N113" s="27"/>
      <c r="O113" s="27"/>
    </row>
    <row r="114" spans="1:23" ht="101.25" customHeight="1">
      <c r="A114" s="25" t="s">
        <v>60</v>
      </c>
      <c r="B114" s="25" t="s">
        <v>61</v>
      </c>
      <c r="C114" s="17">
        <v>42443</v>
      </c>
      <c r="D114" s="25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43823</v>
      </c>
      <c r="D115" s="25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7"/>
      <c r="M115" s="27"/>
      <c r="N115" s="27"/>
      <c r="O115" s="27"/>
    </row>
    <row r="116" spans="1:23">
      <c r="A116" s="149" t="s">
        <v>39</v>
      </c>
      <c r="B116" s="149"/>
      <c r="C116" s="149"/>
      <c r="D116" s="149"/>
      <c r="E116" s="149"/>
      <c r="F116" s="149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29"/>
      <c r="M117" s="29"/>
      <c r="N117" s="29"/>
      <c r="O117" s="29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29"/>
      <c r="M118" s="29"/>
      <c r="N118" s="29"/>
      <c r="O118" s="29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29"/>
      <c r="M119" s="29"/>
      <c r="N119" s="29"/>
      <c r="O119" s="29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27"/>
      <c r="K120" s="27"/>
      <c r="L120" s="27"/>
      <c r="M120" s="27"/>
      <c r="N120" s="27"/>
      <c r="O120" s="27"/>
    </row>
    <row r="121" spans="1:23" ht="18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5.5" customHeight="1">
      <c r="A123" s="208" t="s">
        <v>309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4" customHeight="1">
      <c r="A124" s="208" t="s">
        <v>310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5.5" customHeight="1">
      <c r="A125" s="208" t="s">
        <v>311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354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7"/>
      <c r="N153" s="27"/>
      <c r="O153" s="2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7"/>
      <c r="N154" s="27"/>
      <c r="O154" s="2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7"/>
      <c r="N155" s="27"/>
      <c r="O155" s="2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7"/>
      <c r="N156" s="27"/>
      <c r="O156" s="2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7"/>
      <c r="N157" s="27"/>
      <c r="O157" s="2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7"/>
      <c r="N158" s="27"/>
      <c r="O158" s="2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7"/>
      <c r="N159" s="27"/>
      <c r="O159" s="2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25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27"/>
      <c r="N164" s="27"/>
      <c r="O164" s="27"/>
    </row>
    <row r="165" spans="1:15">
      <c r="A165" s="25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27"/>
      <c r="N165" s="27"/>
      <c r="O165" s="27"/>
    </row>
    <row r="166" spans="1:15" ht="40.5" customHeight="1">
      <c r="A166" s="25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27"/>
      <c r="N166" s="27"/>
      <c r="O166" s="27"/>
    </row>
    <row r="167" spans="1:15" ht="42.75" customHeight="1">
      <c r="A167" s="25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27"/>
      <c r="N167" s="27"/>
      <c r="O167" s="27"/>
    </row>
    <row r="168" spans="1:15" ht="42" customHeight="1">
      <c r="A168" s="25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27"/>
      <c r="N168" s="27"/>
      <c r="O168" s="2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4.2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G136:G137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A69:D69"/>
    <mergeCell ref="E69:G69"/>
    <mergeCell ref="H69:L69"/>
    <mergeCell ref="A128:O128"/>
    <mergeCell ref="A130:L130"/>
    <mergeCell ref="N130:N132"/>
    <mergeCell ref="A131:L131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K85:K86"/>
    <mergeCell ref="L85:L86"/>
    <mergeCell ref="M85:M86"/>
    <mergeCell ref="N85:N86"/>
    <mergeCell ref="O85:O86"/>
    <mergeCell ref="A82:O8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0:I120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1:AE180"/>
  <sheetViews>
    <sheetView tabSelected="1" topLeftCell="A124" zoomScaleSheetLayoutView="80" workbookViewId="0">
      <selection activeCell="F99" sqref="F99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479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126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06.5" customHeight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26</v>
      </c>
      <c r="K43" s="84">
        <v>27</v>
      </c>
      <c r="L43" s="84">
        <v>27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88</v>
      </c>
      <c r="K48" s="116">
        <v>91</v>
      </c>
      <c r="L48" s="116">
        <v>91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9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114</v>
      </c>
      <c r="K52" s="72">
        <f t="shared" ref="K52:L52" si="3">SUM(K43:K51)</f>
        <v>118</v>
      </c>
      <c r="L52" s="72">
        <f t="shared" si="3"/>
        <v>118</v>
      </c>
      <c r="M52" s="72"/>
      <c r="N52" s="72"/>
      <c r="O52" s="72"/>
      <c r="P52" s="71">
        <v>10</v>
      </c>
      <c r="Q52" s="74">
        <f t="shared" si="0"/>
        <v>11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6.25" customHeight="1">
      <c r="A66" s="208" t="s">
        <v>312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2.25" customHeight="1">
      <c r="A67" s="208" t="s">
        <v>313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1.5" customHeight="1">
      <c r="A68" s="208" t="s">
        <v>314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355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v>1</v>
      </c>
      <c r="L90" s="38">
        <v>1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7</v>
      </c>
      <c r="K91" s="116">
        <v>3</v>
      </c>
      <c r="L91" s="116">
        <v>3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26-J91</f>
        <v>19</v>
      </c>
      <c r="K92" s="38">
        <v>23</v>
      </c>
      <c r="L92" s="38">
        <v>23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</v>
      </c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15</v>
      </c>
      <c r="K101" s="116">
        <v>22</v>
      </c>
      <c r="L101" s="116">
        <v>22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2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88-J101-J100</f>
        <v>72</v>
      </c>
      <c r="K102" s="41">
        <v>69</v>
      </c>
      <c r="L102" s="41">
        <v>69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7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114</v>
      </c>
      <c r="K109" s="15">
        <f>SUM(K88:K108)</f>
        <v>118</v>
      </c>
      <c r="L109" s="15">
        <f>SUM(L88:L108)</f>
        <v>118</v>
      </c>
      <c r="M109" s="9"/>
      <c r="N109" s="9"/>
      <c r="O109" s="9"/>
      <c r="P109" s="69">
        <v>10</v>
      </c>
      <c r="Q109" s="70">
        <f>J109*0.1</f>
        <v>11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6.25" customHeight="1">
      <c r="A123" s="208" t="s">
        <v>312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2.25" customHeight="1">
      <c r="A124" s="208" t="s">
        <v>313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1.5" customHeight="1">
      <c r="A125" s="208" t="s">
        <v>314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355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44" t="s">
        <v>73</v>
      </c>
      <c r="F164" s="233"/>
      <c r="G164" s="233"/>
      <c r="H164" s="233"/>
      <c r="I164" s="233"/>
      <c r="J164" s="233"/>
      <c r="K164" s="233"/>
      <c r="L164" s="234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1:AE180"/>
  <sheetViews>
    <sheetView tabSelected="1" topLeftCell="A87" zoomScaleSheetLayoutView="80" workbookViewId="0">
      <selection activeCell="F99" sqref="F99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512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235" t="s">
        <v>446</v>
      </c>
      <c r="B20" s="235"/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49</v>
      </c>
      <c r="K43" s="84">
        <v>51</v>
      </c>
      <c r="L43" s="84">
        <v>51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5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245</v>
      </c>
      <c r="K48" s="116">
        <v>265</v>
      </c>
      <c r="L48" s="116">
        <v>265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25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294</v>
      </c>
      <c r="K52" s="72">
        <f t="shared" ref="K52:L52" si="3">SUM(K43:K51)</f>
        <v>316</v>
      </c>
      <c r="L52" s="72">
        <f t="shared" si="3"/>
        <v>316</v>
      </c>
      <c r="M52" s="72"/>
      <c r="N52" s="72"/>
      <c r="O52" s="72"/>
      <c r="P52" s="71">
        <v>10</v>
      </c>
      <c r="Q52" s="74">
        <f t="shared" si="0"/>
        <v>29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6.25" customHeight="1">
      <c r="A66" s="208" t="s">
        <v>315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3" customHeight="1">
      <c r="A67" s="208" t="s">
        <v>316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9.25" customHeight="1">
      <c r="A68" s="208" t="s">
        <v>317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356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>
        <v>1</v>
      </c>
      <c r="K90" s="38"/>
      <c r="L90" s="38"/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16</v>
      </c>
      <c r="K91" s="116">
        <v>11</v>
      </c>
      <c r="L91" s="116">
        <v>11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2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49-J91-J90</f>
        <v>32</v>
      </c>
      <c r="K92" s="38">
        <v>40</v>
      </c>
      <c r="L92" s="38">
        <v>40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2</v>
      </c>
      <c r="L99" s="41">
        <v>2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54</v>
      </c>
      <c r="K101" s="116">
        <v>49</v>
      </c>
      <c r="L101" s="116">
        <v>49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5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245-J101</f>
        <v>191</v>
      </c>
      <c r="K102" s="41">
        <v>214</v>
      </c>
      <c r="L102" s="41">
        <v>214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19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294</v>
      </c>
      <c r="K109" s="15">
        <f>SUM(K88:K108)</f>
        <v>316</v>
      </c>
      <c r="L109" s="15">
        <f>SUM(L88:L108)</f>
        <v>316</v>
      </c>
      <c r="M109" s="9"/>
      <c r="N109" s="9"/>
      <c r="O109" s="9"/>
      <c r="P109" s="69">
        <v>10</v>
      </c>
      <c r="Q109" s="70">
        <f>J109*0.1</f>
        <v>29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6.25" customHeight="1">
      <c r="A123" s="208" t="s">
        <v>315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3" customHeight="1">
      <c r="A124" s="208" t="s">
        <v>316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9.25" customHeight="1">
      <c r="A125" s="208" t="s">
        <v>317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356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1:J21"/>
    <mergeCell ref="A20:O2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1:AE180"/>
  <sheetViews>
    <sheetView tabSelected="1" topLeftCell="A91" zoomScaleSheetLayoutView="80" workbookViewId="0">
      <selection activeCell="F99" sqref="F99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480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127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219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65</v>
      </c>
      <c r="K43" s="84">
        <v>95</v>
      </c>
      <c r="L43" s="84">
        <v>95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7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30</v>
      </c>
      <c r="K47" s="84">
        <v>26</v>
      </c>
      <c r="L47" s="84">
        <v>26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3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240-J47</f>
        <v>210</v>
      </c>
      <c r="K48" s="116">
        <v>200</v>
      </c>
      <c r="L48" s="116">
        <v>200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21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J48+J47+J43</f>
        <v>305</v>
      </c>
      <c r="K52" s="72">
        <f t="shared" ref="K52:L52" si="3">SUM(K43:K51)</f>
        <v>321</v>
      </c>
      <c r="L52" s="72">
        <f t="shared" si="3"/>
        <v>321</v>
      </c>
      <c r="M52" s="72"/>
      <c r="N52" s="72"/>
      <c r="O52" s="72"/>
      <c r="P52" s="71">
        <v>10</v>
      </c>
      <c r="Q52" s="74">
        <f t="shared" si="0"/>
        <v>31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2.25" customHeight="1">
      <c r="A66" s="208" t="s">
        <v>318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8.5" customHeight="1">
      <c r="A67" s="208" t="s">
        <v>319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1.5" customHeight="1">
      <c r="A68" s="208" t="s">
        <v>320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357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31</v>
      </c>
      <c r="K91" s="116">
        <v>36</v>
      </c>
      <c r="L91" s="116">
        <v>36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3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65-J91</f>
        <v>34</v>
      </c>
      <c r="K92" s="38">
        <v>59</v>
      </c>
      <c r="L92" s="38">
        <v>59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>
        <v>19</v>
      </c>
      <c r="K98" s="41">
        <v>26</v>
      </c>
      <c r="L98" s="41">
        <v>26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2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3</v>
      </c>
      <c r="K99" s="41">
        <v>3</v>
      </c>
      <c r="L99" s="41">
        <v>3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3</v>
      </c>
      <c r="K100" s="41">
        <v>4</v>
      </c>
      <c r="L100" s="41">
        <v>4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84</v>
      </c>
      <c r="K101" s="116">
        <v>49</v>
      </c>
      <c r="L101" s="116">
        <v>49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8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240-J98-J99-J100-J101</f>
        <v>131</v>
      </c>
      <c r="K102" s="41">
        <v>144</v>
      </c>
      <c r="L102" s="41">
        <v>144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13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305</v>
      </c>
      <c r="K109" s="15">
        <f>SUM(K88:K108)</f>
        <v>321</v>
      </c>
      <c r="L109" s="15">
        <f>SUM(L88:L108)</f>
        <v>321</v>
      </c>
      <c r="M109" s="9"/>
      <c r="N109" s="9"/>
      <c r="O109" s="9"/>
      <c r="P109" s="69">
        <v>10</v>
      </c>
      <c r="Q109" s="70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2.25" customHeight="1">
      <c r="A123" s="208" t="s">
        <v>318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8.5" customHeight="1">
      <c r="A124" s="208" t="s">
        <v>319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1.5" customHeight="1">
      <c r="A125" s="208" t="s">
        <v>320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357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/>
  <dimension ref="A1:AE180"/>
  <sheetViews>
    <sheetView tabSelected="1" topLeftCell="A66" zoomScaleSheetLayoutView="80" workbookViewId="0">
      <selection activeCell="F99" sqref="F99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468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128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35</v>
      </c>
      <c r="K43" s="84">
        <v>34</v>
      </c>
      <c r="L43" s="84">
        <v>34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4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147</v>
      </c>
      <c r="K48" s="116">
        <v>142</v>
      </c>
      <c r="L48" s="116">
        <v>142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15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182</v>
      </c>
      <c r="K52" s="72">
        <f t="shared" ref="K52:L52" si="3">SUM(K43:K51)</f>
        <v>176</v>
      </c>
      <c r="L52" s="72">
        <f t="shared" si="3"/>
        <v>176</v>
      </c>
      <c r="M52" s="72"/>
      <c r="N52" s="72"/>
      <c r="O52" s="72"/>
      <c r="P52" s="71">
        <v>10</v>
      </c>
      <c r="Q52" s="74">
        <f t="shared" si="0"/>
        <v>18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6.25" customHeight="1">
      <c r="A66" s="208" t="s">
        <v>321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7" customHeight="1">
      <c r="A67" s="208" t="s">
        <v>322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.75" customHeight="1">
      <c r="A68" s="208" t="s">
        <v>323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358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6</v>
      </c>
      <c r="K91" s="116">
        <v>10</v>
      </c>
      <c r="L91" s="116">
        <v>10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35-J91</f>
        <v>29</v>
      </c>
      <c r="K92" s="38">
        <v>24</v>
      </c>
      <c r="L92" s="38">
        <v>24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38</v>
      </c>
      <c r="K101" s="116">
        <v>32</v>
      </c>
      <c r="L101" s="116">
        <v>32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4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147-J101</f>
        <v>109</v>
      </c>
      <c r="K102" s="41">
        <v>109</v>
      </c>
      <c r="L102" s="41">
        <v>109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11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182</v>
      </c>
      <c r="K109" s="15">
        <f>SUM(K88:K108)</f>
        <v>176</v>
      </c>
      <c r="L109" s="15">
        <f>SUM(L88:L108)</f>
        <v>176</v>
      </c>
      <c r="M109" s="9"/>
      <c r="N109" s="9"/>
      <c r="O109" s="9"/>
      <c r="P109" s="69">
        <v>10</v>
      </c>
      <c r="Q109" s="70">
        <f>J109*0.1</f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6.25" customHeight="1">
      <c r="A123" s="208" t="s">
        <v>321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7" customHeight="1">
      <c r="A124" s="208" t="s">
        <v>322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.75" customHeight="1">
      <c r="A125" s="208" t="s">
        <v>323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358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theme="4" tint="0.59999389629810485"/>
  </sheetPr>
  <dimension ref="A1:AE180"/>
  <sheetViews>
    <sheetView tabSelected="1" topLeftCell="A82" zoomScaleSheetLayoutView="80" workbookViewId="0">
      <selection activeCell="F99" sqref="F99"/>
    </sheetView>
  </sheetViews>
  <sheetFormatPr defaultRowHeight="18.75"/>
  <cols>
    <col min="1" max="1" width="30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469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129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10.25" customHeight="1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219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94.5" customHeight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52</v>
      </c>
      <c r="K43" s="84">
        <v>54</v>
      </c>
      <c r="L43" s="84">
        <v>54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5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28</v>
      </c>
      <c r="K47" s="84">
        <v>27</v>
      </c>
      <c r="L47" s="84">
        <v>27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3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309-J47</f>
        <v>281</v>
      </c>
      <c r="K48" s="116">
        <v>282</v>
      </c>
      <c r="L48" s="116">
        <v>282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28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361</v>
      </c>
      <c r="K52" s="72">
        <f t="shared" ref="K52:L52" si="3">SUM(K43:K51)</f>
        <v>363</v>
      </c>
      <c r="L52" s="72">
        <f t="shared" si="3"/>
        <v>363</v>
      </c>
      <c r="M52" s="72"/>
      <c r="N52" s="72"/>
      <c r="O52" s="72"/>
      <c r="P52" s="71">
        <v>10</v>
      </c>
      <c r="Q52" s="74">
        <f t="shared" si="0"/>
        <v>36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74.25" customHeight="1">
      <c r="A66" s="208" t="s">
        <v>324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9.25" customHeight="1">
      <c r="A67" s="208" t="s">
        <v>359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5.25" customHeight="1">
      <c r="A68" s="208" t="s">
        <v>360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361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16</v>
      </c>
      <c r="K91" s="116">
        <v>17</v>
      </c>
      <c r="L91" s="116">
        <v>17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2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52-J91</f>
        <v>36</v>
      </c>
      <c r="K92" s="38">
        <v>37</v>
      </c>
      <c r="L92" s="38">
        <v>37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4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2</v>
      </c>
      <c r="K99" s="41">
        <v>3</v>
      </c>
      <c r="L99" s="41">
        <v>3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94</v>
      </c>
      <c r="K101" s="116">
        <v>76</v>
      </c>
      <c r="L101" s="116">
        <v>76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9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309-J101-J99</f>
        <v>213</v>
      </c>
      <c r="K102" s="41">
        <v>230</v>
      </c>
      <c r="L102" s="41">
        <v>230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21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361</v>
      </c>
      <c r="K109" s="15">
        <f>SUM(K88:K108)</f>
        <v>363</v>
      </c>
      <c r="L109" s="15">
        <f>SUM(L88:L108)</f>
        <v>363</v>
      </c>
      <c r="M109" s="9"/>
      <c r="N109" s="9"/>
      <c r="O109" s="9"/>
      <c r="P109" s="69">
        <v>10</v>
      </c>
      <c r="Q109" s="70">
        <f>J109*0.1</f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74.25" customHeight="1">
      <c r="A123" s="208" t="s">
        <v>324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9.25" customHeight="1">
      <c r="A124" s="208" t="s">
        <v>359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5.25" customHeight="1">
      <c r="A125" s="208" t="s">
        <v>360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361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24" max="16" man="1"/>
    <brk id="4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AE180"/>
  <sheetViews>
    <sheetView tabSelected="1" topLeftCell="A85" zoomScaleSheetLayoutView="80" workbookViewId="0">
      <selection activeCell="F99" sqref="F99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513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130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219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88</v>
      </c>
      <c r="K43" s="84">
        <v>88</v>
      </c>
      <c r="L43" s="84">
        <v>88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9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17</v>
      </c>
      <c r="K47" s="84">
        <v>15</v>
      </c>
      <c r="L47" s="84">
        <v>15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2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209</v>
      </c>
      <c r="K48" s="116">
        <v>207</v>
      </c>
      <c r="L48" s="116">
        <v>207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21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314</v>
      </c>
      <c r="K52" s="72">
        <f t="shared" ref="K52:L52" si="3">SUM(K43:K51)</f>
        <v>310</v>
      </c>
      <c r="L52" s="72">
        <f t="shared" si="3"/>
        <v>310</v>
      </c>
      <c r="M52" s="72"/>
      <c r="N52" s="72"/>
      <c r="O52" s="72"/>
      <c r="P52" s="71">
        <v>10</v>
      </c>
      <c r="Q52" s="74">
        <f t="shared" si="0"/>
        <v>31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445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74.25" customHeight="1">
      <c r="A66" s="208" t="s">
        <v>362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4.75" customHeight="1">
      <c r="A67" s="208" t="s">
        <v>362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1.5" customHeight="1">
      <c r="A68" s="208" t="s">
        <v>363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364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28</v>
      </c>
      <c r="K91" s="116">
        <v>14</v>
      </c>
      <c r="L91" s="116">
        <v>14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3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88-J91</f>
        <v>60</v>
      </c>
      <c r="K92" s="38">
        <v>74</v>
      </c>
      <c r="L92" s="38">
        <v>74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6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</v>
      </c>
      <c r="K100" s="41">
        <v>1</v>
      </c>
      <c r="L100" s="41">
        <v>1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73</v>
      </c>
      <c r="K101" s="116">
        <v>48</v>
      </c>
      <c r="L101" s="116">
        <v>48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7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226-J101-J100-J99</f>
        <v>151</v>
      </c>
      <c r="K102" s="41">
        <v>172</v>
      </c>
      <c r="L102" s="41">
        <v>172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15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314</v>
      </c>
      <c r="K109" s="15">
        <f>SUM(K88:K108)</f>
        <v>310</v>
      </c>
      <c r="L109" s="15">
        <f>SUM(L88:L108)</f>
        <v>310</v>
      </c>
      <c r="M109" s="9"/>
      <c r="N109" s="9"/>
      <c r="O109" s="9"/>
      <c r="P109" s="69">
        <v>10</v>
      </c>
      <c r="Q109" s="70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9.25" customHeight="1">
      <c r="A123" s="208" t="s">
        <v>362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4.75" customHeight="1">
      <c r="A124" s="208" t="s">
        <v>362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1.5" customHeight="1">
      <c r="A125" s="208" t="s">
        <v>363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364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28000000000000003" header="0.31496062992125984" footer="0.2"/>
  <pageSetup paperSize="9" scale="54" fitToHeight="0" orientation="landscape" r:id="rId1"/>
  <rowBreaks count="1" manualBreakCount="1">
    <brk id="24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AE180"/>
  <sheetViews>
    <sheetView tabSelected="1" topLeftCell="A82" zoomScaleSheetLayoutView="80" workbookViewId="0">
      <selection activeCell="F99" sqref="F99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470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131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25</v>
      </c>
      <c r="K43" s="84">
        <v>27</v>
      </c>
      <c r="L43" s="84">
        <v>27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205</v>
      </c>
      <c r="K48" s="116">
        <v>211</v>
      </c>
      <c r="L48" s="116">
        <v>211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21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230</v>
      </c>
      <c r="K52" s="72">
        <f t="shared" ref="K52:L52" si="3">SUM(K43:K51)</f>
        <v>238</v>
      </c>
      <c r="L52" s="72">
        <f t="shared" si="3"/>
        <v>238</v>
      </c>
      <c r="M52" s="72"/>
      <c r="N52" s="72"/>
      <c r="O52" s="72"/>
      <c r="P52" s="71">
        <v>10</v>
      </c>
      <c r="Q52" s="74">
        <f t="shared" si="0"/>
        <v>23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6.25" customHeight="1">
      <c r="A66" s="208" t="s">
        <v>365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7" customHeight="1">
      <c r="A67" s="208" t="s">
        <v>365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8.5" customHeight="1">
      <c r="A68" s="208" t="s">
        <v>365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366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v>1</v>
      </c>
      <c r="L90" s="38">
        <v>1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9</v>
      </c>
      <c r="K91" s="116">
        <v>8</v>
      </c>
      <c r="L91" s="116">
        <v>8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25-J91</f>
        <v>16</v>
      </c>
      <c r="K92" s="38">
        <v>18</v>
      </c>
      <c r="L92" s="38">
        <v>18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</v>
      </c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52</v>
      </c>
      <c r="K101" s="116">
        <v>50</v>
      </c>
      <c r="L101" s="116">
        <v>50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5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205-J101-J100</f>
        <v>152</v>
      </c>
      <c r="K102" s="41">
        <v>161</v>
      </c>
      <c r="L102" s="41">
        <v>161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15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230</v>
      </c>
      <c r="K109" s="15">
        <f>SUM(K88:K108)</f>
        <v>238</v>
      </c>
      <c r="L109" s="15">
        <f>SUM(L88:L108)</f>
        <v>238</v>
      </c>
      <c r="M109" s="9"/>
      <c r="N109" s="9"/>
      <c r="O109" s="9"/>
      <c r="P109" s="69">
        <v>10</v>
      </c>
      <c r="Q109" s="70">
        <f>J109*0.1</f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6.25" customHeight="1">
      <c r="A123" s="208" t="s">
        <v>365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7" customHeight="1">
      <c r="A124" s="208" t="s">
        <v>365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8.5" customHeight="1">
      <c r="A125" s="208" t="s">
        <v>365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366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1" style="4" customWidth="1"/>
    <col min="12" max="12" width="10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505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61"/>
      <c r="L9" s="61"/>
      <c r="M9" s="62" t="s">
        <v>175</v>
      </c>
      <c r="N9" s="59"/>
      <c r="O9" s="60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63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63"/>
      <c r="B13" s="65"/>
      <c r="C13" s="65"/>
      <c r="D13" s="65"/>
      <c r="E13" s="65"/>
      <c r="F13" s="65"/>
      <c r="G13" s="65"/>
      <c r="H13" s="65"/>
      <c r="I13" s="65"/>
      <c r="J13" s="65"/>
      <c r="K13" s="58"/>
      <c r="L13" s="58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64"/>
      <c r="L19" s="64"/>
      <c r="M19" s="64"/>
      <c r="N19" s="64"/>
      <c r="O19" s="64"/>
      <c r="P19" s="24"/>
      <c r="Q19" s="24"/>
      <c r="R19" s="24"/>
    </row>
    <row r="20" spans="1:18" ht="35.25" customHeight="1">
      <c r="A20" s="180" t="s">
        <v>183</v>
      </c>
      <c r="B20" s="180"/>
      <c r="C20" s="180"/>
      <c r="D20" s="180"/>
      <c r="E20" s="180"/>
      <c r="F20" s="180"/>
      <c r="G20" s="180"/>
      <c r="H20" s="180"/>
      <c r="I20" s="180"/>
      <c r="J20" s="180"/>
      <c r="K20" s="64"/>
      <c r="L20" s="64"/>
      <c r="M20" s="64"/>
      <c r="N20" s="64"/>
      <c r="O20" s="64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8"/>
      <c r="L21" s="58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55"/>
      <c r="L22" s="55"/>
      <c r="M22" s="55"/>
      <c r="N22" s="55"/>
      <c r="O22" s="55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55"/>
      <c r="L23" s="55"/>
      <c r="M23" s="55"/>
      <c r="N23" s="55"/>
      <c r="O23" s="55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55"/>
      <c r="L24" s="55"/>
      <c r="M24" s="55"/>
      <c r="N24" s="55"/>
      <c r="O24" s="55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34.5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55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55"/>
    </row>
    <row r="28" spans="1:18" ht="32.25" customHeight="1">
      <c r="A28" s="55" t="s">
        <v>9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167"/>
      <c r="N28" s="147"/>
      <c r="O28" s="55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55"/>
      <c r="N29" s="8"/>
      <c r="O29" s="55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55"/>
      <c r="L30" s="55"/>
      <c r="M30" s="55"/>
      <c r="N30" s="8"/>
      <c r="O30" s="55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55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55"/>
    </row>
    <row r="33" spans="1:17" ht="131.25">
      <c r="A33" s="150"/>
      <c r="B33" s="53" t="s">
        <v>25</v>
      </c>
      <c r="C33" s="53" t="s">
        <v>26</v>
      </c>
      <c r="D33" s="53" t="s">
        <v>27</v>
      </c>
      <c r="E33" s="53" t="s">
        <v>28</v>
      </c>
      <c r="F33" s="53" t="s">
        <v>18</v>
      </c>
      <c r="G33" s="150"/>
      <c r="H33" s="53" t="s">
        <v>15</v>
      </c>
      <c r="I33" s="53" t="s">
        <v>16</v>
      </c>
      <c r="J33" s="146"/>
      <c r="K33" s="146"/>
      <c r="L33" s="150"/>
      <c r="M33" s="147"/>
      <c r="N33" s="146"/>
      <c r="O33" s="55"/>
    </row>
    <row r="34" spans="1:17">
      <c r="A34" s="53">
        <v>1</v>
      </c>
      <c r="B34" s="53">
        <v>2</v>
      </c>
      <c r="C34" s="53">
        <v>3</v>
      </c>
      <c r="D34" s="53">
        <v>4</v>
      </c>
      <c r="E34" s="53">
        <v>5</v>
      </c>
      <c r="F34" s="53">
        <v>6</v>
      </c>
      <c r="G34" s="53">
        <v>7</v>
      </c>
      <c r="H34" s="53">
        <v>8</v>
      </c>
      <c r="I34" s="53">
        <v>9</v>
      </c>
      <c r="J34" s="53">
        <v>10</v>
      </c>
      <c r="K34" s="53">
        <v>11</v>
      </c>
      <c r="L34" s="53">
        <v>12</v>
      </c>
      <c r="M34" s="54">
        <v>13</v>
      </c>
      <c r="N34" s="54">
        <v>14</v>
      </c>
      <c r="O34" s="55"/>
    </row>
    <row r="35" spans="1:17" ht="153.75" customHeight="1">
      <c r="A35" s="183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218" t="s">
        <v>18</v>
      </c>
      <c r="G35" s="10" t="s">
        <v>101</v>
      </c>
      <c r="H35" s="53" t="s">
        <v>96</v>
      </c>
      <c r="I35" s="53">
        <v>744</v>
      </c>
      <c r="J35" s="53">
        <v>95</v>
      </c>
      <c r="K35" s="54">
        <f>J35</f>
        <v>95</v>
      </c>
      <c r="L35" s="54">
        <f>J35</f>
        <v>95</v>
      </c>
      <c r="M35" s="54">
        <v>10</v>
      </c>
      <c r="N35" s="74">
        <v>10</v>
      </c>
      <c r="O35" s="55"/>
    </row>
    <row r="36" spans="1:17" ht="252">
      <c r="A36" s="184"/>
      <c r="B36" s="219"/>
      <c r="C36" s="219"/>
      <c r="D36" s="219"/>
      <c r="E36" s="219"/>
      <c r="F36" s="219"/>
      <c r="G36" s="10" t="s">
        <v>103</v>
      </c>
      <c r="H36" s="53" t="s">
        <v>96</v>
      </c>
      <c r="I36" s="53">
        <v>744</v>
      </c>
      <c r="J36" s="53">
        <v>100</v>
      </c>
      <c r="K36" s="54">
        <f>J36</f>
        <v>100</v>
      </c>
      <c r="L36" s="54">
        <f>J36</f>
        <v>100</v>
      </c>
      <c r="M36" s="54">
        <v>10</v>
      </c>
      <c r="N36" s="54">
        <v>10</v>
      </c>
      <c r="O36" s="55"/>
    </row>
    <row r="37" spans="1:17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98</v>
      </c>
      <c r="B38" s="149"/>
      <c r="C38" s="149"/>
      <c r="D38" s="149"/>
      <c r="E38" s="149"/>
      <c r="F38" s="149"/>
      <c r="G38" s="149"/>
      <c r="H38" s="149"/>
      <c r="I38" s="149"/>
      <c r="J38" s="149"/>
      <c r="K38" s="55"/>
      <c r="L38" s="55"/>
      <c r="M38" s="55"/>
      <c r="N38" s="55"/>
      <c r="O38" s="55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53" t="s">
        <v>25</v>
      </c>
      <c r="C41" s="132" t="s">
        <v>26</v>
      </c>
      <c r="D41" s="53" t="s">
        <v>27</v>
      </c>
      <c r="E41" s="53" t="s">
        <v>28</v>
      </c>
      <c r="F41" s="53" t="s">
        <v>168</v>
      </c>
      <c r="G41" s="150"/>
      <c r="H41" s="53" t="s">
        <v>29</v>
      </c>
      <c r="I41" s="53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53">
        <v>1</v>
      </c>
      <c r="B42" s="53">
        <v>2</v>
      </c>
      <c r="C42" s="53">
        <v>3</v>
      </c>
      <c r="D42" s="53">
        <v>4</v>
      </c>
      <c r="E42" s="53">
        <v>5</v>
      </c>
      <c r="F42" s="53">
        <v>6</v>
      </c>
      <c r="G42" s="53">
        <v>7</v>
      </c>
      <c r="H42" s="53">
        <v>8</v>
      </c>
      <c r="I42" s="53">
        <v>9</v>
      </c>
      <c r="J42" s="53">
        <v>10</v>
      </c>
      <c r="K42" s="53">
        <v>11</v>
      </c>
      <c r="L42" s="53">
        <v>12</v>
      </c>
      <c r="M42" s="53">
        <v>13</v>
      </c>
      <c r="N42" s="53">
        <v>14</v>
      </c>
      <c r="O42" s="53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25</v>
      </c>
      <c r="K43" s="84"/>
      <c r="L43" s="84"/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53" t="s">
        <v>19</v>
      </c>
      <c r="D44" s="2" t="s">
        <v>163</v>
      </c>
      <c r="E44" s="54" t="s">
        <v>30</v>
      </c>
      <c r="F44" s="53" t="s">
        <v>56</v>
      </c>
      <c r="G44" s="53" t="s">
        <v>31</v>
      </c>
      <c r="H44" s="53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53" t="s">
        <v>163</v>
      </c>
      <c r="E45" s="54" t="s">
        <v>30</v>
      </c>
      <c r="F45" s="53" t="s">
        <v>87</v>
      </c>
      <c r="G45" s="53" t="s">
        <v>31</v>
      </c>
      <c r="H45" s="53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53" t="s">
        <v>163</v>
      </c>
      <c r="E46" s="54" t="s">
        <v>30</v>
      </c>
      <c r="F46" s="53" t="s">
        <v>87</v>
      </c>
      <c r="G46" s="53" t="s">
        <v>31</v>
      </c>
      <c r="H46" s="53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/>
      <c r="L47" s="84"/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261</v>
      </c>
      <c r="K48" s="116">
        <v>276</v>
      </c>
      <c r="L48" s="116">
        <v>276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26</v>
      </c>
    </row>
    <row r="49" spans="1:17" ht="150" hidden="1">
      <c r="A49" s="77" t="s">
        <v>193</v>
      </c>
      <c r="B49" s="78" t="s">
        <v>192</v>
      </c>
      <c r="C49" s="2" t="s">
        <v>17</v>
      </c>
      <c r="D49" s="53" t="s">
        <v>167</v>
      </c>
      <c r="E49" s="54" t="s">
        <v>30</v>
      </c>
      <c r="F49" s="53" t="s">
        <v>87</v>
      </c>
      <c r="G49" s="53" t="s">
        <v>31</v>
      </c>
      <c r="H49" s="53" t="s">
        <v>32</v>
      </c>
      <c r="I49" s="3" t="s">
        <v>106</v>
      </c>
      <c r="J49" s="83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53" t="s">
        <v>167</v>
      </c>
      <c r="E50" s="54" t="s">
        <v>30</v>
      </c>
      <c r="F50" s="53" t="s">
        <v>87</v>
      </c>
      <c r="G50" s="53" t="s">
        <v>31</v>
      </c>
      <c r="H50" s="53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54"/>
      <c r="C51" s="53"/>
      <c r="D51" s="53"/>
      <c r="E51" s="54"/>
      <c r="F51" s="54"/>
      <c r="G51" s="53"/>
      <c r="H51" s="53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54"/>
      <c r="C52" s="53"/>
      <c r="D52" s="53"/>
      <c r="E52" s="54"/>
      <c r="F52" s="54"/>
      <c r="G52" s="53"/>
      <c r="H52" s="53"/>
      <c r="I52" s="13"/>
      <c r="J52" s="72">
        <f>SUM(J43:J51)</f>
        <v>286</v>
      </c>
      <c r="K52" s="72">
        <f t="shared" ref="K52:L52" si="3">SUM(K43:K51)</f>
        <v>276</v>
      </c>
      <c r="L52" s="72">
        <f t="shared" si="3"/>
        <v>276</v>
      </c>
      <c r="M52" s="72"/>
      <c r="N52" s="72"/>
      <c r="O52" s="72"/>
      <c r="P52" s="71">
        <v>10</v>
      </c>
      <c r="Q52" s="74">
        <f t="shared" si="2"/>
        <v>29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55"/>
      <c r="M55" s="55"/>
      <c r="N55" s="55"/>
      <c r="O55" s="55"/>
    </row>
    <row r="56" spans="1:17">
      <c r="A56" s="53" t="s">
        <v>35</v>
      </c>
      <c r="B56" s="53" t="s">
        <v>36</v>
      </c>
      <c r="C56" s="53" t="s">
        <v>37</v>
      </c>
      <c r="D56" s="53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55"/>
      <c r="M56" s="55"/>
      <c r="N56" s="55"/>
      <c r="O56" s="55"/>
    </row>
    <row r="57" spans="1:17">
      <c r="A57" s="53">
        <v>1</v>
      </c>
      <c r="B57" s="53">
        <v>2</v>
      </c>
      <c r="C57" s="53">
        <v>3</v>
      </c>
      <c r="D57" s="53">
        <v>4</v>
      </c>
      <c r="E57" s="146">
        <v>5</v>
      </c>
      <c r="F57" s="193"/>
      <c r="G57" s="193"/>
      <c r="H57" s="193"/>
      <c r="I57" s="193"/>
      <c r="J57" s="193"/>
      <c r="K57" s="193"/>
      <c r="L57" s="55"/>
      <c r="M57" s="55"/>
      <c r="N57" s="55"/>
      <c r="O57" s="55"/>
    </row>
    <row r="58" spans="1:17">
      <c r="A58" s="53" t="s">
        <v>18</v>
      </c>
      <c r="B58" s="53" t="s">
        <v>18</v>
      </c>
      <c r="C58" s="53" t="s">
        <v>18</v>
      </c>
      <c r="D58" s="53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55"/>
      <c r="M58" s="55"/>
      <c r="N58" s="55"/>
      <c r="O58" s="55"/>
    </row>
    <row r="59" spans="1:17">
      <c r="A59" s="149" t="s">
        <v>39</v>
      </c>
      <c r="B59" s="149"/>
      <c r="C59" s="149"/>
      <c r="D59" s="149"/>
      <c r="E59" s="149"/>
      <c r="F59" s="149"/>
      <c r="G59" s="55"/>
      <c r="H59" s="55"/>
      <c r="I59" s="55"/>
      <c r="J59" s="55"/>
      <c r="K59" s="55"/>
      <c r="L59" s="55"/>
      <c r="M59" s="55"/>
      <c r="N59" s="55"/>
      <c r="O59" s="55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57"/>
      <c r="M60" s="57"/>
      <c r="N60" s="57"/>
      <c r="O60" s="57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57"/>
      <c r="M61" s="57"/>
      <c r="N61" s="57"/>
      <c r="O61" s="57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57"/>
      <c r="M62" s="57"/>
      <c r="N62" s="57"/>
      <c r="O62" s="57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55"/>
      <c r="K63" s="55"/>
      <c r="L63" s="55"/>
      <c r="M63" s="55"/>
      <c r="N63" s="55"/>
      <c r="O63" s="55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.75" customHeight="1">
      <c r="A66" s="208" t="s">
        <v>253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8.5" customHeight="1">
      <c r="A67" s="208" t="s">
        <v>254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9.25" customHeight="1">
      <c r="A68" s="208" t="s">
        <v>255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327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55"/>
      <c r="K70" s="55"/>
      <c r="L70" s="55"/>
      <c r="M70" s="55"/>
      <c r="N70" s="55"/>
      <c r="O70" s="55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55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55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55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55"/>
      <c r="N74" s="8"/>
      <c r="O74" s="55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55"/>
      <c r="L75" s="55"/>
      <c r="M75" s="55"/>
      <c r="N75" s="8"/>
      <c r="O75" s="55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55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55"/>
    </row>
    <row r="78" spans="1:15" ht="52.5" customHeight="1">
      <c r="A78" s="150"/>
      <c r="B78" s="53" t="s">
        <v>26</v>
      </c>
      <c r="C78" s="53" t="s">
        <v>27</v>
      </c>
      <c r="D78" s="53" t="s">
        <v>18</v>
      </c>
      <c r="E78" s="53" t="s">
        <v>58</v>
      </c>
      <c r="F78" s="53" t="s">
        <v>18</v>
      </c>
      <c r="G78" s="150"/>
      <c r="H78" s="53" t="s">
        <v>15</v>
      </c>
      <c r="I78" s="53" t="s">
        <v>16</v>
      </c>
      <c r="J78" s="146"/>
      <c r="K78" s="146"/>
      <c r="L78" s="150"/>
      <c r="M78" s="147"/>
      <c r="N78" s="146"/>
      <c r="O78" s="55"/>
    </row>
    <row r="79" spans="1:15">
      <c r="A79" s="53">
        <v>1</v>
      </c>
      <c r="B79" s="53">
        <v>2</v>
      </c>
      <c r="C79" s="53">
        <v>3</v>
      </c>
      <c r="D79" s="53">
        <v>4</v>
      </c>
      <c r="E79" s="53">
        <v>5</v>
      </c>
      <c r="F79" s="53">
        <v>6</v>
      </c>
      <c r="G79" s="53">
        <v>7</v>
      </c>
      <c r="H79" s="53">
        <v>8</v>
      </c>
      <c r="I79" s="53">
        <v>9</v>
      </c>
      <c r="J79" s="53">
        <v>10</v>
      </c>
      <c r="K79" s="53">
        <v>11</v>
      </c>
      <c r="L79" s="53">
        <v>12</v>
      </c>
      <c r="M79" s="54">
        <v>13</v>
      </c>
      <c r="N79" s="54">
        <v>14</v>
      </c>
      <c r="O79" s="55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53" t="s">
        <v>96</v>
      </c>
      <c r="I80" s="53">
        <v>744</v>
      </c>
      <c r="J80" s="53">
        <v>95</v>
      </c>
      <c r="K80" s="53">
        <v>95</v>
      </c>
      <c r="L80" s="53">
        <v>95</v>
      </c>
      <c r="M80" s="54">
        <v>10</v>
      </c>
      <c r="N80" s="74">
        <v>10</v>
      </c>
      <c r="O80" s="55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53" t="s">
        <v>96</v>
      </c>
      <c r="I81" s="53">
        <v>744</v>
      </c>
      <c r="J81" s="53">
        <v>100</v>
      </c>
      <c r="K81" s="53">
        <v>100</v>
      </c>
      <c r="L81" s="53">
        <v>100</v>
      </c>
      <c r="M81" s="54">
        <v>10</v>
      </c>
      <c r="N81" s="54">
        <v>10</v>
      </c>
      <c r="O81" s="55"/>
    </row>
    <row r="82" spans="1:17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55"/>
      <c r="L83" s="55"/>
      <c r="M83" s="55"/>
      <c r="N83" s="55"/>
      <c r="O83" s="55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53" t="s">
        <v>26</v>
      </c>
      <c r="C86" s="53" t="s">
        <v>27</v>
      </c>
      <c r="D86" s="53" t="s">
        <v>18</v>
      </c>
      <c r="E86" s="53" t="s">
        <v>58</v>
      </c>
      <c r="F86" s="53" t="s">
        <v>18</v>
      </c>
      <c r="G86" s="150"/>
      <c r="H86" s="53" t="s">
        <v>29</v>
      </c>
      <c r="I86" s="53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53">
        <v>4</v>
      </c>
      <c r="E87" s="53">
        <v>5</v>
      </c>
      <c r="F87" s="53">
        <v>6</v>
      </c>
      <c r="G87" s="53">
        <v>7</v>
      </c>
      <c r="H87" s="53">
        <v>8</v>
      </c>
      <c r="I87" s="53">
        <v>9</v>
      </c>
      <c r="J87" s="132">
        <v>10</v>
      </c>
      <c r="K87" s="53">
        <v>11</v>
      </c>
      <c r="L87" s="53">
        <v>12</v>
      </c>
      <c r="M87" s="53">
        <v>13</v>
      </c>
      <c r="N87" s="53">
        <v>14</v>
      </c>
      <c r="O87" s="53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54" t="s">
        <v>18</v>
      </c>
      <c r="E88" s="53" t="s">
        <v>56</v>
      </c>
      <c r="F88" s="54" t="s">
        <v>18</v>
      </c>
      <c r="G88" s="53" t="s">
        <v>59</v>
      </c>
      <c r="H88" s="53" t="s">
        <v>32</v>
      </c>
      <c r="I88" s="3" t="s">
        <v>106</v>
      </c>
      <c r="J88" s="132"/>
      <c r="K88" s="53"/>
      <c r="L88" s="53"/>
      <c r="M88" s="15" t="s">
        <v>18</v>
      </c>
      <c r="N88" s="53" t="s">
        <v>18</v>
      </c>
      <c r="O88" s="53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54" t="s">
        <v>18</v>
      </c>
      <c r="E89" s="53" t="s">
        <v>56</v>
      </c>
      <c r="F89" s="54" t="s">
        <v>18</v>
      </c>
      <c r="G89" s="53" t="s">
        <v>59</v>
      </c>
      <c r="H89" s="53" t="s">
        <v>32</v>
      </c>
      <c r="I89" s="3" t="s">
        <v>106</v>
      </c>
      <c r="J89" s="132"/>
      <c r="K89" s="53"/>
      <c r="L89" s="53"/>
      <c r="M89" s="15" t="s">
        <v>18</v>
      </c>
      <c r="N89" s="53" t="s">
        <v>18</v>
      </c>
      <c r="O89" s="53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54" t="s">
        <v>18</v>
      </c>
      <c r="E90" s="53" t="s">
        <v>56</v>
      </c>
      <c r="F90" s="54" t="s">
        <v>18</v>
      </c>
      <c r="G90" s="53" t="s">
        <v>59</v>
      </c>
      <c r="H90" s="53" t="s">
        <v>32</v>
      </c>
      <c r="I90" s="3" t="s">
        <v>106</v>
      </c>
      <c r="J90" s="132"/>
      <c r="K90" s="53"/>
      <c r="L90" s="53"/>
      <c r="M90" s="15" t="s">
        <v>18</v>
      </c>
      <c r="N90" s="53" t="s">
        <v>18</v>
      </c>
      <c r="O90" s="53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8</v>
      </c>
      <c r="K91" s="116"/>
      <c r="L91" s="116"/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54" t="s">
        <v>18</v>
      </c>
      <c r="E92" s="53" t="s">
        <v>56</v>
      </c>
      <c r="F92" s="115" t="s">
        <v>444</v>
      </c>
      <c r="G92" s="53" t="s">
        <v>59</v>
      </c>
      <c r="H92" s="53" t="s">
        <v>32</v>
      </c>
      <c r="I92" s="3" t="s">
        <v>106</v>
      </c>
      <c r="J92" s="132">
        <f>25-J91</f>
        <v>17</v>
      </c>
      <c r="K92" s="53"/>
      <c r="L92" s="53"/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5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54" t="s">
        <v>18</v>
      </c>
      <c r="E93" s="53" t="s">
        <v>87</v>
      </c>
      <c r="F93" s="54" t="s">
        <v>18</v>
      </c>
      <c r="G93" s="53" t="s">
        <v>59</v>
      </c>
      <c r="H93" s="53" t="s">
        <v>32</v>
      </c>
      <c r="I93" s="3" t="s">
        <v>106</v>
      </c>
      <c r="J93" s="132"/>
      <c r="K93" s="53">
        <v>0</v>
      </c>
      <c r="L93" s="53">
        <v>0</v>
      </c>
      <c r="M93" s="15" t="s">
        <v>18</v>
      </c>
      <c r="N93" s="53" t="s">
        <v>18</v>
      </c>
      <c r="O93" s="53" t="s">
        <v>18</v>
      </c>
      <c r="P93" s="69">
        <v>10</v>
      </c>
      <c r="Q93" s="70">
        <f t="shared" si="5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54" t="s">
        <v>18</v>
      </c>
      <c r="E94" s="53" t="s">
        <v>87</v>
      </c>
      <c r="F94" s="54" t="s">
        <v>18</v>
      </c>
      <c r="G94" s="53" t="s">
        <v>59</v>
      </c>
      <c r="H94" s="53" t="s">
        <v>32</v>
      </c>
      <c r="I94" s="3" t="s">
        <v>106</v>
      </c>
      <c r="J94" s="132"/>
      <c r="K94" s="53">
        <v>0</v>
      </c>
      <c r="L94" s="53">
        <v>0</v>
      </c>
      <c r="M94" s="15" t="s">
        <v>18</v>
      </c>
      <c r="N94" s="53" t="s">
        <v>18</v>
      </c>
      <c r="O94" s="53" t="s">
        <v>18</v>
      </c>
      <c r="P94" s="69">
        <v>10</v>
      </c>
      <c r="Q94" s="70">
        <f t="shared" si="5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54" t="s">
        <v>18</v>
      </c>
      <c r="E95" s="53" t="s">
        <v>87</v>
      </c>
      <c r="F95" s="54" t="s">
        <v>18</v>
      </c>
      <c r="G95" s="53" t="s">
        <v>59</v>
      </c>
      <c r="H95" s="53" t="s">
        <v>32</v>
      </c>
      <c r="I95" s="3" t="s">
        <v>106</v>
      </c>
      <c r="J95" s="132"/>
      <c r="K95" s="53">
        <v>0</v>
      </c>
      <c r="L95" s="53">
        <v>0</v>
      </c>
      <c r="M95" s="15" t="s">
        <v>18</v>
      </c>
      <c r="N95" s="53" t="s">
        <v>18</v>
      </c>
      <c r="O95" s="53" t="s">
        <v>18</v>
      </c>
      <c r="P95" s="69">
        <v>10</v>
      </c>
      <c r="Q95" s="70">
        <f t="shared" si="5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54" t="s">
        <v>18</v>
      </c>
      <c r="E96" s="53" t="s">
        <v>87</v>
      </c>
      <c r="F96" s="54" t="s">
        <v>18</v>
      </c>
      <c r="G96" s="53" t="s">
        <v>59</v>
      </c>
      <c r="H96" s="53" t="s">
        <v>32</v>
      </c>
      <c r="I96" s="3" t="s">
        <v>106</v>
      </c>
      <c r="J96" s="132"/>
      <c r="K96" s="53">
        <v>0</v>
      </c>
      <c r="L96" s="53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5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54" t="s">
        <v>18</v>
      </c>
      <c r="E97" s="53" t="s">
        <v>87</v>
      </c>
      <c r="F97" s="54" t="s">
        <v>18</v>
      </c>
      <c r="G97" s="53" t="s">
        <v>59</v>
      </c>
      <c r="H97" s="53" t="s">
        <v>32</v>
      </c>
      <c r="I97" s="3" t="s">
        <v>106</v>
      </c>
      <c r="J97" s="132"/>
      <c r="K97" s="53">
        <v>0</v>
      </c>
      <c r="L97" s="53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5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54" t="s">
        <v>18</v>
      </c>
      <c r="E98" s="53" t="s">
        <v>56</v>
      </c>
      <c r="F98" s="54" t="s">
        <v>18</v>
      </c>
      <c r="G98" s="53" t="s">
        <v>59</v>
      </c>
      <c r="H98" s="53" t="s">
        <v>32</v>
      </c>
      <c r="I98" s="3" t="s">
        <v>106</v>
      </c>
      <c r="J98" s="132"/>
      <c r="K98" s="53">
        <v>0</v>
      </c>
      <c r="L98" s="53">
        <v>0</v>
      </c>
      <c r="M98" s="15" t="s">
        <v>18</v>
      </c>
      <c r="N98" s="53" t="s">
        <v>18</v>
      </c>
      <c r="O98" s="53" t="s">
        <v>18</v>
      </c>
      <c r="P98" s="69">
        <v>10</v>
      </c>
      <c r="Q98" s="70">
        <f t="shared" si="5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54" t="s">
        <v>18</v>
      </c>
      <c r="E99" s="53" t="s">
        <v>56</v>
      </c>
      <c r="F99" s="54" t="s">
        <v>18</v>
      </c>
      <c r="G99" s="53" t="s">
        <v>59</v>
      </c>
      <c r="H99" s="53" t="s">
        <v>32</v>
      </c>
      <c r="I99" s="3" t="s">
        <v>106</v>
      </c>
      <c r="J99" s="132"/>
      <c r="K99" s="53">
        <v>0</v>
      </c>
      <c r="L99" s="53">
        <v>0</v>
      </c>
      <c r="M99" s="15" t="s">
        <v>18</v>
      </c>
      <c r="N99" s="53" t="s">
        <v>18</v>
      </c>
      <c r="O99" s="53" t="s">
        <v>18</v>
      </c>
      <c r="P99" s="69">
        <v>10</v>
      </c>
      <c r="Q99" s="70">
        <f t="shared" si="5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54" t="s">
        <v>18</v>
      </c>
      <c r="E100" s="53" t="s">
        <v>56</v>
      </c>
      <c r="F100" s="54" t="s">
        <v>18</v>
      </c>
      <c r="G100" s="53" t="s">
        <v>59</v>
      </c>
      <c r="H100" s="53" t="s">
        <v>32</v>
      </c>
      <c r="I100" s="3" t="s">
        <v>106</v>
      </c>
      <c r="J100" s="132">
        <v>1</v>
      </c>
      <c r="K100" s="136">
        <v>1</v>
      </c>
      <c r="L100" s="136">
        <v>1</v>
      </c>
      <c r="M100" s="15" t="s">
        <v>18</v>
      </c>
      <c r="N100" s="53" t="s">
        <v>18</v>
      </c>
      <c r="O100" s="53" t="s">
        <v>18</v>
      </c>
      <c r="P100" s="69">
        <v>10</v>
      </c>
      <c r="Q100" s="70">
        <f t="shared" si="5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49</v>
      </c>
      <c r="K101" s="136">
        <v>50</v>
      </c>
      <c r="L101" s="136">
        <v>50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5</v>
      </c>
    </row>
    <row r="102" spans="1:17" ht="75">
      <c r="A102" s="89" t="s">
        <v>210</v>
      </c>
      <c r="B102" s="2" t="s">
        <v>57</v>
      </c>
      <c r="C102" s="2" t="s">
        <v>167</v>
      </c>
      <c r="D102" s="54" t="s">
        <v>18</v>
      </c>
      <c r="E102" s="53" t="s">
        <v>56</v>
      </c>
      <c r="F102" s="54" t="s">
        <v>18</v>
      </c>
      <c r="G102" s="53" t="s">
        <v>59</v>
      </c>
      <c r="H102" s="53" t="s">
        <v>32</v>
      </c>
      <c r="I102" s="3" t="s">
        <v>106</v>
      </c>
      <c r="J102" s="132">
        <f>261-J101-J100</f>
        <v>211</v>
      </c>
      <c r="K102" s="136">
        <v>225</v>
      </c>
      <c r="L102" s="136">
        <v>225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5"/>
        <v>21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54" t="s">
        <v>18</v>
      </c>
      <c r="E103" s="53" t="s">
        <v>87</v>
      </c>
      <c r="F103" s="54" t="s">
        <v>18</v>
      </c>
      <c r="G103" s="53" t="s">
        <v>59</v>
      </c>
      <c r="H103" s="53" t="s">
        <v>32</v>
      </c>
      <c r="I103" s="3" t="s">
        <v>106</v>
      </c>
      <c r="J103" s="132"/>
      <c r="K103" s="53">
        <f t="shared" ref="K103:K107" si="6">J103</f>
        <v>0</v>
      </c>
      <c r="L103" s="53">
        <f t="shared" ref="L103:L107" si="7">J103</f>
        <v>0</v>
      </c>
      <c r="M103" s="15" t="s">
        <v>18</v>
      </c>
      <c r="N103" s="53" t="s">
        <v>18</v>
      </c>
      <c r="O103" s="53" t="s">
        <v>18</v>
      </c>
      <c r="P103" s="69">
        <v>10</v>
      </c>
      <c r="Q103" s="70">
        <f t="shared" si="5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54" t="s">
        <v>18</v>
      </c>
      <c r="E104" s="53" t="s">
        <v>87</v>
      </c>
      <c r="F104" s="54" t="s">
        <v>18</v>
      </c>
      <c r="G104" s="53" t="s">
        <v>59</v>
      </c>
      <c r="H104" s="53" t="s">
        <v>32</v>
      </c>
      <c r="I104" s="3" t="s">
        <v>106</v>
      </c>
      <c r="J104" s="132"/>
      <c r="K104" s="53">
        <f t="shared" si="6"/>
        <v>0</v>
      </c>
      <c r="L104" s="53">
        <f t="shared" si="7"/>
        <v>0</v>
      </c>
      <c r="M104" s="15" t="s">
        <v>18</v>
      </c>
      <c r="N104" s="53" t="s">
        <v>18</v>
      </c>
      <c r="O104" s="53" t="s">
        <v>18</v>
      </c>
      <c r="P104" s="69">
        <v>10</v>
      </c>
      <c r="Q104" s="70">
        <f t="shared" si="5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54" t="s">
        <v>18</v>
      </c>
      <c r="E105" s="53" t="s">
        <v>87</v>
      </c>
      <c r="F105" s="54" t="s">
        <v>18</v>
      </c>
      <c r="G105" s="53" t="s">
        <v>59</v>
      </c>
      <c r="H105" s="53" t="s">
        <v>32</v>
      </c>
      <c r="I105" s="3" t="s">
        <v>106</v>
      </c>
      <c r="J105" s="132"/>
      <c r="K105" s="53">
        <f t="shared" si="6"/>
        <v>0</v>
      </c>
      <c r="L105" s="53">
        <f t="shared" si="7"/>
        <v>0</v>
      </c>
      <c r="M105" s="15" t="s">
        <v>18</v>
      </c>
      <c r="N105" s="53" t="s">
        <v>18</v>
      </c>
      <c r="O105" s="53" t="s">
        <v>18</v>
      </c>
      <c r="P105" s="69">
        <v>10</v>
      </c>
      <c r="Q105" s="70">
        <f t="shared" si="5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54" t="s">
        <v>18</v>
      </c>
      <c r="E106" s="53" t="s">
        <v>87</v>
      </c>
      <c r="F106" s="54" t="s">
        <v>18</v>
      </c>
      <c r="G106" s="53" t="s">
        <v>59</v>
      </c>
      <c r="H106" s="53" t="s">
        <v>32</v>
      </c>
      <c r="I106" s="3" t="s">
        <v>106</v>
      </c>
      <c r="J106" s="132"/>
      <c r="K106" s="53">
        <f t="shared" si="6"/>
        <v>0</v>
      </c>
      <c r="L106" s="53">
        <f t="shared" si="7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5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54" t="s">
        <v>18</v>
      </c>
      <c r="E107" s="53" t="s">
        <v>87</v>
      </c>
      <c r="F107" s="54" t="s">
        <v>18</v>
      </c>
      <c r="G107" s="53" t="s">
        <v>59</v>
      </c>
      <c r="H107" s="53" t="s">
        <v>32</v>
      </c>
      <c r="I107" s="3" t="s">
        <v>106</v>
      </c>
      <c r="J107" s="132"/>
      <c r="K107" s="53">
        <f t="shared" si="6"/>
        <v>0</v>
      </c>
      <c r="L107" s="53">
        <f t="shared" si="7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5"/>
        <v>0</v>
      </c>
    </row>
    <row r="108" spans="1:17">
      <c r="A108" s="19"/>
      <c r="B108" s="2"/>
      <c r="C108" s="2"/>
      <c r="D108" s="54"/>
      <c r="E108" s="53"/>
      <c r="F108" s="54"/>
      <c r="G108" s="53"/>
      <c r="H108" s="53"/>
      <c r="I108" s="3"/>
      <c r="J108" s="132">
        <f>SUM(J88:J107)</f>
        <v>286</v>
      </c>
      <c r="K108" s="85">
        <f t="shared" ref="K108:L108" si="8">SUM(K88:K107)</f>
        <v>276</v>
      </c>
      <c r="L108" s="85">
        <f t="shared" si="8"/>
        <v>276</v>
      </c>
      <c r="M108" s="53"/>
      <c r="N108" s="53"/>
      <c r="O108" s="53"/>
      <c r="P108" s="69">
        <v>10</v>
      </c>
      <c r="Q108" s="70">
        <f t="shared" si="5"/>
        <v>29</v>
      </c>
    </row>
    <row r="109" spans="1:17" ht="21.75" customHeight="1">
      <c r="A109" s="1"/>
      <c r="B109" s="2"/>
      <c r="C109" s="2"/>
      <c r="D109" s="54"/>
      <c r="E109" s="53"/>
      <c r="F109" s="54"/>
      <c r="G109" s="53"/>
      <c r="H109" s="53"/>
      <c r="I109" s="13"/>
      <c r="J109" s="132"/>
      <c r="K109" s="53"/>
      <c r="L109" s="53"/>
      <c r="M109" s="53"/>
      <c r="N109" s="53"/>
      <c r="O109" s="53"/>
      <c r="P109" s="69">
        <v>10</v>
      </c>
      <c r="Q109" s="70">
        <f>J109*0.1</f>
        <v>0</v>
      </c>
    </row>
    <row r="110" spans="1:17">
      <c r="A110" s="55" t="s">
        <v>33</v>
      </c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55"/>
      <c r="M111" s="55"/>
      <c r="N111" s="55"/>
      <c r="O111" s="55"/>
    </row>
    <row r="112" spans="1:17">
      <c r="A112" s="53" t="s">
        <v>35</v>
      </c>
      <c r="B112" s="53" t="s">
        <v>36</v>
      </c>
      <c r="C112" s="53" t="s">
        <v>37</v>
      </c>
      <c r="D112" s="53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55"/>
      <c r="M112" s="55"/>
      <c r="N112" s="55"/>
      <c r="O112" s="55"/>
    </row>
    <row r="113" spans="1:23">
      <c r="A113" s="53">
        <v>1</v>
      </c>
      <c r="B113" s="53">
        <v>2</v>
      </c>
      <c r="C113" s="53">
        <v>3</v>
      </c>
      <c r="D113" s="53">
        <v>4</v>
      </c>
      <c r="E113" s="146">
        <v>5</v>
      </c>
      <c r="F113" s="193"/>
      <c r="G113" s="193"/>
      <c r="H113" s="193"/>
      <c r="I113" s="193"/>
      <c r="J113" s="193"/>
      <c r="K113" s="193"/>
      <c r="L113" s="55"/>
      <c r="M113" s="55"/>
      <c r="N113" s="55"/>
      <c r="O113" s="55"/>
    </row>
    <row r="114" spans="1:23" ht="101.25" customHeight="1">
      <c r="A114" s="53" t="s">
        <v>60</v>
      </c>
      <c r="B114" s="53" t="s">
        <v>61</v>
      </c>
      <c r="C114" s="17">
        <v>42443</v>
      </c>
      <c r="D114" s="53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55"/>
      <c r="M114" s="55"/>
      <c r="N114" s="55"/>
      <c r="O114" s="55"/>
    </row>
    <row r="115" spans="1:23" ht="75.75" customHeight="1">
      <c r="A115" s="53" t="s">
        <v>60</v>
      </c>
      <c r="B115" s="53" t="s">
        <v>61</v>
      </c>
      <c r="C115" s="17">
        <v>43823</v>
      </c>
      <c r="D115" s="53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55"/>
      <c r="M115" s="55"/>
      <c r="N115" s="55"/>
      <c r="O115" s="55"/>
    </row>
    <row r="116" spans="1:23">
      <c r="A116" s="149" t="s">
        <v>39</v>
      </c>
      <c r="B116" s="149"/>
      <c r="C116" s="149"/>
      <c r="D116" s="149"/>
      <c r="E116" s="149"/>
      <c r="F116" s="149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57"/>
      <c r="M117" s="57"/>
      <c r="N117" s="57"/>
      <c r="O117" s="57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57"/>
      <c r="M118" s="57"/>
      <c r="N118" s="57"/>
      <c r="O118" s="57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57"/>
      <c r="M119" s="57"/>
      <c r="N119" s="57"/>
      <c r="O119" s="57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55"/>
      <c r="K120" s="55"/>
      <c r="L120" s="55"/>
      <c r="M120" s="55"/>
      <c r="N120" s="55"/>
      <c r="O120" s="55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.75" customHeight="1">
      <c r="A123" s="208" t="s">
        <v>253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8.5" customHeight="1">
      <c r="A124" s="208" t="s">
        <v>254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9.25" customHeight="1">
      <c r="A125" s="208" t="s">
        <v>255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325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55"/>
      <c r="K127" s="55"/>
      <c r="L127" s="55"/>
      <c r="M127" s="55"/>
      <c r="N127" s="55"/>
      <c r="O127" s="55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56.2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56.2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55"/>
      <c r="N153" s="55"/>
      <c r="O153" s="55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55"/>
      <c r="N154" s="55"/>
      <c r="O154" s="55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55"/>
      <c r="N155" s="55"/>
      <c r="O155" s="55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55"/>
      <c r="N156" s="55"/>
      <c r="O156" s="55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55"/>
      <c r="N157" s="55"/>
      <c r="O157" s="55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55"/>
      <c r="N158" s="55"/>
      <c r="O158" s="55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55"/>
      <c r="N159" s="55"/>
      <c r="O159" s="55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53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55"/>
      <c r="N164" s="55"/>
      <c r="O164" s="55"/>
    </row>
    <row r="165" spans="1:15">
      <c r="A165" s="53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55"/>
      <c r="N165" s="55"/>
      <c r="O165" s="55"/>
    </row>
    <row r="166" spans="1:15" ht="40.5" customHeight="1">
      <c r="A166" s="53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55"/>
      <c r="N166" s="55"/>
      <c r="O166" s="55"/>
    </row>
    <row r="167" spans="1:15" ht="42.75" customHeight="1">
      <c r="A167" s="53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55"/>
      <c r="N167" s="55"/>
      <c r="O167" s="55"/>
    </row>
    <row r="168" spans="1:15" ht="42" customHeight="1">
      <c r="A168" s="53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55"/>
      <c r="N168" s="55"/>
      <c r="O168" s="55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idden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F136:F137"/>
    <mergeCell ref="G136:G137"/>
    <mergeCell ref="H136:I136"/>
    <mergeCell ref="J136:J137"/>
    <mergeCell ref="K136:K137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71:O171"/>
    <mergeCell ref="A172:O172"/>
    <mergeCell ref="A173:O173"/>
    <mergeCell ref="A174:O174"/>
    <mergeCell ref="A175:O175"/>
    <mergeCell ref="B167:D167"/>
    <mergeCell ref="E167:L167"/>
    <mergeCell ref="B168:D168"/>
    <mergeCell ref="E168:L168"/>
    <mergeCell ref="A169:O169"/>
    <mergeCell ref="A170:O170"/>
    <mergeCell ref="B164:D164"/>
    <mergeCell ref="E164:L164"/>
    <mergeCell ref="B165:D165"/>
    <mergeCell ref="E165:L165"/>
    <mergeCell ref="B166:D166"/>
    <mergeCell ref="E166:L166"/>
    <mergeCell ref="A158:L158"/>
    <mergeCell ref="A159:L159"/>
    <mergeCell ref="A160:O160"/>
    <mergeCell ref="A161:O161"/>
    <mergeCell ref="A162:O162"/>
    <mergeCell ref="A163:O163"/>
    <mergeCell ref="A152:O152"/>
    <mergeCell ref="A153:L153"/>
    <mergeCell ref="A154:L154"/>
    <mergeCell ref="A155:L155"/>
    <mergeCell ref="A156:L156"/>
    <mergeCell ref="A157:L157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A116:F116"/>
    <mergeCell ref="A117:K117"/>
    <mergeCell ref="A118:K118"/>
    <mergeCell ref="A119:K119"/>
    <mergeCell ref="A120:I120"/>
    <mergeCell ref="Q85:Q86"/>
    <mergeCell ref="A111:K111"/>
    <mergeCell ref="E112:K112"/>
    <mergeCell ref="E113:K113"/>
    <mergeCell ref="E114:K114"/>
    <mergeCell ref="E115:K115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82:O82"/>
    <mergeCell ref="A83:J83"/>
    <mergeCell ref="A84:A86"/>
    <mergeCell ref="B84:D85"/>
    <mergeCell ref="E84:F85"/>
    <mergeCell ref="G84:I84"/>
    <mergeCell ref="J84:L84"/>
    <mergeCell ref="M84:O84"/>
    <mergeCell ref="L77:L78"/>
    <mergeCell ref="M77:M78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G76:I76"/>
    <mergeCell ref="J76:L76"/>
    <mergeCell ref="M76:N76"/>
    <mergeCell ref="G77:G78"/>
    <mergeCell ref="H77:I77"/>
    <mergeCell ref="J77:J78"/>
    <mergeCell ref="K77:K78"/>
    <mergeCell ref="M71:M73"/>
    <mergeCell ref="N71:N73"/>
    <mergeCell ref="A72:L72"/>
    <mergeCell ref="A73:L73"/>
    <mergeCell ref="A74:L74"/>
    <mergeCell ref="A75:J75"/>
    <mergeCell ref="A71:L71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AE180"/>
  <sheetViews>
    <sheetView tabSelected="1" topLeftCell="A84" zoomScaleSheetLayoutView="80" workbookViewId="0">
      <selection activeCell="F99" sqref="F99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8.710937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481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132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33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21</v>
      </c>
      <c r="K43" s="84">
        <v>43</v>
      </c>
      <c r="L43" s="84">
        <v>43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2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115</v>
      </c>
      <c r="K48" s="116">
        <v>155</v>
      </c>
      <c r="L48" s="116">
        <v>155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12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136</v>
      </c>
      <c r="K52" s="72">
        <f t="shared" ref="K52:L52" si="3">SUM(K43:K51)</f>
        <v>198</v>
      </c>
      <c r="L52" s="72">
        <f t="shared" si="3"/>
        <v>198</v>
      </c>
      <c r="M52" s="72"/>
      <c r="N52" s="72"/>
      <c r="O52" s="72"/>
      <c r="P52" s="71">
        <v>10</v>
      </c>
      <c r="Q52" s="74">
        <f t="shared" si="0"/>
        <v>14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.75" customHeight="1">
      <c r="A66" s="208" t="s">
        <v>367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9.25" customHeight="1">
      <c r="A67" s="208" t="s">
        <v>368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4" customHeight="1">
      <c r="A68" s="208" t="s">
        <v>368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369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8</v>
      </c>
      <c r="K91" s="116">
        <v>3</v>
      </c>
      <c r="L91" s="116">
        <v>3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21-J91</f>
        <v>13</v>
      </c>
      <c r="K92" s="38">
        <v>40</v>
      </c>
      <c r="L92" s="38">
        <v>40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1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>
        <v>1</v>
      </c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18</v>
      </c>
      <c r="K101" s="116">
        <v>26</v>
      </c>
      <c r="L101" s="116">
        <v>26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2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115-J101-J98</f>
        <v>96</v>
      </c>
      <c r="K102" s="41">
        <v>129</v>
      </c>
      <c r="L102" s="41">
        <v>129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10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136</v>
      </c>
      <c r="K109" s="15">
        <f>SUM(K88:K108)</f>
        <v>198</v>
      </c>
      <c r="L109" s="15">
        <f>SUM(L88:L108)</f>
        <v>198</v>
      </c>
      <c r="M109" s="9"/>
      <c r="N109" s="9"/>
      <c r="O109" s="9"/>
      <c r="P109" s="69">
        <v>10</v>
      </c>
      <c r="Q109" s="70">
        <f>J109*0.1</f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.75" customHeight="1">
      <c r="A123" s="208" t="s">
        <v>367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9.25" customHeight="1">
      <c r="A124" s="208" t="s">
        <v>368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4" customHeight="1">
      <c r="A125" s="208" t="s">
        <v>368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369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56.2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56.2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/>
  <dimension ref="A1:AE180"/>
  <sheetViews>
    <sheetView tabSelected="1" topLeftCell="A82" zoomScaleSheetLayoutView="80" workbookViewId="0">
      <selection activeCell="F99" sqref="F9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514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133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23</v>
      </c>
      <c r="K43" s="84">
        <v>21</v>
      </c>
      <c r="L43" s="84">
        <v>21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2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128</v>
      </c>
      <c r="K48" s="116">
        <v>122</v>
      </c>
      <c r="L48" s="116">
        <v>122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13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151</v>
      </c>
      <c r="K52" s="72">
        <f t="shared" ref="K52:L52" si="3">SUM(K43:K51)</f>
        <v>143</v>
      </c>
      <c r="L52" s="72">
        <f t="shared" si="3"/>
        <v>143</v>
      </c>
      <c r="M52" s="72"/>
      <c r="N52" s="72"/>
      <c r="O52" s="72"/>
      <c r="P52" s="71">
        <v>10</v>
      </c>
      <c r="Q52" s="74">
        <f t="shared" si="0"/>
        <v>15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.75" customHeight="1">
      <c r="A66" s="208" t="s">
        <v>370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2.25" customHeight="1">
      <c r="A67" s="208" t="s">
        <v>370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3" customHeight="1">
      <c r="A68" s="208" t="s">
        <v>370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371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</v>
      </c>
      <c r="K91" s="116">
        <v>3</v>
      </c>
      <c r="L91" s="116">
        <v>3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23-J91</f>
        <v>22</v>
      </c>
      <c r="K92" s="38">
        <v>18</v>
      </c>
      <c r="L92" s="38">
        <v>18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</v>
      </c>
      <c r="K100" s="41">
        <v>1</v>
      </c>
      <c r="L100" s="41">
        <v>1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18</v>
      </c>
      <c r="K101" s="116">
        <v>17</v>
      </c>
      <c r="L101" s="116">
        <v>17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2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128-J101-J100</f>
        <v>109</v>
      </c>
      <c r="K102" s="41">
        <v>104</v>
      </c>
      <c r="L102" s="41">
        <v>104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11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151</v>
      </c>
      <c r="K109" s="15">
        <f>SUM(K88:K108)</f>
        <v>143</v>
      </c>
      <c r="L109" s="15">
        <f>SUM(L88:L108)</f>
        <v>143</v>
      </c>
      <c r="M109" s="9"/>
      <c r="N109" s="9"/>
      <c r="O109" s="9"/>
      <c r="P109" s="69">
        <v>10</v>
      </c>
      <c r="Q109" s="70">
        <f>J109*0.1</f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.75" customHeight="1">
      <c r="A123" s="208" t="s">
        <v>370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2.25" customHeight="1">
      <c r="A124" s="208" t="s">
        <v>370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3" customHeight="1">
      <c r="A125" s="208" t="s">
        <v>370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371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/>
  <dimension ref="A1:AE180"/>
  <sheetViews>
    <sheetView tabSelected="1" topLeftCell="A85" zoomScaleSheetLayoutView="80" workbookViewId="0">
      <selection activeCell="F99" sqref="F99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515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134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193.5" customHeight="1">
      <c r="A36" s="184"/>
      <c r="B36" s="186"/>
      <c r="C36" s="219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32</v>
      </c>
      <c r="K43" s="84">
        <v>26</v>
      </c>
      <c r="L43" s="84">
        <v>26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73</v>
      </c>
      <c r="K47" s="84">
        <v>73</v>
      </c>
      <c r="L47" s="84">
        <v>73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7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283-J47</f>
        <v>210</v>
      </c>
      <c r="K48" s="116">
        <v>214</v>
      </c>
      <c r="L48" s="116">
        <v>214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21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315</v>
      </c>
      <c r="K52" s="72">
        <f t="shared" ref="K52:L52" si="3">SUM(K43:K51)</f>
        <v>313</v>
      </c>
      <c r="L52" s="72">
        <f t="shared" si="3"/>
        <v>313</v>
      </c>
      <c r="M52" s="72"/>
      <c r="N52" s="72"/>
      <c r="O52" s="72"/>
      <c r="P52" s="71">
        <v>10</v>
      </c>
      <c r="Q52" s="74">
        <f t="shared" si="0"/>
        <v>32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74.25" customHeight="1">
      <c r="A66" s="208" t="s">
        <v>372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4" customHeight="1">
      <c r="A67" s="208" t="s">
        <v>373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9.25" customHeight="1">
      <c r="A68" s="208" t="s">
        <v>374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7" customHeight="1">
      <c r="A69" s="208" t="s">
        <v>375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5</v>
      </c>
      <c r="K91" s="116">
        <v>6</v>
      </c>
      <c r="L91" s="116">
        <v>6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32-J91</f>
        <v>27</v>
      </c>
      <c r="K92" s="38">
        <v>20</v>
      </c>
      <c r="L92" s="38">
        <v>20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4</v>
      </c>
      <c r="K100" s="41">
        <v>6</v>
      </c>
      <c r="L100" s="41">
        <v>6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38</v>
      </c>
      <c r="K101" s="116">
        <v>53</v>
      </c>
      <c r="L101" s="116">
        <v>53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4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283-J101-J100-J99</f>
        <v>240</v>
      </c>
      <c r="K102" s="41">
        <v>228</v>
      </c>
      <c r="L102" s="41">
        <v>228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24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315</v>
      </c>
      <c r="K109" s="15">
        <f>SUM(K88:K108)</f>
        <v>313</v>
      </c>
      <c r="L109" s="15">
        <f>SUM(L88:L108)</f>
        <v>313</v>
      </c>
      <c r="M109" s="9"/>
      <c r="N109" s="9"/>
      <c r="O109" s="9"/>
      <c r="P109" s="69">
        <v>10</v>
      </c>
      <c r="Q109" s="70">
        <f>J109*0.1</f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74.25" customHeight="1">
      <c r="A123" s="208" t="s">
        <v>372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4" customHeight="1">
      <c r="A124" s="208" t="s">
        <v>373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9.25" customHeight="1">
      <c r="A125" s="208" t="s">
        <v>374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7" customHeight="1">
      <c r="A126" s="208" t="s">
        <v>375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9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35433070866141736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/>
  <dimension ref="A1:AE180"/>
  <sheetViews>
    <sheetView tabSelected="1" topLeftCell="A17" zoomScaleSheetLayoutView="80" workbookViewId="0">
      <selection activeCell="F99" sqref="F9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516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156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27"/>
      <c r="L22" s="27"/>
      <c r="M22" s="27"/>
      <c r="N22" s="27"/>
      <c r="O22" s="2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27"/>
      <c r="L23" s="27"/>
      <c r="M23" s="27"/>
      <c r="N23" s="27"/>
      <c r="O23" s="2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27"/>
      <c r="L24" s="27"/>
      <c r="M24" s="27"/>
      <c r="N24" s="27"/>
      <c r="O24" s="2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2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167"/>
      <c r="N28" s="147"/>
      <c r="O28" s="2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27"/>
      <c r="N29" s="8"/>
      <c r="O29" s="2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27"/>
      <c r="L30" s="27"/>
      <c r="M30" s="27"/>
      <c r="N30" s="8"/>
      <c r="O30" s="2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2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27"/>
    </row>
    <row r="33" spans="1:17" ht="131.25">
      <c r="A33" s="150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150"/>
      <c r="H33" s="25" t="s">
        <v>15</v>
      </c>
      <c r="I33" s="25" t="s">
        <v>16</v>
      </c>
      <c r="J33" s="146"/>
      <c r="K33" s="146"/>
      <c r="L33" s="150"/>
      <c r="M33" s="147"/>
      <c r="N33" s="146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51">
        <v>13</v>
      </c>
      <c r="N34" s="51">
        <v>14</v>
      </c>
      <c r="O34" s="2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25" t="s">
        <v>96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51">
        <v>10</v>
      </c>
      <c r="N35" s="74">
        <v>10</v>
      </c>
      <c r="O35" s="27"/>
    </row>
    <row r="36" spans="1:17" ht="252">
      <c r="A36" s="236"/>
      <c r="B36" s="186"/>
      <c r="C36" s="186"/>
      <c r="D36" s="219"/>
      <c r="E36" s="186"/>
      <c r="F36" s="186"/>
      <c r="G36" s="10" t="s">
        <v>103</v>
      </c>
      <c r="H36" s="25" t="s">
        <v>96</v>
      </c>
      <c r="I36" s="25">
        <v>744</v>
      </c>
      <c r="J36" s="25">
        <v>100</v>
      </c>
      <c r="K36" s="37">
        <f>J36</f>
        <v>100</v>
      </c>
      <c r="L36" s="26">
        <f>J36</f>
        <v>100</v>
      </c>
      <c r="M36" s="51">
        <v>10</v>
      </c>
      <c r="N36" s="51">
        <v>10</v>
      </c>
      <c r="O36" s="2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27"/>
      <c r="L38" s="27"/>
      <c r="M38" s="27"/>
      <c r="N38" s="27"/>
      <c r="O38" s="2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25" t="s">
        <v>25</v>
      </c>
      <c r="C41" s="132" t="s">
        <v>26</v>
      </c>
      <c r="D41" s="25" t="s">
        <v>27</v>
      </c>
      <c r="E41" s="25" t="s">
        <v>28</v>
      </c>
      <c r="F41" s="43" t="s">
        <v>168</v>
      </c>
      <c r="G41" s="150"/>
      <c r="H41" s="25" t="s">
        <v>29</v>
      </c>
      <c r="I41" s="25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69">
        <v>16</v>
      </c>
      <c r="Q42" s="69">
        <v>17</v>
      </c>
    </row>
    <row r="43" spans="1:17" s="102" customFormat="1" ht="96.75" customHeight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16</v>
      </c>
      <c r="K43" s="84"/>
      <c r="L43" s="84"/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2</v>
      </c>
    </row>
    <row r="44" spans="1:17" ht="132.75" customHeight="1">
      <c r="A44" s="87" t="s">
        <v>220</v>
      </c>
      <c r="B44" s="78" t="s">
        <v>188</v>
      </c>
      <c r="C44" s="35" t="s">
        <v>19</v>
      </c>
      <c r="D44" s="2" t="s">
        <v>163</v>
      </c>
      <c r="E44" s="26" t="s">
        <v>30</v>
      </c>
      <c r="F44" s="43" t="s">
        <v>56</v>
      </c>
      <c r="G44" s="25" t="s">
        <v>31</v>
      </c>
      <c r="H44" s="25" t="s">
        <v>32</v>
      </c>
      <c r="I44" s="3" t="s">
        <v>106</v>
      </c>
      <c r="J44" s="132"/>
      <c r="K44" s="72">
        <v>15</v>
      </c>
      <c r="L44" s="72">
        <v>15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26" t="s">
        <v>30</v>
      </c>
      <c r="F45" s="43" t="s">
        <v>87</v>
      </c>
      <c r="G45" s="25" t="s">
        <v>31</v>
      </c>
      <c r="H45" s="25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65</v>
      </c>
      <c r="K47" s="84">
        <v>53</v>
      </c>
      <c r="L47" s="84">
        <v>53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7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93-J47</f>
        <v>28</v>
      </c>
      <c r="K48" s="116">
        <v>34</v>
      </c>
      <c r="L48" s="116">
        <v>34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3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26"/>
      <c r="C52" s="25"/>
      <c r="D52" s="25"/>
      <c r="E52" s="26"/>
      <c r="F52" s="26"/>
      <c r="G52" s="25"/>
      <c r="H52" s="25"/>
      <c r="I52" s="13"/>
      <c r="J52" s="72">
        <f>SUM(J43:J51)</f>
        <v>109</v>
      </c>
      <c r="K52" s="72">
        <f t="shared" ref="K52:L52" si="3">SUM(K43:K51)</f>
        <v>102</v>
      </c>
      <c r="L52" s="72">
        <f t="shared" si="3"/>
        <v>102</v>
      </c>
      <c r="M52" s="72"/>
      <c r="N52" s="72"/>
      <c r="O52" s="72"/>
      <c r="P52" s="71">
        <v>10</v>
      </c>
      <c r="Q52" s="74">
        <f t="shared" si="0"/>
        <v>11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146">
        <v>5</v>
      </c>
      <c r="F57" s="193"/>
      <c r="G57" s="193"/>
      <c r="H57" s="193"/>
      <c r="I57" s="193"/>
      <c r="J57" s="193"/>
      <c r="K57" s="193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27"/>
      <c r="M58" s="27"/>
      <c r="N58" s="27"/>
      <c r="O58" s="27"/>
    </row>
    <row r="59" spans="1:17">
      <c r="A59" s="149" t="s">
        <v>39</v>
      </c>
      <c r="B59" s="149"/>
      <c r="C59" s="149"/>
      <c r="D59" s="149"/>
      <c r="E59" s="149"/>
      <c r="F59" s="149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29"/>
      <c r="M60" s="29"/>
      <c r="N60" s="29"/>
      <c r="O60" s="29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29"/>
      <c r="M61" s="29"/>
      <c r="N61" s="29"/>
      <c r="O61" s="29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29"/>
      <c r="M62" s="29"/>
      <c r="N62" s="29"/>
      <c r="O62" s="29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27"/>
      <c r="K63" s="27"/>
      <c r="L63" s="27"/>
      <c r="M63" s="27"/>
      <c r="N63" s="27"/>
      <c r="O63" s="2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74.25" customHeight="1">
      <c r="A66" s="208" t="s">
        <v>376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5.5" customHeight="1">
      <c r="A67" s="208" t="s">
        <v>378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4.75" customHeight="1">
      <c r="A68" s="208" t="s">
        <v>377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379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2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2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2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27"/>
      <c r="N74" s="8"/>
      <c r="O74" s="2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27"/>
      <c r="L75" s="27"/>
      <c r="M75" s="27"/>
      <c r="N75" s="8"/>
      <c r="O75" s="2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2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27"/>
    </row>
    <row r="78" spans="1:15" ht="56.25">
      <c r="A78" s="150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150"/>
      <c r="H78" s="25" t="s">
        <v>15</v>
      </c>
      <c r="I78" s="25" t="s">
        <v>16</v>
      </c>
      <c r="J78" s="146"/>
      <c r="K78" s="146"/>
      <c r="L78" s="150"/>
      <c r="M78" s="147"/>
      <c r="N78" s="146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51">
        <v>13</v>
      </c>
      <c r="N79" s="51">
        <v>14</v>
      </c>
      <c r="O79" s="2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25" t="s">
        <v>96</v>
      </c>
      <c r="I80" s="25">
        <v>744</v>
      </c>
      <c r="J80" s="25">
        <v>95</v>
      </c>
      <c r="K80" s="42">
        <v>95</v>
      </c>
      <c r="L80" s="42">
        <v>95</v>
      </c>
      <c r="M80" s="51">
        <v>10</v>
      </c>
      <c r="N80" s="74">
        <v>10</v>
      </c>
      <c r="O80" s="2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25" t="s">
        <v>96</v>
      </c>
      <c r="I81" s="25">
        <v>744</v>
      </c>
      <c r="J81" s="25">
        <v>100</v>
      </c>
      <c r="K81" s="42">
        <v>100</v>
      </c>
      <c r="L81" s="42">
        <v>100</v>
      </c>
      <c r="M81" s="51">
        <v>10</v>
      </c>
      <c r="N81" s="51">
        <v>10</v>
      </c>
      <c r="O81" s="2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27"/>
      <c r="L83" s="27"/>
      <c r="M83" s="27"/>
      <c r="N83" s="27"/>
      <c r="O83" s="2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150"/>
      <c r="H86" s="25" t="s">
        <v>29</v>
      </c>
      <c r="I86" s="25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132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106</v>
      </c>
      <c r="J88" s="132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25" t="s">
        <v>56</v>
      </c>
      <c r="F89" s="26" t="s">
        <v>18</v>
      </c>
      <c r="G89" s="25" t="s">
        <v>59</v>
      </c>
      <c r="H89" s="25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25" t="s">
        <v>18</v>
      </c>
      <c r="O90" s="25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6</v>
      </c>
      <c r="K91" s="116">
        <v>4</v>
      </c>
      <c r="L91" s="116">
        <v>4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25" t="s">
        <v>56</v>
      </c>
      <c r="F92" s="115" t="s">
        <v>444</v>
      </c>
      <c r="G92" s="25" t="s">
        <v>59</v>
      </c>
      <c r="H92" s="25" t="s">
        <v>32</v>
      </c>
      <c r="I92" s="3" t="s">
        <v>106</v>
      </c>
      <c r="J92" s="132">
        <f>16-J91</f>
        <v>10</v>
      </c>
      <c r="K92" s="38">
        <v>11</v>
      </c>
      <c r="L92" s="38">
        <v>11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1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25" t="s">
        <v>87</v>
      </c>
      <c r="F93" s="26" t="s">
        <v>18</v>
      </c>
      <c r="G93" s="25" t="s">
        <v>59</v>
      </c>
      <c r="H93" s="25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25" t="s">
        <v>18</v>
      </c>
      <c r="O93" s="25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25" t="s">
        <v>87</v>
      </c>
      <c r="F94" s="26" t="s">
        <v>18</v>
      </c>
      <c r="G94" s="25" t="s">
        <v>59</v>
      </c>
      <c r="H94" s="25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25" t="s">
        <v>18</v>
      </c>
      <c r="O94" s="25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25" t="s">
        <v>87</v>
      </c>
      <c r="F95" s="26" t="s">
        <v>18</v>
      </c>
      <c r="G95" s="25" t="s">
        <v>59</v>
      </c>
      <c r="H95" s="25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25" t="s">
        <v>18</v>
      </c>
      <c r="O95" s="25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25" t="s">
        <v>87</v>
      </c>
      <c r="F96" s="26" t="s">
        <v>18</v>
      </c>
      <c r="G96" s="25" t="s">
        <v>59</v>
      </c>
      <c r="H96" s="25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25" t="s">
        <v>87</v>
      </c>
      <c r="F97" s="26" t="s">
        <v>18</v>
      </c>
      <c r="G97" s="25" t="s">
        <v>59</v>
      </c>
      <c r="H97" s="25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4</v>
      </c>
      <c r="K100" s="41">
        <v>3</v>
      </c>
      <c r="L100" s="41">
        <v>3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66</v>
      </c>
      <c r="K101" s="116">
        <v>16</v>
      </c>
      <c r="L101" s="116">
        <v>16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7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93-J101-J100-J99</f>
        <v>22</v>
      </c>
      <c r="K102" s="41">
        <v>67</v>
      </c>
      <c r="L102" s="41">
        <v>67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2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109</v>
      </c>
      <c r="K109" s="15">
        <f>SUM(K88:K108)</f>
        <v>102</v>
      </c>
      <c r="L109" s="15">
        <f>SUM(L88:L108)</f>
        <v>102</v>
      </c>
      <c r="M109" s="25"/>
      <c r="N109" s="25"/>
      <c r="O109" s="25"/>
      <c r="P109" s="69">
        <v>10</v>
      </c>
      <c r="Q109" s="70">
        <f>J109*0.1</f>
        <v>11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146">
        <v>5</v>
      </c>
      <c r="F113" s="193"/>
      <c r="G113" s="193"/>
      <c r="H113" s="193"/>
      <c r="I113" s="193"/>
      <c r="J113" s="193"/>
      <c r="K113" s="193"/>
      <c r="L113" s="27"/>
      <c r="M113" s="27"/>
      <c r="N113" s="27"/>
      <c r="O113" s="27"/>
    </row>
    <row r="114" spans="1:23" ht="101.25" customHeight="1">
      <c r="A114" s="25" t="s">
        <v>60</v>
      </c>
      <c r="B114" s="25" t="s">
        <v>61</v>
      </c>
      <c r="C114" s="17">
        <v>42443</v>
      </c>
      <c r="D114" s="25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43823</v>
      </c>
      <c r="D115" s="25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7"/>
      <c r="M115" s="27"/>
      <c r="N115" s="27"/>
      <c r="O115" s="27"/>
    </row>
    <row r="116" spans="1:23">
      <c r="A116" s="149" t="s">
        <v>39</v>
      </c>
      <c r="B116" s="149"/>
      <c r="C116" s="149"/>
      <c r="D116" s="149"/>
      <c r="E116" s="149"/>
      <c r="F116" s="149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29"/>
      <c r="M117" s="29"/>
      <c r="N117" s="29"/>
      <c r="O117" s="29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29"/>
      <c r="M118" s="29"/>
      <c r="N118" s="29"/>
      <c r="O118" s="29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29"/>
      <c r="M119" s="29"/>
      <c r="N119" s="29"/>
      <c r="O119" s="29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27"/>
      <c r="K120" s="27"/>
      <c r="L120" s="27"/>
      <c r="M120" s="27"/>
      <c r="N120" s="27"/>
      <c r="O120" s="27"/>
    </row>
    <row r="121" spans="1:23" ht="37.5">
      <c r="A121" s="25" t="s">
        <v>44</v>
      </c>
      <c r="B121" s="146" t="s">
        <v>45</v>
      </c>
      <c r="C121" s="193"/>
      <c r="D121" s="193"/>
      <c r="E121" s="147" t="s">
        <v>46</v>
      </c>
      <c r="F121" s="147"/>
      <c r="G121" s="147"/>
      <c r="H121" s="147"/>
      <c r="I121" s="147"/>
      <c r="J121" s="27"/>
      <c r="K121" s="27"/>
      <c r="L121" s="27"/>
      <c r="M121" s="27"/>
      <c r="N121" s="27"/>
      <c r="O121" s="27"/>
    </row>
    <row r="122" spans="1:23">
      <c r="A122" s="25">
        <v>1</v>
      </c>
      <c r="B122" s="146">
        <v>2</v>
      </c>
      <c r="C122" s="193"/>
      <c r="D122" s="193"/>
      <c r="E122" s="147">
        <v>3</v>
      </c>
      <c r="F122" s="147"/>
      <c r="G122" s="147"/>
      <c r="H122" s="147"/>
      <c r="I122" s="147"/>
      <c r="J122" s="27"/>
      <c r="K122" s="27"/>
      <c r="L122" s="27"/>
      <c r="M122" s="27"/>
      <c r="N122" s="27"/>
      <c r="O122" s="27"/>
    </row>
    <row r="123" spans="1:23" ht="22.5" customHeight="1">
      <c r="A123" s="185" t="s">
        <v>155</v>
      </c>
      <c r="B123" s="146" t="s">
        <v>47</v>
      </c>
      <c r="C123" s="193"/>
      <c r="D123" s="193"/>
      <c r="E123" s="146" t="s">
        <v>48</v>
      </c>
      <c r="F123" s="146"/>
      <c r="G123" s="146"/>
      <c r="H123" s="146"/>
      <c r="I123" s="146"/>
      <c r="J123" s="27"/>
      <c r="K123" s="27"/>
      <c r="L123" s="27"/>
      <c r="M123" s="27"/>
      <c r="N123" s="27"/>
      <c r="O123" s="27"/>
    </row>
    <row r="124" spans="1:23" ht="33" customHeight="1">
      <c r="A124" s="237"/>
      <c r="B124" s="146" t="s">
        <v>49</v>
      </c>
      <c r="C124" s="147"/>
      <c r="D124" s="147"/>
      <c r="E124" s="146" t="s">
        <v>50</v>
      </c>
      <c r="F124" s="146"/>
      <c r="G124" s="146"/>
      <c r="H124" s="146"/>
      <c r="I124" s="146"/>
      <c r="J124" s="27"/>
      <c r="K124" s="27"/>
      <c r="L124" s="27"/>
      <c r="M124" s="27"/>
      <c r="N124" s="27"/>
      <c r="O124" s="27"/>
    </row>
    <row r="125" spans="1:23" ht="38.25" customHeight="1">
      <c r="A125" s="238" t="s">
        <v>157</v>
      </c>
      <c r="B125" s="146" t="s">
        <v>51</v>
      </c>
      <c r="C125" s="193"/>
      <c r="D125" s="193"/>
      <c r="E125" s="147" t="s">
        <v>180</v>
      </c>
      <c r="F125" s="147"/>
      <c r="G125" s="147"/>
      <c r="H125" s="147"/>
      <c r="I125" s="147"/>
      <c r="J125" s="27"/>
      <c r="K125" s="27"/>
      <c r="L125" s="27"/>
      <c r="M125" s="27"/>
      <c r="N125" s="27"/>
      <c r="O125" s="27"/>
    </row>
    <row r="126" spans="1:23">
      <c r="A126" s="239"/>
      <c r="B126" s="146" t="s">
        <v>52</v>
      </c>
      <c r="C126" s="147"/>
      <c r="D126" s="147"/>
      <c r="E126" s="147" t="s">
        <v>48</v>
      </c>
      <c r="F126" s="147"/>
      <c r="G126" s="147"/>
      <c r="H126" s="147"/>
      <c r="I126" s="147"/>
      <c r="J126" s="27"/>
      <c r="K126" s="27"/>
      <c r="L126" s="27"/>
      <c r="M126" s="27"/>
      <c r="N126" s="27"/>
      <c r="O126" s="2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7"/>
      <c r="N153" s="27"/>
      <c r="O153" s="2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7"/>
      <c r="N154" s="27"/>
      <c r="O154" s="2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7"/>
      <c r="N155" s="27"/>
      <c r="O155" s="2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7"/>
      <c r="N156" s="27"/>
      <c r="O156" s="2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7"/>
      <c r="N157" s="27"/>
      <c r="O157" s="2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7"/>
      <c r="N158" s="27"/>
      <c r="O158" s="2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7"/>
      <c r="N159" s="27"/>
      <c r="O159" s="2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25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27"/>
      <c r="N164" s="27"/>
      <c r="O164" s="27"/>
    </row>
    <row r="165" spans="1:15">
      <c r="A165" s="25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27"/>
      <c r="N165" s="27"/>
      <c r="O165" s="27"/>
    </row>
    <row r="166" spans="1:15" ht="40.5" customHeight="1">
      <c r="A166" s="25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27"/>
      <c r="N166" s="27"/>
      <c r="O166" s="27"/>
    </row>
    <row r="167" spans="1:15" ht="42.75" customHeight="1">
      <c r="A167" s="25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27"/>
      <c r="N167" s="27"/>
      <c r="O167" s="27"/>
    </row>
    <row r="168" spans="1:15" ht="42" customHeight="1">
      <c r="A168" s="25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27"/>
      <c r="N168" s="27"/>
      <c r="O168" s="2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3">
    <mergeCell ref="M130:M133"/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  <mergeCell ref="G136:G137"/>
    <mergeCell ref="H136:I136"/>
    <mergeCell ref="J136:J137"/>
    <mergeCell ref="K136:K137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A69:D69"/>
    <mergeCell ref="E69:G69"/>
    <mergeCell ref="H69:L69"/>
    <mergeCell ref="A128:O128"/>
    <mergeCell ref="A130:L130"/>
    <mergeCell ref="N130:N132"/>
    <mergeCell ref="A131:L131"/>
    <mergeCell ref="A125:A126"/>
    <mergeCell ref="B125:D125"/>
    <mergeCell ref="E125:I125"/>
    <mergeCell ref="B126:D126"/>
    <mergeCell ref="E126:I126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E180"/>
  <sheetViews>
    <sheetView tabSelected="1" topLeftCell="A85" zoomScaleSheetLayoutView="80" workbookViewId="0">
      <selection activeCell="F99" sqref="F99"/>
    </sheetView>
  </sheetViews>
  <sheetFormatPr defaultRowHeight="18.75"/>
  <cols>
    <col min="1" max="1" width="30.28515625" style="4" customWidth="1"/>
    <col min="2" max="2" width="27.710937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517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135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93.7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28</v>
      </c>
      <c r="K43" s="84">
        <v>30</v>
      </c>
      <c r="L43" s="84">
        <v>30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31.25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18</v>
      </c>
      <c r="K47" s="84">
        <v>16</v>
      </c>
      <c r="L47" s="84">
        <v>16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2</v>
      </c>
    </row>
    <row r="48" spans="1:17" ht="93.7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144-J47</f>
        <v>126</v>
      </c>
      <c r="K48" s="116">
        <v>125</v>
      </c>
      <c r="L48" s="116">
        <v>125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13</v>
      </c>
    </row>
    <row r="49" spans="1:17" ht="131.25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172</v>
      </c>
      <c r="K52" s="72">
        <f t="shared" ref="K52:L52" si="3">SUM(K43:K51)</f>
        <v>171</v>
      </c>
      <c r="L52" s="72">
        <f t="shared" si="3"/>
        <v>171</v>
      </c>
      <c r="M52" s="72"/>
      <c r="N52" s="72"/>
      <c r="O52" s="72"/>
      <c r="P52" s="71">
        <v>10</v>
      </c>
      <c r="Q52" s="74">
        <f t="shared" si="0"/>
        <v>17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3" customHeight="1">
      <c r="A66" s="208" t="s">
        <v>380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7" customHeight="1">
      <c r="A67" s="208" t="s">
        <v>381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4.5" customHeight="1">
      <c r="A68" s="208" t="s">
        <v>380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382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37.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9.5" hidden="1" customHeight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>J89</f>
        <v>0</v>
      </c>
      <c r="L89" s="38">
        <f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>J90</f>
        <v>0</v>
      </c>
      <c r="L90" s="38">
        <f>J90</f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4</v>
      </c>
      <c r="K91" s="116">
        <v>3</v>
      </c>
      <c r="L91" s="116">
        <v>3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56.2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28-J91</f>
        <v>24</v>
      </c>
      <c r="K92" s="38">
        <v>27</v>
      </c>
      <c r="L92" s="38">
        <v>27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5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5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5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5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5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5"/>
        <v>0</v>
      </c>
    </row>
    <row r="98" spans="1:17" ht="37.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5"/>
        <v>0</v>
      </c>
    </row>
    <row r="99" spans="1:17" ht="56.2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5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2</v>
      </c>
      <c r="K100" s="41">
        <v>2</v>
      </c>
      <c r="L100" s="41">
        <v>2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5"/>
        <v>0</v>
      </c>
    </row>
    <row r="101" spans="1:17" ht="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33</v>
      </c>
      <c r="K101" s="116">
        <v>31</v>
      </c>
      <c r="L101" s="116">
        <v>31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3</v>
      </c>
    </row>
    <row r="102" spans="1:17" ht="56.2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144-J99-J100-J101</f>
        <v>108</v>
      </c>
      <c r="K102" s="41">
        <v>107</v>
      </c>
      <c r="L102" s="41">
        <v>107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5"/>
        <v>11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ref="K103:K107" si="6">J103</f>
        <v>0</v>
      </c>
      <c r="L103" s="41">
        <f t="shared" ref="L103:L107" si="7">J103</f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5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6"/>
        <v>0</v>
      </c>
      <c r="L104" s="41">
        <f t="shared" si="7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5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6"/>
        <v>0</v>
      </c>
      <c r="L105" s="41">
        <f t="shared" si="7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5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6"/>
        <v>0</v>
      </c>
      <c r="L106" s="41">
        <f t="shared" si="7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5"/>
        <v>0</v>
      </c>
    </row>
    <row r="107" spans="1:17" ht="63.75" hidden="1" customHeight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6"/>
        <v>0</v>
      </c>
      <c r="L107" s="41">
        <f t="shared" si="7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5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5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172</v>
      </c>
      <c r="K109" s="15">
        <f>SUM(K88:K108)</f>
        <v>171</v>
      </c>
      <c r="L109" s="15">
        <f>SUM(L88:L108)</f>
        <v>171</v>
      </c>
      <c r="M109" s="9"/>
      <c r="N109" s="9"/>
      <c r="O109" s="9"/>
      <c r="P109" s="69">
        <v>10</v>
      </c>
      <c r="Q109" s="70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3" customHeight="1">
      <c r="A123" s="208" t="s">
        <v>380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7" customHeight="1">
      <c r="A124" s="208" t="s">
        <v>381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4.5" customHeight="1">
      <c r="A125" s="208" t="s">
        <v>380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382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E180"/>
  <sheetViews>
    <sheetView tabSelected="1" topLeftCell="A85" zoomScaleSheetLayoutView="80" workbookViewId="0">
      <selection activeCell="F99" sqref="F99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482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136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49</v>
      </c>
      <c r="K43" s="84">
        <v>82</v>
      </c>
      <c r="L43" s="84">
        <v>82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5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26</v>
      </c>
      <c r="K47" s="84">
        <v>25</v>
      </c>
      <c r="L47" s="84">
        <v>25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3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424-J47</f>
        <v>398</v>
      </c>
      <c r="K48" s="116">
        <v>373</v>
      </c>
      <c r="L48" s="116">
        <v>373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40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473</v>
      </c>
      <c r="K52" s="72">
        <f t="shared" ref="K52:L52" si="3">SUM(K43:K51)</f>
        <v>480</v>
      </c>
      <c r="L52" s="72">
        <f t="shared" si="3"/>
        <v>480</v>
      </c>
      <c r="M52" s="72"/>
      <c r="N52" s="72"/>
      <c r="O52" s="72"/>
      <c r="P52" s="71">
        <v>10</v>
      </c>
      <c r="Q52" s="74">
        <f t="shared" si="0"/>
        <v>47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.75" customHeight="1">
      <c r="A66" s="208" t="s">
        <v>383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5.5" customHeight="1">
      <c r="A67" s="208" t="s">
        <v>383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4.5" customHeight="1">
      <c r="A68" s="208" t="s">
        <v>384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385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10</v>
      </c>
      <c r="K91" s="116">
        <v>20</v>
      </c>
      <c r="L91" s="116">
        <v>20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49-J91</f>
        <v>39</v>
      </c>
      <c r="K92" s="38">
        <v>62</v>
      </c>
      <c r="L92" s="38">
        <v>62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4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101</v>
      </c>
      <c r="K101" s="116">
        <v>71</v>
      </c>
      <c r="L101" s="116">
        <v>71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10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424-J101</f>
        <v>323</v>
      </c>
      <c r="K102" s="41">
        <v>327</v>
      </c>
      <c r="L102" s="41">
        <v>327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32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473</v>
      </c>
      <c r="K109" s="15">
        <f>SUM(K88:K108)</f>
        <v>480</v>
      </c>
      <c r="L109" s="15">
        <f>SUM(L88:L108)</f>
        <v>480</v>
      </c>
      <c r="M109" s="9"/>
      <c r="N109" s="9"/>
      <c r="O109" s="9"/>
      <c r="P109" s="69">
        <v>10</v>
      </c>
      <c r="Q109" s="70">
        <f>J109*0.1</f>
        <v>47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.75" customHeight="1">
      <c r="A123" s="208" t="s">
        <v>383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5.5" customHeight="1">
      <c r="A124" s="208" t="s">
        <v>383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4.5" customHeight="1">
      <c r="A125" s="208" t="s">
        <v>384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385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E180"/>
  <sheetViews>
    <sheetView tabSelected="1" topLeftCell="A91" zoomScaleSheetLayoutView="80" workbookViewId="0">
      <selection activeCell="F99" sqref="F99"/>
    </sheetView>
  </sheetViews>
  <sheetFormatPr defaultRowHeight="18.75"/>
  <cols>
    <col min="1" max="1" width="31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518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137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185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219"/>
      <c r="D36" s="186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43</v>
      </c>
      <c r="K43" s="84">
        <v>28</v>
      </c>
      <c r="L43" s="84">
        <v>28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4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31</v>
      </c>
      <c r="K47" s="84">
        <v>29</v>
      </c>
      <c r="L47" s="84">
        <v>29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3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122-J47</f>
        <v>91</v>
      </c>
      <c r="K48" s="116">
        <v>93</v>
      </c>
      <c r="L48" s="116">
        <v>93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9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165</v>
      </c>
      <c r="K52" s="72">
        <f t="shared" ref="K52:L52" si="3">SUM(K43:K51)</f>
        <v>150</v>
      </c>
      <c r="L52" s="72">
        <f t="shared" si="3"/>
        <v>150</v>
      </c>
      <c r="M52" s="72"/>
      <c r="N52" s="72"/>
      <c r="O52" s="72"/>
      <c r="P52" s="71">
        <v>10</v>
      </c>
      <c r="Q52" s="74">
        <f t="shared" si="0"/>
        <v>17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5.5" customHeight="1">
      <c r="A66" s="208" t="s">
        <v>386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9.25" customHeight="1">
      <c r="A67" s="208" t="s">
        <v>386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9.25" customHeight="1">
      <c r="A68" s="208" t="s">
        <v>386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387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63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13</v>
      </c>
      <c r="K91" s="116">
        <v>6</v>
      </c>
      <c r="L91" s="116">
        <v>6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43-J91</f>
        <v>30</v>
      </c>
      <c r="K92" s="38">
        <v>22</v>
      </c>
      <c r="L92" s="38">
        <v>22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27</v>
      </c>
      <c r="K100" s="41">
        <v>23</v>
      </c>
      <c r="L100" s="41">
        <v>23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3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26</v>
      </c>
      <c r="K101" s="116">
        <v>24</v>
      </c>
      <c r="L101" s="116">
        <v>24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3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122-J101-J100</f>
        <v>69</v>
      </c>
      <c r="K102" s="41">
        <v>75</v>
      </c>
      <c r="L102" s="41">
        <v>75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7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>SUM(K88:K108)</f>
        <v>150</v>
      </c>
      <c r="L109" s="15">
        <f>SUM(L88:L108)</f>
        <v>150</v>
      </c>
      <c r="M109" s="9"/>
      <c r="N109" s="9"/>
      <c r="O109" s="9"/>
      <c r="P109" s="69">
        <v>10</v>
      </c>
      <c r="Q109" s="70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5.5" customHeight="1">
      <c r="A123" s="208" t="s">
        <v>386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9.25" customHeight="1">
      <c r="A124" s="208" t="s">
        <v>386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9.25" customHeight="1">
      <c r="A125" s="208" t="s">
        <v>386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387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E180"/>
  <sheetViews>
    <sheetView tabSelected="1" topLeftCell="A85" zoomScaleSheetLayoutView="80" workbookViewId="0">
      <selection activeCell="F99" sqref="F99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483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138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185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186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 hidden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/>
      <c r="K43" s="84">
        <f>J43</f>
        <v>0</v>
      </c>
      <c r="L43" s="84">
        <f>J43</f>
        <v>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0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f t="shared" si="0"/>
        <v>0</v>
      </c>
      <c r="L47" s="84">
        <f t="shared" si="1"/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142</v>
      </c>
      <c r="K48" s="116">
        <v>141</v>
      </c>
      <c r="L48" s="116">
        <v>141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14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142</v>
      </c>
      <c r="K52" s="72">
        <f t="shared" ref="K52:L52" si="3">SUM(K43:K51)</f>
        <v>141</v>
      </c>
      <c r="L52" s="72">
        <f t="shared" si="3"/>
        <v>141</v>
      </c>
      <c r="M52" s="72"/>
      <c r="N52" s="72"/>
      <c r="O52" s="72"/>
      <c r="P52" s="71">
        <v>10</v>
      </c>
      <c r="Q52" s="74">
        <f t="shared" si="2"/>
        <v>14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6.25" customHeight="1">
      <c r="A66" s="208" t="s">
        <v>388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5.25" customHeight="1">
      <c r="A67" s="208" t="s">
        <v>388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1.5" customHeight="1">
      <c r="A68" s="208" t="s">
        <v>389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390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 hidden="1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/>
      <c r="K91" s="116">
        <f t="shared" si="5"/>
        <v>0</v>
      </c>
      <c r="L91" s="116">
        <f t="shared" si="6"/>
        <v>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 hidden="1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/>
      <c r="K92" s="38">
        <v>0</v>
      </c>
      <c r="L92" s="38">
        <v>0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0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33</v>
      </c>
      <c r="K101" s="116">
        <v>24</v>
      </c>
      <c r="L101" s="116">
        <v>24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3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142-J101</f>
        <v>109</v>
      </c>
      <c r="K102" s="41">
        <v>117</v>
      </c>
      <c r="L102" s="41">
        <v>117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11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142</v>
      </c>
      <c r="K109" s="15">
        <f>SUM(K88:K108)</f>
        <v>141</v>
      </c>
      <c r="L109" s="15">
        <f>SUM(L88:L108)</f>
        <v>141</v>
      </c>
      <c r="M109" s="9"/>
      <c r="N109" s="9"/>
      <c r="O109" s="9"/>
      <c r="P109" s="69">
        <v>10</v>
      </c>
      <c r="Q109" s="70">
        <f>J109*0.1</f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6.25" customHeight="1">
      <c r="A123" s="208" t="s">
        <v>388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5.25" customHeight="1">
      <c r="A124" s="208" t="s">
        <v>388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1.5" customHeight="1">
      <c r="A125" s="208" t="s">
        <v>389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390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24" max="16" man="1"/>
    <brk id="157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/>
  <dimension ref="A1:AE180"/>
  <sheetViews>
    <sheetView tabSelected="1" topLeftCell="A92" zoomScaleSheetLayoutView="80" workbookViewId="0">
      <selection activeCell="F99" sqref="F99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484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139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23</v>
      </c>
      <c r="K43" s="84">
        <v>20</v>
      </c>
      <c r="L43" s="84">
        <v>20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2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202</v>
      </c>
      <c r="K48" s="116">
        <v>209</v>
      </c>
      <c r="L48" s="116">
        <v>209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20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225</v>
      </c>
      <c r="K52" s="72">
        <f t="shared" ref="K52:L52" si="3">SUM(K43:K51)</f>
        <v>229</v>
      </c>
      <c r="L52" s="72">
        <f t="shared" si="3"/>
        <v>229</v>
      </c>
      <c r="M52" s="72"/>
      <c r="N52" s="72"/>
      <c r="O52" s="72"/>
      <c r="P52" s="71">
        <v>10</v>
      </c>
      <c r="Q52" s="74">
        <f t="shared" si="0"/>
        <v>23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74.25" customHeight="1">
      <c r="A66" s="208" t="s">
        <v>391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78.75" customHeight="1">
      <c r="A67" s="208" t="s">
        <v>392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77.25" customHeight="1">
      <c r="A68" s="208" t="s">
        <v>392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393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>
        <v>1</v>
      </c>
      <c r="K89" s="38"/>
      <c r="L89" s="38"/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>
        <v>1</v>
      </c>
      <c r="K90" s="38"/>
      <c r="L90" s="38"/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8</v>
      </c>
      <c r="K91" s="116">
        <v>3</v>
      </c>
      <c r="L91" s="116">
        <v>3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23-J91-J90-J89</f>
        <v>13</v>
      </c>
      <c r="K92" s="38">
        <v>17</v>
      </c>
      <c r="L92" s="38">
        <v>17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5">J92*0.1</f>
        <v>1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5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5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5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5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5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5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3</v>
      </c>
      <c r="K99" s="41">
        <v>3</v>
      </c>
      <c r="L99" s="41">
        <v>3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5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5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37</v>
      </c>
      <c r="K101" s="116">
        <v>44</v>
      </c>
      <c r="L101" s="116">
        <v>44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4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202-J99-J101</f>
        <v>162</v>
      </c>
      <c r="K102" s="41">
        <v>162</v>
      </c>
      <c r="L102" s="41">
        <v>162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5"/>
        <v>16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ref="K103:K107" si="6">J103</f>
        <v>0</v>
      </c>
      <c r="L103" s="41">
        <f t="shared" ref="L103:L107" si="7">J103</f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5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6"/>
        <v>0</v>
      </c>
      <c r="L104" s="41">
        <f t="shared" si="7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5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6"/>
        <v>0</v>
      </c>
      <c r="L105" s="41">
        <f t="shared" si="7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5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6"/>
        <v>0</v>
      </c>
      <c r="L106" s="41">
        <f t="shared" si="7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5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6"/>
        <v>0</v>
      </c>
      <c r="L107" s="41">
        <f t="shared" si="7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5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5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225</v>
      </c>
      <c r="K109" s="15">
        <f>SUM(K88:K108)</f>
        <v>229</v>
      </c>
      <c r="L109" s="15">
        <f>SUM(L88:L108)</f>
        <v>229</v>
      </c>
      <c r="M109" s="9"/>
      <c r="N109" s="9"/>
      <c r="O109" s="9"/>
      <c r="P109" s="69">
        <v>10</v>
      </c>
      <c r="Q109" s="70">
        <f>J109*0.1</f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74.25" customHeight="1">
      <c r="A123" s="208" t="s">
        <v>391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78.75" customHeight="1">
      <c r="A124" s="208" t="s">
        <v>392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77.25" customHeight="1">
      <c r="A125" s="208" t="s">
        <v>392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393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7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/>
  <dimension ref="A1:AE180"/>
  <sheetViews>
    <sheetView tabSelected="1" topLeftCell="A84" zoomScaleSheetLayoutView="80" workbookViewId="0">
      <selection activeCell="F99" sqref="F9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485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140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185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186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 hidden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/>
      <c r="K43" s="84">
        <f>J43</f>
        <v>0</v>
      </c>
      <c r="L43" s="84">
        <f>J43</f>
        <v>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0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f t="shared" si="0"/>
        <v>0</v>
      </c>
      <c r="L47" s="84">
        <f t="shared" si="1"/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71</v>
      </c>
      <c r="K48" s="116">
        <v>72</v>
      </c>
      <c r="L48" s="116">
        <v>72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7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71</v>
      </c>
      <c r="K52" s="72">
        <f t="shared" ref="K52:L52" si="3">SUM(K43:K51)</f>
        <v>72</v>
      </c>
      <c r="L52" s="72">
        <f t="shared" si="3"/>
        <v>72</v>
      </c>
      <c r="M52" s="72"/>
      <c r="N52" s="72"/>
      <c r="O52" s="72"/>
      <c r="P52" s="71">
        <v>10</v>
      </c>
      <c r="Q52" s="74">
        <f t="shared" si="2"/>
        <v>7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8.5" customHeight="1">
      <c r="A66" s="208" t="s">
        <v>394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7.75" customHeight="1">
      <c r="A67" s="208" t="s">
        <v>395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1.5" customHeight="1">
      <c r="A68" s="208" t="s">
        <v>395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396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 hidden="1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/>
      <c r="K91" s="116">
        <f t="shared" si="5"/>
        <v>0</v>
      </c>
      <c r="L91" s="116">
        <f t="shared" si="6"/>
        <v>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 hidden="1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/>
      <c r="K92" s="38">
        <v>0</v>
      </c>
      <c r="L92" s="38">
        <v>0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0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13</v>
      </c>
      <c r="K101" s="116">
        <v>18</v>
      </c>
      <c r="L101" s="116">
        <v>18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1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71-J101</f>
        <v>58</v>
      </c>
      <c r="K102" s="41">
        <v>54</v>
      </c>
      <c r="L102" s="41">
        <v>54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6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71</v>
      </c>
      <c r="K109" s="15">
        <f>SUM(K88:K108)</f>
        <v>72</v>
      </c>
      <c r="L109" s="15">
        <f>SUM(L88:L108)</f>
        <v>72</v>
      </c>
      <c r="M109" s="9"/>
      <c r="N109" s="9"/>
      <c r="O109" s="9"/>
      <c r="P109" s="69">
        <v>10</v>
      </c>
      <c r="Q109" s="70">
        <f>J109*0.1</f>
        <v>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8.5" customHeight="1">
      <c r="A123" s="208" t="s">
        <v>394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7.75" customHeight="1">
      <c r="A124" s="208" t="s">
        <v>395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1.5" customHeight="1">
      <c r="A125" s="208" t="s">
        <v>395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396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2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8.5703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463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113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12.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219"/>
      <c r="C36" s="219"/>
      <c r="D36" s="219"/>
      <c r="E36" s="219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12.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 hidden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/>
      <c r="K43" s="84">
        <f>J43</f>
        <v>0</v>
      </c>
      <c r="L43" s="84">
        <f>J43</f>
        <v>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0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f t="shared" si="0"/>
        <v>0</v>
      </c>
      <c r="L47" s="84">
        <f t="shared" si="1"/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0</v>
      </c>
    </row>
    <row r="48" spans="1:17" ht="99" customHeight="1">
      <c r="A48" s="127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139</v>
      </c>
      <c r="K48" s="116">
        <v>131</v>
      </c>
      <c r="L48" s="116">
        <v>131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14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139</v>
      </c>
      <c r="K52" s="72">
        <f t="shared" ref="K52:L52" si="3">SUM(K43:K51)</f>
        <v>131</v>
      </c>
      <c r="L52" s="72">
        <f t="shared" si="3"/>
        <v>131</v>
      </c>
      <c r="M52" s="72"/>
      <c r="N52" s="72"/>
      <c r="O52" s="72"/>
      <c r="P52" s="71">
        <v>10</v>
      </c>
      <c r="Q52" s="74">
        <f t="shared" si="2"/>
        <v>14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" customHeight="1">
      <c r="A66" s="208" t="s">
        <v>256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5.5" customHeight="1">
      <c r="A67" s="208" t="s">
        <v>257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" customHeight="1">
      <c r="A68" s="208" t="s">
        <v>258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60" customHeight="1">
      <c r="A69" s="208" t="s">
        <v>326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>
      <c r="A82" s="149"/>
      <c r="B82" s="149"/>
      <c r="C82" s="149"/>
      <c r="D82" s="149"/>
      <c r="E82" s="149"/>
      <c r="F82" s="149"/>
      <c r="G82" s="149"/>
      <c r="H82" s="149"/>
      <c r="I82" s="149"/>
      <c r="J82" s="149"/>
      <c r="K82" s="7"/>
      <c r="L82" s="7"/>
      <c r="M82" s="7"/>
      <c r="N82" s="7"/>
      <c r="O82" s="7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81"/>
      <c r="L83" s="81"/>
      <c r="M83" s="81"/>
      <c r="N83" s="81"/>
      <c r="O83" s="81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7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6">
        <v>16</v>
      </c>
      <c r="Q87" s="76">
        <v>17</v>
      </c>
    </row>
    <row r="88" spans="1:17" ht="56.25" hidden="1">
      <c r="A88" s="90" t="s">
        <v>170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5" si="5">J89</f>
        <v>0</v>
      </c>
      <c r="L89" s="38">
        <f t="shared" ref="L89:L105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 hidden="1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/>
      <c r="K91" s="116">
        <f t="shared" si="5"/>
        <v>0</v>
      </c>
      <c r="L91" s="116">
        <f t="shared" si="6"/>
        <v>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 hidden="1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/>
      <c r="K92" s="38">
        <f t="shared" si="5"/>
        <v>0</v>
      </c>
      <c r="L92" s="38">
        <f t="shared" si="6"/>
        <v>0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0</v>
      </c>
    </row>
    <row r="93" spans="1:17" ht="93.75" hidden="1">
      <c r="A93" s="88" t="s">
        <v>200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f t="shared" si="5"/>
        <v>0</v>
      </c>
      <c r="L93" s="38">
        <f t="shared" si="6"/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201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f t="shared" si="5"/>
        <v>0</v>
      </c>
      <c r="L94" s="38">
        <f t="shared" si="6"/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202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f t="shared" si="5"/>
        <v>0</v>
      </c>
      <c r="L95" s="38">
        <f t="shared" si="6"/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203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f t="shared" si="5"/>
        <v>0</v>
      </c>
      <c r="L96" s="38">
        <f t="shared" si="6"/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204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f t="shared" si="5"/>
        <v>0</v>
      </c>
      <c r="L97" s="38">
        <f t="shared" si="6"/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f t="shared" si="5"/>
        <v>0</v>
      </c>
      <c r="L98" s="41">
        <f t="shared" si="6"/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f t="shared" si="5"/>
        <v>0</v>
      </c>
      <c r="L99" s="41">
        <f t="shared" si="6"/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f t="shared" si="5"/>
        <v>0</v>
      </c>
      <c r="L100" s="41">
        <f t="shared" si="6"/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28</v>
      </c>
      <c r="K101" s="116">
        <v>22</v>
      </c>
      <c r="L101" s="116">
        <v>22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3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v>111</v>
      </c>
      <c r="K102" s="41">
        <v>109</v>
      </c>
      <c r="L102" s="41">
        <v>109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11</v>
      </c>
    </row>
    <row r="103" spans="1:17" ht="93.75" hidden="1">
      <c r="A103" s="88" t="s">
        <v>210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134" t="s">
        <v>211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134" t="s">
        <v>212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134" t="s">
        <v>213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/>
      <c r="L106" s="41"/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134" t="s">
        <v>214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/>
      <c r="L107" s="41"/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79" t="s">
        <v>215</v>
      </c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" t="s">
        <v>93</v>
      </c>
      <c r="B109" s="2"/>
      <c r="C109" s="2"/>
      <c r="D109" s="11"/>
      <c r="E109" s="9"/>
      <c r="F109" s="11"/>
      <c r="G109" s="9"/>
      <c r="H109" s="9"/>
      <c r="I109" s="13"/>
      <c r="J109" s="132">
        <f>SUM(J88:J108)</f>
        <v>139</v>
      </c>
      <c r="K109" s="9">
        <f>SUM(K88:K108)</f>
        <v>131</v>
      </c>
      <c r="L109" s="9">
        <f>SUM(L88:L108)</f>
        <v>131</v>
      </c>
      <c r="M109" s="9"/>
      <c r="N109" s="9"/>
      <c r="O109" s="9"/>
      <c r="P109" s="69">
        <v>10</v>
      </c>
      <c r="Q109" s="70">
        <f>J109*0.1</f>
        <v>14</v>
      </c>
    </row>
    <row r="110" spans="1:17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73"/>
      <c r="Q110" s="75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" customHeight="1">
      <c r="A123" s="208" t="s">
        <v>256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5.5" customHeight="1">
      <c r="A124" s="208" t="s">
        <v>257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7.75" customHeight="1">
      <c r="A125" s="208" t="s">
        <v>258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4" customHeight="1">
      <c r="A126" s="208" t="s">
        <v>326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181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79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 ht="21" customHeight="1">
      <c r="A172" s="151" t="s">
        <v>91</v>
      </c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</row>
    <row r="173" spans="1:15" ht="21" customHeight="1">
      <c r="A173" s="151" t="s">
        <v>182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2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38.2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8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J82"/>
    <mergeCell ref="A84:A86"/>
    <mergeCell ref="B84:D85"/>
    <mergeCell ref="E84:F85"/>
    <mergeCell ref="G84:I84"/>
    <mergeCell ref="J84:L84"/>
    <mergeCell ref="M84:O84"/>
    <mergeCell ref="G85:G86"/>
    <mergeCell ref="H85:I85"/>
    <mergeCell ref="A83:J83"/>
    <mergeCell ref="E114:K114"/>
    <mergeCell ref="A116:F116"/>
    <mergeCell ref="A117:K117"/>
    <mergeCell ref="A118:K118"/>
    <mergeCell ref="A119:K119"/>
    <mergeCell ref="A120:I120"/>
    <mergeCell ref="A110:O11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2:O172"/>
    <mergeCell ref="B165:D165"/>
    <mergeCell ref="E165:L165"/>
    <mergeCell ref="B166:D166"/>
    <mergeCell ref="E166:L166"/>
    <mergeCell ref="B167:D167"/>
    <mergeCell ref="E167:L167"/>
    <mergeCell ref="A173:O173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/>
  <dimension ref="A1:AE180"/>
  <sheetViews>
    <sheetView tabSelected="1" topLeftCell="A85" zoomScaleSheetLayoutView="80" workbookViewId="0">
      <selection activeCell="F99" sqref="F99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519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141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49</v>
      </c>
      <c r="K43" s="84">
        <v>26</v>
      </c>
      <c r="L43" s="84">
        <v>26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5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115</v>
      </c>
      <c r="K48" s="116">
        <v>139</v>
      </c>
      <c r="L48" s="116">
        <v>139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12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164</v>
      </c>
      <c r="K52" s="72">
        <f t="shared" ref="K52:L52" si="3">SUM(K43:K51)</f>
        <v>165</v>
      </c>
      <c r="L52" s="72">
        <f t="shared" si="3"/>
        <v>165</v>
      </c>
      <c r="M52" s="72"/>
      <c r="N52" s="72"/>
      <c r="O52" s="72"/>
      <c r="P52" s="71">
        <v>10</v>
      </c>
      <c r="Q52" s="74">
        <f t="shared" si="0"/>
        <v>16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" customHeight="1">
      <c r="A66" s="208" t="s">
        <v>397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6.25" customHeight="1">
      <c r="A67" s="208" t="s">
        <v>397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7.75" customHeight="1">
      <c r="A68" s="208" t="s">
        <v>398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399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>
        <v>1</v>
      </c>
      <c r="K89" s="38"/>
      <c r="L89" s="38"/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ref="K90:K107" si="5">J90</f>
        <v>0</v>
      </c>
      <c r="L90" s="38">
        <f t="shared" ref="L90:L107" si="6">J90</f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16</v>
      </c>
      <c r="K91" s="116">
        <v>10</v>
      </c>
      <c r="L91" s="116">
        <v>10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2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49-J91-J89</f>
        <v>32</v>
      </c>
      <c r="K92" s="38">
        <v>16</v>
      </c>
      <c r="L92" s="38">
        <v>16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80.25" customHeight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2</v>
      </c>
      <c r="K100" s="41">
        <v>1</v>
      </c>
      <c r="L100" s="41">
        <v>1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18</v>
      </c>
      <c r="K101" s="116">
        <v>28</v>
      </c>
      <c r="L101" s="116">
        <v>28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2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115-J101-J100-J99</f>
        <v>94</v>
      </c>
      <c r="K102" s="41">
        <v>110</v>
      </c>
      <c r="L102" s="41">
        <v>110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9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164</v>
      </c>
      <c r="K109" s="15">
        <f>SUM(K88:K108)</f>
        <v>165</v>
      </c>
      <c r="L109" s="15">
        <f>SUM(L88:L108)</f>
        <v>165</v>
      </c>
      <c r="M109" s="9"/>
      <c r="N109" s="9"/>
      <c r="O109" s="9"/>
      <c r="P109" s="69">
        <v>10</v>
      </c>
      <c r="Q109" s="70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" customHeight="1">
      <c r="A123" s="208" t="s">
        <v>397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6.25" customHeight="1">
      <c r="A124" s="208" t="s">
        <v>397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7.75" customHeight="1">
      <c r="A125" s="208" t="s">
        <v>398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60.75" customHeight="1">
      <c r="A126" s="208" t="s">
        <v>399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/>
  <dimension ref="A1:AE180"/>
  <sheetViews>
    <sheetView tabSelected="1" topLeftCell="A85" zoomScaleSheetLayoutView="80" workbookViewId="0">
      <selection activeCell="F99" sqref="F99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486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142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35</v>
      </c>
      <c r="K43" s="84">
        <v>35</v>
      </c>
      <c r="L43" s="84">
        <v>35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4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210</v>
      </c>
      <c r="K48" s="116">
        <v>195</v>
      </c>
      <c r="L48" s="116">
        <v>195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21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245</v>
      </c>
      <c r="K52" s="72">
        <f t="shared" ref="K52:L52" si="3">SUM(K43:K51)</f>
        <v>230</v>
      </c>
      <c r="L52" s="72">
        <f t="shared" si="3"/>
        <v>230</v>
      </c>
      <c r="M52" s="72"/>
      <c r="N52" s="72"/>
      <c r="O52" s="72"/>
      <c r="P52" s="71">
        <v>10</v>
      </c>
      <c r="Q52" s="74">
        <f t="shared" si="0"/>
        <v>25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" customHeight="1">
      <c r="A66" s="208" t="s">
        <v>400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1.5" customHeight="1">
      <c r="A67" s="208" t="s">
        <v>400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7.75" customHeight="1">
      <c r="A68" s="208" t="s">
        <v>401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402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>
        <v>1</v>
      </c>
      <c r="K89" s="38"/>
      <c r="L89" s="38"/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ref="K90:K107" si="5">J90</f>
        <v>0</v>
      </c>
      <c r="L90" s="38">
        <f t="shared" ref="L90:L107" si="6">J90</f>
        <v>0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10</v>
      </c>
      <c r="K91" s="116">
        <v>7</v>
      </c>
      <c r="L91" s="116">
        <v>7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35-J89-J91</f>
        <v>24</v>
      </c>
      <c r="K92" s="38">
        <v>28</v>
      </c>
      <c r="L92" s="38">
        <v>28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33</v>
      </c>
      <c r="K101" s="116">
        <v>43</v>
      </c>
      <c r="L101" s="116">
        <v>43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3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210-J101-J99</f>
        <v>176</v>
      </c>
      <c r="K102" s="41">
        <v>152</v>
      </c>
      <c r="L102" s="41">
        <v>152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18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245</v>
      </c>
      <c r="K109" s="15">
        <f>SUM(K88:K108)</f>
        <v>230</v>
      </c>
      <c r="L109" s="15">
        <f>SUM(L88:L108)</f>
        <v>230</v>
      </c>
      <c r="M109" s="9"/>
      <c r="N109" s="9"/>
      <c r="O109" s="9"/>
      <c r="P109" s="69">
        <v>10</v>
      </c>
      <c r="Q109" s="70">
        <f>J109*0.1</f>
        <v>25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" customHeight="1">
      <c r="A123" s="208" t="s">
        <v>400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1.5" customHeight="1">
      <c r="A124" s="208" t="s">
        <v>400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7.75" customHeight="1">
      <c r="A125" s="208" t="s">
        <v>401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402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/>
  <dimension ref="A1:AE180"/>
  <sheetViews>
    <sheetView tabSelected="1" topLeftCell="A66" zoomScaleSheetLayoutView="80" workbookViewId="0">
      <selection activeCell="F99" sqref="F99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487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143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185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186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25</v>
      </c>
      <c r="K43" s="84">
        <v>25</v>
      </c>
      <c r="L43" s="84">
        <v>25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140</v>
      </c>
      <c r="K48" s="116">
        <v>140</v>
      </c>
      <c r="L48" s="116">
        <v>140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14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165</v>
      </c>
      <c r="K52" s="72">
        <f t="shared" ref="K52:L52" si="3">SUM(K43:K51)</f>
        <v>165</v>
      </c>
      <c r="L52" s="72">
        <f t="shared" si="3"/>
        <v>165</v>
      </c>
      <c r="M52" s="72"/>
      <c r="N52" s="72"/>
      <c r="O52" s="72"/>
      <c r="P52" s="71">
        <v>10</v>
      </c>
      <c r="Q52" s="74">
        <f t="shared" si="0"/>
        <v>17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8.5" customHeight="1">
      <c r="A66" s="208" t="s">
        <v>403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1.5" customHeight="1">
      <c r="A67" s="208" t="s">
        <v>404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.75" customHeight="1">
      <c r="A68" s="208" t="s">
        <v>403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405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138.75" hidden="1" customHeight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2</v>
      </c>
      <c r="K91" s="116">
        <v>4</v>
      </c>
      <c r="L91" s="116">
        <v>4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25-J91</f>
        <v>23</v>
      </c>
      <c r="K92" s="38">
        <v>21</v>
      </c>
      <c r="L92" s="38">
        <v>21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25</v>
      </c>
      <c r="K101" s="116">
        <v>24</v>
      </c>
      <c r="L101" s="116">
        <v>24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3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140-J101</f>
        <v>115</v>
      </c>
      <c r="K102" s="41">
        <v>116</v>
      </c>
      <c r="L102" s="41">
        <v>116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12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>SUM(K88:K108)</f>
        <v>165</v>
      </c>
      <c r="L109" s="15">
        <f>SUM(L88:L108)</f>
        <v>165</v>
      </c>
      <c r="M109" s="9"/>
      <c r="N109" s="9"/>
      <c r="O109" s="9"/>
      <c r="P109" s="69">
        <v>10</v>
      </c>
      <c r="Q109" s="70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8.5" customHeight="1">
      <c r="A123" s="208" t="s">
        <v>403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1.5" customHeight="1">
      <c r="A124" s="208" t="s">
        <v>404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.75" customHeight="1">
      <c r="A125" s="208" t="s">
        <v>403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405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/>
  <dimension ref="A1:AE180"/>
  <sheetViews>
    <sheetView tabSelected="1" topLeftCell="A82" zoomScaleSheetLayoutView="80" workbookViewId="0">
      <selection activeCell="F99" sqref="F99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520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144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185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186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34</v>
      </c>
      <c r="K43" s="84">
        <v>23</v>
      </c>
      <c r="L43" s="84">
        <v>23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142</v>
      </c>
      <c r="K48" s="116">
        <v>150</v>
      </c>
      <c r="L48" s="116">
        <v>150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14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176</v>
      </c>
      <c r="K52" s="72">
        <f t="shared" ref="K52:L52" si="3">SUM(K43:K51)</f>
        <v>173</v>
      </c>
      <c r="L52" s="72">
        <f t="shared" si="3"/>
        <v>173</v>
      </c>
      <c r="M52" s="72"/>
      <c r="N52" s="72"/>
      <c r="O52" s="72"/>
      <c r="P52" s="71">
        <v>10</v>
      </c>
      <c r="Q52" s="74">
        <f t="shared" si="0"/>
        <v>18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8.5" customHeight="1">
      <c r="A66" s="208" t="s">
        <v>406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9.25" customHeight="1">
      <c r="A67" s="208" t="s">
        <v>406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1.5" customHeight="1">
      <c r="A68" s="208" t="s">
        <v>406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407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v>1</v>
      </c>
      <c r="L90" s="38">
        <v>1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6</v>
      </c>
      <c r="K91" s="116">
        <v>3</v>
      </c>
      <c r="L91" s="116">
        <v>3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34-J91</f>
        <v>28</v>
      </c>
      <c r="K92" s="38">
        <v>19</v>
      </c>
      <c r="L92" s="38">
        <v>19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20</v>
      </c>
      <c r="K101" s="116">
        <v>24</v>
      </c>
      <c r="L101" s="116">
        <v>24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2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142-J101-J99</f>
        <v>121</v>
      </c>
      <c r="K102" s="41">
        <v>126</v>
      </c>
      <c r="L102" s="41">
        <v>126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12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176</v>
      </c>
      <c r="K109" s="15">
        <f>SUM(K88:K108)</f>
        <v>173</v>
      </c>
      <c r="L109" s="15">
        <f>SUM(L88:L108)</f>
        <v>173</v>
      </c>
      <c r="M109" s="9"/>
      <c r="N109" s="9"/>
      <c r="O109" s="9"/>
      <c r="P109" s="69">
        <v>10</v>
      </c>
      <c r="Q109" s="70">
        <f>J109*0.1</f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8.5" customHeight="1">
      <c r="A123" s="208" t="s">
        <v>406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9.25" customHeight="1">
      <c r="A124" s="208" t="s">
        <v>406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1.5" customHeight="1">
      <c r="A125" s="208" t="s">
        <v>406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407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/>
  <dimension ref="A1:AE180"/>
  <sheetViews>
    <sheetView tabSelected="1" topLeftCell="A82" zoomScaleSheetLayoutView="80" workbookViewId="0">
      <selection activeCell="F99" sqref="F9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521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145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25</v>
      </c>
      <c r="K43" s="84">
        <v>18</v>
      </c>
      <c r="L43" s="84">
        <v>18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122</v>
      </c>
      <c r="K48" s="116">
        <v>134</v>
      </c>
      <c r="L48" s="116">
        <v>134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12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147</v>
      </c>
      <c r="K52" s="72">
        <f t="shared" ref="K52:L52" si="3">SUM(K43:K51)</f>
        <v>152</v>
      </c>
      <c r="L52" s="72">
        <f t="shared" si="3"/>
        <v>152</v>
      </c>
      <c r="M52" s="72"/>
      <c r="N52" s="72"/>
      <c r="O52" s="72"/>
      <c r="P52" s="71">
        <v>10</v>
      </c>
      <c r="Q52" s="74">
        <f t="shared" si="0"/>
        <v>15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.75" customHeight="1">
      <c r="A66" s="208" t="s">
        <v>408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6" customHeight="1">
      <c r="A67" s="208" t="s">
        <v>408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1.5" customHeight="1">
      <c r="A68" s="208" t="s">
        <v>408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409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6</v>
      </c>
      <c r="K91" s="116">
        <v>1</v>
      </c>
      <c r="L91" s="116">
        <v>1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25-J91</f>
        <v>19</v>
      </c>
      <c r="K92" s="38">
        <v>17</v>
      </c>
      <c r="L92" s="38">
        <v>17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23</v>
      </c>
      <c r="K101" s="116">
        <v>24</v>
      </c>
      <c r="L101" s="116">
        <v>24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2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122-J101</f>
        <v>99</v>
      </c>
      <c r="K102" s="41">
        <v>110</v>
      </c>
      <c r="L102" s="41">
        <v>110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10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147</v>
      </c>
      <c r="K109" s="15">
        <f>SUM(K88:K108)</f>
        <v>152</v>
      </c>
      <c r="L109" s="15">
        <f>SUM(L88:L108)</f>
        <v>152</v>
      </c>
      <c r="M109" s="9"/>
      <c r="N109" s="9"/>
      <c r="O109" s="9"/>
      <c r="P109" s="69">
        <v>10</v>
      </c>
      <c r="Q109" s="70">
        <f>J109*0.1</f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.75" customHeight="1">
      <c r="A123" s="208" t="s">
        <v>408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6" customHeight="1">
      <c r="A124" s="208" t="s">
        <v>408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1.5" customHeight="1">
      <c r="A125" s="208" t="s">
        <v>408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409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/>
  <dimension ref="A1:AE180"/>
  <sheetViews>
    <sheetView tabSelected="1" topLeftCell="A18" zoomScaleSheetLayoutView="80" workbookViewId="0">
      <selection activeCell="F99" sqref="F99"/>
    </sheetView>
  </sheetViews>
  <sheetFormatPr defaultRowHeight="18.75"/>
  <cols>
    <col min="1" max="1" width="31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487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94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21.75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219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25</v>
      </c>
      <c r="K43" s="84">
        <v>28</v>
      </c>
      <c r="L43" s="84">
        <v>28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43</v>
      </c>
      <c r="K47" s="84">
        <v>43</v>
      </c>
      <c r="L47" s="84">
        <v>43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4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297-J47</f>
        <v>254</v>
      </c>
      <c r="K48" s="116">
        <v>268</v>
      </c>
      <c r="L48" s="116">
        <v>268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25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322</v>
      </c>
      <c r="K52" s="72">
        <f t="shared" ref="K52:L52" si="3">SUM(K43:K51)</f>
        <v>339</v>
      </c>
      <c r="L52" s="72">
        <f t="shared" si="3"/>
        <v>339</v>
      </c>
      <c r="M52" s="72"/>
      <c r="N52" s="72"/>
      <c r="O52" s="72"/>
      <c r="P52" s="71">
        <v>10</v>
      </c>
      <c r="Q52" s="74">
        <f t="shared" si="0"/>
        <v>32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74.25" customHeight="1">
      <c r="A66" s="208" t="s">
        <v>410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75.75" customHeight="1">
      <c r="A67" s="208" t="s">
        <v>411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72.75" customHeight="1">
      <c r="A68" s="208" t="s">
        <v>412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63" customHeight="1">
      <c r="A69" s="208" t="s">
        <v>413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v>1</v>
      </c>
      <c r="L89" s="38">
        <v>1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v>0</v>
      </c>
      <c r="L90" s="38">
        <v>0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6</v>
      </c>
      <c r="K91" s="116">
        <v>13</v>
      </c>
      <c r="L91" s="116">
        <v>13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25-J91</f>
        <v>19</v>
      </c>
      <c r="K92" s="38">
        <v>14</v>
      </c>
      <c r="L92" s="38">
        <v>14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5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5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5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5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5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5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5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2</v>
      </c>
      <c r="K99" s="41">
        <v>2</v>
      </c>
      <c r="L99" s="41">
        <v>2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5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</v>
      </c>
      <c r="K100" s="41">
        <v>1</v>
      </c>
      <c r="L100" s="41">
        <v>1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5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88</v>
      </c>
      <c r="K101" s="116">
        <v>88</v>
      </c>
      <c r="L101" s="116">
        <v>88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9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297-J100-J99-J101</f>
        <v>206</v>
      </c>
      <c r="K102" s="41">
        <v>220</v>
      </c>
      <c r="L102" s="41">
        <v>220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5"/>
        <v>21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ref="K103:K107" si="6">J103</f>
        <v>0</v>
      </c>
      <c r="L103" s="41">
        <f t="shared" ref="L103:L107" si="7">J103</f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5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6"/>
        <v>0</v>
      </c>
      <c r="L104" s="41">
        <f t="shared" si="7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5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6"/>
        <v>0</v>
      </c>
      <c r="L105" s="41">
        <f t="shared" si="7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5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6"/>
        <v>0</v>
      </c>
      <c r="L106" s="41">
        <f t="shared" si="7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5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6"/>
        <v>0</v>
      </c>
      <c r="L107" s="41">
        <f t="shared" si="7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5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5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322</v>
      </c>
      <c r="K109" s="15">
        <f>SUM(K88:K108)</f>
        <v>339</v>
      </c>
      <c r="L109" s="15">
        <f>SUM(L88:L108)</f>
        <v>339</v>
      </c>
      <c r="M109" s="9"/>
      <c r="N109" s="9"/>
      <c r="O109" s="9"/>
      <c r="P109" s="69">
        <v>10</v>
      </c>
      <c r="Q109" s="70">
        <f>J109*0.1</f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74.25" customHeight="1">
      <c r="A123" s="208" t="s">
        <v>410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75.75" customHeight="1">
      <c r="A124" s="208" t="s">
        <v>411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72.75" customHeight="1">
      <c r="A125" s="208" t="s">
        <v>412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63" customHeight="1">
      <c r="A126" s="208" t="s">
        <v>413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1" manualBreakCount="1">
    <brk id="24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/>
  <dimension ref="A1:AE180"/>
  <sheetViews>
    <sheetView tabSelected="1" topLeftCell="A82" zoomScaleSheetLayoutView="80" workbookViewId="0">
      <selection activeCell="F99" sqref="F99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488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464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21</v>
      </c>
      <c r="K43" s="84">
        <v>11</v>
      </c>
      <c r="L43" s="84">
        <v>11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2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58</v>
      </c>
      <c r="K48" s="116">
        <v>39</v>
      </c>
      <c r="L48" s="116">
        <v>39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6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79</v>
      </c>
      <c r="K52" s="72">
        <f t="shared" ref="K52:L52" si="3">SUM(K43:K51)</f>
        <v>50</v>
      </c>
      <c r="L52" s="72">
        <f t="shared" si="3"/>
        <v>50</v>
      </c>
      <c r="M52" s="72"/>
      <c r="N52" s="72"/>
      <c r="O52" s="72"/>
      <c r="P52" s="71">
        <v>10</v>
      </c>
      <c r="Q52" s="74">
        <f t="shared" si="0"/>
        <v>8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8.5" customHeight="1">
      <c r="A66" s="208" t="s">
        <v>525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43.5" customHeight="1">
      <c r="A67" s="208" t="s">
        <v>524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7.75" customHeight="1">
      <c r="A68" s="208" t="s">
        <v>523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8.5" customHeight="1">
      <c r="A69" s="208" t="s">
        <v>522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 ht="11.25" customHeight="1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9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6</v>
      </c>
      <c r="K91" s="116">
        <v>4</v>
      </c>
      <c r="L91" s="116">
        <v>4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21-J91</f>
        <v>15</v>
      </c>
      <c r="K92" s="38">
        <v>7</v>
      </c>
      <c r="L92" s="38">
        <v>7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12</v>
      </c>
      <c r="K101" s="116">
        <v>8</v>
      </c>
      <c r="L101" s="116">
        <v>8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1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58-J101</f>
        <v>46</v>
      </c>
      <c r="K102" s="41">
        <v>31</v>
      </c>
      <c r="L102" s="41">
        <v>31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5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79</v>
      </c>
      <c r="K109" s="15">
        <f>SUM(K88:K108)</f>
        <v>50</v>
      </c>
      <c r="L109" s="15">
        <f>SUM(L88:L108)</f>
        <v>50</v>
      </c>
      <c r="M109" s="9"/>
      <c r="N109" s="9"/>
      <c r="O109" s="9"/>
      <c r="P109" s="69">
        <v>10</v>
      </c>
      <c r="Q109" s="70">
        <f>J109*0.1</f>
        <v>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8.5" customHeight="1">
      <c r="A123" s="208" t="s">
        <v>525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1.5" customHeight="1">
      <c r="A124" s="208" t="s">
        <v>524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7.75" customHeight="1">
      <c r="A125" s="208" t="s">
        <v>523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63" customHeight="1">
      <c r="A126" s="208" t="s">
        <v>522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 ht="18.75" customHeight="1">
      <c r="A164" s="93" t="s">
        <v>71</v>
      </c>
      <c r="B164" s="187" t="s">
        <v>72</v>
      </c>
      <c r="C164" s="188"/>
      <c r="D164" s="189"/>
      <c r="E164" s="240" t="s">
        <v>73</v>
      </c>
      <c r="F164" s="241"/>
      <c r="G164" s="241"/>
      <c r="H164" s="241"/>
      <c r="I164" s="241"/>
      <c r="J164" s="241"/>
      <c r="K164" s="241"/>
      <c r="L164" s="242"/>
      <c r="M164" s="94"/>
      <c r="N164" s="94"/>
      <c r="O164" s="94"/>
    </row>
    <row r="165" spans="1:15">
      <c r="A165" s="93">
        <v>1</v>
      </c>
      <c r="B165" s="187">
        <v>2</v>
      </c>
      <c r="C165" s="188"/>
      <c r="D165" s="189"/>
      <c r="E165" s="211">
        <v>3</v>
      </c>
      <c r="F165" s="212"/>
      <c r="G165" s="212"/>
      <c r="H165" s="212"/>
      <c r="I165" s="212"/>
      <c r="J165" s="212"/>
      <c r="K165" s="212"/>
      <c r="L165" s="213"/>
      <c r="M165" s="94"/>
      <c r="N165" s="94"/>
      <c r="O165" s="94"/>
    </row>
    <row r="166" spans="1:15" ht="40.5" customHeight="1">
      <c r="A166" s="93" t="s">
        <v>74</v>
      </c>
      <c r="B166" s="187" t="s">
        <v>223</v>
      </c>
      <c r="C166" s="188"/>
      <c r="D166" s="189"/>
      <c r="E166" s="211" t="s">
        <v>75</v>
      </c>
      <c r="F166" s="212"/>
      <c r="G166" s="212"/>
      <c r="H166" s="212"/>
      <c r="I166" s="212"/>
      <c r="J166" s="212"/>
      <c r="K166" s="212"/>
      <c r="L166" s="213"/>
      <c r="M166" s="94"/>
      <c r="N166" s="94"/>
      <c r="O166" s="94"/>
    </row>
    <row r="167" spans="1:15" ht="42.75" customHeight="1">
      <c r="A167" s="93" t="s">
        <v>76</v>
      </c>
      <c r="B167" s="187" t="s">
        <v>77</v>
      </c>
      <c r="C167" s="188"/>
      <c r="D167" s="189"/>
      <c r="E167" s="211" t="s">
        <v>75</v>
      </c>
      <c r="F167" s="212"/>
      <c r="G167" s="212"/>
      <c r="H167" s="212"/>
      <c r="I167" s="212"/>
      <c r="J167" s="212"/>
      <c r="K167" s="212"/>
      <c r="L167" s="213"/>
      <c r="M167" s="94"/>
      <c r="N167" s="94"/>
      <c r="O167" s="94"/>
    </row>
    <row r="168" spans="1:15" ht="42" customHeight="1">
      <c r="A168" s="93" t="s">
        <v>78</v>
      </c>
      <c r="B168" s="187" t="s">
        <v>186</v>
      </c>
      <c r="C168" s="188"/>
      <c r="D168" s="189"/>
      <c r="E168" s="211" t="s">
        <v>75</v>
      </c>
      <c r="F168" s="212"/>
      <c r="G168" s="212"/>
      <c r="H168" s="212"/>
      <c r="I168" s="212"/>
      <c r="J168" s="212"/>
      <c r="K168" s="212"/>
      <c r="L168" s="213"/>
      <c r="M168" s="94"/>
      <c r="N168" s="94"/>
      <c r="O168" s="94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E164:L164"/>
    <mergeCell ref="B164:D164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A147:A148"/>
    <mergeCell ref="B147:B148"/>
    <mergeCell ref="C147:C148"/>
    <mergeCell ref="D147:D148"/>
    <mergeCell ref="E147:E148"/>
    <mergeCell ref="F147:F148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26:G126"/>
    <mergeCell ref="H126:L126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3" manualBreakCount="3">
    <brk id="24" max="16" man="1"/>
    <brk id="76" max="16" man="1"/>
    <brk id="109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/>
  <dimension ref="A1:AE180"/>
  <sheetViews>
    <sheetView tabSelected="1" topLeftCell="A85" zoomScaleSheetLayoutView="80" workbookViewId="0">
      <selection activeCell="F99" sqref="F99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526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146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219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25</v>
      </c>
      <c r="K43" s="84">
        <v>24</v>
      </c>
      <c r="L43" s="84">
        <v>24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38</v>
      </c>
      <c r="K47" s="84">
        <v>31</v>
      </c>
      <c r="L47" s="84">
        <v>31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4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285-J47</f>
        <v>247</v>
      </c>
      <c r="K48" s="116">
        <v>240</v>
      </c>
      <c r="L48" s="116">
        <v>240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25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310</v>
      </c>
      <c r="K52" s="72">
        <f t="shared" ref="K52:L52" si="3">SUM(K43:K51)</f>
        <v>295</v>
      </c>
      <c r="L52" s="72">
        <f t="shared" si="3"/>
        <v>295</v>
      </c>
      <c r="M52" s="72"/>
      <c r="N52" s="72"/>
      <c r="O52" s="72"/>
      <c r="P52" s="71">
        <v>10</v>
      </c>
      <c r="Q52" s="74">
        <f t="shared" si="0"/>
        <v>31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8.5" customHeight="1">
      <c r="A66" s="208" t="s">
        <v>414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7" customHeight="1">
      <c r="A67" s="208" t="s">
        <v>415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8.5" customHeight="1">
      <c r="A68" s="208" t="s">
        <v>416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417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5</v>
      </c>
      <c r="K91" s="116">
        <v>5</v>
      </c>
      <c r="L91" s="116">
        <v>5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25-J91</f>
        <v>20</v>
      </c>
      <c r="K92" s="38">
        <v>19</v>
      </c>
      <c r="L92" s="38">
        <v>19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2</v>
      </c>
      <c r="K99" s="41">
        <v>3</v>
      </c>
      <c r="L99" s="41">
        <v>3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6</v>
      </c>
      <c r="K100" s="41">
        <v>6</v>
      </c>
      <c r="L100" s="41">
        <v>6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1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89</v>
      </c>
      <c r="K101" s="116">
        <v>65</v>
      </c>
      <c r="L101" s="116">
        <v>65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9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285-J101-J100-J99</f>
        <v>188</v>
      </c>
      <c r="K102" s="41">
        <v>197</v>
      </c>
      <c r="L102" s="41">
        <v>197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19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310</v>
      </c>
      <c r="K109" s="15">
        <f>SUM(K88:K108)</f>
        <v>295</v>
      </c>
      <c r="L109" s="15">
        <f>SUM(L88:L108)</f>
        <v>295</v>
      </c>
      <c r="M109" s="9"/>
      <c r="N109" s="9"/>
      <c r="O109" s="9"/>
      <c r="P109" s="69">
        <v>10</v>
      </c>
      <c r="Q109" s="70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8.5" customHeight="1">
      <c r="A123" s="208" t="s">
        <v>414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7" customHeight="1">
      <c r="A124" s="208" t="s">
        <v>415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8.5" customHeight="1">
      <c r="A125" s="208" t="s">
        <v>416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417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/>
  <dimension ref="A1:AE180"/>
  <sheetViews>
    <sheetView tabSelected="1" topLeftCell="A82" zoomScaleSheetLayoutView="80" workbookViewId="0">
      <selection activeCell="F99" sqref="F99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489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147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99" customHeight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40</v>
      </c>
      <c r="K43" s="84">
        <v>50</v>
      </c>
      <c r="L43" s="84">
        <v>50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4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97.5" customHeight="1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267</v>
      </c>
      <c r="K48" s="116">
        <v>269</v>
      </c>
      <c r="L48" s="116">
        <v>269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27</v>
      </c>
    </row>
    <row r="49" spans="1:17" ht="132.75" hidden="1" customHeight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307</v>
      </c>
      <c r="K52" s="72">
        <f t="shared" ref="K52:L52" si="3">SUM(K43:K51)</f>
        <v>319</v>
      </c>
      <c r="L52" s="72">
        <f t="shared" si="3"/>
        <v>319</v>
      </c>
      <c r="M52" s="72"/>
      <c r="N52" s="72"/>
      <c r="O52" s="72"/>
      <c r="P52" s="71">
        <v>10</v>
      </c>
      <c r="Q52" s="74">
        <f t="shared" si="0"/>
        <v>31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8.5" customHeight="1">
      <c r="A66" s="208" t="s">
        <v>418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0.75" customHeight="1">
      <c r="A67" s="208" t="s">
        <v>418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.75" customHeight="1">
      <c r="A68" s="208" t="s">
        <v>419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420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9</v>
      </c>
      <c r="K91" s="116">
        <v>6</v>
      </c>
      <c r="L91" s="116">
        <v>6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40-J91</f>
        <v>31</v>
      </c>
      <c r="K92" s="38">
        <v>44</v>
      </c>
      <c r="L92" s="38">
        <v>44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</v>
      </c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44</v>
      </c>
      <c r="K101" s="116">
        <v>47</v>
      </c>
      <c r="L101" s="116">
        <v>47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4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267-J101-J100</f>
        <v>222</v>
      </c>
      <c r="K102" s="41">
        <v>222</v>
      </c>
      <c r="L102" s="41">
        <v>222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22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307</v>
      </c>
      <c r="K109" s="15">
        <f>SUM(K88:K108)</f>
        <v>319</v>
      </c>
      <c r="L109" s="15">
        <f>SUM(L88:L108)</f>
        <v>319</v>
      </c>
      <c r="M109" s="9"/>
      <c r="N109" s="9"/>
      <c r="O109" s="9"/>
      <c r="P109" s="69">
        <v>10</v>
      </c>
      <c r="Q109" s="70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8.5" customHeight="1">
      <c r="A123" s="208" t="s">
        <v>418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0.75" customHeight="1">
      <c r="A124" s="208" t="s">
        <v>418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.75" customHeight="1">
      <c r="A125" s="208" t="s">
        <v>419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420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2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/>
  <dimension ref="A1:AE180"/>
  <sheetViews>
    <sheetView tabSelected="1" topLeftCell="A99" zoomScaleSheetLayoutView="80" workbookViewId="0">
      <selection activeCell="F99" sqref="F99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490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148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24</v>
      </c>
      <c r="K43" s="84">
        <v>27</v>
      </c>
      <c r="L43" s="84">
        <v>27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2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144</v>
      </c>
      <c r="K48" s="116">
        <v>148</v>
      </c>
      <c r="L48" s="116">
        <v>148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14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168</v>
      </c>
      <c r="K52" s="72">
        <f t="shared" ref="K52:L52" si="3">SUM(K43:K51)</f>
        <v>175</v>
      </c>
      <c r="L52" s="72">
        <f t="shared" si="3"/>
        <v>175</v>
      </c>
      <c r="M52" s="72"/>
      <c r="N52" s="72"/>
      <c r="O52" s="72"/>
      <c r="P52" s="71">
        <v>10</v>
      </c>
      <c r="Q52" s="74">
        <f t="shared" si="0"/>
        <v>17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8.5" customHeight="1">
      <c r="A66" s="208" t="s">
        <v>421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3" customHeight="1">
      <c r="A67" s="208" t="s">
        <v>422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.75" customHeight="1">
      <c r="A68" s="208" t="s">
        <v>423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424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v>1</v>
      </c>
      <c r="L90" s="38">
        <v>1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11</v>
      </c>
      <c r="K91" s="116">
        <v>3</v>
      </c>
      <c r="L91" s="116">
        <v>3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24-J91</f>
        <v>13</v>
      </c>
      <c r="K92" s="38">
        <v>23</v>
      </c>
      <c r="L92" s="38">
        <v>23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1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2</v>
      </c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34</v>
      </c>
      <c r="K101" s="116">
        <v>35</v>
      </c>
      <c r="L101" s="116">
        <v>35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3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144-J99-J100-J101</f>
        <v>107</v>
      </c>
      <c r="K102" s="41">
        <v>112</v>
      </c>
      <c r="L102" s="41">
        <v>112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11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168</v>
      </c>
      <c r="K109" s="15">
        <f>SUM(K88:K108)</f>
        <v>175</v>
      </c>
      <c r="L109" s="15">
        <f>SUM(L88:L108)</f>
        <v>175</v>
      </c>
      <c r="M109" s="9"/>
      <c r="N109" s="9"/>
      <c r="O109" s="9"/>
      <c r="P109" s="69">
        <v>10</v>
      </c>
      <c r="Q109" s="70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8.5" customHeight="1">
      <c r="A123" s="208" t="s">
        <v>421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3" customHeight="1">
      <c r="A124" s="208" t="s">
        <v>422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.75" customHeight="1">
      <c r="A125" s="208" t="s">
        <v>423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424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8.42578125" style="4" customWidth="1"/>
    <col min="10" max="10" width="1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2.8554687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476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114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218" t="s">
        <v>107</v>
      </c>
      <c r="C35" s="218" t="s">
        <v>107</v>
      </c>
      <c r="D35" s="218" t="s">
        <v>107</v>
      </c>
      <c r="E35" s="218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194.25" customHeight="1">
      <c r="A36" s="184"/>
      <c r="B36" s="219"/>
      <c r="C36" s="219"/>
      <c r="D36" s="219"/>
      <c r="E36" s="219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 hidden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/>
      <c r="K43" s="84">
        <f>J43</f>
        <v>0</v>
      </c>
      <c r="L43" s="84">
        <f>J43</f>
        <v>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0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f t="shared" si="0"/>
        <v>0</v>
      </c>
      <c r="L47" s="84">
        <f t="shared" si="1"/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167</v>
      </c>
      <c r="K48" s="116">
        <v>151</v>
      </c>
      <c r="L48" s="116">
        <v>151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17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167</v>
      </c>
      <c r="K52" s="72">
        <f t="shared" ref="K52:L52" si="3">SUM(K43:K51)</f>
        <v>151</v>
      </c>
      <c r="L52" s="72">
        <f t="shared" si="3"/>
        <v>151</v>
      </c>
      <c r="M52" s="72"/>
      <c r="N52" s="72"/>
      <c r="O52" s="72"/>
      <c r="P52" s="71">
        <v>10</v>
      </c>
      <c r="Q52" s="74">
        <f t="shared" si="2"/>
        <v>17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9.25" customHeight="1">
      <c r="A66" s="208" t="s">
        <v>259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0.75" customHeight="1">
      <c r="A67" s="208" t="s">
        <v>260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8.5" customHeight="1">
      <c r="A68" s="208" t="s">
        <v>261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69" customHeight="1">
      <c r="A69" s="208" t="s">
        <v>329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 hidden="1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/>
      <c r="K91" s="116">
        <f t="shared" si="5"/>
        <v>0</v>
      </c>
      <c r="L91" s="116">
        <f t="shared" si="6"/>
        <v>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 hidden="1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/>
      <c r="K92" s="38">
        <f t="shared" si="5"/>
        <v>0</v>
      </c>
      <c r="L92" s="38">
        <f t="shared" si="6"/>
        <v>0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0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f t="shared" si="5"/>
        <v>0</v>
      </c>
      <c r="L93" s="38">
        <f t="shared" si="6"/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f t="shared" si="5"/>
        <v>0</v>
      </c>
      <c r="L94" s="38">
        <f t="shared" si="6"/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f t="shared" si="5"/>
        <v>0</v>
      </c>
      <c r="L95" s="38">
        <f t="shared" si="6"/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f t="shared" si="5"/>
        <v>0</v>
      </c>
      <c r="L96" s="38">
        <f t="shared" si="6"/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f t="shared" si="5"/>
        <v>0</v>
      </c>
      <c r="L97" s="38">
        <f t="shared" si="6"/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f t="shared" si="5"/>
        <v>0</v>
      </c>
      <c r="L98" s="41">
        <f t="shared" si="6"/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4</v>
      </c>
      <c r="K99" s="41">
        <v>2</v>
      </c>
      <c r="L99" s="41">
        <v>2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 hidden="1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13</v>
      </c>
      <c r="K101" s="116">
        <v>13</v>
      </c>
      <c r="L101" s="116">
        <v>13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1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167-J101-J99</f>
        <v>150</v>
      </c>
      <c r="K102" s="41">
        <v>136</v>
      </c>
      <c r="L102" s="41">
        <v>136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15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167</v>
      </c>
      <c r="K109" s="15">
        <f>SUM(K88:K108)</f>
        <v>151</v>
      </c>
      <c r="L109" s="15">
        <f>SUM(L88:L108)</f>
        <v>151</v>
      </c>
      <c r="M109" s="9"/>
      <c r="N109" s="9"/>
      <c r="O109" s="9"/>
      <c r="P109" s="69">
        <v>10</v>
      </c>
      <c r="Q109" s="70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9.25" customHeight="1">
      <c r="A123" s="208" t="s">
        <v>259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0.75" customHeight="1">
      <c r="A124" s="208" t="s">
        <v>260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8.5" customHeight="1">
      <c r="A125" s="208" t="s">
        <v>261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63" customHeight="1">
      <c r="A126" s="208" t="s">
        <v>329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 ht="22.5" customHeigh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 ht="7.5" customHeigh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 ht="107.25" customHeigh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 ht="107.25" customHeigh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 ht="9" customHeigh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 ht="24.75" customHeight="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/>
  <dimension ref="A1:AE180"/>
  <sheetViews>
    <sheetView tabSelected="1" topLeftCell="A85" zoomScaleSheetLayoutView="80" workbookViewId="0">
      <selection activeCell="F99" sqref="F99"/>
    </sheetView>
  </sheetViews>
  <sheetFormatPr defaultRowHeight="18.75"/>
  <cols>
    <col min="1" max="1" width="32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491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149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219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25</v>
      </c>
      <c r="K43" s="84">
        <v>27</v>
      </c>
      <c r="L43" s="84">
        <v>27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45</v>
      </c>
      <c r="K47" s="84">
        <v>49</v>
      </c>
      <c r="L47" s="84">
        <v>49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5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256-J47</f>
        <v>211</v>
      </c>
      <c r="K48" s="116">
        <v>198</v>
      </c>
      <c r="L48" s="116">
        <v>198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21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281</v>
      </c>
      <c r="K52" s="72">
        <f t="shared" ref="K52:L52" si="3">SUM(K43:K51)</f>
        <v>274</v>
      </c>
      <c r="L52" s="72">
        <f t="shared" si="3"/>
        <v>274</v>
      </c>
      <c r="M52" s="72"/>
      <c r="N52" s="72"/>
      <c r="O52" s="72"/>
      <c r="P52" s="71">
        <v>10</v>
      </c>
      <c r="Q52" s="74">
        <f t="shared" si="0"/>
        <v>28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4.5" customHeight="1">
      <c r="A66" s="208" t="s">
        <v>425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3" customHeight="1">
      <c r="A67" s="208" t="s">
        <v>425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9.25" customHeight="1">
      <c r="A68" s="208" t="s">
        <v>425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426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8</v>
      </c>
      <c r="K91" s="116">
        <v>13</v>
      </c>
      <c r="L91" s="116">
        <v>13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25-J91</f>
        <v>17</v>
      </c>
      <c r="K92" s="38">
        <v>14</v>
      </c>
      <c r="L92" s="38">
        <v>14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3</v>
      </c>
      <c r="K100" s="41">
        <v>3</v>
      </c>
      <c r="L100" s="41">
        <v>3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>J100*0.1</f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102</v>
      </c>
      <c r="K101" s="116">
        <v>63</v>
      </c>
      <c r="L101" s="116">
        <v>63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10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256-J101-J100</f>
        <v>151</v>
      </c>
      <c r="K102" s="41">
        <v>181</v>
      </c>
      <c r="L102" s="41">
        <v>181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15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281</v>
      </c>
      <c r="K109" s="15">
        <f>SUM(K88:K108)</f>
        <v>274</v>
      </c>
      <c r="L109" s="15">
        <f>SUM(L88:L108)</f>
        <v>274</v>
      </c>
      <c r="M109" s="9"/>
      <c r="N109" s="9"/>
      <c r="O109" s="9"/>
      <c r="P109" s="69">
        <v>10</v>
      </c>
      <c r="Q109" s="70">
        <f>J109*0.1</f>
        <v>28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4.5" customHeight="1">
      <c r="A123" s="208" t="s">
        <v>425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3" customHeight="1">
      <c r="A124" s="208" t="s">
        <v>425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9.25" customHeight="1">
      <c r="A125" s="208" t="s">
        <v>425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426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/>
  <dimension ref="A1:AE180"/>
  <sheetViews>
    <sheetView tabSelected="1" topLeftCell="A89" zoomScaleSheetLayoutView="80" workbookViewId="0">
      <selection activeCell="F99" sqref="F99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492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150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10" customHeight="1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9</v>
      </c>
      <c r="K43" s="84">
        <v>22</v>
      </c>
      <c r="L43" s="84">
        <v>22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1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143</v>
      </c>
      <c r="K48" s="116">
        <v>166</v>
      </c>
      <c r="L48" s="116">
        <v>166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14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152</v>
      </c>
      <c r="K52" s="72">
        <f t="shared" ref="K52:L52" si="3">SUM(K43:K51)</f>
        <v>188</v>
      </c>
      <c r="L52" s="72">
        <f t="shared" si="3"/>
        <v>188</v>
      </c>
      <c r="M52" s="72"/>
      <c r="N52" s="72"/>
      <c r="O52" s="72"/>
      <c r="P52" s="71">
        <v>10</v>
      </c>
      <c r="Q52" s="74">
        <f t="shared" si="0"/>
        <v>15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" customHeight="1">
      <c r="A66" s="208" t="s">
        <v>427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8.5" customHeight="1">
      <c r="A67" s="208" t="s">
        <v>427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.75" customHeight="1">
      <c r="A68" s="208" t="s">
        <v>428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429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v>1</v>
      </c>
      <c r="L89" s="38">
        <v>1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v>0</v>
      </c>
      <c r="L90" s="38">
        <v>0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3</v>
      </c>
      <c r="K91" s="116">
        <v>7</v>
      </c>
      <c r="L91" s="116">
        <v>7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9-J91</f>
        <v>6</v>
      </c>
      <c r="K92" s="38">
        <v>14</v>
      </c>
      <c r="L92" s="38">
        <v>14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5">J92*0.1</f>
        <v>1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5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5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5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5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5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5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5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</v>
      </c>
      <c r="K100" s="41">
        <v>1</v>
      </c>
      <c r="L100" s="41">
        <v>1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5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38</v>
      </c>
      <c r="K101" s="116">
        <v>35</v>
      </c>
      <c r="L101" s="116">
        <v>35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4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143-J101-J100</f>
        <v>104</v>
      </c>
      <c r="K102" s="41">
        <v>129</v>
      </c>
      <c r="L102" s="41">
        <v>129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5"/>
        <v>10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ref="K103:K107" si="6">J103</f>
        <v>0</v>
      </c>
      <c r="L103" s="41">
        <f t="shared" ref="L103:L107" si="7">J103</f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5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6"/>
        <v>0</v>
      </c>
      <c r="L104" s="41">
        <f t="shared" si="7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5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6"/>
        <v>0</v>
      </c>
      <c r="L105" s="41">
        <f t="shared" si="7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5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6"/>
        <v>0</v>
      </c>
      <c r="L106" s="41">
        <f t="shared" si="7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5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6"/>
        <v>0</v>
      </c>
      <c r="L107" s="41">
        <f t="shared" si="7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5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5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152</v>
      </c>
      <c r="K109" s="15">
        <f>SUM(K88:K108)</f>
        <v>188</v>
      </c>
      <c r="L109" s="15">
        <f>SUM(L88:L108)</f>
        <v>188</v>
      </c>
      <c r="M109" s="9"/>
      <c r="N109" s="9"/>
      <c r="O109" s="9"/>
      <c r="P109" s="69">
        <v>10</v>
      </c>
      <c r="Q109" s="70">
        <f>J109*0.1</f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" customHeight="1">
      <c r="A123" s="208" t="s">
        <v>427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8.5" customHeight="1">
      <c r="A124" s="208" t="s">
        <v>427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.75" customHeight="1">
      <c r="A125" s="208" t="s">
        <v>428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429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24" max="16" man="1"/>
    <brk id="79" max="16" man="1"/>
    <brk id="101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/>
  <dimension ref="A1:AE180"/>
  <sheetViews>
    <sheetView tabSelected="1" topLeftCell="A92" zoomScaleSheetLayoutView="80" workbookViewId="0">
      <selection activeCell="F99" sqref="F99"/>
    </sheetView>
  </sheetViews>
  <sheetFormatPr defaultRowHeight="18.75"/>
  <cols>
    <col min="1" max="1" width="32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493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151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58</v>
      </c>
      <c r="K43" s="84">
        <v>56</v>
      </c>
      <c r="L43" s="84">
        <v>56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6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f t="shared" si="0"/>
        <v>0</v>
      </c>
      <c r="L47" s="84">
        <f t="shared" si="1"/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297</v>
      </c>
      <c r="K48" s="116">
        <v>293</v>
      </c>
      <c r="L48" s="116">
        <v>293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30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355</v>
      </c>
      <c r="K52" s="72">
        <f t="shared" ref="K52:L52" si="3">SUM(K43:K51)</f>
        <v>349</v>
      </c>
      <c r="L52" s="72">
        <f t="shared" si="3"/>
        <v>349</v>
      </c>
      <c r="M52" s="72"/>
      <c r="N52" s="72"/>
      <c r="O52" s="72"/>
      <c r="P52" s="71">
        <v>10</v>
      </c>
      <c r="Q52" s="74">
        <f t="shared" si="2"/>
        <v>36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2.25" customHeight="1">
      <c r="A66" s="208" t="s">
        <v>430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2.25" customHeight="1">
      <c r="A67" s="208" t="s">
        <v>431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3" customHeight="1">
      <c r="A68" s="208" t="s">
        <v>430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432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 ht="19.5" customHeight="1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>
        <v>1</v>
      </c>
      <c r="K89" s="38"/>
      <c r="L89" s="38"/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v>1</v>
      </c>
      <c r="L90" s="38">
        <v>1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13</v>
      </c>
      <c r="K91" s="116">
        <v>19</v>
      </c>
      <c r="L91" s="116">
        <v>19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58-J89-J91</f>
        <v>44</v>
      </c>
      <c r="K92" s="38">
        <v>36</v>
      </c>
      <c r="L92" s="38">
        <v>36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5">J92*0.1</f>
        <v>4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5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5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5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5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5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5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5</v>
      </c>
      <c r="K99" s="41">
        <v>2</v>
      </c>
      <c r="L99" s="41">
        <v>2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5"/>
        <v>1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</v>
      </c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5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60</v>
      </c>
      <c r="K101" s="116">
        <v>59</v>
      </c>
      <c r="L101" s="116">
        <v>59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6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297-J99-J100-J101</f>
        <v>231</v>
      </c>
      <c r="K102" s="41">
        <v>232</v>
      </c>
      <c r="L102" s="41">
        <v>232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5"/>
        <v>23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ref="K103:K107" si="6">J103</f>
        <v>0</v>
      </c>
      <c r="L103" s="41">
        <f t="shared" ref="L103:L107" si="7">J103</f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5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6"/>
        <v>0</v>
      </c>
      <c r="L104" s="41">
        <f t="shared" si="7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5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6"/>
        <v>0</v>
      </c>
      <c r="L105" s="41">
        <f t="shared" si="7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5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6"/>
        <v>0</v>
      </c>
      <c r="L106" s="41">
        <f t="shared" si="7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5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6"/>
        <v>0</v>
      </c>
      <c r="L107" s="41">
        <f t="shared" si="7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5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5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355</v>
      </c>
      <c r="K109" s="15">
        <f>SUM(K88:K108)</f>
        <v>349</v>
      </c>
      <c r="L109" s="15">
        <f>SUM(L88:L108)</f>
        <v>349</v>
      </c>
      <c r="M109" s="9"/>
      <c r="N109" s="9"/>
      <c r="O109" s="9"/>
      <c r="P109" s="69">
        <v>10</v>
      </c>
      <c r="Q109" s="70">
        <f>J109*0.1</f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2.25" customHeight="1">
      <c r="A123" s="208" t="s">
        <v>430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2.25" customHeight="1">
      <c r="A124" s="208" t="s">
        <v>431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3" customHeight="1">
      <c r="A125" s="208" t="s">
        <v>430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432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/>
  <dimension ref="A1:AE180"/>
  <sheetViews>
    <sheetView tabSelected="1" topLeftCell="A76" zoomScaleSheetLayoutView="80" workbookViewId="0">
      <selection activeCell="F99" sqref="F9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527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152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231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232"/>
      <c r="B36" s="186"/>
      <c r="C36" s="219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58</v>
      </c>
      <c r="K43" s="84">
        <v>56</v>
      </c>
      <c r="L43" s="84">
        <v>56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6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26</v>
      </c>
      <c r="K47" s="84">
        <v>28</v>
      </c>
      <c r="L47" s="84">
        <v>28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3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268-J47</f>
        <v>242</v>
      </c>
      <c r="K48" s="116">
        <v>238</v>
      </c>
      <c r="L48" s="116">
        <v>238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24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326</v>
      </c>
      <c r="K52" s="72">
        <f t="shared" ref="K52:L52" si="3">SUM(K43:K51)</f>
        <v>322</v>
      </c>
      <c r="L52" s="72">
        <f t="shared" si="3"/>
        <v>322</v>
      </c>
      <c r="M52" s="72"/>
      <c r="N52" s="72"/>
      <c r="O52" s="72"/>
      <c r="P52" s="71">
        <v>10</v>
      </c>
      <c r="Q52" s="74">
        <f t="shared" si="0"/>
        <v>33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9.25" customHeight="1">
      <c r="A66" s="208" t="s">
        <v>433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9.25" customHeight="1">
      <c r="A67" s="208" t="s">
        <v>433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9.25" customHeight="1">
      <c r="A68" s="208" t="s">
        <v>434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435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13</v>
      </c>
      <c r="K91" s="116">
        <v>17</v>
      </c>
      <c r="L91" s="116">
        <v>17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58-J91</f>
        <v>45</v>
      </c>
      <c r="K92" s="38">
        <v>39</v>
      </c>
      <c r="L92" s="38">
        <v>39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5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1</v>
      </c>
      <c r="L100" s="41">
        <v>1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98</v>
      </c>
      <c r="K101" s="116">
        <v>60</v>
      </c>
      <c r="L101" s="116">
        <v>60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10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268-J99-J101</f>
        <v>169</v>
      </c>
      <c r="K102" s="41">
        <v>205</v>
      </c>
      <c r="L102" s="41">
        <v>205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17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326</v>
      </c>
      <c r="K109" s="15">
        <f>SUM(K88:K108)</f>
        <v>322</v>
      </c>
      <c r="L109" s="15">
        <f>SUM(L88:L108)</f>
        <v>322</v>
      </c>
      <c r="M109" s="9"/>
      <c r="N109" s="9"/>
      <c r="O109" s="9"/>
      <c r="P109" s="69">
        <v>10</v>
      </c>
      <c r="Q109" s="70">
        <f>J109*0.1</f>
        <v>33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9.25" customHeight="1">
      <c r="A123" s="208" t="s">
        <v>433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9.25" customHeight="1">
      <c r="A124" s="208" t="s">
        <v>433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9.25" customHeight="1">
      <c r="A125" s="208" t="s">
        <v>434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435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E180"/>
  <sheetViews>
    <sheetView tabSelected="1" topLeftCell="A102" zoomScaleSheetLayoutView="80" workbookViewId="0">
      <selection activeCell="F99" sqref="F9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528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153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219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30</v>
      </c>
      <c r="K43" s="84">
        <v>27</v>
      </c>
      <c r="L43" s="84">
        <v>27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22</v>
      </c>
      <c r="K47" s="84">
        <v>25</v>
      </c>
      <c r="L47" s="84">
        <v>25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2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526-J47</f>
        <v>504</v>
      </c>
      <c r="K48" s="116">
        <v>514</v>
      </c>
      <c r="L48" s="116">
        <v>514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50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556</v>
      </c>
      <c r="K52" s="72">
        <f t="shared" ref="K52:L52" si="3">SUM(K43:K51)</f>
        <v>566</v>
      </c>
      <c r="L52" s="72">
        <f t="shared" si="3"/>
        <v>566</v>
      </c>
      <c r="M52" s="72"/>
      <c r="N52" s="72"/>
      <c r="O52" s="72"/>
      <c r="P52" s="71">
        <v>10</v>
      </c>
      <c r="Q52" s="74">
        <f t="shared" si="0"/>
        <v>56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74.25" customHeight="1">
      <c r="A66" s="208" t="s">
        <v>436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9.25" customHeight="1">
      <c r="A67" s="208" t="s">
        <v>436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9.25" customHeight="1">
      <c r="A68" s="208" t="s">
        <v>437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7" customHeight="1">
      <c r="A69" s="208" t="s">
        <v>438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17</v>
      </c>
      <c r="K91" s="116">
        <v>14</v>
      </c>
      <c r="L91" s="116">
        <v>14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2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30-J91</f>
        <v>13</v>
      </c>
      <c r="K92" s="38">
        <v>13</v>
      </c>
      <c r="L92" s="38">
        <v>13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1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2</v>
      </c>
      <c r="K100" s="41">
        <v>2</v>
      </c>
      <c r="L100" s="41">
        <v>2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96</v>
      </c>
      <c r="K101" s="116">
        <v>84</v>
      </c>
      <c r="L101" s="116">
        <v>84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10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526-J101-J100-J99</f>
        <v>427</v>
      </c>
      <c r="K102" s="41">
        <v>453</v>
      </c>
      <c r="L102" s="41">
        <v>453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43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556</v>
      </c>
      <c r="K109" s="15">
        <f>SUM(K88:K108)</f>
        <v>566</v>
      </c>
      <c r="L109" s="15">
        <f>SUM(L88:L108)</f>
        <v>566</v>
      </c>
      <c r="M109" s="9"/>
      <c r="N109" s="9"/>
      <c r="O109" s="9"/>
      <c r="P109" s="69">
        <v>10</v>
      </c>
      <c r="Q109" s="70">
        <f>J109*0.1</f>
        <v>56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74.25" customHeight="1">
      <c r="A123" s="208" t="s">
        <v>436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9.25" customHeight="1">
      <c r="A124" s="208" t="s">
        <v>436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9.25" customHeight="1">
      <c r="A125" s="208" t="s">
        <v>437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7" customHeight="1">
      <c r="A126" s="208" t="s">
        <v>438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E180"/>
  <sheetViews>
    <sheetView tabSelected="1" topLeftCell="A40" zoomScaleSheetLayoutView="80" workbookViewId="0">
      <selection activeCell="F99" sqref="F99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35" t="s">
        <v>494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95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5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184"/>
      <c r="B36" s="186"/>
      <c r="C36" s="219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51</v>
      </c>
      <c r="K43" s="84">
        <v>53</v>
      </c>
      <c r="L43" s="84">
        <v>53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5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28</v>
      </c>
      <c r="K47" s="84">
        <v>32</v>
      </c>
      <c r="L47" s="84">
        <v>32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>J47*0.1</f>
        <v>3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283</v>
      </c>
      <c r="K48" s="116">
        <v>272</v>
      </c>
      <c r="L48" s="116">
        <v>272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>J48*0.1</f>
        <v>28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362</v>
      </c>
      <c r="K52" s="72">
        <f t="shared" ref="K52:L52" si="3">SUM(K43:K51)</f>
        <v>357</v>
      </c>
      <c r="L52" s="72">
        <f t="shared" si="3"/>
        <v>357</v>
      </c>
      <c r="M52" s="72"/>
      <c r="N52" s="72"/>
      <c r="O52" s="72"/>
      <c r="P52" s="71">
        <v>10</v>
      </c>
      <c r="Q52" s="74">
        <f t="shared" si="0"/>
        <v>36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7" customHeight="1">
      <c r="A66" s="208" t="s">
        <v>439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7.75" customHeight="1">
      <c r="A67" s="208" t="s">
        <v>440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" customHeight="1">
      <c r="A68" s="208" t="s">
        <v>441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442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v>1</v>
      </c>
      <c r="L89" s="38">
        <v>1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v>0</v>
      </c>
      <c r="L90" s="38">
        <v>0</v>
      </c>
      <c r="M90" s="16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19</v>
      </c>
      <c r="K91" s="116">
        <v>15</v>
      </c>
      <c r="L91" s="116">
        <v>15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2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51-J91</f>
        <v>32</v>
      </c>
      <c r="K92" s="38">
        <v>37</v>
      </c>
      <c r="L92" s="38">
        <v>37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5">J92*0.1</f>
        <v>3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6" t="s">
        <v>18</v>
      </c>
      <c r="N93" s="9" t="s">
        <v>18</v>
      </c>
      <c r="O93" s="9" t="s">
        <v>18</v>
      </c>
      <c r="P93" s="69">
        <v>10</v>
      </c>
      <c r="Q93" s="70">
        <f t="shared" si="5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5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6" t="s">
        <v>18</v>
      </c>
      <c r="N95" s="9" t="s">
        <v>18</v>
      </c>
      <c r="O95" s="9" t="s">
        <v>18</v>
      </c>
      <c r="P95" s="69">
        <v>10</v>
      </c>
      <c r="Q95" s="70">
        <f t="shared" si="5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5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5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5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5"/>
        <v>0</v>
      </c>
    </row>
    <row r="100" spans="1:17" ht="37.5" hidden="1">
      <c r="A100" s="89" t="s">
        <v>445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0</v>
      </c>
      <c r="L100" s="41">
        <v>0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5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79</v>
      </c>
      <c r="K101" s="116">
        <v>51</v>
      </c>
      <c r="L101" s="116">
        <v>51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8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311-J101-J99</f>
        <v>231</v>
      </c>
      <c r="K102" s="41">
        <v>253</v>
      </c>
      <c r="L102" s="41">
        <v>253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5"/>
        <v>23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ref="K103:K107" si="6">J103</f>
        <v>0</v>
      </c>
      <c r="L103" s="41">
        <f t="shared" ref="L103:L107" si="7">J103</f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5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6"/>
        <v>0</v>
      </c>
      <c r="L104" s="41">
        <f t="shared" si="7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5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6"/>
        <v>0</v>
      </c>
      <c r="L105" s="41">
        <f t="shared" si="7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5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6"/>
        <v>0</v>
      </c>
      <c r="L106" s="41">
        <f t="shared" si="7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5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6"/>
        <v>0</v>
      </c>
      <c r="L107" s="41">
        <f t="shared" si="7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5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5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362</v>
      </c>
      <c r="K109" s="15">
        <f>SUM(K88:K108)</f>
        <v>357</v>
      </c>
      <c r="L109" s="15">
        <f>SUM(L88:L108)</f>
        <v>357</v>
      </c>
      <c r="M109" s="9"/>
      <c r="N109" s="9"/>
      <c r="O109" s="9"/>
      <c r="P109" s="69">
        <v>10</v>
      </c>
      <c r="Q109" s="70">
        <f>J109*0.1</f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7" customHeight="1">
      <c r="A123" s="208" t="s">
        <v>439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7.75" customHeight="1">
      <c r="A124" s="208" t="s">
        <v>440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" customHeight="1">
      <c r="A125" s="208" t="s">
        <v>441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3.25" customHeight="1">
      <c r="A126" s="208" t="s">
        <v>442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5" fitToHeight="5" orientation="landscape" r:id="rId1"/>
  <rowBreaks count="3" manualBreakCount="3">
    <brk id="24" max="16" man="1"/>
    <brk id="111" max="16" man="1"/>
    <brk id="149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E180"/>
  <sheetViews>
    <sheetView topLeftCell="A31" zoomScaleSheetLayoutView="80" workbookViewId="0">
      <selection activeCell="M130" sqref="M130:M133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47.140625" style="4" bestFit="1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463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/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30"/>
      <c r="L22" s="30"/>
      <c r="M22" s="30"/>
      <c r="N22" s="30"/>
      <c r="O22" s="30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30"/>
      <c r="L23" s="30"/>
      <c r="M23" s="30"/>
      <c r="N23" s="30"/>
      <c r="O23" s="30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30"/>
      <c r="L24" s="30"/>
      <c r="M24" s="30"/>
      <c r="N24" s="30"/>
      <c r="O24" s="30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30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30"/>
    </row>
    <row r="28" spans="1:18" ht="32.25" customHeight="1">
      <c r="A28" s="30" t="s">
        <v>9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167"/>
      <c r="N28" s="147"/>
      <c r="O28" s="30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30"/>
      <c r="N29" s="8"/>
      <c r="O29" s="30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30"/>
      <c r="L30" s="30"/>
      <c r="M30" s="30"/>
      <c r="N30" s="8"/>
      <c r="O30" s="30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30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30"/>
    </row>
    <row r="33" spans="1:17" ht="131.25">
      <c r="A33" s="150"/>
      <c r="B33" s="33" t="s">
        <v>25</v>
      </c>
      <c r="C33" s="33" t="s">
        <v>26</v>
      </c>
      <c r="D33" s="33" t="s">
        <v>27</v>
      </c>
      <c r="E33" s="33" t="s">
        <v>28</v>
      </c>
      <c r="F33" s="33" t="s">
        <v>18</v>
      </c>
      <c r="G33" s="150"/>
      <c r="H33" s="33" t="s">
        <v>15</v>
      </c>
      <c r="I33" s="33" t="s">
        <v>16</v>
      </c>
      <c r="J33" s="146"/>
      <c r="K33" s="146"/>
      <c r="L33" s="150"/>
      <c r="M33" s="147"/>
      <c r="N33" s="146"/>
      <c r="O33" s="30"/>
    </row>
    <row r="34" spans="1:17">
      <c r="A34" s="33">
        <v>1</v>
      </c>
      <c r="B34" s="33">
        <v>2</v>
      </c>
      <c r="C34" s="33">
        <v>3</v>
      </c>
      <c r="D34" s="33">
        <v>4</v>
      </c>
      <c r="E34" s="33">
        <v>5</v>
      </c>
      <c r="F34" s="33">
        <v>6</v>
      </c>
      <c r="G34" s="33">
        <v>7</v>
      </c>
      <c r="H34" s="33">
        <v>8</v>
      </c>
      <c r="I34" s="33">
        <v>9</v>
      </c>
      <c r="J34" s="33">
        <v>10</v>
      </c>
      <c r="K34" s="33">
        <v>11</v>
      </c>
      <c r="L34" s="33">
        <v>12</v>
      </c>
      <c r="M34" s="51">
        <v>13</v>
      </c>
      <c r="N34" s="51">
        <v>14</v>
      </c>
      <c r="O34" s="30"/>
    </row>
    <row r="35" spans="1:17" ht="153.75" customHeight="1">
      <c r="A35" s="183" t="s">
        <v>107</v>
      </c>
      <c r="B35" s="185" t="s">
        <v>107</v>
      </c>
      <c r="C35" s="218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33" t="s">
        <v>96</v>
      </c>
      <c r="I35" s="33">
        <v>744</v>
      </c>
      <c r="J35" s="33">
        <v>95</v>
      </c>
      <c r="K35" s="31">
        <f>J35</f>
        <v>95</v>
      </c>
      <c r="L35" s="31">
        <f>J35</f>
        <v>95</v>
      </c>
      <c r="M35" s="51">
        <v>10</v>
      </c>
      <c r="N35" s="74">
        <v>10</v>
      </c>
      <c r="O35" s="30"/>
    </row>
    <row r="36" spans="1:17" ht="252">
      <c r="A36" s="184"/>
      <c r="B36" s="186"/>
      <c r="C36" s="219"/>
      <c r="D36" s="219"/>
      <c r="E36" s="186"/>
      <c r="F36" s="186"/>
      <c r="G36" s="10" t="s">
        <v>103</v>
      </c>
      <c r="H36" s="33" t="s">
        <v>96</v>
      </c>
      <c r="I36" s="33">
        <v>744</v>
      </c>
      <c r="J36" s="33">
        <v>100</v>
      </c>
      <c r="K36" s="37">
        <f>J36</f>
        <v>100</v>
      </c>
      <c r="L36" s="31">
        <f>J36</f>
        <v>100</v>
      </c>
      <c r="M36" s="51">
        <v>10</v>
      </c>
      <c r="N36" s="51">
        <v>10</v>
      </c>
      <c r="O36" s="30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30"/>
      <c r="L38" s="30"/>
      <c r="M38" s="30"/>
      <c r="N38" s="30"/>
      <c r="O38" s="30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33" t="s">
        <v>25</v>
      </c>
      <c r="C41" s="132" t="s">
        <v>26</v>
      </c>
      <c r="D41" s="33" t="s">
        <v>27</v>
      </c>
      <c r="E41" s="33" t="s">
        <v>28</v>
      </c>
      <c r="F41" s="43" t="s">
        <v>168</v>
      </c>
      <c r="G41" s="150"/>
      <c r="H41" s="33" t="s">
        <v>29</v>
      </c>
      <c r="I41" s="33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33">
        <v>1</v>
      </c>
      <c r="B42" s="33">
        <v>2</v>
      </c>
      <c r="C42" s="33">
        <v>3</v>
      </c>
      <c r="D42" s="33">
        <v>4</v>
      </c>
      <c r="E42" s="33">
        <v>5</v>
      </c>
      <c r="F42" s="33">
        <v>6</v>
      </c>
      <c r="G42" s="33">
        <v>7</v>
      </c>
      <c r="H42" s="33">
        <v>8</v>
      </c>
      <c r="I42" s="33">
        <v>9</v>
      </c>
      <c r="J42" s="33">
        <v>10</v>
      </c>
      <c r="K42" s="33">
        <v>11</v>
      </c>
      <c r="L42" s="33">
        <v>12</v>
      </c>
      <c r="M42" s="33">
        <v>13</v>
      </c>
      <c r="N42" s="33">
        <v>14</v>
      </c>
      <c r="O42" s="33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f>SUM('МАДОУ1:МБДОУ 102'!J43)</f>
        <v>1728</v>
      </c>
      <c r="K43" s="132">
        <f>SUM('МАДОУ1:МБДОУ 102'!K43)</f>
        <v>1654</v>
      </c>
      <c r="L43" s="132">
        <f>SUM('МАДОУ1:МБДОУ 102'!L43)</f>
        <v>1654</v>
      </c>
      <c r="M43" s="84" t="s">
        <v>18</v>
      </c>
      <c r="N43" s="84" t="s">
        <v>18</v>
      </c>
      <c r="O43" s="84" t="s">
        <v>18</v>
      </c>
      <c r="P43" s="121">
        <v>10</v>
      </c>
      <c r="Q43" s="124">
        <f>J43*0.1</f>
        <v>173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31" t="s">
        <v>30</v>
      </c>
      <c r="F44" s="43" t="s">
        <v>56</v>
      </c>
      <c r="G44" s="33" t="s">
        <v>31</v>
      </c>
      <c r="H44" s="33" t="s">
        <v>32</v>
      </c>
      <c r="I44" s="3" t="s">
        <v>106</v>
      </c>
      <c r="J44" s="132">
        <f>SUM('МАДОУ1:МБДОУ 102'!J44)</f>
        <v>0</v>
      </c>
      <c r="K44" s="132">
        <f>SUM('МАДОУ1:МБДОУ 102'!K44)</f>
        <v>15</v>
      </c>
      <c r="L44" s="132">
        <f>SUM('МАДОУ1:МБДОУ 102'!L44)</f>
        <v>15</v>
      </c>
      <c r="M44" s="72" t="s">
        <v>18</v>
      </c>
      <c r="N44" s="72" t="s">
        <v>18</v>
      </c>
      <c r="O44" s="72" t="s">
        <v>18</v>
      </c>
      <c r="P44" s="86">
        <v>10</v>
      </c>
      <c r="Q44" s="92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31" t="s">
        <v>30</v>
      </c>
      <c r="F45" s="43" t="s">
        <v>87</v>
      </c>
      <c r="G45" s="33" t="s">
        <v>31</v>
      </c>
      <c r="H45" s="33" t="s">
        <v>32</v>
      </c>
      <c r="I45" s="3" t="s">
        <v>106</v>
      </c>
      <c r="J45" s="132">
        <f>SUM('МАДОУ1:МБДОУ 102'!J45)</f>
        <v>0</v>
      </c>
      <c r="K45" s="132">
        <f>SUM('МАДОУ1:МБДОУ 102'!K45)</f>
        <v>0</v>
      </c>
      <c r="L45" s="132">
        <f>SUM('МАДОУ1:МБДОУ 102'!L45)</f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92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>
        <f>SUM('МАДОУ1:МБДОУ 102'!J46)</f>
        <v>0</v>
      </c>
      <c r="K46" s="132">
        <f>SUM('МАДОУ1:МБДОУ 102'!K46)</f>
        <v>0</v>
      </c>
      <c r="L46" s="132">
        <f>SUM('МАДОУ1:МБДОУ 102'!L46)</f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92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f>SUM('МАДОУ1:МБДОУ 102'!J47)</f>
        <v>824</v>
      </c>
      <c r="K47" s="132">
        <f>SUM('МАДОУ1:МБДОУ 102'!K47)</f>
        <v>792</v>
      </c>
      <c r="L47" s="132">
        <f>SUM('МАДОУ1:МБДОУ 102'!L47)</f>
        <v>792</v>
      </c>
      <c r="M47" s="84" t="s">
        <v>18</v>
      </c>
      <c r="N47" s="84" t="s">
        <v>18</v>
      </c>
      <c r="O47" s="84" t="s">
        <v>18</v>
      </c>
      <c r="P47" s="121">
        <v>10</v>
      </c>
      <c r="Q47" s="124">
        <f t="shared" si="0"/>
        <v>82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SUM('МАДОУ1:МБДОУ 102'!J48)</f>
        <v>9987</v>
      </c>
      <c r="K48" s="132">
        <f>SUM('МАДОУ1:МБДОУ 102'!K48)</f>
        <v>10104</v>
      </c>
      <c r="L48" s="132">
        <f>SUM('МАДОУ1:МБДОУ 102'!L48)</f>
        <v>10104</v>
      </c>
      <c r="M48" s="116" t="s">
        <v>18</v>
      </c>
      <c r="N48" s="116" t="s">
        <v>18</v>
      </c>
      <c r="O48" s="116" t="s">
        <v>18</v>
      </c>
      <c r="P48" s="117">
        <v>10</v>
      </c>
      <c r="Q48" s="92">
        <f t="shared" si="0"/>
        <v>999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2">
        <f>SUM('МБДОУ 2:МБДОУ 102'!J49)</f>
        <v>0</v>
      </c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92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82">
        <f>SUM('МБДОУ 2:МБДОУ 102'!J50)</f>
        <v>0</v>
      </c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92">
        <f t="shared" si="0"/>
        <v>0</v>
      </c>
    </row>
    <row r="51" spans="1:17">
      <c r="A51" s="20"/>
      <c r="B51" s="31"/>
      <c r="C51" s="33"/>
      <c r="D51" s="33"/>
      <c r="E51" s="31"/>
      <c r="F51" s="31"/>
      <c r="G51" s="33"/>
      <c r="H51" s="33"/>
      <c r="I51" s="3"/>
      <c r="J51" s="72"/>
      <c r="K51" s="72"/>
      <c r="L51" s="72"/>
      <c r="M51" s="72"/>
      <c r="N51" s="72"/>
      <c r="O51" s="72"/>
      <c r="P51" s="71"/>
      <c r="Q51" s="92">
        <f t="shared" si="0"/>
        <v>0</v>
      </c>
    </row>
    <row r="52" spans="1:17" ht="23.25" customHeight="1">
      <c r="A52" s="12" t="s">
        <v>93</v>
      </c>
      <c r="B52" s="31"/>
      <c r="C52" s="33"/>
      <c r="D52" s="33"/>
      <c r="E52" s="31"/>
      <c r="F52" s="31"/>
      <c r="G52" s="33"/>
      <c r="H52" s="33"/>
      <c r="I52" s="13"/>
      <c r="J52" s="72">
        <f>SUM(J43:J51)</f>
        <v>12539</v>
      </c>
      <c r="K52" s="72">
        <f t="shared" ref="K52:L52" si="3">SUM(K43:K51)</f>
        <v>12565</v>
      </c>
      <c r="L52" s="72">
        <f t="shared" si="3"/>
        <v>12565</v>
      </c>
      <c r="M52" s="72"/>
      <c r="N52" s="72"/>
      <c r="O52" s="72"/>
      <c r="P52" s="71">
        <v>10</v>
      </c>
      <c r="Q52" s="74">
        <f t="shared" si="0"/>
        <v>1254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30"/>
      <c r="M55" s="30"/>
      <c r="N55" s="30"/>
      <c r="O55" s="30"/>
    </row>
    <row r="56" spans="1:17">
      <c r="A56" s="33" t="s">
        <v>35</v>
      </c>
      <c r="B56" s="33" t="s">
        <v>36</v>
      </c>
      <c r="C56" s="33" t="s">
        <v>37</v>
      </c>
      <c r="D56" s="33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30"/>
      <c r="M56" s="30"/>
      <c r="N56" s="30"/>
      <c r="O56" s="30"/>
    </row>
    <row r="57" spans="1:17">
      <c r="A57" s="33">
        <v>1</v>
      </c>
      <c r="B57" s="33">
        <v>2</v>
      </c>
      <c r="C57" s="33">
        <v>3</v>
      </c>
      <c r="D57" s="33">
        <v>4</v>
      </c>
      <c r="E57" s="146">
        <v>5</v>
      </c>
      <c r="F57" s="193"/>
      <c r="G57" s="193"/>
      <c r="H57" s="193"/>
      <c r="I57" s="193"/>
      <c r="J57" s="193"/>
      <c r="K57" s="193"/>
      <c r="L57" s="30"/>
      <c r="M57" s="30"/>
      <c r="N57" s="30"/>
      <c r="O57" s="30"/>
    </row>
    <row r="58" spans="1:17">
      <c r="A58" s="33" t="s">
        <v>18</v>
      </c>
      <c r="B58" s="33" t="s">
        <v>18</v>
      </c>
      <c r="C58" s="33" t="s">
        <v>18</v>
      </c>
      <c r="D58" s="33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30"/>
      <c r="M58" s="30"/>
      <c r="N58" s="30"/>
      <c r="O58" s="30"/>
    </row>
    <row r="59" spans="1:17">
      <c r="A59" s="149" t="s">
        <v>39</v>
      </c>
      <c r="B59" s="149"/>
      <c r="C59" s="149"/>
      <c r="D59" s="149"/>
      <c r="E59" s="149"/>
      <c r="F59" s="149"/>
      <c r="G59" s="30"/>
      <c r="H59" s="30"/>
      <c r="I59" s="30"/>
      <c r="J59" s="30"/>
      <c r="K59" s="30"/>
      <c r="L59" s="30"/>
      <c r="M59" s="30"/>
      <c r="N59" s="30"/>
      <c r="O59" s="30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34"/>
      <c r="M60" s="34"/>
      <c r="N60" s="34"/>
      <c r="O60" s="34"/>
    </row>
    <row r="61" spans="1:17" ht="41.2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34"/>
      <c r="M61" s="34"/>
      <c r="N61" s="34"/>
      <c r="O61" s="3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34"/>
      <c r="M62" s="34"/>
      <c r="N62" s="34"/>
      <c r="O62" s="3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30"/>
      <c r="K63" s="30"/>
      <c r="L63" s="30"/>
      <c r="M63" s="30"/>
      <c r="N63" s="30"/>
      <c r="O63" s="30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74.25" customHeight="1">
      <c r="A66" s="208" t="s">
        <v>229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43.5" customHeight="1">
      <c r="A67" s="208" t="s">
        <v>228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1" customHeight="1">
      <c r="A68" s="208" t="s">
        <v>230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3.25" customHeight="1">
      <c r="A69" s="208" t="s">
        <v>227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30"/>
      <c r="K70" s="30"/>
      <c r="L70" s="30"/>
      <c r="M70" s="30"/>
      <c r="N70" s="30"/>
      <c r="O70" s="30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30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30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30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30"/>
      <c r="N74" s="8"/>
      <c r="O74" s="30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30"/>
      <c r="L75" s="30"/>
      <c r="M75" s="30"/>
      <c r="N75" s="8"/>
      <c r="O75" s="30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30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30"/>
    </row>
    <row r="78" spans="1:15" ht="56.25">
      <c r="A78" s="150"/>
      <c r="B78" s="33" t="s">
        <v>26</v>
      </c>
      <c r="C78" s="33" t="s">
        <v>27</v>
      </c>
      <c r="D78" s="33" t="s">
        <v>18</v>
      </c>
      <c r="E78" s="33" t="s">
        <v>58</v>
      </c>
      <c r="F78" s="33" t="s">
        <v>18</v>
      </c>
      <c r="G78" s="150"/>
      <c r="H78" s="33" t="s">
        <v>15</v>
      </c>
      <c r="I78" s="33" t="s">
        <v>16</v>
      </c>
      <c r="J78" s="146"/>
      <c r="K78" s="146"/>
      <c r="L78" s="150"/>
      <c r="M78" s="147"/>
      <c r="N78" s="146"/>
      <c r="O78" s="30"/>
    </row>
    <row r="79" spans="1:15">
      <c r="A79" s="33">
        <v>1</v>
      </c>
      <c r="B79" s="33">
        <v>2</v>
      </c>
      <c r="C79" s="33">
        <v>3</v>
      </c>
      <c r="D79" s="33">
        <v>4</v>
      </c>
      <c r="E79" s="33">
        <v>5</v>
      </c>
      <c r="F79" s="33">
        <v>6</v>
      </c>
      <c r="G79" s="33">
        <v>7</v>
      </c>
      <c r="H79" s="33">
        <v>8</v>
      </c>
      <c r="I79" s="33">
        <v>9</v>
      </c>
      <c r="J79" s="33">
        <v>10</v>
      </c>
      <c r="K79" s="33">
        <v>11</v>
      </c>
      <c r="L79" s="33">
        <v>12</v>
      </c>
      <c r="M79" s="51">
        <v>13</v>
      </c>
      <c r="N79" s="51">
        <v>14</v>
      </c>
      <c r="O79" s="30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33" t="s">
        <v>96</v>
      </c>
      <c r="I80" s="33">
        <v>744</v>
      </c>
      <c r="J80" s="33">
        <v>95</v>
      </c>
      <c r="K80" s="42">
        <v>95</v>
      </c>
      <c r="L80" s="42">
        <v>95</v>
      </c>
      <c r="M80" s="51">
        <v>10</v>
      </c>
      <c r="N80" s="74">
        <v>10</v>
      </c>
      <c r="O80" s="30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33" t="s">
        <v>96</v>
      </c>
      <c r="I81" s="33">
        <v>744</v>
      </c>
      <c r="J81" s="33">
        <v>100</v>
      </c>
      <c r="K81" s="42">
        <v>100</v>
      </c>
      <c r="L81" s="42">
        <v>100</v>
      </c>
      <c r="M81" s="51">
        <v>10</v>
      </c>
      <c r="N81" s="51">
        <v>10</v>
      </c>
      <c r="O81" s="30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30"/>
      <c r="L83" s="30"/>
      <c r="M83" s="30"/>
      <c r="N83" s="30"/>
      <c r="O83" s="30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33" t="s">
        <v>26</v>
      </c>
      <c r="C86" s="33" t="s">
        <v>27</v>
      </c>
      <c r="D86" s="33" t="s">
        <v>18</v>
      </c>
      <c r="E86" s="33" t="s">
        <v>58</v>
      </c>
      <c r="F86" s="33" t="s">
        <v>18</v>
      </c>
      <c r="G86" s="150"/>
      <c r="H86" s="33" t="s">
        <v>29</v>
      </c>
      <c r="I86" s="33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33">
        <v>4</v>
      </c>
      <c r="E87" s="33">
        <v>5</v>
      </c>
      <c r="F87" s="33">
        <v>6</v>
      </c>
      <c r="G87" s="33">
        <v>7</v>
      </c>
      <c r="H87" s="33">
        <v>8</v>
      </c>
      <c r="I87" s="33">
        <v>9</v>
      </c>
      <c r="J87" s="132">
        <v>10</v>
      </c>
      <c r="K87" s="33">
        <v>11</v>
      </c>
      <c r="L87" s="33">
        <v>12</v>
      </c>
      <c r="M87" s="33">
        <v>13</v>
      </c>
      <c r="N87" s="33">
        <v>14</v>
      </c>
      <c r="O87" s="33">
        <v>15</v>
      </c>
      <c r="P87" s="69">
        <v>16</v>
      </c>
      <c r="Q87" s="69">
        <v>17</v>
      </c>
    </row>
    <row r="88" spans="1:17" ht="56.25">
      <c r="A88" s="88" t="s">
        <v>196</v>
      </c>
      <c r="B88" s="2" t="s">
        <v>162</v>
      </c>
      <c r="C88" s="2" t="s">
        <v>163</v>
      </c>
      <c r="D88" s="36" t="s">
        <v>18</v>
      </c>
      <c r="E88" s="33" t="s">
        <v>56</v>
      </c>
      <c r="F88" s="31" t="s">
        <v>18</v>
      </c>
      <c r="G88" s="33" t="s">
        <v>59</v>
      </c>
      <c r="H88" s="33" t="s">
        <v>32</v>
      </c>
      <c r="I88" s="3" t="s">
        <v>106</v>
      </c>
      <c r="J88" s="132">
        <f>SUM('МАДОУ1:МБДОУ 102'!J88)</f>
        <v>0</v>
      </c>
      <c r="K88" s="33">
        <f>J88</f>
        <v>0</v>
      </c>
      <c r="L88" s="33">
        <f>J88</f>
        <v>0</v>
      </c>
      <c r="M88" s="16" t="s">
        <v>18</v>
      </c>
      <c r="N88" s="33" t="s">
        <v>18</v>
      </c>
      <c r="O88" s="33" t="s">
        <v>18</v>
      </c>
      <c r="P88" s="69">
        <v>10</v>
      </c>
      <c r="Q88" s="91">
        <f t="shared" ref="Q88:Q89" si="4">J88*0.1</f>
        <v>0</v>
      </c>
    </row>
    <row r="89" spans="1:17" ht="77.25" customHeight="1">
      <c r="A89" s="89" t="s">
        <v>197</v>
      </c>
      <c r="B89" s="2" t="s">
        <v>55</v>
      </c>
      <c r="C89" s="2" t="s">
        <v>163</v>
      </c>
      <c r="D89" s="36" t="s">
        <v>18</v>
      </c>
      <c r="E89" s="33" t="s">
        <v>56</v>
      </c>
      <c r="F89" s="31" t="s">
        <v>18</v>
      </c>
      <c r="G89" s="33" t="s">
        <v>59</v>
      </c>
      <c r="H89" s="33" t="s">
        <v>32</v>
      </c>
      <c r="I89" s="3" t="s">
        <v>106</v>
      </c>
      <c r="J89" s="132">
        <f>SUM('МАДОУ1:МБДОУ 102'!J89)</f>
        <v>4</v>
      </c>
      <c r="K89" s="38">
        <f t="shared" ref="K89:K107" si="5">J89</f>
        <v>4</v>
      </c>
      <c r="L89" s="38">
        <f t="shared" ref="L89:L107" si="6">J89</f>
        <v>4</v>
      </c>
      <c r="M89" s="15" t="s">
        <v>18</v>
      </c>
      <c r="N89" s="33" t="s">
        <v>18</v>
      </c>
      <c r="O89" s="33" t="s">
        <v>18</v>
      </c>
      <c r="P89" s="69">
        <v>10</v>
      </c>
      <c r="Q89" s="91">
        <f t="shared" si="4"/>
        <v>0</v>
      </c>
    </row>
    <row r="90" spans="1:17" ht="37.5">
      <c r="A90" s="89" t="s">
        <v>198</v>
      </c>
      <c r="B90" s="2" t="s">
        <v>20</v>
      </c>
      <c r="C90" s="2" t="s">
        <v>163</v>
      </c>
      <c r="D90" s="36" t="s">
        <v>18</v>
      </c>
      <c r="E90" s="33" t="s">
        <v>56</v>
      </c>
      <c r="F90" s="31" t="s">
        <v>18</v>
      </c>
      <c r="G90" s="33" t="s">
        <v>59</v>
      </c>
      <c r="H90" s="33" t="s">
        <v>32</v>
      </c>
      <c r="I90" s="3" t="s">
        <v>106</v>
      </c>
      <c r="J90" s="132">
        <f>SUM('МАДОУ1:МБДОУ 102'!J90)</f>
        <v>3</v>
      </c>
      <c r="K90" s="38">
        <f t="shared" si="5"/>
        <v>3</v>
      </c>
      <c r="L90" s="38">
        <f t="shared" si="6"/>
        <v>3</v>
      </c>
      <c r="M90" s="16" t="s">
        <v>18</v>
      </c>
      <c r="N90" s="33" t="s">
        <v>18</v>
      </c>
      <c r="O90" s="33" t="s">
        <v>18</v>
      </c>
      <c r="P90" s="69">
        <v>10</v>
      </c>
      <c r="Q90" s="91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f>SUM('МАДОУ1:МБДОУ 102'!J91)</f>
        <v>470</v>
      </c>
      <c r="K91" s="116">
        <f t="shared" si="5"/>
        <v>470</v>
      </c>
      <c r="L91" s="116">
        <f t="shared" si="6"/>
        <v>470</v>
      </c>
      <c r="M91" s="16" t="s">
        <v>452</v>
      </c>
      <c r="N91" s="16" t="s">
        <v>452</v>
      </c>
      <c r="O91" s="16" t="s">
        <v>452</v>
      </c>
      <c r="P91" s="69">
        <v>10</v>
      </c>
      <c r="Q91" s="91">
        <f>J91*0.1</f>
        <v>47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33" t="s">
        <v>56</v>
      </c>
      <c r="F92" s="31" t="s">
        <v>18</v>
      </c>
      <c r="G92" s="33" t="s">
        <v>59</v>
      </c>
      <c r="H92" s="33" t="s">
        <v>32</v>
      </c>
      <c r="I92" s="3" t="s">
        <v>106</v>
      </c>
      <c r="J92" s="132">
        <f>SUM('МАДОУ1:МБДОУ 102'!J92)</f>
        <v>1251</v>
      </c>
      <c r="K92" s="38">
        <f t="shared" si="5"/>
        <v>1251</v>
      </c>
      <c r="L92" s="38">
        <f t="shared" si="6"/>
        <v>1251</v>
      </c>
      <c r="M92" s="16" t="s">
        <v>450</v>
      </c>
      <c r="N92" s="16" t="s">
        <v>450</v>
      </c>
      <c r="O92" s="16" t="s">
        <v>450</v>
      </c>
      <c r="P92" s="69">
        <v>10</v>
      </c>
      <c r="Q92" s="91">
        <f t="shared" ref="Q92:Q108" si="7">J92*0.1</f>
        <v>125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33" t="s">
        <v>87</v>
      </c>
      <c r="F93" s="31" t="s">
        <v>18</v>
      </c>
      <c r="G93" s="33" t="s">
        <v>59</v>
      </c>
      <c r="H93" s="33" t="s">
        <v>32</v>
      </c>
      <c r="I93" s="3" t="s">
        <v>106</v>
      </c>
      <c r="J93" s="132">
        <f>SUM('МАДОУ1:МБДОУ 102'!J93)</f>
        <v>0</v>
      </c>
      <c r="K93" s="38">
        <f t="shared" si="5"/>
        <v>0</v>
      </c>
      <c r="L93" s="38">
        <f t="shared" si="6"/>
        <v>0</v>
      </c>
      <c r="M93" s="16" t="s">
        <v>18</v>
      </c>
      <c r="N93" s="33" t="s">
        <v>18</v>
      </c>
      <c r="O93" s="33" t="s">
        <v>18</v>
      </c>
      <c r="P93" s="69">
        <v>10</v>
      </c>
      <c r="Q93" s="91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33" t="s">
        <v>87</v>
      </c>
      <c r="F94" s="31" t="s">
        <v>18</v>
      </c>
      <c r="G94" s="33" t="s">
        <v>59</v>
      </c>
      <c r="H94" s="33" t="s">
        <v>32</v>
      </c>
      <c r="I94" s="3" t="s">
        <v>106</v>
      </c>
      <c r="J94" s="132">
        <f>SUM('МАДОУ1:МБДОУ 102'!J94)</f>
        <v>0</v>
      </c>
      <c r="K94" s="38">
        <f t="shared" si="5"/>
        <v>0</v>
      </c>
      <c r="L94" s="38">
        <f t="shared" si="6"/>
        <v>0</v>
      </c>
      <c r="M94" s="15" t="s">
        <v>18</v>
      </c>
      <c r="N94" s="33" t="s">
        <v>18</v>
      </c>
      <c r="O94" s="33" t="s">
        <v>18</v>
      </c>
      <c r="P94" s="69">
        <v>10</v>
      </c>
      <c r="Q94" s="91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33" t="s">
        <v>87</v>
      </c>
      <c r="F95" s="31" t="s">
        <v>18</v>
      </c>
      <c r="G95" s="33" t="s">
        <v>59</v>
      </c>
      <c r="H95" s="33" t="s">
        <v>32</v>
      </c>
      <c r="I95" s="3" t="s">
        <v>106</v>
      </c>
      <c r="J95" s="132">
        <f>SUM('МАДОУ1:МБДОУ 102'!J95)</f>
        <v>0</v>
      </c>
      <c r="K95" s="38">
        <f t="shared" si="5"/>
        <v>0</v>
      </c>
      <c r="L95" s="38">
        <f t="shared" si="6"/>
        <v>0</v>
      </c>
      <c r="M95" s="16" t="s">
        <v>18</v>
      </c>
      <c r="N95" s="33" t="s">
        <v>18</v>
      </c>
      <c r="O95" s="33" t="s">
        <v>18</v>
      </c>
      <c r="P95" s="69">
        <v>10</v>
      </c>
      <c r="Q95" s="91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33" t="s">
        <v>87</v>
      </c>
      <c r="F96" s="31" t="s">
        <v>18</v>
      </c>
      <c r="G96" s="33" t="s">
        <v>59</v>
      </c>
      <c r="H96" s="33" t="s">
        <v>32</v>
      </c>
      <c r="I96" s="3" t="s">
        <v>106</v>
      </c>
      <c r="J96" s="132">
        <f>SUM('МАДОУ1:МБДОУ 102'!J96)</f>
        <v>0</v>
      </c>
      <c r="K96" s="38">
        <f t="shared" si="5"/>
        <v>0</v>
      </c>
      <c r="L96" s="38">
        <f t="shared" si="6"/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91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33" t="s">
        <v>87</v>
      </c>
      <c r="F97" s="31" t="s">
        <v>18</v>
      </c>
      <c r="G97" s="33" t="s">
        <v>59</v>
      </c>
      <c r="H97" s="33" t="s">
        <v>32</v>
      </c>
      <c r="I97" s="3" t="s">
        <v>106</v>
      </c>
      <c r="J97" s="132">
        <f>SUM('МАДОУ1:МБДОУ 102'!J97)</f>
        <v>0</v>
      </c>
      <c r="K97" s="38">
        <f t="shared" si="5"/>
        <v>0</v>
      </c>
      <c r="L97" s="38">
        <f t="shared" si="6"/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91">
        <f t="shared" si="7"/>
        <v>0</v>
      </c>
    </row>
    <row r="98" spans="1:17" ht="56.25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>
        <f>SUM('МАДОУ1:МБДОУ 102'!J98)</f>
        <v>20</v>
      </c>
      <c r="K98" s="41">
        <f t="shared" si="5"/>
        <v>20</v>
      </c>
      <c r="L98" s="41">
        <f t="shared" si="6"/>
        <v>20</v>
      </c>
      <c r="M98" s="15" t="s">
        <v>18</v>
      </c>
      <c r="N98" s="39" t="s">
        <v>18</v>
      </c>
      <c r="O98" s="39" t="s">
        <v>18</v>
      </c>
      <c r="P98" s="69">
        <v>10</v>
      </c>
      <c r="Q98" s="91">
        <f t="shared" si="7"/>
        <v>2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f>SUM('МАДОУ1:МБДОУ 102'!J99)</f>
        <v>46</v>
      </c>
      <c r="K99" s="41">
        <f t="shared" si="5"/>
        <v>46</v>
      </c>
      <c r="L99" s="41">
        <f t="shared" si="6"/>
        <v>46</v>
      </c>
      <c r="M99" s="15" t="s">
        <v>18</v>
      </c>
      <c r="N99" s="39" t="s">
        <v>18</v>
      </c>
      <c r="O99" s="39" t="s">
        <v>18</v>
      </c>
      <c r="P99" s="69">
        <v>10</v>
      </c>
      <c r="Q99" s="91">
        <f t="shared" si="7"/>
        <v>5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f>SUM('МАДОУ1:МБДОУ 102'!J100)</f>
        <v>96</v>
      </c>
      <c r="K100" s="41">
        <f t="shared" si="5"/>
        <v>96</v>
      </c>
      <c r="L100" s="41">
        <f t="shared" si="6"/>
        <v>96</v>
      </c>
      <c r="M100" s="15" t="s">
        <v>18</v>
      </c>
      <c r="N100" s="39" t="s">
        <v>18</v>
      </c>
      <c r="O100" s="39" t="s">
        <v>18</v>
      </c>
      <c r="P100" s="69">
        <v>10</v>
      </c>
      <c r="Q100" s="91">
        <f t="shared" si="7"/>
        <v>10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f>SUM('МАДОУ1:МБДОУ 102'!J101)</f>
        <v>2732</v>
      </c>
      <c r="K101" s="116">
        <f t="shared" si="5"/>
        <v>2732</v>
      </c>
      <c r="L101" s="116">
        <f t="shared" si="6"/>
        <v>2732</v>
      </c>
      <c r="M101" s="16" t="s">
        <v>453</v>
      </c>
      <c r="N101" s="16" t="s">
        <v>453</v>
      </c>
      <c r="O101" s="16" t="s">
        <v>453</v>
      </c>
      <c r="P101" s="69">
        <v>10</v>
      </c>
      <c r="Q101" s="91">
        <f>J101*0.1</f>
        <v>273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SUM('МАДОУ1:МБДОУ 102'!J102)</f>
        <v>7917</v>
      </c>
      <c r="K102" s="41">
        <f t="shared" si="5"/>
        <v>7917</v>
      </c>
      <c r="L102" s="41">
        <f t="shared" si="6"/>
        <v>7917</v>
      </c>
      <c r="M102" s="16" t="s">
        <v>451</v>
      </c>
      <c r="N102" s="16" t="s">
        <v>451</v>
      </c>
      <c r="O102" s="16" t="s">
        <v>451</v>
      </c>
      <c r="P102" s="69">
        <v>10</v>
      </c>
      <c r="Q102" s="91">
        <f t="shared" si="7"/>
        <v>792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>
        <f>SUM('МАДОУ1:МБДОУ 102'!J103)</f>
        <v>0</v>
      </c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91">
        <f t="shared" si="7"/>
        <v>0</v>
      </c>
    </row>
    <row r="104" spans="1:17" ht="76.5" hidden="1" customHeight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>
        <f>SUM('МАДОУ1:МБДОУ 102'!J104)</f>
        <v>0</v>
      </c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91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>
        <f>SUM('МАДОУ1:МБДОУ 102'!J105)</f>
        <v>0</v>
      </c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91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>
        <f>SUM('МАДОУ1:МБДОУ 102'!J106)</f>
        <v>0</v>
      </c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91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>
        <f>SUM('МАДОУ1:МБДОУ 102'!J107)</f>
        <v>0</v>
      </c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91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>
        <f>SUM('МАДОУ1:МБДОУ 102'!J108)</f>
        <v>286</v>
      </c>
      <c r="K108" s="85"/>
      <c r="L108" s="85"/>
      <c r="M108" s="35"/>
      <c r="N108" s="35"/>
      <c r="O108" s="35"/>
      <c r="P108" s="69">
        <v>10</v>
      </c>
      <c r="Q108" s="91">
        <f t="shared" si="7"/>
        <v>29</v>
      </c>
    </row>
    <row r="109" spans="1:17" ht="21.75" customHeight="1">
      <c r="A109" s="12" t="s">
        <v>93</v>
      </c>
      <c r="B109" s="2"/>
      <c r="C109" s="2"/>
      <c r="D109" s="31"/>
      <c r="E109" s="33"/>
      <c r="F109" s="31"/>
      <c r="G109" s="33"/>
      <c r="H109" s="33"/>
      <c r="I109" s="13"/>
      <c r="J109" s="15">
        <f>J102+J101+J100+J99+J98+J92+J91+J90+J89+J88</f>
        <v>12539</v>
      </c>
      <c r="K109" s="15">
        <f>SUM(K88:K108)</f>
        <v>12539</v>
      </c>
      <c r="L109" s="15">
        <f>SUM(L88:L108)</f>
        <v>12539</v>
      </c>
      <c r="M109" s="33"/>
      <c r="N109" s="33"/>
      <c r="O109" s="33"/>
      <c r="P109" s="69">
        <v>10</v>
      </c>
      <c r="Q109" s="91">
        <f>J109*0.1</f>
        <v>1254</v>
      </c>
    </row>
    <row r="110" spans="1:17">
      <c r="A110" s="30" t="s">
        <v>33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30"/>
      <c r="M111" s="30"/>
      <c r="N111" s="30"/>
      <c r="O111" s="30"/>
    </row>
    <row r="112" spans="1:17">
      <c r="A112" s="33" t="s">
        <v>35</v>
      </c>
      <c r="B112" s="33" t="s">
        <v>36</v>
      </c>
      <c r="C112" s="33" t="s">
        <v>37</v>
      </c>
      <c r="D112" s="33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30"/>
      <c r="M112" s="30"/>
      <c r="N112" s="30"/>
      <c r="O112" s="30"/>
    </row>
    <row r="113" spans="1:23">
      <c r="A113" s="33">
        <v>1</v>
      </c>
      <c r="B113" s="33">
        <v>2</v>
      </c>
      <c r="C113" s="33">
        <v>3</v>
      </c>
      <c r="D113" s="33">
        <v>4</v>
      </c>
      <c r="E113" s="146">
        <v>5</v>
      </c>
      <c r="F113" s="193"/>
      <c r="G113" s="193"/>
      <c r="H113" s="193"/>
      <c r="I113" s="193"/>
      <c r="J113" s="193"/>
      <c r="K113" s="193"/>
      <c r="L113" s="30"/>
      <c r="M113" s="30"/>
      <c r="N113" s="30"/>
      <c r="O113" s="30"/>
    </row>
    <row r="114" spans="1:23" ht="101.25" customHeight="1">
      <c r="A114" s="33" t="s">
        <v>60</v>
      </c>
      <c r="B114" s="33" t="s">
        <v>61</v>
      </c>
      <c r="C114" s="17">
        <v>42443</v>
      </c>
      <c r="D114" s="33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30"/>
      <c r="M114" s="30"/>
      <c r="N114" s="30"/>
      <c r="O114" s="30"/>
    </row>
    <row r="115" spans="1:23" ht="75.75" customHeight="1">
      <c r="A115" s="33" t="s">
        <v>60</v>
      </c>
      <c r="B115" s="33" t="s">
        <v>61</v>
      </c>
      <c r="C115" s="17">
        <v>43823</v>
      </c>
      <c r="D115" s="33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30"/>
      <c r="M115" s="30"/>
      <c r="N115" s="30"/>
      <c r="O115" s="30"/>
    </row>
    <row r="116" spans="1:23">
      <c r="A116" s="149" t="s">
        <v>39</v>
      </c>
      <c r="B116" s="149"/>
      <c r="C116" s="149"/>
      <c r="D116" s="149"/>
      <c r="E116" s="149"/>
      <c r="F116" s="149"/>
      <c r="G116" s="30"/>
      <c r="H116" s="30"/>
      <c r="I116" s="30"/>
      <c r="J116" s="30"/>
      <c r="K116" s="30"/>
      <c r="L116" s="30"/>
      <c r="M116" s="30"/>
      <c r="N116" s="30"/>
      <c r="O116" s="30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34"/>
      <c r="M117" s="34"/>
      <c r="N117" s="34"/>
      <c r="O117" s="3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34"/>
      <c r="M118" s="34"/>
      <c r="N118" s="34"/>
      <c r="O118" s="34"/>
    </row>
    <row r="119" spans="1:23" ht="17.25" customHeight="1">
      <c r="A119" s="192" t="s">
        <v>42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34"/>
      <c r="M119" s="34"/>
      <c r="N119" s="34"/>
      <c r="O119" s="3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30"/>
      <c r="K120" s="30"/>
      <c r="L120" s="30"/>
      <c r="M120" s="30"/>
      <c r="N120" s="30"/>
      <c r="O120" s="30"/>
    </row>
    <row r="121" spans="1:23" ht="37.5">
      <c r="A121" s="33" t="s">
        <v>44</v>
      </c>
      <c r="B121" s="146" t="s">
        <v>45</v>
      </c>
      <c r="C121" s="193"/>
      <c r="D121" s="193"/>
      <c r="E121" s="147" t="s">
        <v>46</v>
      </c>
      <c r="F121" s="147"/>
      <c r="G121" s="147"/>
      <c r="H121" s="147"/>
      <c r="I121" s="147"/>
      <c r="J121" s="30"/>
      <c r="K121" s="30"/>
      <c r="L121" s="30"/>
      <c r="M121" s="30"/>
      <c r="N121" s="30"/>
      <c r="O121" s="30"/>
    </row>
    <row r="122" spans="1:23">
      <c r="A122" s="33">
        <v>1</v>
      </c>
      <c r="B122" s="146">
        <v>2</v>
      </c>
      <c r="C122" s="193"/>
      <c r="D122" s="193"/>
      <c r="E122" s="147">
        <v>3</v>
      </c>
      <c r="F122" s="147"/>
      <c r="G122" s="147"/>
      <c r="H122" s="147"/>
      <c r="I122" s="147"/>
      <c r="J122" s="30"/>
      <c r="K122" s="30"/>
      <c r="L122" s="30"/>
      <c r="M122" s="30"/>
      <c r="N122" s="30"/>
      <c r="O122" s="30"/>
    </row>
    <row r="123" spans="1:23" ht="22.5" customHeight="1">
      <c r="A123" s="185" t="s">
        <v>108</v>
      </c>
      <c r="B123" s="146" t="s">
        <v>47</v>
      </c>
      <c r="C123" s="193"/>
      <c r="D123" s="193"/>
      <c r="E123" s="146" t="s">
        <v>48</v>
      </c>
      <c r="F123" s="146"/>
      <c r="G123" s="146"/>
      <c r="H123" s="146"/>
      <c r="I123" s="146"/>
      <c r="J123" s="30"/>
      <c r="K123" s="30"/>
      <c r="L123" s="30"/>
      <c r="M123" s="30"/>
      <c r="N123" s="30"/>
      <c r="O123" s="30"/>
    </row>
    <row r="124" spans="1:23" ht="33" customHeight="1">
      <c r="A124" s="237"/>
      <c r="B124" s="146" t="s">
        <v>49</v>
      </c>
      <c r="C124" s="147"/>
      <c r="D124" s="147"/>
      <c r="E124" s="146" t="s">
        <v>50</v>
      </c>
      <c r="F124" s="146"/>
      <c r="G124" s="146"/>
      <c r="H124" s="146"/>
      <c r="I124" s="146"/>
      <c r="J124" s="30"/>
      <c r="K124" s="30"/>
      <c r="L124" s="30"/>
      <c r="M124" s="30"/>
      <c r="N124" s="30"/>
      <c r="O124" s="30"/>
    </row>
    <row r="125" spans="1:23" ht="38.25" customHeight="1">
      <c r="A125" s="238" t="s">
        <v>104</v>
      </c>
      <c r="B125" s="146" t="s">
        <v>51</v>
      </c>
      <c r="C125" s="193"/>
      <c r="D125" s="193"/>
      <c r="E125" s="147" t="s">
        <v>180</v>
      </c>
      <c r="F125" s="147"/>
      <c r="G125" s="147"/>
      <c r="H125" s="147"/>
      <c r="I125" s="147"/>
      <c r="J125" s="30"/>
      <c r="K125" s="30"/>
      <c r="L125" s="30"/>
      <c r="M125" s="30"/>
      <c r="N125" s="30"/>
      <c r="O125" s="30"/>
    </row>
    <row r="126" spans="1:23">
      <c r="A126" s="239"/>
      <c r="B126" s="146" t="s">
        <v>52</v>
      </c>
      <c r="C126" s="147"/>
      <c r="D126" s="147"/>
      <c r="E126" s="147" t="s">
        <v>48</v>
      </c>
      <c r="F126" s="147"/>
      <c r="G126" s="147"/>
      <c r="H126" s="147"/>
      <c r="I126" s="147"/>
      <c r="J126" s="30"/>
      <c r="K126" s="30"/>
      <c r="L126" s="30"/>
      <c r="M126" s="30"/>
      <c r="N126" s="30"/>
      <c r="O126" s="3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30"/>
      <c r="K127" s="30"/>
      <c r="L127" s="30"/>
      <c r="M127" s="30"/>
      <c r="N127" s="30"/>
      <c r="O127" s="30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30"/>
      <c r="N153" s="30"/>
      <c r="O153" s="30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30"/>
      <c r="N154" s="30"/>
      <c r="O154" s="30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30"/>
      <c r="N155" s="30"/>
      <c r="O155" s="30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30"/>
      <c r="N156" s="30"/>
      <c r="O156" s="30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30"/>
      <c r="N157" s="30"/>
      <c r="O157" s="30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30"/>
      <c r="N158" s="30"/>
      <c r="O158" s="30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30"/>
      <c r="N159" s="30"/>
      <c r="O159" s="30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33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30"/>
      <c r="N164" s="30"/>
      <c r="O164" s="30"/>
    </row>
    <row r="165" spans="1:15">
      <c r="A165" s="33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30"/>
      <c r="N165" s="30"/>
      <c r="O165" s="30"/>
    </row>
    <row r="166" spans="1:15" ht="40.5" customHeight="1">
      <c r="A166" s="33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30"/>
      <c r="N166" s="30"/>
      <c r="O166" s="30"/>
    </row>
    <row r="167" spans="1:15" ht="42.75" customHeight="1">
      <c r="A167" s="33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30"/>
      <c r="N167" s="30"/>
      <c r="O167" s="30"/>
    </row>
    <row r="168" spans="1:15" ht="42" customHeight="1">
      <c r="A168" s="33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30"/>
      <c r="N168" s="30"/>
      <c r="O168" s="30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</row>
    <row r="177" spans="1:1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</row>
    <row r="180" spans="1:1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</row>
  </sheetData>
  <mergeCells count="263"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L136:L137"/>
    <mergeCell ref="M136:M137"/>
    <mergeCell ref="N136:N137"/>
    <mergeCell ref="G136:G137"/>
    <mergeCell ref="H136:I136"/>
    <mergeCell ref="J136:J137"/>
    <mergeCell ref="K136:K137"/>
    <mergeCell ref="A128:O128"/>
    <mergeCell ref="A130:L130"/>
    <mergeCell ref="N130:N132"/>
    <mergeCell ref="A131:L131"/>
    <mergeCell ref="M130:M133"/>
    <mergeCell ref="M32:M33"/>
    <mergeCell ref="N32:N33"/>
    <mergeCell ref="N26:N28"/>
    <mergeCell ref="M71:M73"/>
    <mergeCell ref="N71:N73"/>
    <mergeCell ref="A72:L72"/>
    <mergeCell ref="A73:L73"/>
    <mergeCell ref="A74:L74"/>
    <mergeCell ref="A75:J75"/>
    <mergeCell ref="A35:A36"/>
    <mergeCell ref="B35:B36"/>
    <mergeCell ref="C35:C36"/>
    <mergeCell ref="D35:D36"/>
    <mergeCell ref="E35:E36"/>
    <mergeCell ref="F35:F36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A3:O3"/>
    <mergeCell ref="K8:M8"/>
    <mergeCell ref="N8:O8"/>
    <mergeCell ref="A10:J10"/>
    <mergeCell ref="K10:M10"/>
    <mergeCell ref="N10:O10"/>
    <mergeCell ref="A20:J20"/>
    <mergeCell ref="A21:J21"/>
    <mergeCell ref="G31:I31"/>
    <mergeCell ref="J31:L31"/>
    <mergeCell ref="A26:L26"/>
    <mergeCell ref="M26:M28"/>
    <mergeCell ref="M31:N31"/>
    <mergeCell ref="A27:L27"/>
    <mergeCell ref="A29:L29"/>
    <mergeCell ref="A30:J30"/>
    <mergeCell ref="A31:A33"/>
    <mergeCell ref="B31:D32"/>
    <mergeCell ref="E31:F32"/>
    <mergeCell ref="G32:G33"/>
    <mergeCell ref="H32:I32"/>
    <mergeCell ref="J32:J33"/>
    <mergeCell ref="K32:K33"/>
    <mergeCell ref="L32:L33"/>
    <mergeCell ref="A172:O172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71:L71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J77:J78"/>
    <mergeCell ref="K77:K78"/>
    <mergeCell ref="L77:L78"/>
    <mergeCell ref="M76:N76"/>
    <mergeCell ref="M77:M78"/>
    <mergeCell ref="G76:I76"/>
    <mergeCell ref="J76:L76"/>
    <mergeCell ref="G77:G78"/>
    <mergeCell ref="H77:I77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A125:A126"/>
    <mergeCell ref="B125:D125"/>
    <mergeCell ref="E125:I125"/>
    <mergeCell ref="B126:D126"/>
    <mergeCell ref="E126:I126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P39:Q39"/>
    <mergeCell ref="P40:P41"/>
    <mergeCell ref="Q40:Q41"/>
    <mergeCell ref="P84:Q84"/>
    <mergeCell ref="P85:P86"/>
    <mergeCell ref="Q85:Q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58:L158"/>
    <mergeCell ref="A159:L159"/>
    <mergeCell ref="A160:O160"/>
    <mergeCell ref="A161:O16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24" max="14" man="1"/>
    <brk id="87" max="14" man="1"/>
    <brk id="107" max="14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dimension ref="C35:M133"/>
  <sheetViews>
    <sheetView workbookViewId="0">
      <selection activeCell="M130" sqref="M130:M133"/>
    </sheetView>
  </sheetViews>
  <sheetFormatPr defaultRowHeight="15"/>
  <sheetData>
    <row r="35" spans="3:10" ht="153.75" customHeight="1"/>
    <row r="41" spans="3:10">
      <c r="C41" s="143"/>
    </row>
    <row r="43" spans="3:10">
      <c r="J43" s="143"/>
    </row>
    <row r="44" spans="3:10">
      <c r="J44" s="143"/>
    </row>
    <row r="45" spans="3:10">
      <c r="J45" s="143"/>
    </row>
    <row r="46" spans="3:10">
      <c r="J46" s="143"/>
    </row>
    <row r="47" spans="3:10">
      <c r="J47" s="143"/>
    </row>
    <row r="48" spans="3:10">
      <c r="J48" s="143"/>
    </row>
    <row r="87" spans="10:10">
      <c r="J87" s="143"/>
    </row>
    <row r="88" spans="10:10">
      <c r="J88" s="143"/>
    </row>
    <row r="89" spans="10:10">
      <c r="J89" s="143"/>
    </row>
    <row r="90" spans="10:10">
      <c r="J90" s="143"/>
    </row>
    <row r="91" spans="10:10">
      <c r="J91" s="143"/>
    </row>
    <row r="92" spans="10:10">
      <c r="J92" s="143"/>
    </row>
    <row r="93" spans="10:10">
      <c r="J93" s="143"/>
    </row>
    <row r="94" spans="10:10">
      <c r="J94" s="143"/>
    </row>
    <row r="95" spans="10:10">
      <c r="J95" s="143"/>
    </row>
    <row r="96" spans="10:10">
      <c r="J96" s="143"/>
    </row>
    <row r="97" spans="10:10">
      <c r="J97" s="143"/>
    </row>
    <row r="98" spans="10:10">
      <c r="J98" s="143"/>
    </row>
    <row r="99" spans="10:10">
      <c r="J99" s="143"/>
    </row>
    <row r="100" spans="10:10">
      <c r="J100" s="143"/>
    </row>
    <row r="101" spans="10:10">
      <c r="J101" s="143"/>
    </row>
    <row r="102" spans="10:10">
      <c r="J102" s="143"/>
    </row>
    <row r="103" spans="10:10">
      <c r="J103" s="143"/>
    </row>
    <row r="104" spans="10:10">
      <c r="J104" s="143"/>
    </row>
    <row r="105" spans="10:10">
      <c r="J105" s="143"/>
    </row>
    <row r="106" spans="10:10">
      <c r="J106" s="143"/>
    </row>
    <row r="107" spans="10:10">
      <c r="J107" s="143"/>
    </row>
    <row r="108" spans="10:10">
      <c r="J108" s="143"/>
    </row>
    <row r="109" spans="10:10">
      <c r="J109" s="143"/>
    </row>
    <row r="130" spans="13:13">
      <c r="M130" s="244"/>
    </row>
    <row r="131" spans="13:13">
      <c r="M131" s="244"/>
    </row>
    <row r="132" spans="13:13">
      <c r="M132" s="244"/>
    </row>
    <row r="133" spans="13:13" ht="28.5" customHeight="1">
      <c r="M133" s="244"/>
    </row>
  </sheetData>
  <mergeCells count="1">
    <mergeCell ref="M130:M133"/>
  </mergeCells>
  <pageMargins left="0.7" right="0.7" top="0.75" bottom="0.75" header="0.3" footer="0.3"/>
  <pageSetup paperSize="9" orientation="portrait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M35:M133"/>
  <sheetViews>
    <sheetView workbookViewId="0">
      <selection activeCell="M130" sqref="M130:M133"/>
    </sheetView>
  </sheetViews>
  <sheetFormatPr defaultRowHeight="15"/>
  <sheetData>
    <row r="35" ht="153.75" customHeight="1"/>
    <row r="130" spans="13:13">
      <c r="M130" s="244"/>
    </row>
    <row r="131" spans="13:13">
      <c r="M131" s="244"/>
    </row>
    <row r="132" spans="13:13">
      <c r="M132" s="244"/>
    </row>
    <row r="133" spans="13:13" ht="28.5" customHeight="1">
      <c r="M133" s="244"/>
    </row>
  </sheetData>
  <mergeCells count="1">
    <mergeCell ref="M130:M13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:AE180"/>
  <sheetViews>
    <sheetView topLeftCell="A84" zoomScaleSheetLayoutView="80" workbookViewId="0">
      <selection activeCell="M130" sqref="M130:M133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9.570312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506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110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 ht="29.25" customHeight="1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14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227" t="s">
        <v>107</v>
      </c>
      <c r="B35" s="229" t="s">
        <v>107</v>
      </c>
      <c r="C35" s="229" t="s">
        <v>107</v>
      </c>
      <c r="D35" s="229" t="s">
        <v>107</v>
      </c>
      <c r="E35" s="229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228"/>
      <c r="B36" s="230"/>
      <c r="C36" s="230"/>
      <c r="D36" s="230"/>
      <c r="E36" s="230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 hidden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/>
      <c r="K43" s="84">
        <f>J43</f>
        <v>0</v>
      </c>
      <c r="L43" s="84">
        <f>J43</f>
        <v>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0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50</v>
      </c>
      <c r="K47" s="84">
        <v>50</v>
      </c>
      <c r="L47" s="84">
        <v>50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5</v>
      </c>
    </row>
    <row r="48" spans="1:17" ht="112.5" hidden="1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/>
      <c r="K48" s="116">
        <f t="shared" si="0"/>
        <v>0</v>
      </c>
      <c r="L48" s="116">
        <f t="shared" si="1"/>
        <v>0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0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50</v>
      </c>
      <c r="K52" s="72">
        <f t="shared" ref="K52:L52" si="3">SUM(K43:K51)</f>
        <v>50</v>
      </c>
      <c r="L52" s="72">
        <f t="shared" si="3"/>
        <v>50</v>
      </c>
      <c r="M52" s="72"/>
      <c r="N52" s="72"/>
      <c r="O52" s="72"/>
      <c r="P52" s="71">
        <v>10</v>
      </c>
      <c r="Q52" s="74">
        <f t="shared" si="2"/>
        <v>5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7" customHeight="1">
      <c r="A66" s="208" t="s">
        <v>262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0" customHeight="1">
      <c r="A67" s="208" t="s">
        <v>263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2.25" customHeight="1">
      <c r="A68" s="208" t="s">
        <v>264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66.75" customHeight="1">
      <c r="A69" s="208" t="s">
        <v>330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7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 hidden="1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/>
      <c r="K91" s="116">
        <f t="shared" si="5"/>
        <v>0</v>
      </c>
      <c r="L91" s="116">
        <f t="shared" si="6"/>
        <v>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 hidden="1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/>
      <c r="K92" s="38">
        <v>0</v>
      </c>
      <c r="L92" s="38">
        <v>0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0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1</v>
      </c>
      <c r="K100" s="41">
        <v>2</v>
      </c>
      <c r="L100" s="41">
        <v>2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48</v>
      </c>
      <c r="K101" s="116">
        <v>2</v>
      </c>
      <c r="L101" s="116">
        <v>2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5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50-J101-J100-J99</f>
        <v>0</v>
      </c>
      <c r="K102" s="41">
        <v>45</v>
      </c>
      <c r="L102" s="41">
        <v>45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0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50</v>
      </c>
      <c r="K109" s="15">
        <f>SUM(K88:K108)</f>
        <v>50</v>
      </c>
      <c r="L109" s="15">
        <f>SUM(L88:L108)</f>
        <v>50</v>
      </c>
      <c r="M109" s="9"/>
      <c r="N109" s="9"/>
      <c r="O109" s="9"/>
      <c r="P109" s="69">
        <v>10</v>
      </c>
      <c r="Q109" s="70">
        <f>J109*0.1</f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7" customHeight="1">
      <c r="A123" s="208" t="s">
        <v>262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0" customHeight="1">
      <c r="A124" s="208" t="s">
        <v>263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2.25" customHeight="1">
      <c r="A125" s="208" t="s">
        <v>264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64.5" customHeight="1">
      <c r="A126" s="208" t="s">
        <v>331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18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 ht="19.5" customHeight="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 ht="38.25" customHeight="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5.2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J136:J137"/>
    <mergeCell ref="K136:K137"/>
    <mergeCell ref="L136:L137"/>
    <mergeCell ref="M136:M137"/>
    <mergeCell ref="A128:O128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J39:L39"/>
    <mergeCell ref="M39:O39"/>
    <mergeCell ref="G40:G41"/>
    <mergeCell ref="H40:I40"/>
    <mergeCell ref="A53:O53"/>
    <mergeCell ref="A54:O54"/>
    <mergeCell ref="A172:O172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F35:F36"/>
    <mergeCell ref="A37:O37"/>
    <mergeCell ref="A38:J38"/>
    <mergeCell ref="A39:A41"/>
    <mergeCell ref="B39:D40"/>
    <mergeCell ref="E39:F40"/>
    <mergeCell ref="G39:I39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111:K111"/>
    <mergeCell ref="E112:K112"/>
    <mergeCell ref="E113:K113"/>
    <mergeCell ref="E115:K115"/>
    <mergeCell ref="A151:O151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456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111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227" t="s">
        <v>107</v>
      </c>
      <c r="B35" s="229" t="s">
        <v>107</v>
      </c>
      <c r="C35" s="229" t="s">
        <v>107</v>
      </c>
      <c r="D35" s="229" t="s">
        <v>107</v>
      </c>
      <c r="E35" s="229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2">
      <c r="A36" s="228"/>
      <c r="B36" s="230"/>
      <c r="C36" s="230"/>
      <c r="D36" s="230"/>
      <c r="E36" s="230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37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32</v>
      </c>
      <c r="K43" s="84">
        <v>27</v>
      </c>
      <c r="L43" s="84">
        <v>27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3</v>
      </c>
    </row>
    <row r="44" spans="1:17" ht="150" hidden="1">
      <c r="A44" s="138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v>0</v>
      </c>
      <c r="L44" s="72"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139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140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41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13</v>
      </c>
      <c r="K47" s="84">
        <v>0</v>
      </c>
      <c r="L47" s="84"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1</v>
      </c>
    </row>
    <row r="48" spans="1:17" ht="112.5">
      <c r="A48" s="142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127-J47</f>
        <v>114</v>
      </c>
      <c r="K48" s="116">
        <v>140</v>
      </c>
      <c r="L48" s="116">
        <v>140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11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159</v>
      </c>
      <c r="K52" s="72">
        <f t="shared" ref="K52:L52" si="3">SUM(K43:K51)</f>
        <v>167</v>
      </c>
      <c r="L52" s="72">
        <f t="shared" si="3"/>
        <v>167</v>
      </c>
      <c r="M52" s="72"/>
      <c r="N52" s="72"/>
      <c r="O52" s="72"/>
      <c r="P52" s="71">
        <v>10</v>
      </c>
      <c r="Q52" s="74">
        <f t="shared" si="0"/>
        <v>16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6.25" customHeight="1">
      <c r="A66" s="208" t="s">
        <v>265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8.5" customHeight="1">
      <c r="A67" s="208" t="s">
        <v>266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1.5" customHeight="1">
      <c r="A68" s="208" t="s">
        <v>267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7" customHeight="1">
      <c r="A69" s="208" t="s">
        <v>332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11</v>
      </c>
      <c r="K91" s="116">
        <v>10</v>
      </c>
      <c r="L91" s="116">
        <v>10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32-J91</f>
        <v>21</v>
      </c>
      <c r="K92" s="38">
        <v>17</v>
      </c>
      <c r="L92" s="38">
        <v>17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2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/>
      <c r="K100" s="41">
        <v>1</v>
      </c>
      <c r="L100" s="41">
        <v>1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43</v>
      </c>
      <c r="K101" s="116">
        <v>38</v>
      </c>
      <c r="L101" s="116">
        <v>38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4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127-J101</f>
        <v>84</v>
      </c>
      <c r="K102" s="41">
        <v>101</v>
      </c>
      <c r="L102" s="41">
        <v>101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8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159</v>
      </c>
      <c r="K109" s="15">
        <f>SUM(K88:K108)</f>
        <v>167</v>
      </c>
      <c r="L109" s="15">
        <f>SUM(L88:L108)</f>
        <v>167</v>
      </c>
      <c r="M109" s="9"/>
      <c r="N109" s="9"/>
      <c r="O109" s="9"/>
      <c r="P109" s="69">
        <v>10</v>
      </c>
      <c r="Q109" s="70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6.25" customHeight="1">
      <c r="A123" s="208" t="s">
        <v>265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8.5" customHeight="1">
      <c r="A124" s="208" t="s">
        <v>266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1.5" customHeight="1">
      <c r="A125" s="208" t="s">
        <v>267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62.25" customHeight="1">
      <c r="A126" s="208" t="s">
        <v>332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27.75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 ht="31.5" customHeight="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 ht="23.25" customHeight="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J136:J137"/>
    <mergeCell ref="K136:K137"/>
    <mergeCell ref="L136:L137"/>
    <mergeCell ref="M136:M137"/>
    <mergeCell ref="A128:O128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J39:L39"/>
    <mergeCell ref="M39:O39"/>
    <mergeCell ref="G40:G41"/>
    <mergeCell ref="H40:I40"/>
    <mergeCell ref="A53:O53"/>
    <mergeCell ref="A54:O54"/>
    <mergeCell ref="A172:O172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F35:F36"/>
    <mergeCell ref="A37:O37"/>
    <mergeCell ref="A38:J38"/>
    <mergeCell ref="A39:A41"/>
    <mergeCell ref="B39:D40"/>
    <mergeCell ref="E39:F40"/>
    <mergeCell ref="G39:I39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111:K111"/>
    <mergeCell ref="E112:K112"/>
    <mergeCell ref="E113:K113"/>
    <mergeCell ref="E115:K115"/>
    <mergeCell ref="A151:O151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AE180"/>
  <sheetViews>
    <sheetView topLeftCell="A84" zoomScaleSheetLayoutView="80" workbookViewId="0">
      <selection activeCell="M130" sqref="M130:M133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224</v>
      </c>
    </row>
    <row r="2" spans="1:15">
      <c r="L2" s="4" t="s">
        <v>499</v>
      </c>
    </row>
    <row r="3" spans="1:15" ht="35.25" customHeight="1">
      <c r="A3" s="152" t="s">
        <v>496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115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231" t="s">
        <v>107</v>
      </c>
      <c r="B35" s="185" t="s">
        <v>107</v>
      </c>
      <c r="C35" s="185" t="s">
        <v>107</v>
      </c>
      <c r="D35" s="185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258" customHeight="1">
      <c r="A36" s="232"/>
      <c r="B36" s="186"/>
      <c r="C36" s="186"/>
      <c r="D36" s="186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 hidden="1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/>
      <c r="K43" s="84">
        <f>J43</f>
        <v>0</v>
      </c>
      <c r="L43" s="84">
        <f>J43</f>
        <v>0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0</v>
      </c>
    </row>
    <row r="44" spans="1:17" ht="150" hidden="1">
      <c r="A44" s="87" t="s">
        <v>220</v>
      </c>
      <c r="B44" s="78" t="s">
        <v>188</v>
      </c>
      <c r="C44" s="35" t="s">
        <v>19</v>
      </c>
      <c r="D44" s="2" t="s">
        <v>163</v>
      </c>
      <c r="E44" s="11" t="s">
        <v>30</v>
      </c>
      <c r="F44" s="43" t="s">
        <v>56</v>
      </c>
      <c r="G44" s="9" t="s">
        <v>31</v>
      </c>
      <c r="H44" s="9" t="s">
        <v>32</v>
      </c>
      <c r="I44" s="3" t="s">
        <v>106</v>
      </c>
      <c r="J44" s="132"/>
      <c r="K44" s="72">
        <f t="shared" ref="K44:K50" si="0">J44</f>
        <v>0</v>
      </c>
      <c r="L44" s="72">
        <f t="shared" ref="L44:L50" si="1">J44</f>
        <v>0</v>
      </c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f t="shared" si="0"/>
        <v>0</v>
      </c>
      <c r="L45" s="72">
        <f t="shared" si="1"/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2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f t="shared" si="0"/>
        <v>0</v>
      </c>
      <c r="L46" s="72">
        <f t="shared" si="1"/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2"/>
        <v>0</v>
      </c>
    </row>
    <row r="47" spans="1:17" s="102" customFormat="1" ht="96.75" hidden="1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/>
      <c r="K47" s="84">
        <f t="shared" si="0"/>
        <v>0</v>
      </c>
      <c r="L47" s="84">
        <f t="shared" si="1"/>
        <v>0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2"/>
        <v>0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v>132</v>
      </c>
      <c r="K48" s="116">
        <v>121</v>
      </c>
      <c r="L48" s="116">
        <v>121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2"/>
        <v>13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si="0"/>
        <v>0</v>
      </c>
      <c r="L49" s="72">
        <f t="shared" si="1"/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2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0"/>
        <v>0</v>
      </c>
      <c r="L50" s="72">
        <f t="shared" si="1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2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132</v>
      </c>
      <c r="K52" s="72">
        <f t="shared" ref="K52:L52" si="3">SUM(K43:K51)</f>
        <v>121</v>
      </c>
      <c r="L52" s="72">
        <f t="shared" si="3"/>
        <v>121</v>
      </c>
      <c r="M52" s="72"/>
      <c r="N52" s="72"/>
      <c r="O52" s="72"/>
      <c r="P52" s="71">
        <v>10</v>
      </c>
      <c r="Q52" s="74">
        <f t="shared" si="2"/>
        <v>13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60.75" customHeight="1">
      <c r="A66" s="208" t="s">
        <v>270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62.25" customHeight="1">
      <c r="A67" s="208" t="s">
        <v>269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7.75" customHeight="1">
      <c r="A68" s="208" t="s">
        <v>268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65.25" customHeight="1">
      <c r="A69" s="208" t="s">
        <v>333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252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 hidden="1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/>
      <c r="K91" s="116">
        <f t="shared" si="5"/>
        <v>0</v>
      </c>
      <c r="L91" s="116">
        <f t="shared" si="6"/>
        <v>0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0</v>
      </c>
    </row>
    <row r="92" spans="1:17" ht="75" hidden="1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/>
      <c r="K92" s="38"/>
      <c r="L92" s="38"/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0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f t="shared" si="5"/>
        <v>0</v>
      </c>
      <c r="L93" s="38">
        <f t="shared" si="6"/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f t="shared" si="5"/>
        <v>0</v>
      </c>
      <c r="L94" s="38">
        <f t="shared" si="6"/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f t="shared" si="5"/>
        <v>0</v>
      </c>
      <c r="L95" s="38">
        <f t="shared" si="6"/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f t="shared" si="5"/>
        <v>0</v>
      </c>
      <c r="L96" s="38">
        <f t="shared" si="6"/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f t="shared" si="5"/>
        <v>0</v>
      </c>
      <c r="L97" s="38">
        <f t="shared" si="6"/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f t="shared" si="5"/>
        <v>0</v>
      </c>
      <c r="L98" s="41">
        <f t="shared" si="6"/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>
        <v>1</v>
      </c>
      <c r="K99" s="41">
        <v>1</v>
      </c>
      <c r="L99" s="41">
        <v>1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2</v>
      </c>
      <c r="K100" s="41">
        <v>2</v>
      </c>
      <c r="L100" s="41">
        <v>2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35</v>
      </c>
      <c r="K101" s="116">
        <v>26</v>
      </c>
      <c r="L101" s="116">
        <v>26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4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132-J101-J100-J99</f>
        <v>94</v>
      </c>
      <c r="K102" s="41">
        <v>92</v>
      </c>
      <c r="L102" s="41">
        <v>92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9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132</v>
      </c>
      <c r="K109" s="15">
        <f>SUM(K88:K108)</f>
        <v>121</v>
      </c>
      <c r="L109" s="15">
        <f>SUM(L88:L108)</f>
        <v>121</v>
      </c>
      <c r="M109" s="9"/>
      <c r="N109" s="9"/>
      <c r="O109" s="9"/>
      <c r="P109" s="69">
        <v>10</v>
      </c>
      <c r="Q109" s="70">
        <f>J109*0.1</f>
        <v>13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60.75" customHeight="1">
      <c r="A123" s="208" t="s">
        <v>270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62.25" customHeight="1">
      <c r="A124" s="208" t="s">
        <v>269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7.75" customHeight="1">
      <c r="A125" s="208" t="s">
        <v>268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7" customHeight="1">
      <c r="A126" s="208" t="s">
        <v>333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 ht="10.5" customHeigh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36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 ht="25.5" customHeight="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 ht="10.5" customHeigh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 ht="22.5" customHeight="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58.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 ht="11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0.7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2" manualBreakCount="2">
    <brk id="24" max="16" man="1"/>
    <brk id="136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rgb="FF92D050"/>
  </sheetPr>
  <dimension ref="A1:AE180"/>
  <sheetViews>
    <sheetView topLeftCell="A85" zoomScaleSheetLayoutView="80" workbookViewId="0">
      <selection activeCell="M130" sqref="M130:M133"/>
    </sheetView>
  </sheetViews>
  <sheetFormatPr defaultRowHeight="18.75"/>
  <cols>
    <col min="1" max="1" width="37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33.85546875" style="4" customWidth="1"/>
    <col min="8" max="8" width="10.1406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477</v>
      </c>
    </row>
    <row r="2" spans="1:15">
      <c r="L2" s="4" t="s">
        <v>499</v>
      </c>
    </row>
    <row r="3" spans="1:15" ht="35.25" customHeight="1">
      <c r="A3" s="152" t="s">
        <v>507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5" ht="30.75" customHeight="1">
      <c r="A4" s="159" t="s">
        <v>449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61" t="s">
        <v>3</v>
      </c>
      <c r="O5" s="162"/>
    </row>
    <row r="6" spans="1:15" ht="18.75" customHeight="1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4" t="s">
        <v>4</v>
      </c>
      <c r="L6" s="154"/>
      <c r="M6" s="155"/>
      <c r="N6" s="163" t="s">
        <v>5</v>
      </c>
      <c r="O6" s="164"/>
    </row>
    <row r="7" spans="1:15" ht="18.75" customHeight="1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4" t="s">
        <v>171</v>
      </c>
      <c r="L7" s="154"/>
      <c r="M7" s="155"/>
      <c r="N7" s="156" t="s">
        <v>495</v>
      </c>
      <c r="O7" s="157"/>
    </row>
    <row r="8" spans="1:15">
      <c r="A8" s="68"/>
      <c r="B8" s="8"/>
      <c r="C8" s="8"/>
      <c r="D8" s="8"/>
      <c r="E8" s="8"/>
      <c r="F8" s="8"/>
      <c r="G8" s="8"/>
      <c r="H8" s="8"/>
      <c r="I8" s="8"/>
      <c r="J8" s="8"/>
      <c r="K8" s="154" t="s">
        <v>172</v>
      </c>
      <c r="L8" s="154"/>
      <c r="M8" s="155"/>
      <c r="N8" s="156" t="s">
        <v>448</v>
      </c>
      <c r="O8" s="157"/>
    </row>
    <row r="9" spans="1:15">
      <c r="A9" s="68"/>
      <c r="B9" s="8"/>
      <c r="C9" s="8"/>
      <c r="D9" s="8"/>
      <c r="E9" s="8"/>
      <c r="F9" s="8"/>
      <c r="G9" s="8"/>
      <c r="H9" s="8"/>
      <c r="I9" s="8"/>
      <c r="J9" s="8"/>
      <c r="K9" s="46"/>
      <c r="L9" s="46"/>
      <c r="M9" s="47" t="s">
        <v>175</v>
      </c>
      <c r="N9" s="48"/>
      <c r="O9" s="49"/>
    </row>
    <row r="10" spans="1:15" ht="18.75" customHeight="1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4" t="s">
        <v>173</v>
      </c>
      <c r="L10" s="154"/>
      <c r="M10" s="155"/>
      <c r="N10" s="156" t="s">
        <v>158</v>
      </c>
      <c r="O10" s="157"/>
    </row>
    <row r="11" spans="1:15" ht="18.75" customHeight="1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4" t="s">
        <v>174</v>
      </c>
      <c r="L11" s="154"/>
      <c r="M11" s="155"/>
      <c r="N11" s="156" t="s">
        <v>454</v>
      </c>
      <c r="O11" s="157"/>
    </row>
    <row r="12" spans="1:15">
      <c r="A12" s="50"/>
      <c r="B12" s="65"/>
      <c r="C12" s="65"/>
      <c r="D12" s="65"/>
      <c r="E12" s="65"/>
      <c r="F12" s="65"/>
      <c r="G12" s="65"/>
      <c r="H12" s="65"/>
      <c r="I12" s="65"/>
      <c r="J12" s="65"/>
      <c r="K12" s="169"/>
      <c r="L12" s="169"/>
      <c r="M12" s="170"/>
      <c r="N12" s="156"/>
      <c r="O12" s="157"/>
    </row>
    <row r="13" spans="1:15">
      <c r="A13" s="50"/>
      <c r="B13" s="65"/>
      <c r="C13" s="65"/>
      <c r="D13" s="65"/>
      <c r="E13" s="65"/>
      <c r="F13" s="65"/>
      <c r="G13" s="65"/>
      <c r="H13" s="65"/>
      <c r="I13" s="65"/>
      <c r="J13" s="65"/>
      <c r="K13" s="52"/>
      <c r="L13" s="52"/>
      <c r="M13" s="66"/>
      <c r="N13" s="67"/>
      <c r="O13" s="67"/>
    </row>
    <row r="14" spans="1:15" ht="39" customHeight="1">
      <c r="A14" s="175" t="s">
        <v>0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24.75" hidden="1" customHeight="1">
      <c r="A15" s="176" t="s">
        <v>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</row>
    <row r="16" spans="1:15" ht="16.5" hidden="1" customHeight="1">
      <c r="A16" s="176" t="s">
        <v>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8" ht="137.25" customHeight="1">
      <c r="A17" s="177" t="s">
        <v>497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8" ht="185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24"/>
      <c r="Q18" s="24"/>
      <c r="R18" s="24"/>
    </row>
    <row r="19" spans="1:18" ht="27" customHeight="1">
      <c r="A19" s="179" t="s">
        <v>88</v>
      </c>
      <c r="B19" s="179"/>
      <c r="C19" s="179"/>
      <c r="D19" s="179"/>
      <c r="E19" s="179"/>
      <c r="F19" s="179"/>
      <c r="G19" s="179"/>
      <c r="H19" s="179"/>
      <c r="I19" s="179"/>
      <c r="J19" s="179"/>
      <c r="K19" s="45"/>
      <c r="L19" s="45"/>
      <c r="M19" s="45"/>
      <c r="N19" s="45"/>
      <c r="O19" s="45"/>
      <c r="P19" s="24"/>
      <c r="Q19" s="24"/>
      <c r="R19" s="24"/>
    </row>
    <row r="20" spans="1:18" ht="35.25" customHeight="1">
      <c r="A20" s="180" t="s">
        <v>447</v>
      </c>
      <c r="B20" s="180"/>
      <c r="C20" s="180"/>
      <c r="D20" s="180"/>
      <c r="E20" s="180"/>
      <c r="F20" s="180"/>
      <c r="G20" s="180"/>
      <c r="H20" s="180"/>
      <c r="I20" s="180"/>
      <c r="J20" s="180"/>
      <c r="K20" s="45"/>
      <c r="L20" s="45"/>
      <c r="M20" s="45"/>
      <c r="N20" s="45"/>
      <c r="O20" s="45"/>
      <c r="P20" s="24"/>
      <c r="Q20" s="24"/>
      <c r="R20" s="24"/>
    </row>
    <row r="21" spans="1:18">
      <c r="A21" s="158" t="s">
        <v>89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52"/>
      <c r="L21" s="52"/>
      <c r="M21" s="66"/>
      <c r="N21" s="67"/>
      <c r="O21" s="67"/>
    </row>
    <row r="22" spans="1:18" ht="18.75" customHeight="1">
      <c r="A22" s="171" t="s">
        <v>217</v>
      </c>
      <c r="B22" s="171"/>
      <c r="C22" s="171"/>
      <c r="D22" s="171"/>
      <c r="E22" s="171"/>
      <c r="F22" s="171"/>
      <c r="G22" s="171"/>
      <c r="H22" s="171"/>
      <c r="I22" s="171"/>
      <c r="J22" s="171"/>
      <c r="K22" s="7"/>
      <c r="L22" s="7"/>
      <c r="M22" s="7"/>
      <c r="N22" s="7"/>
      <c r="O22" s="7"/>
    </row>
    <row r="23" spans="1:18">
      <c r="A23" s="172" t="s">
        <v>184</v>
      </c>
      <c r="B23" s="172"/>
      <c r="C23" s="172"/>
      <c r="D23" s="172"/>
      <c r="E23" s="172"/>
      <c r="F23" s="172"/>
      <c r="G23" s="172"/>
      <c r="H23" s="172"/>
      <c r="I23" s="172"/>
      <c r="J23" s="172"/>
      <c r="K23" s="7"/>
      <c r="L23" s="7"/>
      <c r="M23" s="7"/>
      <c r="N23" s="7"/>
      <c r="O23" s="7"/>
    </row>
    <row r="24" spans="1:18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7"/>
      <c r="L24" s="7"/>
      <c r="M24" s="7"/>
      <c r="N24" s="7"/>
      <c r="O24" s="7"/>
    </row>
    <row r="25" spans="1:18">
      <c r="A25" s="165" t="s">
        <v>6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8" ht="42" customHeight="1">
      <c r="A26" s="165" t="s">
        <v>7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 t="s">
        <v>185</v>
      </c>
      <c r="N26" s="147" t="s">
        <v>222</v>
      </c>
      <c r="O26" s="7"/>
    </row>
    <row r="27" spans="1:18">
      <c r="A27" s="149" t="s">
        <v>8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67"/>
      <c r="N27" s="14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67"/>
      <c r="N28" s="147"/>
      <c r="O28" s="7"/>
    </row>
    <row r="29" spans="1:18">
      <c r="A29" s="149" t="s">
        <v>85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7"/>
      <c r="N29" s="8"/>
      <c r="O29" s="7"/>
    </row>
    <row r="30" spans="1:18">
      <c r="A30" s="168" t="s">
        <v>97</v>
      </c>
      <c r="B30" s="168"/>
      <c r="C30" s="168"/>
      <c r="D30" s="168"/>
      <c r="E30" s="168"/>
      <c r="F30" s="168"/>
      <c r="G30" s="168"/>
      <c r="H30" s="168"/>
      <c r="I30" s="168"/>
      <c r="J30" s="168"/>
      <c r="K30" s="7"/>
      <c r="L30" s="7"/>
      <c r="M30" s="7"/>
      <c r="N30" s="8"/>
      <c r="O30" s="7"/>
    </row>
    <row r="31" spans="1:18" ht="78.75" customHeight="1">
      <c r="A31" s="146" t="s">
        <v>86</v>
      </c>
      <c r="B31" s="146" t="s">
        <v>10</v>
      </c>
      <c r="C31" s="146"/>
      <c r="D31" s="146"/>
      <c r="E31" s="146" t="s">
        <v>11</v>
      </c>
      <c r="F31" s="146"/>
      <c r="G31" s="146" t="s">
        <v>12</v>
      </c>
      <c r="H31" s="146"/>
      <c r="I31" s="146"/>
      <c r="J31" s="146" t="s">
        <v>13</v>
      </c>
      <c r="K31" s="146"/>
      <c r="L31" s="146"/>
      <c r="M31" s="144" t="s">
        <v>176</v>
      </c>
      <c r="N31" s="145"/>
      <c r="O31" s="7"/>
    </row>
    <row r="32" spans="1:18" ht="59.25" customHeight="1">
      <c r="A32" s="150"/>
      <c r="B32" s="146"/>
      <c r="C32" s="146"/>
      <c r="D32" s="146"/>
      <c r="E32" s="146"/>
      <c r="F32" s="146"/>
      <c r="G32" s="146" t="s">
        <v>14</v>
      </c>
      <c r="H32" s="146" t="s">
        <v>24</v>
      </c>
      <c r="I32" s="146"/>
      <c r="J32" s="146" t="s">
        <v>471</v>
      </c>
      <c r="K32" s="146" t="s">
        <v>472</v>
      </c>
      <c r="L32" s="146" t="s">
        <v>473</v>
      </c>
      <c r="M32" s="147" t="s">
        <v>177</v>
      </c>
      <c r="N32" s="146" t="s">
        <v>178</v>
      </c>
      <c r="O32" s="7"/>
    </row>
    <row r="33" spans="1:17" ht="131.25">
      <c r="A33" s="150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0"/>
      <c r="H33" s="9" t="s">
        <v>15</v>
      </c>
      <c r="I33" s="9" t="s">
        <v>16</v>
      </c>
      <c r="J33" s="146"/>
      <c r="K33" s="146"/>
      <c r="L33" s="150"/>
      <c r="M33" s="147"/>
      <c r="N33" s="146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1">
        <v>13</v>
      </c>
      <c r="N34" s="51">
        <v>14</v>
      </c>
      <c r="O34" s="7"/>
    </row>
    <row r="35" spans="1:17" ht="153.75" customHeight="1">
      <c r="A35" s="183" t="s">
        <v>107</v>
      </c>
      <c r="B35" s="185" t="s">
        <v>107</v>
      </c>
      <c r="C35" s="185" t="s">
        <v>107</v>
      </c>
      <c r="D35" s="218" t="s">
        <v>107</v>
      </c>
      <c r="E35" s="185" t="s">
        <v>107</v>
      </c>
      <c r="F35" s="185" t="s">
        <v>18</v>
      </c>
      <c r="G35" s="10" t="s">
        <v>101</v>
      </c>
      <c r="H35" s="9" t="s">
        <v>96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1">
        <v>10</v>
      </c>
      <c r="N35" s="74">
        <v>10</v>
      </c>
      <c r="O35" s="7"/>
    </row>
    <row r="36" spans="1:17" ht="141.75">
      <c r="A36" s="184"/>
      <c r="B36" s="186"/>
      <c r="C36" s="186"/>
      <c r="D36" s="219"/>
      <c r="E36" s="186"/>
      <c r="F36" s="186"/>
      <c r="G36" s="10" t="s">
        <v>103</v>
      </c>
      <c r="H36" s="9" t="s">
        <v>96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51">
        <v>10</v>
      </c>
      <c r="N36" s="51">
        <v>10</v>
      </c>
      <c r="O36" s="7"/>
    </row>
    <row r="37" spans="1:17" ht="18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38" spans="1:17">
      <c r="A38" s="149" t="s">
        <v>100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7"/>
      <c r="L38" s="7"/>
      <c r="M38" s="7"/>
      <c r="N38" s="7"/>
      <c r="O38" s="7"/>
    </row>
    <row r="39" spans="1:17" ht="117" customHeight="1">
      <c r="A39" s="146" t="s">
        <v>86</v>
      </c>
      <c r="B39" s="146" t="s">
        <v>10</v>
      </c>
      <c r="C39" s="146"/>
      <c r="D39" s="146"/>
      <c r="E39" s="146" t="s">
        <v>11</v>
      </c>
      <c r="F39" s="146"/>
      <c r="G39" s="146" t="s">
        <v>21</v>
      </c>
      <c r="H39" s="146"/>
      <c r="I39" s="146"/>
      <c r="J39" s="146" t="s">
        <v>22</v>
      </c>
      <c r="K39" s="146"/>
      <c r="L39" s="146"/>
      <c r="M39" s="146" t="s">
        <v>179</v>
      </c>
      <c r="N39" s="146"/>
      <c r="O39" s="146"/>
      <c r="P39" s="144" t="s">
        <v>176</v>
      </c>
      <c r="Q39" s="145"/>
    </row>
    <row r="40" spans="1:17" ht="55.5" customHeight="1">
      <c r="A40" s="150"/>
      <c r="B40" s="146"/>
      <c r="C40" s="146"/>
      <c r="D40" s="146"/>
      <c r="E40" s="146"/>
      <c r="F40" s="146"/>
      <c r="G40" s="146" t="s">
        <v>84</v>
      </c>
      <c r="H40" s="146" t="s">
        <v>24</v>
      </c>
      <c r="I40" s="146"/>
      <c r="J40" s="146" t="s">
        <v>471</v>
      </c>
      <c r="K40" s="146" t="s">
        <v>472</v>
      </c>
      <c r="L40" s="146" t="s">
        <v>474</v>
      </c>
      <c r="M40" s="146" t="s">
        <v>471</v>
      </c>
      <c r="N40" s="146" t="s">
        <v>472</v>
      </c>
      <c r="O40" s="146" t="s">
        <v>474</v>
      </c>
      <c r="P40" s="146" t="s">
        <v>177</v>
      </c>
      <c r="Q40" s="146" t="s">
        <v>178</v>
      </c>
    </row>
    <row r="41" spans="1:17" ht="131.25">
      <c r="A41" s="150"/>
      <c r="B41" s="9" t="s">
        <v>25</v>
      </c>
      <c r="C41" s="132" t="s">
        <v>26</v>
      </c>
      <c r="D41" s="9" t="s">
        <v>27</v>
      </c>
      <c r="E41" s="9" t="s">
        <v>28</v>
      </c>
      <c r="F41" s="43" t="s">
        <v>168</v>
      </c>
      <c r="G41" s="150"/>
      <c r="H41" s="9" t="s">
        <v>29</v>
      </c>
      <c r="I41" s="9" t="s">
        <v>16</v>
      </c>
      <c r="J41" s="146"/>
      <c r="K41" s="146"/>
      <c r="L41" s="150"/>
      <c r="M41" s="146"/>
      <c r="N41" s="146"/>
      <c r="O41" s="150"/>
      <c r="P41" s="146"/>
      <c r="Q41" s="146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9">
        <v>16</v>
      </c>
      <c r="Q42" s="69">
        <v>17</v>
      </c>
    </row>
    <row r="43" spans="1:17" s="102" customFormat="1" ht="112.5">
      <c r="A43" s="118" t="s">
        <v>218</v>
      </c>
      <c r="B43" s="119" t="s">
        <v>187</v>
      </c>
      <c r="C43" s="120" t="s">
        <v>17</v>
      </c>
      <c r="D43" s="120" t="s">
        <v>163</v>
      </c>
      <c r="E43" s="121" t="s">
        <v>30</v>
      </c>
      <c r="F43" s="84" t="s">
        <v>56</v>
      </c>
      <c r="G43" s="84" t="s">
        <v>31</v>
      </c>
      <c r="H43" s="84" t="s">
        <v>32</v>
      </c>
      <c r="I43" s="122" t="s">
        <v>106</v>
      </c>
      <c r="J43" s="132">
        <v>47</v>
      </c>
      <c r="K43" s="84">
        <v>57</v>
      </c>
      <c r="L43" s="84">
        <v>57</v>
      </c>
      <c r="M43" s="84" t="s">
        <v>18</v>
      </c>
      <c r="N43" s="84" t="s">
        <v>18</v>
      </c>
      <c r="O43" s="84" t="s">
        <v>18</v>
      </c>
      <c r="P43" s="121">
        <v>10</v>
      </c>
      <c r="Q43" s="123">
        <f>J43*0.1</f>
        <v>5</v>
      </c>
    </row>
    <row r="44" spans="1:17" ht="150" hidden="1">
      <c r="A44" s="87" t="s">
        <v>220</v>
      </c>
      <c r="B44" s="78" t="s">
        <v>188</v>
      </c>
      <c r="C44" s="132" t="s">
        <v>19</v>
      </c>
      <c r="D44" s="130" t="s">
        <v>163</v>
      </c>
      <c r="E44" s="133" t="s">
        <v>30</v>
      </c>
      <c r="F44" s="132" t="s">
        <v>56</v>
      </c>
      <c r="G44" s="132" t="s">
        <v>31</v>
      </c>
      <c r="H44" s="132" t="s">
        <v>32</v>
      </c>
      <c r="I44" s="131" t="s">
        <v>106</v>
      </c>
      <c r="J44" s="132"/>
      <c r="K44" s="72"/>
      <c r="L44" s="72"/>
      <c r="M44" s="72" t="s">
        <v>18</v>
      </c>
      <c r="N44" s="72" t="s">
        <v>18</v>
      </c>
      <c r="O44" s="72" t="s">
        <v>18</v>
      </c>
      <c r="P44" s="86">
        <v>10</v>
      </c>
      <c r="Q44" s="74">
        <f>J44*0.1</f>
        <v>0</v>
      </c>
    </row>
    <row r="45" spans="1:17" ht="150" hidden="1">
      <c r="A45" s="44" t="s">
        <v>169</v>
      </c>
      <c r="B45" s="78" t="s">
        <v>192</v>
      </c>
      <c r="C45" s="2" t="s">
        <v>17</v>
      </c>
      <c r="D45" s="35" t="s">
        <v>163</v>
      </c>
      <c r="E45" s="11" t="s">
        <v>30</v>
      </c>
      <c r="F45" s="43" t="s">
        <v>87</v>
      </c>
      <c r="G45" s="9" t="s">
        <v>31</v>
      </c>
      <c r="H45" s="9" t="s">
        <v>32</v>
      </c>
      <c r="I45" s="3" t="s">
        <v>106</v>
      </c>
      <c r="J45" s="132"/>
      <c r="K45" s="72">
        <v>0</v>
      </c>
      <c r="L45" s="72">
        <v>0</v>
      </c>
      <c r="M45" s="72" t="s">
        <v>18</v>
      </c>
      <c r="N45" s="72" t="s">
        <v>18</v>
      </c>
      <c r="O45" s="72" t="s">
        <v>18</v>
      </c>
      <c r="P45" s="86">
        <v>10</v>
      </c>
      <c r="Q45" s="74">
        <f t="shared" ref="Q45:Q52" si="0">J45*0.1</f>
        <v>0</v>
      </c>
    </row>
    <row r="46" spans="1:17" ht="150" hidden="1">
      <c r="A46" s="77" t="s">
        <v>189</v>
      </c>
      <c r="B46" s="78" t="s">
        <v>190</v>
      </c>
      <c r="C46" s="2" t="s">
        <v>19</v>
      </c>
      <c r="D46" s="35" t="s">
        <v>163</v>
      </c>
      <c r="E46" s="36" t="s">
        <v>30</v>
      </c>
      <c r="F46" s="43" t="s">
        <v>87</v>
      </c>
      <c r="G46" s="35" t="s">
        <v>31</v>
      </c>
      <c r="H46" s="35" t="s">
        <v>32</v>
      </c>
      <c r="I46" s="3" t="s">
        <v>106</v>
      </c>
      <c r="J46" s="132"/>
      <c r="K46" s="72">
        <v>0</v>
      </c>
      <c r="L46" s="72">
        <v>0</v>
      </c>
      <c r="M46" s="72" t="s">
        <v>18</v>
      </c>
      <c r="N46" s="72" t="s">
        <v>18</v>
      </c>
      <c r="O46" s="72" t="s">
        <v>18</v>
      </c>
      <c r="P46" s="86">
        <v>10</v>
      </c>
      <c r="Q46" s="74">
        <f t="shared" si="0"/>
        <v>0</v>
      </c>
    </row>
    <row r="47" spans="1:17" s="102" customFormat="1" ht="96.75" customHeight="1">
      <c r="A47" s="125" t="s">
        <v>221</v>
      </c>
      <c r="B47" s="119" t="s">
        <v>188</v>
      </c>
      <c r="C47" s="120" t="s">
        <v>19</v>
      </c>
      <c r="D47" s="84" t="s">
        <v>167</v>
      </c>
      <c r="E47" s="121" t="s">
        <v>30</v>
      </c>
      <c r="F47" s="84" t="s">
        <v>56</v>
      </c>
      <c r="G47" s="84" t="s">
        <v>31</v>
      </c>
      <c r="H47" s="84" t="s">
        <v>32</v>
      </c>
      <c r="I47" s="122" t="s">
        <v>106</v>
      </c>
      <c r="J47" s="132">
        <v>38</v>
      </c>
      <c r="K47" s="84">
        <v>28</v>
      </c>
      <c r="L47" s="84">
        <v>28</v>
      </c>
      <c r="M47" s="84" t="s">
        <v>18</v>
      </c>
      <c r="N47" s="84" t="s">
        <v>18</v>
      </c>
      <c r="O47" s="84" t="s">
        <v>18</v>
      </c>
      <c r="P47" s="121">
        <v>10</v>
      </c>
      <c r="Q47" s="123">
        <f t="shared" si="0"/>
        <v>4</v>
      </c>
    </row>
    <row r="48" spans="1:17" ht="112.5">
      <c r="A48" s="126" t="s">
        <v>219</v>
      </c>
      <c r="B48" s="78" t="s">
        <v>187</v>
      </c>
      <c r="C48" s="2" t="s">
        <v>17</v>
      </c>
      <c r="D48" s="116" t="s">
        <v>167</v>
      </c>
      <c r="E48" s="117" t="s">
        <v>30</v>
      </c>
      <c r="F48" s="116" t="s">
        <v>56</v>
      </c>
      <c r="G48" s="116" t="s">
        <v>31</v>
      </c>
      <c r="H48" s="116" t="s">
        <v>32</v>
      </c>
      <c r="I48" s="3" t="s">
        <v>106</v>
      </c>
      <c r="J48" s="132">
        <f>262-J47</f>
        <v>224</v>
      </c>
      <c r="K48" s="116">
        <v>253</v>
      </c>
      <c r="L48" s="116">
        <v>253</v>
      </c>
      <c r="M48" s="116" t="s">
        <v>18</v>
      </c>
      <c r="N48" s="116" t="s">
        <v>18</v>
      </c>
      <c r="O48" s="116" t="s">
        <v>18</v>
      </c>
      <c r="P48" s="117">
        <v>10</v>
      </c>
      <c r="Q48" s="74">
        <f t="shared" si="0"/>
        <v>22</v>
      </c>
    </row>
    <row r="49" spans="1:17" ht="150" hidden="1">
      <c r="A49" s="77" t="s">
        <v>193</v>
      </c>
      <c r="B49" s="78" t="s">
        <v>192</v>
      </c>
      <c r="C49" s="2" t="s">
        <v>17</v>
      </c>
      <c r="D49" s="35" t="s">
        <v>167</v>
      </c>
      <c r="E49" s="36" t="s">
        <v>30</v>
      </c>
      <c r="F49" s="43" t="s">
        <v>87</v>
      </c>
      <c r="G49" s="35" t="s">
        <v>31</v>
      </c>
      <c r="H49" s="35" t="s">
        <v>32</v>
      </c>
      <c r="I49" s="3" t="s">
        <v>106</v>
      </c>
      <c r="J49" s="83"/>
      <c r="K49" s="72">
        <f t="shared" ref="K49:K50" si="1">J49</f>
        <v>0</v>
      </c>
      <c r="L49" s="72">
        <f t="shared" ref="L49:L50" si="2">J49</f>
        <v>0</v>
      </c>
      <c r="M49" s="72" t="s">
        <v>18</v>
      </c>
      <c r="N49" s="72" t="s">
        <v>18</v>
      </c>
      <c r="O49" s="72" t="s">
        <v>18</v>
      </c>
      <c r="P49" s="71">
        <v>5</v>
      </c>
      <c r="Q49" s="74">
        <f t="shared" si="0"/>
        <v>0</v>
      </c>
    </row>
    <row r="50" spans="1:17" ht="150" hidden="1">
      <c r="A50" s="77" t="s">
        <v>194</v>
      </c>
      <c r="B50" s="78" t="s">
        <v>190</v>
      </c>
      <c r="C50" s="2" t="s">
        <v>19</v>
      </c>
      <c r="D50" s="35" t="s">
        <v>167</v>
      </c>
      <c r="E50" s="36" t="s">
        <v>30</v>
      </c>
      <c r="F50" s="43" t="s">
        <v>87</v>
      </c>
      <c r="G50" s="35" t="s">
        <v>31</v>
      </c>
      <c r="H50" s="35" t="s">
        <v>32</v>
      </c>
      <c r="I50" s="3" t="s">
        <v>106</v>
      </c>
      <c r="J50" s="72"/>
      <c r="K50" s="72">
        <f t="shared" si="1"/>
        <v>0</v>
      </c>
      <c r="L50" s="72">
        <f t="shared" si="2"/>
        <v>0</v>
      </c>
      <c r="M50" s="72" t="s">
        <v>18</v>
      </c>
      <c r="N50" s="72" t="s">
        <v>18</v>
      </c>
      <c r="O50" s="72" t="s">
        <v>18</v>
      </c>
      <c r="P50" s="71"/>
      <c r="Q50" s="74">
        <f t="shared" si="0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2"/>
      <c r="K51" s="72"/>
      <c r="L51" s="72"/>
      <c r="M51" s="72"/>
      <c r="N51" s="72"/>
      <c r="O51" s="72"/>
      <c r="P51" s="71"/>
      <c r="Q51" s="74">
        <f t="shared" si="0"/>
        <v>0</v>
      </c>
    </row>
    <row r="52" spans="1:17" ht="23.25" customHeight="1">
      <c r="A52" s="12" t="s">
        <v>93</v>
      </c>
      <c r="B52" s="11"/>
      <c r="C52" s="9"/>
      <c r="D52" s="9"/>
      <c r="E52" s="11"/>
      <c r="F52" s="11"/>
      <c r="G52" s="9"/>
      <c r="H52" s="9"/>
      <c r="I52" s="13"/>
      <c r="J52" s="72">
        <f>SUM(J43:J51)</f>
        <v>309</v>
      </c>
      <c r="K52" s="72">
        <f t="shared" ref="K52:L52" si="3">SUM(K43:K51)</f>
        <v>338</v>
      </c>
      <c r="L52" s="72">
        <f t="shared" si="3"/>
        <v>338</v>
      </c>
      <c r="M52" s="72"/>
      <c r="N52" s="72"/>
      <c r="O52" s="72"/>
      <c r="P52" s="71">
        <v>10</v>
      </c>
      <c r="Q52" s="74">
        <f t="shared" si="0"/>
        <v>31</v>
      </c>
    </row>
    <row r="53" spans="1:17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</row>
    <row r="54" spans="1:17">
      <c r="A54" s="149" t="s">
        <v>33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17">
      <c r="A55" s="146" t="s">
        <v>34</v>
      </c>
      <c r="B55" s="146"/>
      <c r="C55" s="146"/>
      <c r="D55" s="146"/>
      <c r="E55" s="146"/>
      <c r="F55" s="193"/>
      <c r="G55" s="193"/>
      <c r="H55" s="193"/>
      <c r="I55" s="193"/>
      <c r="J55" s="193"/>
      <c r="K55" s="193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6" t="s">
        <v>15</v>
      </c>
      <c r="F56" s="193"/>
      <c r="G56" s="193"/>
      <c r="H56" s="193"/>
      <c r="I56" s="193"/>
      <c r="J56" s="193"/>
      <c r="K56" s="193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6">
        <v>5</v>
      </c>
      <c r="F57" s="193"/>
      <c r="G57" s="193"/>
      <c r="H57" s="193"/>
      <c r="I57" s="193"/>
      <c r="J57" s="193"/>
      <c r="K57" s="193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6" t="s">
        <v>18</v>
      </c>
      <c r="F58" s="147"/>
      <c r="G58" s="147"/>
      <c r="H58" s="147"/>
      <c r="I58" s="147"/>
      <c r="J58" s="147"/>
      <c r="K58" s="147"/>
      <c r="L58" s="7"/>
      <c r="M58" s="7"/>
      <c r="N58" s="7"/>
      <c r="O58" s="7"/>
    </row>
    <row r="59" spans="1:17">
      <c r="A59" s="149" t="s">
        <v>39</v>
      </c>
      <c r="B59" s="149"/>
      <c r="C59" s="149"/>
      <c r="D59" s="149"/>
      <c r="E59" s="149"/>
      <c r="F59" s="149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0" t="s">
        <v>40</v>
      </c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4"/>
      <c r="M60" s="14"/>
      <c r="N60" s="14"/>
      <c r="O60" s="14"/>
    </row>
    <row r="61" spans="1:17" ht="40.5" customHeight="1">
      <c r="A61" s="191" t="s">
        <v>41</v>
      </c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4"/>
      <c r="M61" s="14"/>
      <c r="N61" s="14"/>
      <c r="O61" s="14"/>
    </row>
    <row r="62" spans="1:17" ht="16.5" customHeight="1">
      <c r="A62" s="192" t="s">
        <v>42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4"/>
      <c r="M62" s="14"/>
      <c r="N62" s="14"/>
      <c r="O62" s="14"/>
    </row>
    <row r="63" spans="1:17">
      <c r="A63" s="149" t="s">
        <v>43</v>
      </c>
      <c r="B63" s="149"/>
      <c r="C63" s="149"/>
      <c r="D63" s="149"/>
      <c r="E63" s="149"/>
      <c r="F63" s="149"/>
      <c r="G63" s="149"/>
      <c r="H63" s="149"/>
      <c r="I63" s="149"/>
      <c r="J63" s="7"/>
      <c r="K63" s="7"/>
      <c r="L63" s="7"/>
      <c r="M63" s="7"/>
      <c r="N63" s="7"/>
      <c r="O63" s="7"/>
    </row>
    <row r="64" spans="1:17" ht="18.75" customHeight="1">
      <c r="A64" s="181" t="s">
        <v>44</v>
      </c>
      <c r="B64" s="181"/>
      <c r="C64" s="181"/>
      <c r="D64" s="181"/>
      <c r="E64" s="181" t="s">
        <v>45</v>
      </c>
      <c r="F64" s="181"/>
      <c r="G64" s="181"/>
      <c r="H64" s="181" t="s">
        <v>46</v>
      </c>
      <c r="I64" s="181"/>
      <c r="J64" s="181"/>
      <c r="K64" s="181"/>
      <c r="L64" s="181"/>
      <c r="M64" s="94"/>
      <c r="N64" s="94"/>
      <c r="O64" s="94"/>
      <c r="P64" s="94"/>
    </row>
    <row r="65" spans="1:15">
      <c r="A65" s="182">
        <v>1</v>
      </c>
      <c r="B65" s="182"/>
      <c r="C65" s="182"/>
      <c r="D65" s="182"/>
      <c r="E65" s="187">
        <v>2</v>
      </c>
      <c r="F65" s="188"/>
      <c r="G65" s="189"/>
      <c r="H65" s="181">
        <v>3</v>
      </c>
      <c r="I65" s="181"/>
      <c r="J65" s="181"/>
      <c r="K65" s="181"/>
      <c r="L65" s="181"/>
    </row>
    <row r="66" spans="1:15" ht="55.5" customHeight="1">
      <c r="A66" s="208" t="s">
        <v>271</v>
      </c>
      <c r="B66" s="209"/>
      <c r="C66" s="209"/>
      <c r="D66" s="210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6.25" customHeight="1">
      <c r="A67" s="208" t="s">
        <v>272</v>
      </c>
      <c r="B67" s="209"/>
      <c r="C67" s="209"/>
      <c r="D67" s="210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4.75" customHeight="1">
      <c r="A68" s="208" t="s">
        <v>273</v>
      </c>
      <c r="B68" s="209"/>
      <c r="C68" s="209"/>
      <c r="D68" s="210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6.25" customHeight="1">
      <c r="A69" s="208" t="s">
        <v>334</v>
      </c>
      <c r="B69" s="209"/>
      <c r="C69" s="209"/>
      <c r="D69" s="210"/>
      <c r="E69" s="187" t="s">
        <v>51</v>
      </c>
      <c r="F69" s="188"/>
      <c r="G69" s="189"/>
      <c r="H69" s="211" t="s">
        <v>180</v>
      </c>
      <c r="I69" s="212"/>
      <c r="J69" s="212"/>
      <c r="K69" s="212"/>
      <c r="L69" s="21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5" t="s">
        <v>53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 t="s">
        <v>185</v>
      </c>
      <c r="N71" s="147" t="s">
        <v>195</v>
      </c>
      <c r="O71" s="7"/>
    </row>
    <row r="72" spans="1:15" ht="18" customHeight="1">
      <c r="A72" s="149" t="s">
        <v>54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67"/>
      <c r="N72" s="147"/>
      <c r="O72" s="7"/>
    </row>
    <row r="73" spans="1:15" ht="33" customHeight="1">
      <c r="A73" s="149" t="s">
        <v>9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67"/>
      <c r="N73" s="147"/>
      <c r="O73" s="7"/>
    </row>
    <row r="74" spans="1:15">
      <c r="A74" s="149" t="s">
        <v>85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7"/>
      <c r="N74" s="8"/>
      <c r="O74" s="7"/>
    </row>
    <row r="75" spans="1:15">
      <c r="A75" s="149" t="s">
        <v>99</v>
      </c>
      <c r="B75" s="149"/>
      <c r="C75" s="149"/>
      <c r="D75" s="149"/>
      <c r="E75" s="149"/>
      <c r="F75" s="149"/>
      <c r="G75" s="149"/>
      <c r="H75" s="149"/>
      <c r="I75" s="149"/>
      <c r="J75" s="149"/>
      <c r="K75" s="7"/>
      <c r="L75" s="7"/>
      <c r="M75" s="7"/>
      <c r="N75" s="8"/>
      <c r="O75" s="7"/>
    </row>
    <row r="76" spans="1:15" ht="81" customHeight="1">
      <c r="A76" s="146" t="s">
        <v>86</v>
      </c>
      <c r="B76" s="146" t="s">
        <v>10</v>
      </c>
      <c r="C76" s="146"/>
      <c r="D76" s="146"/>
      <c r="E76" s="146" t="s">
        <v>11</v>
      </c>
      <c r="F76" s="146"/>
      <c r="G76" s="146" t="s">
        <v>12</v>
      </c>
      <c r="H76" s="146"/>
      <c r="I76" s="146"/>
      <c r="J76" s="146" t="s">
        <v>13</v>
      </c>
      <c r="K76" s="146"/>
      <c r="L76" s="146"/>
      <c r="M76" s="144" t="s">
        <v>176</v>
      </c>
      <c r="N76" s="145"/>
      <c r="O76" s="7"/>
    </row>
    <row r="77" spans="1:15" ht="59.25" customHeight="1">
      <c r="A77" s="150"/>
      <c r="B77" s="146"/>
      <c r="C77" s="146"/>
      <c r="D77" s="146"/>
      <c r="E77" s="146"/>
      <c r="F77" s="146"/>
      <c r="G77" s="146" t="s">
        <v>14</v>
      </c>
      <c r="H77" s="146" t="s">
        <v>24</v>
      </c>
      <c r="I77" s="146"/>
      <c r="J77" s="146" t="s">
        <v>471</v>
      </c>
      <c r="K77" s="146" t="s">
        <v>472</v>
      </c>
      <c r="L77" s="146" t="s">
        <v>473</v>
      </c>
      <c r="M77" s="147" t="s">
        <v>177</v>
      </c>
      <c r="N77" s="146" t="s">
        <v>178</v>
      </c>
      <c r="O77" s="7"/>
    </row>
    <row r="78" spans="1:15" ht="56.25">
      <c r="A78" s="150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0"/>
      <c r="H78" s="9" t="s">
        <v>15</v>
      </c>
      <c r="I78" s="9" t="s">
        <v>16</v>
      </c>
      <c r="J78" s="146"/>
      <c r="K78" s="146"/>
      <c r="L78" s="150"/>
      <c r="M78" s="147"/>
      <c r="N78" s="146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1">
        <v>13</v>
      </c>
      <c r="N79" s="51">
        <v>14</v>
      </c>
      <c r="O79" s="7"/>
    </row>
    <row r="80" spans="1:15" ht="101.25" customHeight="1">
      <c r="A80" s="183" t="s">
        <v>107</v>
      </c>
      <c r="B80" s="218" t="s">
        <v>107</v>
      </c>
      <c r="C80" s="218" t="s">
        <v>107</v>
      </c>
      <c r="D80" s="185" t="s">
        <v>18</v>
      </c>
      <c r="E80" s="218" t="s">
        <v>107</v>
      </c>
      <c r="F80" s="185" t="s">
        <v>18</v>
      </c>
      <c r="G80" s="10" t="s">
        <v>102</v>
      </c>
      <c r="H80" s="9" t="s">
        <v>96</v>
      </c>
      <c r="I80" s="9">
        <v>744</v>
      </c>
      <c r="J80" s="9">
        <v>95</v>
      </c>
      <c r="K80" s="42">
        <v>95</v>
      </c>
      <c r="L80" s="42">
        <v>95</v>
      </c>
      <c r="M80" s="51">
        <v>10</v>
      </c>
      <c r="N80" s="74">
        <v>10</v>
      </c>
      <c r="O80" s="7"/>
    </row>
    <row r="81" spans="1:17" ht="141.75">
      <c r="A81" s="184"/>
      <c r="B81" s="219"/>
      <c r="C81" s="219"/>
      <c r="D81" s="186"/>
      <c r="E81" s="219"/>
      <c r="F81" s="186"/>
      <c r="G81" s="10" t="s">
        <v>103</v>
      </c>
      <c r="H81" s="9" t="s">
        <v>96</v>
      </c>
      <c r="I81" s="9">
        <v>744</v>
      </c>
      <c r="J81" s="9">
        <v>100</v>
      </c>
      <c r="K81" s="42">
        <v>100</v>
      </c>
      <c r="L81" s="42">
        <v>100</v>
      </c>
      <c r="M81" s="51">
        <v>10</v>
      </c>
      <c r="N81" s="51">
        <v>10</v>
      </c>
      <c r="O81" s="7"/>
    </row>
    <row r="82" spans="1:17" ht="18.7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</row>
    <row r="83" spans="1:17">
      <c r="A83" s="149" t="s">
        <v>100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7"/>
      <c r="L83" s="7"/>
      <c r="M83" s="7"/>
      <c r="N83" s="7"/>
      <c r="O83" s="7"/>
    </row>
    <row r="84" spans="1:17" ht="123.75" customHeight="1">
      <c r="A84" s="146" t="s">
        <v>86</v>
      </c>
      <c r="B84" s="146" t="s">
        <v>10</v>
      </c>
      <c r="C84" s="146"/>
      <c r="D84" s="146"/>
      <c r="E84" s="146" t="s">
        <v>11</v>
      </c>
      <c r="F84" s="146"/>
      <c r="G84" s="146" t="s">
        <v>21</v>
      </c>
      <c r="H84" s="146"/>
      <c r="I84" s="146"/>
      <c r="J84" s="146" t="s">
        <v>22</v>
      </c>
      <c r="K84" s="146"/>
      <c r="L84" s="146"/>
      <c r="M84" s="146" t="s">
        <v>23</v>
      </c>
      <c r="N84" s="146"/>
      <c r="O84" s="146"/>
      <c r="P84" s="144" t="s">
        <v>176</v>
      </c>
      <c r="Q84" s="145"/>
    </row>
    <row r="85" spans="1:17" ht="63" customHeight="1">
      <c r="A85" s="150"/>
      <c r="B85" s="146"/>
      <c r="C85" s="146"/>
      <c r="D85" s="146"/>
      <c r="E85" s="146"/>
      <c r="F85" s="146"/>
      <c r="G85" s="146" t="s">
        <v>84</v>
      </c>
      <c r="H85" s="146" t="s">
        <v>24</v>
      </c>
      <c r="I85" s="146"/>
      <c r="J85" s="146" t="s">
        <v>471</v>
      </c>
      <c r="K85" s="146" t="s">
        <v>216</v>
      </c>
      <c r="L85" s="146" t="s">
        <v>473</v>
      </c>
      <c r="M85" s="146" t="s">
        <v>471</v>
      </c>
      <c r="N85" s="146" t="s">
        <v>216</v>
      </c>
      <c r="O85" s="146" t="s">
        <v>473</v>
      </c>
      <c r="P85" s="146" t="s">
        <v>177</v>
      </c>
      <c r="Q85" s="146" t="s">
        <v>178</v>
      </c>
    </row>
    <row r="86" spans="1:17" ht="52.5" customHeight="1">
      <c r="A86" s="150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0"/>
      <c r="H86" s="9" t="s">
        <v>29</v>
      </c>
      <c r="I86" s="9" t="s">
        <v>16</v>
      </c>
      <c r="J86" s="146"/>
      <c r="K86" s="150"/>
      <c r="L86" s="150"/>
      <c r="M86" s="146"/>
      <c r="N86" s="150"/>
      <c r="O86" s="150"/>
      <c r="P86" s="146"/>
      <c r="Q86" s="146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32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9">
        <v>16</v>
      </c>
      <c r="Q87" s="69">
        <v>17</v>
      </c>
    </row>
    <row r="88" spans="1:17" ht="56.25" hidden="1">
      <c r="A88" s="88" t="s">
        <v>196</v>
      </c>
      <c r="B88" s="2" t="s">
        <v>162</v>
      </c>
      <c r="C88" s="2" t="s">
        <v>163</v>
      </c>
      <c r="D88" s="36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106</v>
      </c>
      <c r="J88" s="132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9">
        <v>10</v>
      </c>
      <c r="Q88" s="70">
        <f t="shared" ref="Q88:Q89" si="4">J88*0.1</f>
        <v>0</v>
      </c>
    </row>
    <row r="89" spans="1:17" ht="75" hidden="1">
      <c r="A89" s="89" t="s">
        <v>197</v>
      </c>
      <c r="B89" s="2" t="s">
        <v>55</v>
      </c>
      <c r="C89" s="2" t="s">
        <v>163</v>
      </c>
      <c r="D89" s="36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106</v>
      </c>
      <c r="J89" s="132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9">
        <v>10</v>
      </c>
      <c r="Q89" s="70">
        <f t="shared" si="4"/>
        <v>0</v>
      </c>
    </row>
    <row r="90" spans="1:17" ht="37.5" hidden="1">
      <c r="A90" s="89" t="s">
        <v>198</v>
      </c>
      <c r="B90" s="2" t="s">
        <v>20</v>
      </c>
      <c r="C90" s="2" t="s">
        <v>163</v>
      </c>
      <c r="D90" s="36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106</v>
      </c>
      <c r="J90" s="132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9">
        <v>10</v>
      </c>
      <c r="Q90" s="70">
        <f>J90*0.1</f>
        <v>0</v>
      </c>
    </row>
    <row r="91" spans="1:17" ht="93.75">
      <c r="A91" s="127" t="s">
        <v>199</v>
      </c>
      <c r="B91" s="2" t="s">
        <v>164</v>
      </c>
      <c r="C91" s="2" t="s">
        <v>163</v>
      </c>
      <c r="D91" s="117" t="s">
        <v>18</v>
      </c>
      <c r="E91" s="116" t="s">
        <v>56</v>
      </c>
      <c r="F91" s="117" t="s">
        <v>18</v>
      </c>
      <c r="G91" s="116" t="s">
        <v>59</v>
      </c>
      <c r="H91" s="116" t="s">
        <v>32</v>
      </c>
      <c r="I91" s="3" t="s">
        <v>106</v>
      </c>
      <c r="J91" s="132">
        <v>8</v>
      </c>
      <c r="K91" s="116">
        <v>15</v>
      </c>
      <c r="L91" s="116">
        <v>15</v>
      </c>
      <c r="M91" s="16" t="s">
        <v>452</v>
      </c>
      <c r="N91" s="16" t="s">
        <v>452</v>
      </c>
      <c r="O91" s="16" t="s">
        <v>452</v>
      </c>
      <c r="P91" s="69">
        <v>10</v>
      </c>
      <c r="Q91" s="70">
        <f>J91*0.1</f>
        <v>1</v>
      </c>
    </row>
    <row r="92" spans="1:17" ht="75">
      <c r="A92" s="89" t="s">
        <v>200</v>
      </c>
      <c r="B92" s="2" t="s">
        <v>57</v>
      </c>
      <c r="C92" s="2" t="s">
        <v>163</v>
      </c>
      <c r="D92" s="36" t="s">
        <v>18</v>
      </c>
      <c r="E92" s="9" t="s">
        <v>56</v>
      </c>
      <c r="F92" s="115" t="s">
        <v>444</v>
      </c>
      <c r="G92" s="9" t="s">
        <v>59</v>
      </c>
      <c r="H92" s="9" t="s">
        <v>32</v>
      </c>
      <c r="I92" s="3" t="s">
        <v>106</v>
      </c>
      <c r="J92" s="132">
        <f>47-J91</f>
        <v>39</v>
      </c>
      <c r="K92" s="38">
        <v>42</v>
      </c>
      <c r="L92" s="38">
        <v>42</v>
      </c>
      <c r="M92" s="16" t="s">
        <v>450</v>
      </c>
      <c r="N92" s="16" t="s">
        <v>450</v>
      </c>
      <c r="O92" s="16" t="s">
        <v>450</v>
      </c>
      <c r="P92" s="69">
        <v>10</v>
      </c>
      <c r="Q92" s="70">
        <f t="shared" ref="Q92:Q108" si="7">J92*0.1</f>
        <v>4</v>
      </c>
    </row>
    <row r="93" spans="1:17" ht="93.75" hidden="1">
      <c r="A93" s="88" t="s">
        <v>201</v>
      </c>
      <c r="B93" s="2" t="s">
        <v>162</v>
      </c>
      <c r="C93" s="2" t="s">
        <v>163</v>
      </c>
      <c r="D93" s="36" t="s">
        <v>18</v>
      </c>
      <c r="E93" s="9" t="s">
        <v>87</v>
      </c>
      <c r="F93" s="11" t="s">
        <v>18</v>
      </c>
      <c r="G93" s="9" t="s">
        <v>59</v>
      </c>
      <c r="H93" s="9" t="s">
        <v>32</v>
      </c>
      <c r="I93" s="3" t="s">
        <v>106</v>
      </c>
      <c r="J93" s="132"/>
      <c r="K93" s="38">
        <v>0</v>
      </c>
      <c r="L93" s="38">
        <v>0</v>
      </c>
      <c r="M93" s="15" t="s">
        <v>18</v>
      </c>
      <c r="N93" s="9" t="s">
        <v>18</v>
      </c>
      <c r="O93" s="9" t="s">
        <v>18</v>
      </c>
      <c r="P93" s="69">
        <v>10</v>
      </c>
      <c r="Q93" s="70">
        <f t="shared" si="7"/>
        <v>0</v>
      </c>
    </row>
    <row r="94" spans="1:17" ht="93.75" hidden="1">
      <c r="A94" s="88" t="s">
        <v>202</v>
      </c>
      <c r="B94" s="2" t="s">
        <v>55</v>
      </c>
      <c r="C94" s="2" t="s">
        <v>163</v>
      </c>
      <c r="D94" s="36" t="s">
        <v>18</v>
      </c>
      <c r="E94" s="9" t="s">
        <v>87</v>
      </c>
      <c r="F94" s="11" t="s">
        <v>18</v>
      </c>
      <c r="G94" s="9" t="s">
        <v>59</v>
      </c>
      <c r="H94" s="9" t="s">
        <v>32</v>
      </c>
      <c r="I94" s="3" t="s">
        <v>106</v>
      </c>
      <c r="J94" s="132"/>
      <c r="K94" s="38">
        <v>0</v>
      </c>
      <c r="L94" s="38">
        <v>0</v>
      </c>
      <c r="M94" s="15" t="s">
        <v>18</v>
      </c>
      <c r="N94" s="9" t="s">
        <v>18</v>
      </c>
      <c r="O94" s="9" t="s">
        <v>18</v>
      </c>
      <c r="P94" s="69">
        <v>10</v>
      </c>
      <c r="Q94" s="70">
        <f t="shared" si="7"/>
        <v>0</v>
      </c>
    </row>
    <row r="95" spans="1:17" ht="93.75" hidden="1">
      <c r="A95" s="88" t="s">
        <v>203</v>
      </c>
      <c r="B95" s="2" t="s">
        <v>20</v>
      </c>
      <c r="C95" s="2" t="s">
        <v>163</v>
      </c>
      <c r="D95" s="36" t="s">
        <v>18</v>
      </c>
      <c r="E95" s="9" t="s">
        <v>87</v>
      </c>
      <c r="F95" s="11" t="s">
        <v>18</v>
      </c>
      <c r="G95" s="9" t="s">
        <v>59</v>
      </c>
      <c r="H95" s="9" t="s">
        <v>32</v>
      </c>
      <c r="I95" s="3" t="s">
        <v>106</v>
      </c>
      <c r="J95" s="132"/>
      <c r="K95" s="38">
        <v>0</v>
      </c>
      <c r="L95" s="38">
        <v>0</v>
      </c>
      <c r="M95" s="15" t="s">
        <v>18</v>
      </c>
      <c r="N95" s="9" t="s">
        <v>18</v>
      </c>
      <c r="O95" s="9" t="s">
        <v>18</v>
      </c>
      <c r="P95" s="69">
        <v>10</v>
      </c>
      <c r="Q95" s="70">
        <f t="shared" si="7"/>
        <v>0</v>
      </c>
    </row>
    <row r="96" spans="1:17" ht="93.75" hidden="1">
      <c r="A96" s="88" t="s">
        <v>204</v>
      </c>
      <c r="B96" s="2" t="s">
        <v>164</v>
      </c>
      <c r="C96" s="2" t="s">
        <v>163</v>
      </c>
      <c r="D96" s="36" t="s">
        <v>18</v>
      </c>
      <c r="E96" s="9" t="s">
        <v>87</v>
      </c>
      <c r="F96" s="11" t="s">
        <v>18</v>
      </c>
      <c r="G96" s="9" t="s">
        <v>59</v>
      </c>
      <c r="H96" s="9" t="s">
        <v>32</v>
      </c>
      <c r="I96" s="3" t="s">
        <v>106</v>
      </c>
      <c r="J96" s="132"/>
      <c r="K96" s="38">
        <v>0</v>
      </c>
      <c r="L96" s="38">
        <v>0</v>
      </c>
      <c r="M96" s="16" t="s">
        <v>165</v>
      </c>
      <c r="N96" s="16" t="s">
        <v>165</v>
      </c>
      <c r="O96" s="16" t="s">
        <v>165</v>
      </c>
      <c r="P96" s="69">
        <v>10</v>
      </c>
      <c r="Q96" s="70">
        <f t="shared" si="7"/>
        <v>0</v>
      </c>
    </row>
    <row r="97" spans="1:17" ht="93.75" hidden="1">
      <c r="A97" s="88" t="s">
        <v>205</v>
      </c>
      <c r="B97" s="2" t="s">
        <v>57</v>
      </c>
      <c r="C97" s="2" t="s">
        <v>163</v>
      </c>
      <c r="D97" s="36" t="s">
        <v>18</v>
      </c>
      <c r="E97" s="9" t="s">
        <v>87</v>
      </c>
      <c r="F97" s="11" t="s">
        <v>18</v>
      </c>
      <c r="G97" s="9" t="s">
        <v>59</v>
      </c>
      <c r="H97" s="9" t="s">
        <v>32</v>
      </c>
      <c r="I97" s="3" t="s">
        <v>106</v>
      </c>
      <c r="J97" s="132"/>
      <c r="K97" s="38">
        <v>0</v>
      </c>
      <c r="L97" s="38">
        <v>0</v>
      </c>
      <c r="M97" s="16" t="s">
        <v>166</v>
      </c>
      <c r="N97" s="16" t="s">
        <v>166</v>
      </c>
      <c r="O97" s="16" t="s">
        <v>166</v>
      </c>
      <c r="P97" s="69">
        <v>10</v>
      </c>
      <c r="Q97" s="70">
        <f t="shared" si="7"/>
        <v>0</v>
      </c>
    </row>
    <row r="98" spans="1:17" ht="56.25" hidden="1">
      <c r="A98" s="89" t="s">
        <v>206</v>
      </c>
      <c r="B98" s="2" t="s">
        <v>162</v>
      </c>
      <c r="C98" s="2" t="s">
        <v>167</v>
      </c>
      <c r="D98" s="40" t="s">
        <v>18</v>
      </c>
      <c r="E98" s="39" t="s">
        <v>56</v>
      </c>
      <c r="F98" s="40" t="s">
        <v>18</v>
      </c>
      <c r="G98" s="39" t="s">
        <v>59</v>
      </c>
      <c r="H98" s="39" t="s">
        <v>32</v>
      </c>
      <c r="I98" s="3" t="s">
        <v>106</v>
      </c>
      <c r="J98" s="132"/>
      <c r="K98" s="41">
        <v>0</v>
      </c>
      <c r="L98" s="41">
        <v>0</v>
      </c>
      <c r="M98" s="15" t="s">
        <v>18</v>
      </c>
      <c r="N98" s="39" t="s">
        <v>18</v>
      </c>
      <c r="O98" s="39" t="s">
        <v>18</v>
      </c>
      <c r="P98" s="69">
        <v>10</v>
      </c>
      <c r="Q98" s="70">
        <f t="shared" si="7"/>
        <v>0</v>
      </c>
    </row>
    <row r="99" spans="1:17" ht="75" hidden="1">
      <c r="A99" s="89" t="s">
        <v>207</v>
      </c>
      <c r="B99" s="2" t="s">
        <v>55</v>
      </c>
      <c r="C99" s="2" t="s">
        <v>167</v>
      </c>
      <c r="D99" s="40" t="s">
        <v>18</v>
      </c>
      <c r="E99" s="39" t="s">
        <v>56</v>
      </c>
      <c r="F99" s="40" t="s">
        <v>18</v>
      </c>
      <c r="G99" s="39" t="s">
        <v>59</v>
      </c>
      <c r="H99" s="39" t="s">
        <v>32</v>
      </c>
      <c r="I99" s="3" t="s">
        <v>106</v>
      </c>
      <c r="J99" s="132"/>
      <c r="K99" s="41">
        <v>0</v>
      </c>
      <c r="L99" s="41">
        <v>0</v>
      </c>
      <c r="M99" s="15" t="s">
        <v>18</v>
      </c>
      <c r="N99" s="39" t="s">
        <v>18</v>
      </c>
      <c r="O99" s="39" t="s">
        <v>18</v>
      </c>
      <c r="P99" s="69">
        <v>10</v>
      </c>
      <c r="Q99" s="70">
        <f t="shared" si="7"/>
        <v>0</v>
      </c>
    </row>
    <row r="100" spans="1:17" ht="37.5">
      <c r="A100" s="89" t="s">
        <v>208</v>
      </c>
      <c r="B100" s="2" t="s">
        <v>20</v>
      </c>
      <c r="C100" s="2" t="s">
        <v>167</v>
      </c>
      <c r="D100" s="40" t="s">
        <v>18</v>
      </c>
      <c r="E100" s="39" t="s">
        <v>56</v>
      </c>
      <c r="F100" s="40" t="s">
        <v>18</v>
      </c>
      <c r="G100" s="39" t="s">
        <v>59</v>
      </c>
      <c r="H100" s="39" t="s">
        <v>32</v>
      </c>
      <c r="I100" s="3" t="s">
        <v>106</v>
      </c>
      <c r="J100" s="132">
        <v>3</v>
      </c>
      <c r="K100" s="41">
        <v>2</v>
      </c>
      <c r="L100" s="41">
        <v>2</v>
      </c>
      <c r="M100" s="15" t="s">
        <v>18</v>
      </c>
      <c r="N100" s="39" t="s">
        <v>18</v>
      </c>
      <c r="O100" s="39" t="s">
        <v>18</v>
      </c>
      <c r="P100" s="69">
        <v>10</v>
      </c>
      <c r="Q100" s="70">
        <f t="shared" si="7"/>
        <v>0</v>
      </c>
    </row>
    <row r="101" spans="1:17" ht="93.75">
      <c r="A101" s="127" t="s">
        <v>209</v>
      </c>
      <c r="B101" s="2" t="s">
        <v>164</v>
      </c>
      <c r="C101" s="2" t="s">
        <v>167</v>
      </c>
      <c r="D101" s="117" t="s">
        <v>18</v>
      </c>
      <c r="E101" s="116" t="s">
        <v>56</v>
      </c>
      <c r="F101" s="117" t="s">
        <v>18</v>
      </c>
      <c r="G101" s="116" t="s">
        <v>59</v>
      </c>
      <c r="H101" s="116" t="s">
        <v>32</v>
      </c>
      <c r="I101" s="3" t="s">
        <v>106</v>
      </c>
      <c r="J101" s="132">
        <v>67</v>
      </c>
      <c r="K101" s="116">
        <v>63</v>
      </c>
      <c r="L101" s="116">
        <v>63</v>
      </c>
      <c r="M101" s="16" t="s">
        <v>453</v>
      </c>
      <c r="N101" s="16" t="s">
        <v>453</v>
      </c>
      <c r="O101" s="16" t="s">
        <v>453</v>
      </c>
      <c r="P101" s="69">
        <v>10</v>
      </c>
      <c r="Q101" s="70">
        <f>J101*0.1</f>
        <v>7</v>
      </c>
    </row>
    <row r="102" spans="1:17" ht="75">
      <c r="A102" s="89" t="s">
        <v>210</v>
      </c>
      <c r="B102" s="2" t="s">
        <v>57</v>
      </c>
      <c r="C102" s="2" t="s">
        <v>167</v>
      </c>
      <c r="D102" s="40" t="s">
        <v>18</v>
      </c>
      <c r="E102" s="39" t="s">
        <v>56</v>
      </c>
      <c r="F102" s="40" t="s">
        <v>18</v>
      </c>
      <c r="G102" s="39" t="s">
        <v>59</v>
      </c>
      <c r="H102" s="39" t="s">
        <v>32</v>
      </c>
      <c r="I102" s="3" t="s">
        <v>106</v>
      </c>
      <c r="J102" s="132">
        <f>262-J101-J100</f>
        <v>192</v>
      </c>
      <c r="K102" s="41">
        <v>216</v>
      </c>
      <c r="L102" s="41">
        <v>216</v>
      </c>
      <c r="M102" s="16" t="s">
        <v>451</v>
      </c>
      <c r="N102" s="16" t="s">
        <v>451</v>
      </c>
      <c r="O102" s="16" t="s">
        <v>451</v>
      </c>
      <c r="P102" s="69">
        <v>10</v>
      </c>
      <c r="Q102" s="70">
        <f t="shared" si="7"/>
        <v>19</v>
      </c>
    </row>
    <row r="103" spans="1:17" ht="93.75" hidden="1">
      <c r="A103" s="80" t="s">
        <v>211</v>
      </c>
      <c r="B103" s="2" t="s">
        <v>162</v>
      </c>
      <c r="C103" s="2" t="s">
        <v>167</v>
      </c>
      <c r="D103" s="40" t="s">
        <v>18</v>
      </c>
      <c r="E103" s="39" t="s">
        <v>87</v>
      </c>
      <c r="F103" s="40" t="s">
        <v>18</v>
      </c>
      <c r="G103" s="39" t="s">
        <v>59</v>
      </c>
      <c r="H103" s="39" t="s">
        <v>32</v>
      </c>
      <c r="I103" s="3" t="s">
        <v>106</v>
      </c>
      <c r="J103" s="132"/>
      <c r="K103" s="41">
        <f t="shared" si="5"/>
        <v>0</v>
      </c>
      <c r="L103" s="41">
        <f t="shared" si="6"/>
        <v>0</v>
      </c>
      <c r="M103" s="15" t="s">
        <v>18</v>
      </c>
      <c r="N103" s="39" t="s">
        <v>18</v>
      </c>
      <c r="O103" s="39" t="s">
        <v>18</v>
      </c>
      <c r="P103" s="69">
        <v>10</v>
      </c>
      <c r="Q103" s="70">
        <f t="shared" si="7"/>
        <v>0</v>
      </c>
    </row>
    <row r="104" spans="1:17" ht="93.75" hidden="1">
      <c r="A104" s="80" t="s">
        <v>212</v>
      </c>
      <c r="B104" s="2" t="s">
        <v>55</v>
      </c>
      <c r="C104" s="2" t="s">
        <v>167</v>
      </c>
      <c r="D104" s="40" t="s">
        <v>18</v>
      </c>
      <c r="E104" s="39" t="s">
        <v>87</v>
      </c>
      <c r="F104" s="40" t="s">
        <v>18</v>
      </c>
      <c r="G104" s="39" t="s">
        <v>59</v>
      </c>
      <c r="H104" s="39" t="s">
        <v>32</v>
      </c>
      <c r="I104" s="3" t="s">
        <v>106</v>
      </c>
      <c r="J104" s="132"/>
      <c r="K104" s="41">
        <f t="shared" si="5"/>
        <v>0</v>
      </c>
      <c r="L104" s="41">
        <f t="shared" si="6"/>
        <v>0</v>
      </c>
      <c r="M104" s="15" t="s">
        <v>18</v>
      </c>
      <c r="N104" s="39" t="s">
        <v>18</v>
      </c>
      <c r="O104" s="39" t="s">
        <v>18</v>
      </c>
      <c r="P104" s="69">
        <v>10</v>
      </c>
      <c r="Q104" s="70">
        <f t="shared" si="7"/>
        <v>0</v>
      </c>
    </row>
    <row r="105" spans="1:17" ht="93.75" hidden="1">
      <c r="A105" s="80" t="s">
        <v>213</v>
      </c>
      <c r="B105" s="2" t="s">
        <v>20</v>
      </c>
      <c r="C105" s="2" t="s">
        <v>167</v>
      </c>
      <c r="D105" s="40" t="s">
        <v>18</v>
      </c>
      <c r="E105" s="39" t="s">
        <v>87</v>
      </c>
      <c r="F105" s="40" t="s">
        <v>18</v>
      </c>
      <c r="G105" s="39" t="s">
        <v>59</v>
      </c>
      <c r="H105" s="39" t="s">
        <v>32</v>
      </c>
      <c r="I105" s="3" t="s">
        <v>106</v>
      </c>
      <c r="J105" s="132"/>
      <c r="K105" s="41">
        <f t="shared" si="5"/>
        <v>0</v>
      </c>
      <c r="L105" s="41">
        <f t="shared" si="6"/>
        <v>0</v>
      </c>
      <c r="M105" s="15" t="s">
        <v>18</v>
      </c>
      <c r="N105" s="39" t="s">
        <v>18</v>
      </c>
      <c r="O105" s="39" t="s">
        <v>18</v>
      </c>
      <c r="P105" s="69">
        <v>10</v>
      </c>
      <c r="Q105" s="70">
        <f t="shared" si="7"/>
        <v>0</v>
      </c>
    </row>
    <row r="106" spans="1:17" ht="93.75" hidden="1">
      <c r="A106" s="80" t="s">
        <v>214</v>
      </c>
      <c r="B106" s="2" t="s">
        <v>164</v>
      </c>
      <c r="C106" s="2" t="s">
        <v>167</v>
      </c>
      <c r="D106" s="40" t="s">
        <v>18</v>
      </c>
      <c r="E106" s="39" t="s">
        <v>87</v>
      </c>
      <c r="F106" s="40" t="s">
        <v>18</v>
      </c>
      <c r="G106" s="39" t="s">
        <v>59</v>
      </c>
      <c r="H106" s="39" t="s">
        <v>32</v>
      </c>
      <c r="I106" s="3" t="s">
        <v>106</v>
      </c>
      <c r="J106" s="132"/>
      <c r="K106" s="41">
        <f t="shared" si="5"/>
        <v>0</v>
      </c>
      <c r="L106" s="41">
        <f t="shared" si="6"/>
        <v>0</v>
      </c>
      <c r="M106" s="16" t="s">
        <v>165</v>
      </c>
      <c r="N106" s="16" t="s">
        <v>165</v>
      </c>
      <c r="O106" s="16" t="s">
        <v>165</v>
      </c>
      <c r="P106" s="69">
        <v>10</v>
      </c>
      <c r="Q106" s="70">
        <f t="shared" si="7"/>
        <v>0</v>
      </c>
    </row>
    <row r="107" spans="1:17" ht="93.75" hidden="1">
      <c r="A107" s="79" t="s">
        <v>215</v>
      </c>
      <c r="B107" s="2" t="s">
        <v>57</v>
      </c>
      <c r="C107" s="2" t="s">
        <v>167</v>
      </c>
      <c r="D107" s="40" t="s">
        <v>18</v>
      </c>
      <c r="E107" s="39" t="s">
        <v>87</v>
      </c>
      <c r="F107" s="40" t="s">
        <v>18</v>
      </c>
      <c r="G107" s="39" t="s">
        <v>59</v>
      </c>
      <c r="H107" s="39" t="s">
        <v>32</v>
      </c>
      <c r="I107" s="3" t="s">
        <v>106</v>
      </c>
      <c r="J107" s="132"/>
      <c r="K107" s="41">
        <f t="shared" si="5"/>
        <v>0</v>
      </c>
      <c r="L107" s="41">
        <f t="shared" si="6"/>
        <v>0</v>
      </c>
      <c r="M107" s="16" t="s">
        <v>166</v>
      </c>
      <c r="N107" s="16" t="s">
        <v>166</v>
      </c>
      <c r="O107" s="16" t="s">
        <v>166</v>
      </c>
      <c r="P107" s="69">
        <v>10</v>
      </c>
      <c r="Q107" s="70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32"/>
      <c r="K108" s="85"/>
      <c r="L108" s="85"/>
      <c r="M108" s="35"/>
      <c r="N108" s="35"/>
      <c r="O108" s="35"/>
      <c r="P108" s="69">
        <v>10</v>
      </c>
      <c r="Q108" s="70">
        <f t="shared" si="7"/>
        <v>0</v>
      </c>
    </row>
    <row r="109" spans="1:17" ht="21.75" customHeight="1">
      <c r="A109" s="12" t="s">
        <v>93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309</v>
      </c>
      <c r="K109" s="15">
        <f>SUM(K88:K108)</f>
        <v>338</v>
      </c>
      <c r="L109" s="15">
        <f>SUM(L88:L108)</f>
        <v>338</v>
      </c>
      <c r="M109" s="9"/>
      <c r="N109" s="9"/>
      <c r="O109" s="9"/>
      <c r="P109" s="69">
        <v>10</v>
      </c>
      <c r="Q109" s="70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6" t="s">
        <v>34</v>
      </c>
      <c r="B111" s="146"/>
      <c r="C111" s="146"/>
      <c r="D111" s="146"/>
      <c r="E111" s="146"/>
      <c r="F111" s="193"/>
      <c r="G111" s="193"/>
      <c r="H111" s="193"/>
      <c r="I111" s="193"/>
      <c r="J111" s="193"/>
      <c r="K111" s="193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6" t="s">
        <v>15</v>
      </c>
      <c r="F112" s="193"/>
      <c r="G112" s="193"/>
      <c r="H112" s="193"/>
      <c r="I112" s="193"/>
      <c r="J112" s="193"/>
      <c r="K112" s="193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6">
        <v>5</v>
      </c>
      <c r="F113" s="193"/>
      <c r="G113" s="193"/>
      <c r="H113" s="193"/>
      <c r="I113" s="193"/>
      <c r="J113" s="193"/>
      <c r="K113" s="193"/>
      <c r="L113" s="7"/>
      <c r="M113" s="7"/>
      <c r="N113" s="7"/>
      <c r="O113" s="7"/>
    </row>
    <row r="114" spans="1:23" ht="101.25" customHeight="1">
      <c r="A114" s="9" t="s">
        <v>60</v>
      </c>
      <c r="B114" s="9" t="s">
        <v>61</v>
      </c>
      <c r="C114" s="17">
        <v>42443</v>
      </c>
      <c r="D114" s="9">
        <v>529</v>
      </c>
      <c r="E114" s="220" t="s">
        <v>455</v>
      </c>
      <c r="F114" s="221"/>
      <c r="G114" s="221"/>
      <c r="H114" s="221"/>
      <c r="I114" s="221"/>
      <c r="J114" s="221"/>
      <c r="K114" s="221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43823</v>
      </c>
      <c r="D115" s="21">
        <v>2319</v>
      </c>
      <c r="E115" s="194" t="s">
        <v>159</v>
      </c>
      <c r="F115" s="195"/>
      <c r="G115" s="195"/>
      <c r="H115" s="195"/>
      <c r="I115" s="195"/>
      <c r="J115" s="195"/>
      <c r="K115" s="196"/>
      <c r="L115" s="22"/>
      <c r="M115" s="22"/>
      <c r="N115" s="22"/>
      <c r="O115" s="22"/>
    </row>
    <row r="116" spans="1:23">
      <c r="A116" s="149" t="s">
        <v>39</v>
      </c>
      <c r="B116" s="149"/>
      <c r="C116" s="149"/>
      <c r="D116" s="149"/>
      <c r="E116" s="149"/>
      <c r="F116" s="149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0" t="s">
        <v>40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4"/>
      <c r="M117" s="14"/>
      <c r="N117" s="14"/>
      <c r="O117" s="14"/>
    </row>
    <row r="118" spans="1:23" ht="39" customHeight="1">
      <c r="A118" s="191" t="s">
        <v>41</v>
      </c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4"/>
      <c r="M118" s="14"/>
      <c r="N118" s="14"/>
      <c r="O118" s="14"/>
    </row>
    <row r="119" spans="1:23" ht="17.25" customHeight="1">
      <c r="A119" s="192" t="s">
        <v>443</v>
      </c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4"/>
      <c r="M119" s="14"/>
      <c r="N119" s="14"/>
      <c r="O119" s="14"/>
    </row>
    <row r="120" spans="1:23">
      <c r="A120" s="149" t="s">
        <v>43</v>
      </c>
      <c r="B120" s="149"/>
      <c r="C120" s="149"/>
      <c r="D120" s="149"/>
      <c r="E120" s="149"/>
      <c r="F120" s="149"/>
      <c r="G120" s="149"/>
      <c r="H120" s="149"/>
      <c r="I120" s="149"/>
      <c r="J120" s="7"/>
      <c r="K120" s="7"/>
      <c r="L120" s="7"/>
      <c r="M120" s="7"/>
      <c r="N120" s="7"/>
      <c r="O120" s="7"/>
    </row>
    <row r="121" spans="1:23" ht="18.75" customHeight="1">
      <c r="A121" s="181" t="s">
        <v>44</v>
      </c>
      <c r="B121" s="181"/>
      <c r="C121" s="181"/>
      <c r="D121" s="181"/>
      <c r="E121" s="181" t="s">
        <v>45</v>
      </c>
      <c r="F121" s="181"/>
      <c r="G121" s="181"/>
      <c r="H121" s="181" t="s">
        <v>46</v>
      </c>
      <c r="I121" s="181"/>
      <c r="J121" s="181"/>
      <c r="K121" s="181"/>
      <c r="L121" s="181"/>
      <c r="M121" s="94"/>
      <c r="N121" s="94"/>
      <c r="O121" s="94"/>
      <c r="P121" s="94"/>
    </row>
    <row r="122" spans="1:23">
      <c r="A122" s="182">
        <v>1</v>
      </c>
      <c r="B122" s="182"/>
      <c r="C122" s="182"/>
      <c r="D122" s="182"/>
      <c r="E122" s="187">
        <v>2</v>
      </c>
      <c r="F122" s="188"/>
      <c r="G122" s="189"/>
      <c r="H122" s="181">
        <v>3</v>
      </c>
      <c r="I122" s="181"/>
      <c r="J122" s="181"/>
      <c r="K122" s="181"/>
      <c r="L122" s="181"/>
    </row>
    <row r="123" spans="1:23" ht="55.5" customHeight="1">
      <c r="A123" s="208" t="s">
        <v>271</v>
      </c>
      <c r="B123" s="209"/>
      <c r="C123" s="209"/>
      <c r="D123" s="210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6.25" customHeight="1">
      <c r="A124" s="208" t="s">
        <v>272</v>
      </c>
      <c r="B124" s="209"/>
      <c r="C124" s="209"/>
      <c r="D124" s="210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54.75" customHeight="1">
      <c r="A125" s="208" t="s">
        <v>273</v>
      </c>
      <c r="B125" s="209"/>
      <c r="C125" s="209"/>
      <c r="D125" s="210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9.25" customHeight="1">
      <c r="A126" s="208" t="s">
        <v>335</v>
      </c>
      <c r="B126" s="209"/>
      <c r="C126" s="209"/>
      <c r="D126" s="210"/>
      <c r="E126" s="187" t="s">
        <v>51</v>
      </c>
      <c r="F126" s="188"/>
      <c r="G126" s="189"/>
      <c r="H126" s="211" t="s">
        <v>180</v>
      </c>
      <c r="I126" s="212"/>
      <c r="J126" s="212"/>
      <c r="K126" s="212"/>
      <c r="L126" s="213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8" customFormat="1">
      <c r="A128" s="214" t="s">
        <v>232</v>
      </c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95"/>
      <c r="Q128" s="96"/>
      <c r="R128" s="97"/>
      <c r="S128" s="97"/>
      <c r="T128" s="97"/>
      <c r="U128" s="97"/>
      <c r="V128" s="97"/>
      <c r="W128" s="97"/>
    </row>
    <row r="129" spans="1:31" s="98" customFormat="1" ht="17.25" customHeight="1">
      <c r="A129" s="99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95"/>
      <c r="Q129" s="96"/>
      <c r="R129" s="97"/>
      <c r="S129" s="97"/>
      <c r="T129" s="97"/>
      <c r="U129" s="97"/>
      <c r="V129" s="97"/>
      <c r="W129" s="97"/>
    </row>
    <row r="130" spans="1:31" ht="27" customHeight="1">
      <c r="A130" s="214" t="s">
        <v>233</v>
      </c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43" t="s">
        <v>185</v>
      </c>
      <c r="N130" s="216" t="s">
        <v>18</v>
      </c>
      <c r="O130" s="101"/>
      <c r="P130" s="101"/>
      <c r="Q130" s="102"/>
      <c r="R130" s="102"/>
      <c r="S130" s="102"/>
      <c r="T130" s="102"/>
      <c r="U130" s="102"/>
      <c r="V130" s="102"/>
      <c r="W130" s="102"/>
    </row>
    <row r="131" spans="1:31" ht="26.25" customHeight="1">
      <c r="A131" s="217" t="s">
        <v>234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43"/>
      <c r="N131" s="216"/>
      <c r="O131" s="101"/>
      <c r="P131" s="101"/>
      <c r="Q131" s="102"/>
      <c r="R131" s="102"/>
      <c r="S131" s="102"/>
      <c r="T131" s="102"/>
      <c r="U131" s="102"/>
      <c r="V131" s="102"/>
      <c r="W131" s="102"/>
    </row>
    <row r="132" spans="1:31" ht="26.25" customHeight="1">
      <c r="A132" s="101" t="s">
        <v>235</v>
      </c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243"/>
      <c r="N132" s="216"/>
      <c r="O132" s="101"/>
      <c r="P132" s="101"/>
      <c r="Q132" s="102"/>
      <c r="R132" s="102"/>
      <c r="S132" s="102"/>
      <c r="T132" s="102"/>
      <c r="U132" s="102"/>
      <c r="V132" s="102"/>
      <c r="W132" s="102"/>
    </row>
    <row r="133" spans="1:31" ht="28.5" customHeight="1">
      <c r="A133" s="217" t="s">
        <v>236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43"/>
      <c r="N133" s="95"/>
      <c r="O133" s="101"/>
      <c r="P133" s="101"/>
      <c r="Q133" s="102"/>
      <c r="R133" s="102"/>
      <c r="S133" s="102"/>
      <c r="T133" s="102"/>
      <c r="U133" s="102"/>
      <c r="V133" s="102"/>
      <c r="W133" s="102"/>
    </row>
    <row r="134" spans="1:31">
      <c r="A134" s="197" t="s">
        <v>237</v>
      </c>
      <c r="B134" s="197"/>
      <c r="C134" s="197"/>
      <c r="D134" s="197"/>
      <c r="E134" s="197"/>
      <c r="F134" s="197"/>
      <c r="G134" s="197"/>
      <c r="H134" s="197"/>
      <c r="I134" s="197"/>
      <c r="J134" s="197"/>
      <c r="K134" s="101"/>
      <c r="L134" s="101"/>
      <c r="M134" s="101"/>
      <c r="N134" s="95"/>
      <c r="O134" s="101"/>
      <c r="P134" s="101"/>
      <c r="Q134" s="102"/>
      <c r="R134" s="102"/>
      <c r="S134" s="102"/>
      <c r="T134" s="102"/>
      <c r="U134" s="102"/>
      <c r="V134" s="102"/>
      <c r="W134" s="102"/>
    </row>
    <row r="135" spans="1:31" s="98" customFormat="1">
      <c r="A135" s="198" t="s">
        <v>238</v>
      </c>
      <c r="B135" s="198" t="s">
        <v>239</v>
      </c>
      <c r="C135" s="198"/>
      <c r="D135" s="198"/>
      <c r="E135" s="198" t="s">
        <v>240</v>
      </c>
      <c r="F135" s="198"/>
      <c r="G135" s="198" t="s">
        <v>241</v>
      </c>
      <c r="H135" s="198"/>
      <c r="I135" s="198"/>
      <c r="J135" s="198" t="s">
        <v>242</v>
      </c>
      <c r="K135" s="198"/>
      <c r="L135" s="198"/>
      <c r="M135" s="198" t="s">
        <v>243</v>
      </c>
      <c r="N135" s="198"/>
      <c r="O135" s="95"/>
      <c r="P135" s="96"/>
      <c r="Q135" s="97"/>
      <c r="R135" s="97"/>
      <c r="S135" s="97"/>
      <c r="T135" s="97"/>
      <c r="U135" s="97"/>
      <c r="V135" s="97"/>
      <c r="W135" s="97"/>
    </row>
    <row r="136" spans="1:31" s="98" customFormat="1">
      <c r="A136" s="198"/>
      <c r="B136" s="199" t="s">
        <v>244</v>
      </c>
      <c r="C136" s="199" t="s">
        <v>244</v>
      </c>
      <c r="D136" s="199" t="s">
        <v>244</v>
      </c>
      <c r="E136" s="199" t="s">
        <v>244</v>
      </c>
      <c r="F136" s="199" t="s">
        <v>244</v>
      </c>
      <c r="G136" s="198" t="s">
        <v>245</v>
      </c>
      <c r="H136" s="198" t="s">
        <v>246</v>
      </c>
      <c r="I136" s="198"/>
      <c r="J136" s="198" t="s">
        <v>471</v>
      </c>
      <c r="K136" s="198" t="s">
        <v>472</v>
      </c>
      <c r="L136" s="198" t="s">
        <v>475</v>
      </c>
      <c r="M136" s="198" t="s">
        <v>177</v>
      </c>
      <c r="N136" s="198" t="s">
        <v>178</v>
      </c>
      <c r="O136" s="95"/>
      <c r="P136" s="96"/>
      <c r="Q136" s="97"/>
      <c r="R136" s="97"/>
      <c r="S136" s="97"/>
      <c r="T136" s="97"/>
      <c r="U136" s="97"/>
      <c r="V136" s="97"/>
      <c r="W136" s="97"/>
    </row>
    <row r="137" spans="1:31" s="98" customFormat="1" ht="75">
      <c r="A137" s="198"/>
      <c r="B137" s="200"/>
      <c r="C137" s="200"/>
      <c r="D137" s="200"/>
      <c r="E137" s="200"/>
      <c r="F137" s="200"/>
      <c r="G137" s="198"/>
      <c r="H137" s="103" t="s">
        <v>15</v>
      </c>
      <c r="I137" s="104" t="s">
        <v>247</v>
      </c>
      <c r="J137" s="198"/>
      <c r="K137" s="198"/>
      <c r="L137" s="198"/>
      <c r="M137" s="198"/>
      <c r="N137" s="198"/>
      <c r="O137" s="95"/>
      <c r="P137" s="96"/>
      <c r="Q137" s="97"/>
      <c r="R137" s="97"/>
      <c r="S137" s="97"/>
      <c r="T137" s="97"/>
      <c r="U137" s="97"/>
      <c r="V137" s="97"/>
      <c r="W137" s="97"/>
    </row>
    <row r="138" spans="1:31" s="98" customFormat="1">
      <c r="A138" s="103">
        <v>1</v>
      </c>
      <c r="B138" s="103">
        <v>2</v>
      </c>
      <c r="C138" s="103">
        <v>3</v>
      </c>
      <c r="D138" s="103">
        <v>4</v>
      </c>
      <c r="E138" s="103">
        <v>5</v>
      </c>
      <c r="F138" s="103">
        <v>6</v>
      </c>
      <c r="G138" s="103">
        <v>7</v>
      </c>
      <c r="H138" s="103">
        <v>8</v>
      </c>
      <c r="I138" s="103">
        <v>9</v>
      </c>
      <c r="J138" s="103">
        <v>10</v>
      </c>
      <c r="K138" s="103">
        <v>11</v>
      </c>
      <c r="L138" s="103">
        <v>12</v>
      </c>
      <c r="M138" s="103">
        <v>13</v>
      </c>
      <c r="N138" s="103">
        <v>14</v>
      </c>
      <c r="O138" s="95"/>
      <c r="P138" s="96"/>
      <c r="Q138" s="97"/>
      <c r="R138" s="97"/>
      <c r="S138" s="97"/>
      <c r="T138" s="97"/>
      <c r="U138" s="97"/>
      <c r="V138" s="97"/>
      <c r="W138" s="97"/>
    </row>
    <row r="139" spans="1:31" s="98" customFormat="1">
      <c r="A139" s="198" t="s">
        <v>18</v>
      </c>
      <c r="B139" s="198" t="s">
        <v>18</v>
      </c>
      <c r="C139" s="198" t="s">
        <v>18</v>
      </c>
      <c r="D139" s="198" t="s">
        <v>18</v>
      </c>
      <c r="E139" s="198" t="s">
        <v>18</v>
      </c>
      <c r="F139" s="198" t="s">
        <v>18</v>
      </c>
      <c r="G139" s="103" t="s">
        <v>18</v>
      </c>
      <c r="H139" s="103" t="s">
        <v>18</v>
      </c>
      <c r="I139" s="103" t="s">
        <v>18</v>
      </c>
      <c r="J139" s="103" t="s">
        <v>18</v>
      </c>
      <c r="K139" s="103" t="s">
        <v>18</v>
      </c>
      <c r="L139" s="103" t="s">
        <v>18</v>
      </c>
      <c r="M139" s="103" t="s">
        <v>18</v>
      </c>
      <c r="N139" s="103" t="s">
        <v>18</v>
      </c>
      <c r="O139" s="95"/>
      <c r="P139" s="96"/>
      <c r="Q139" s="97"/>
      <c r="R139" s="97"/>
      <c r="S139" s="97"/>
      <c r="T139" s="97"/>
      <c r="U139" s="97"/>
      <c r="V139" s="97"/>
      <c r="W139" s="97"/>
    </row>
    <row r="140" spans="1:31" s="98" customFormat="1">
      <c r="A140" s="198"/>
      <c r="B140" s="198"/>
      <c r="C140" s="198"/>
      <c r="D140" s="198"/>
      <c r="E140" s="198"/>
      <c r="F140" s="198"/>
      <c r="G140" s="103" t="s">
        <v>18</v>
      </c>
      <c r="H140" s="103" t="s">
        <v>18</v>
      </c>
      <c r="I140" s="103" t="s">
        <v>18</v>
      </c>
      <c r="J140" s="103" t="s">
        <v>18</v>
      </c>
      <c r="K140" s="103" t="s">
        <v>18</v>
      </c>
      <c r="L140" s="103" t="s">
        <v>18</v>
      </c>
      <c r="M140" s="103" t="s">
        <v>18</v>
      </c>
      <c r="N140" s="103" t="s">
        <v>18</v>
      </c>
      <c r="O140" s="95"/>
      <c r="P140" s="96"/>
      <c r="Q140" s="97"/>
      <c r="R140" s="97"/>
      <c r="S140" s="97"/>
      <c r="T140" s="97"/>
      <c r="U140" s="97"/>
      <c r="V140" s="97"/>
      <c r="W140" s="97"/>
    </row>
    <row r="141" spans="1:31" s="98" customForma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95"/>
      <c r="P141" s="96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 spans="1:31" s="98" customFormat="1">
      <c r="A142" s="197" t="s">
        <v>248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106"/>
      <c r="L142" s="106"/>
      <c r="M142" s="107"/>
      <c r="N142" s="107"/>
      <c r="O142" s="107"/>
      <c r="P142" s="95"/>
      <c r="Q142" s="96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 spans="1:31" s="98" customFormat="1" ht="114.75" customHeight="1">
      <c r="A143" s="198" t="s">
        <v>238</v>
      </c>
      <c r="B143" s="198" t="s">
        <v>239</v>
      </c>
      <c r="C143" s="198"/>
      <c r="D143" s="198"/>
      <c r="E143" s="198" t="s">
        <v>240</v>
      </c>
      <c r="F143" s="198"/>
      <c r="G143" s="198" t="s">
        <v>249</v>
      </c>
      <c r="H143" s="198"/>
      <c r="I143" s="198"/>
      <c r="J143" s="201" t="s">
        <v>242</v>
      </c>
      <c r="K143" s="202"/>
      <c r="L143" s="203"/>
      <c r="M143" s="204" t="s">
        <v>179</v>
      </c>
      <c r="N143" s="205"/>
      <c r="O143" s="206"/>
      <c r="P143" s="222" t="s">
        <v>243</v>
      </c>
      <c r="Q143" s="222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 spans="1:31" s="98" customFormat="1" ht="18.75" customHeight="1">
      <c r="A144" s="198"/>
      <c r="B144" s="199" t="s">
        <v>244</v>
      </c>
      <c r="C144" s="199" t="s">
        <v>244</v>
      </c>
      <c r="D144" s="199" t="s">
        <v>244</v>
      </c>
      <c r="E144" s="199" t="s">
        <v>244</v>
      </c>
      <c r="F144" s="199" t="s">
        <v>244</v>
      </c>
      <c r="G144" s="199" t="s">
        <v>245</v>
      </c>
      <c r="H144" s="222" t="s">
        <v>246</v>
      </c>
      <c r="I144" s="222"/>
      <c r="J144" s="198" t="s">
        <v>471</v>
      </c>
      <c r="K144" s="198" t="s">
        <v>472</v>
      </c>
      <c r="L144" s="198" t="s">
        <v>475</v>
      </c>
      <c r="M144" s="198" t="s">
        <v>471</v>
      </c>
      <c r="N144" s="198" t="s">
        <v>472</v>
      </c>
      <c r="O144" s="198" t="s">
        <v>475</v>
      </c>
      <c r="P144" s="198" t="s">
        <v>177</v>
      </c>
      <c r="Q144" s="198" t="s">
        <v>178</v>
      </c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 spans="1:31" s="98" customFormat="1" ht="75">
      <c r="A145" s="198"/>
      <c r="B145" s="200"/>
      <c r="C145" s="200"/>
      <c r="D145" s="200"/>
      <c r="E145" s="200"/>
      <c r="F145" s="200"/>
      <c r="G145" s="200"/>
      <c r="H145" s="108" t="s">
        <v>15</v>
      </c>
      <c r="I145" s="104" t="s">
        <v>247</v>
      </c>
      <c r="J145" s="198"/>
      <c r="K145" s="198"/>
      <c r="L145" s="198"/>
      <c r="M145" s="198"/>
      <c r="N145" s="198"/>
      <c r="O145" s="198"/>
      <c r="P145" s="198"/>
      <c r="Q145" s="198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 spans="1:31" s="98" customFormat="1">
      <c r="A146" s="103">
        <v>1</v>
      </c>
      <c r="B146" s="103">
        <v>2</v>
      </c>
      <c r="C146" s="103">
        <v>3</v>
      </c>
      <c r="D146" s="109">
        <v>4</v>
      </c>
      <c r="E146" s="103">
        <v>5</v>
      </c>
      <c r="F146" s="103">
        <v>6</v>
      </c>
      <c r="G146" s="110">
        <v>7</v>
      </c>
      <c r="H146" s="103">
        <v>8</v>
      </c>
      <c r="I146" s="103">
        <v>9</v>
      </c>
      <c r="J146" s="103">
        <v>10</v>
      </c>
      <c r="K146" s="103">
        <v>11</v>
      </c>
      <c r="L146" s="103">
        <v>12</v>
      </c>
      <c r="M146" s="103">
        <v>13</v>
      </c>
      <c r="N146" s="103">
        <v>14</v>
      </c>
      <c r="O146" s="103">
        <v>15</v>
      </c>
      <c r="P146" s="103">
        <v>16</v>
      </c>
      <c r="Q146" s="103">
        <v>17</v>
      </c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 spans="1:31" s="98" customFormat="1">
      <c r="A147" s="223" t="s">
        <v>18</v>
      </c>
      <c r="B147" s="223" t="s">
        <v>18</v>
      </c>
      <c r="C147" s="223" t="s">
        <v>18</v>
      </c>
      <c r="D147" s="199" t="s">
        <v>18</v>
      </c>
      <c r="E147" s="199" t="s">
        <v>18</v>
      </c>
      <c r="F147" s="198" t="s">
        <v>18</v>
      </c>
      <c r="G147" s="103" t="s">
        <v>18</v>
      </c>
      <c r="H147" s="103" t="s">
        <v>18</v>
      </c>
      <c r="I147" s="103" t="s">
        <v>18</v>
      </c>
      <c r="J147" s="103" t="s">
        <v>18</v>
      </c>
      <c r="K147" s="103" t="s">
        <v>18</v>
      </c>
      <c r="L147" s="103" t="s">
        <v>18</v>
      </c>
      <c r="M147" s="103" t="s">
        <v>18</v>
      </c>
      <c r="N147" s="103" t="s">
        <v>18</v>
      </c>
      <c r="O147" s="103" t="s">
        <v>18</v>
      </c>
      <c r="P147" s="103" t="s">
        <v>18</v>
      </c>
      <c r="Q147" s="103" t="s">
        <v>18</v>
      </c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 spans="1:31" s="98" customFormat="1">
      <c r="A148" s="223"/>
      <c r="B148" s="223"/>
      <c r="C148" s="223"/>
      <c r="D148" s="200"/>
      <c r="E148" s="200"/>
      <c r="F148" s="198"/>
      <c r="G148" s="103" t="s">
        <v>18</v>
      </c>
      <c r="H148" s="103" t="s">
        <v>18</v>
      </c>
      <c r="I148" s="103" t="s">
        <v>18</v>
      </c>
      <c r="J148" s="103" t="s">
        <v>18</v>
      </c>
      <c r="K148" s="103" t="s">
        <v>18</v>
      </c>
      <c r="L148" s="103" t="s">
        <v>18</v>
      </c>
      <c r="M148" s="103" t="s">
        <v>18</v>
      </c>
      <c r="N148" s="103" t="s">
        <v>18</v>
      </c>
      <c r="O148" s="103" t="s">
        <v>18</v>
      </c>
      <c r="P148" s="103" t="s">
        <v>18</v>
      </c>
      <c r="Q148" s="103" t="s">
        <v>18</v>
      </c>
      <c r="R148" s="4"/>
      <c r="S148" s="4"/>
      <c r="T148" s="4"/>
      <c r="U148" s="4"/>
      <c r="V148" s="4"/>
      <c r="W148" s="4"/>
      <c r="X148" s="97"/>
      <c r="Y148" s="97"/>
      <c r="Z148" s="97"/>
      <c r="AA148" s="97"/>
      <c r="AB148" s="97"/>
      <c r="AC148" s="97"/>
      <c r="AD148" s="97"/>
      <c r="AE148" s="97"/>
    </row>
    <row r="149" spans="1:31" s="98" customFormat="1">
      <c r="A149" s="105"/>
      <c r="B149" s="105"/>
      <c r="C149" s="105"/>
      <c r="D149" s="111"/>
      <c r="E149" s="105"/>
      <c r="F149" s="105"/>
      <c r="G149" s="112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4"/>
      <c r="S149" s="4"/>
      <c r="T149" s="4"/>
      <c r="U149" s="4"/>
      <c r="V149" s="4"/>
      <c r="W149" s="4"/>
      <c r="X149" s="97"/>
      <c r="Y149" s="97"/>
      <c r="Z149" s="97"/>
      <c r="AA149" s="97"/>
      <c r="AB149" s="97"/>
      <c r="AC149" s="97"/>
      <c r="AD149" s="97"/>
      <c r="AE149" s="97"/>
    </row>
    <row r="150" spans="1:31" s="98" customFormat="1">
      <c r="A150" s="113"/>
      <c r="B150" s="113"/>
      <c r="C150" s="113"/>
      <c r="D150" s="114"/>
      <c r="E150" s="113"/>
      <c r="F150" s="113"/>
      <c r="G150" s="114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4"/>
      <c r="S150" s="4"/>
      <c r="T150" s="4"/>
      <c r="U150" s="4"/>
      <c r="V150" s="4"/>
      <c r="W150" s="4"/>
      <c r="X150" s="97"/>
      <c r="Y150" s="97"/>
      <c r="Z150" s="97"/>
      <c r="AA150" s="97"/>
      <c r="AB150" s="97"/>
      <c r="AC150" s="97"/>
      <c r="AD150" s="97"/>
      <c r="AE150" s="97"/>
    </row>
    <row r="151" spans="1:31">
      <c r="A151" s="165" t="s">
        <v>231</v>
      </c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</row>
    <row r="152" spans="1:31">
      <c r="A152" s="149" t="s">
        <v>62</v>
      </c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</row>
    <row r="153" spans="1:31">
      <c r="A153" s="207" t="s">
        <v>63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7"/>
      <c r="N153" s="7"/>
      <c r="O153" s="7"/>
    </row>
    <row r="154" spans="1:31">
      <c r="A154" s="207" t="s">
        <v>64</v>
      </c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7"/>
      <c r="N154" s="7"/>
      <c r="O154" s="7"/>
    </row>
    <row r="155" spans="1:31" ht="16.5" customHeight="1">
      <c r="A155" s="207" t="s">
        <v>65</v>
      </c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7"/>
      <c r="N155" s="7"/>
      <c r="O155" s="7"/>
    </row>
    <row r="156" spans="1:31">
      <c r="A156" s="207" t="s">
        <v>66</v>
      </c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7"/>
      <c r="N156" s="7"/>
      <c r="O156" s="7"/>
    </row>
    <row r="157" spans="1:31">
      <c r="A157" s="207" t="s">
        <v>67</v>
      </c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7"/>
      <c r="N157" s="7"/>
      <c r="O157" s="7"/>
    </row>
    <row r="158" spans="1:31">
      <c r="A158" s="207" t="s">
        <v>68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7"/>
      <c r="N158" s="7"/>
      <c r="O158" s="7"/>
    </row>
    <row r="159" spans="1:31">
      <c r="A159" s="207" t="s">
        <v>69</v>
      </c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7"/>
      <c r="N159" s="7"/>
      <c r="O159" s="7"/>
    </row>
    <row r="160" spans="1:31">
      <c r="A160" s="148" t="s">
        <v>90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</row>
    <row r="161" spans="1:15" ht="60.75" customHeight="1">
      <c r="A161" s="148" t="s">
        <v>160</v>
      </c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</row>
    <row r="162" spans="1:15" ht="60.75" customHeight="1">
      <c r="A162" s="148" t="s">
        <v>161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</row>
    <row r="163" spans="1:15">
      <c r="A163" s="149" t="s">
        <v>70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</row>
    <row r="164" spans="1:15">
      <c r="A164" s="9" t="s">
        <v>71</v>
      </c>
      <c r="B164" s="146" t="s">
        <v>72</v>
      </c>
      <c r="C164" s="193"/>
      <c r="D164" s="193"/>
      <c r="E164" s="150" t="s">
        <v>73</v>
      </c>
      <c r="F164" s="193"/>
      <c r="G164" s="193"/>
      <c r="H164" s="193"/>
      <c r="I164" s="193"/>
      <c r="J164" s="193"/>
      <c r="K164" s="193"/>
      <c r="L164" s="193"/>
      <c r="M164" s="7"/>
      <c r="N164" s="7"/>
      <c r="O164" s="7"/>
    </row>
    <row r="165" spans="1:15">
      <c r="A165" s="9">
        <v>1</v>
      </c>
      <c r="B165" s="146">
        <v>2</v>
      </c>
      <c r="C165" s="193"/>
      <c r="D165" s="193"/>
      <c r="E165" s="147">
        <v>3</v>
      </c>
      <c r="F165" s="147"/>
      <c r="G165" s="147"/>
      <c r="H165" s="147"/>
      <c r="I165" s="147"/>
      <c r="J165" s="147"/>
      <c r="K165" s="193"/>
      <c r="L165" s="193"/>
      <c r="M165" s="7"/>
      <c r="N165" s="7"/>
      <c r="O165" s="7"/>
    </row>
    <row r="166" spans="1:15" ht="40.5" customHeight="1">
      <c r="A166" s="9" t="s">
        <v>74</v>
      </c>
      <c r="B166" s="146" t="s">
        <v>223</v>
      </c>
      <c r="C166" s="193"/>
      <c r="D166" s="193"/>
      <c r="E166" s="147" t="s">
        <v>75</v>
      </c>
      <c r="F166" s="147"/>
      <c r="G166" s="147"/>
      <c r="H166" s="147"/>
      <c r="I166" s="147"/>
      <c r="J166" s="147"/>
      <c r="K166" s="147"/>
      <c r="L166" s="147"/>
      <c r="M166" s="7"/>
      <c r="N166" s="7"/>
      <c r="O166" s="7"/>
    </row>
    <row r="167" spans="1:15" ht="42.75" customHeight="1">
      <c r="A167" s="9" t="s">
        <v>76</v>
      </c>
      <c r="B167" s="146" t="s">
        <v>77</v>
      </c>
      <c r="C167" s="150"/>
      <c r="D167" s="150"/>
      <c r="E167" s="147" t="s">
        <v>75</v>
      </c>
      <c r="F167" s="147"/>
      <c r="G167" s="147"/>
      <c r="H167" s="147"/>
      <c r="I167" s="147"/>
      <c r="J167" s="147"/>
      <c r="K167" s="147"/>
      <c r="L167" s="147"/>
      <c r="M167" s="7"/>
      <c r="N167" s="7"/>
      <c r="O167" s="7"/>
    </row>
    <row r="168" spans="1:15" ht="42" customHeight="1">
      <c r="A168" s="9" t="s">
        <v>78</v>
      </c>
      <c r="B168" s="146" t="s">
        <v>186</v>
      </c>
      <c r="C168" s="193"/>
      <c r="D168" s="193"/>
      <c r="E168" s="147" t="s">
        <v>75</v>
      </c>
      <c r="F168" s="147"/>
      <c r="G168" s="147"/>
      <c r="H168" s="147"/>
      <c r="I168" s="147"/>
      <c r="J168" s="147"/>
      <c r="K168" s="147"/>
      <c r="L168" s="147"/>
      <c r="M168" s="7"/>
      <c r="N168" s="7"/>
      <c r="O168" s="7"/>
    </row>
    <row r="169" spans="1:15">
      <c r="A169" s="149" t="s">
        <v>80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</row>
    <row r="170" spans="1:15">
      <c r="A170" s="149" t="s">
        <v>81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</row>
    <row r="171" spans="1:15">
      <c r="A171" s="149" t="s">
        <v>82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</row>
    <row r="172" spans="1:15">
      <c r="A172" s="149" t="s">
        <v>182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</row>
    <row r="173" spans="1:15" ht="21" customHeight="1">
      <c r="A173" s="151" t="s">
        <v>91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</row>
    <row r="174" spans="1:15" ht="62.25" customHeight="1">
      <c r="A174" s="151" t="s">
        <v>92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</row>
    <row r="175" spans="1:15">
      <c r="A175" s="168" t="s">
        <v>83</v>
      </c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8" t="s">
        <v>457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 t="s">
        <v>458</v>
      </c>
      <c r="L178" s="128"/>
      <c r="M178" s="128"/>
      <c r="N178" s="128"/>
      <c r="O178" s="128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56</vt:i4>
      </vt:variant>
    </vt:vector>
  </HeadingPairs>
  <TitlesOfParts>
    <vt:vector size="114" baseType="lpstr">
      <vt:lpstr>МАДОУ1</vt:lpstr>
      <vt:lpstr>МБДОУ 2</vt:lpstr>
      <vt:lpstr>МБДОУ 3</vt:lpstr>
      <vt:lpstr>МБДОУ 5</vt:lpstr>
      <vt:lpstr>МАДОУ 7</vt:lpstr>
      <vt:lpstr>МБДОУ 9</vt:lpstr>
      <vt:lpstr>МБДОУ 10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 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66</vt:lpstr>
      <vt:lpstr>МБДОУ 67</vt:lpstr>
      <vt:lpstr>МАДОУ 68</vt:lpstr>
      <vt:lpstr>МБДОУ 71</vt:lpstr>
      <vt:lpstr>МБДОУ 73</vt:lpstr>
      <vt:lpstr>МБДОУ 76</vt:lpstr>
      <vt:lpstr>МБДОУ 78</vt:lpstr>
      <vt:lpstr>МБДОУ 80</vt:lpstr>
      <vt:lpstr>МБДОУ 83</vt:lpstr>
      <vt:lpstr>МБДОУ 84</vt:lpstr>
      <vt:lpstr>МБДОУ 86</vt:lpstr>
      <vt:lpstr>МБДОУ 91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Лист1</vt:lpstr>
      <vt:lpstr>Лист2</vt:lpstr>
      <vt:lpstr>'МАДОУ 66'!Область_печати</vt:lpstr>
      <vt:lpstr>'МАДОУ 68'!Область_печати</vt:lpstr>
      <vt:lpstr>'МАДОУ 7'!Область_печати</vt:lpstr>
      <vt:lpstr>МАДОУ1!Область_печати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38'!Область_печати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9'!Область_печати</vt:lpstr>
      <vt:lpstr>'МБДОУ 91'!Область_печати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2020-08-14T14:12:12Z</dcterms:modified>
</cp:coreProperties>
</file>