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3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externalReferences>
    <externalReference r:id="rId5"/>
  </externalReferences>
  <definedNames>
    <definedName name="_xlnm.Print_Area" localSheetId="0">'форма 1 сады'!$A$1:$F$404</definedName>
    <definedName name="_xlnm.Print_Area" localSheetId="1">'форма 2 сады'!$A$1:$F$18</definedName>
    <definedName name="_xlnm.Print_Area" localSheetId="2">'форма 3 сады'!$A$1:$F$499</definedName>
    <definedName name="_xlnm.Print_Area" localSheetId="3">'форма 4 сады'!$A$1:$M$27</definedName>
  </definedNames>
  <calcPr calcId="125725"/>
</workbook>
</file>

<file path=xl/calcChain.xml><?xml version="1.0" encoding="utf-8"?>
<calcChain xmlns="http://schemas.openxmlformats.org/spreadsheetml/2006/main">
  <c r="K396" i="3"/>
  <c r="H396"/>
  <c r="F396"/>
  <c r="K395"/>
  <c r="H395" s="1"/>
  <c r="G396"/>
  <c r="F395"/>
  <c r="C395"/>
  <c r="F499" i="2"/>
  <c r="F498"/>
  <c r="F497"/>
  <c r="F496"/>
  <c r="M395" i="3" l="1"/>
  <c r="C396"/>
  <c r="M396" s="1"/>
  <c r="K389" l="1"/>
  <c r="H389"/>
  <c r="F389"/>
  <c r="C389" s="1"/>
  <c r="K388"/>
  <c r="H388" s="1"/>
  <c r="M388" s="1"/>
  <c r="G389"/>
  <c r="F388"/>
  <c r="C388"/>
  <c r="F490" i="2"/>
  <c r="F489"/>
  <c r="F488"/>
  <c r="F487"/>
  <c r="M389" i="3" l="1"/>
  <c r="K382" l="1"/>
  <c r="H382"/>
  <c r="F382"/>
  <c r="K381"/>
  <c r="H381" s="1"/>
  <c r="M381" s="1"/>
  <c r="C381"/>
  <c r="F381"/>
  <c r="F481" i="2"/>
  <c r="F480"/>
  <c r="F479"/>
  <c r="F478"/>
  <c r="G382" i="3" l="1"/>
  <c r="C382" s="1"/>
  <c r="M382" s="1"/>
  <c r="K375" l="1"/>
  <c r="H375"/>
  <c r="F375"/>
  <c r="K374"/>
  <c r="H374" s="1"/>
  <c r="G375"/>
  <c r="F374"/>
  <c r="C374"/>
  <c r="F472" i="2"/>
  <c r="F471"/>
  <c r="F470"/>
  <c r="F469"/>
  <c r="M374" i="3" l="1"/>
  <c r="C375"/>
  <c r="M375" s="1"/>
  <c r="K368" l="1"/>
  <c r="H368" s="1"/>
  <c r="M368" s="1"/>
  <c r="G368"/>
  <c r="F368"/>
  <c r="C368"/>
  <c r="K367"/>
  <c r="H367"/>
  <c r="F367"/>
  <c r="C367" s="1"/>
  <c r="F463" i="2"/>
  <c r="F462"/>
  <c r="F461"/>
  <c r="F460"/>
  <c r="M367" i="3" l="1"/>
  <c r="H360" l="1"/>
  <c r="K361"/>
  <c r="H361"/>
  <c r="F361"/>
  <c r="K360"/>
  <c r="G361"/>
  <c r="F360"/>
  <c r="C360"/>
  <c r="F454" i="2"/>
  <c r="F453"/>
  <c r="F452"/>
  <c r="F451"/>
  <c r="M360" i="3" l="1"/>
  <c r="C361"/>
  <c r="M361" s="1"/>
  <c r="K354" l="1"/>
  <c r="H354" s="1"/>
  <c r="M354" s="1"/>
  <c r="G354"/>
  <c r="F354"/>
  <c r="C354"/>
  <c r="K353"/>
  <c r="H353"/>
  <c r="F353"/>
  <c r="C353" s="1"/>
  <c r="F445" i="2"/>
  <c r="F444"/>
  <c r="F443"/>
  <c r="F442"/>
  <c r="M353" i="3" l="1"/>
  <c r="K347" l="1"/>
  <c r="H347"/>
  <c r="F347"/>
  <c r="K346"/>
  <c r="H346" s="1"/>
  <c r="G347"/>
  <c r="F346"/>
  <c r="C346"/>
  <c r="F436" i="2"/>
  <c r="F435"/>
  <c r="F434"/>
  <c r="F433"/>
  <c r="M346" i="3" l="1"/>
  <c r="C347"/>
  <c r="M347"/>
  <c r="K340" l="1"/>
  <c r="H340"/>
  <c r="F340"/>
  <c r="K339"/>
  <c r="H339" s="1"/>
  <c r="G340"/>
  <c r="F339"/>
  <c r="F427" i="2"/>
  <c r="F426"/>
  <c r="F425"/>
  <c r="F424"/>
  <c r="C340" i="3" l="1"/>
  <c r="M340" s="1"/>
  <c r="C339"/>
  <c r="M339" s="1"/>
  <c r="K333" l="1"/>
  <c r="H333"/>
  <c r="F333"/>
  <c r="C333" s="1"/>
  <c r="K332"/>
  <c r="H332" s="1"/>
  <c r="M332" s="1"/>
  <c r="G333"/>
  <c r="F332"/>
  <c r="C332"/>
  <c r="F418" i="2"/>
  <c r="F417"/>
  <c r="F416"/>
  <c r="F415"/>
  <c r="M333" i="3" l="1"/>
  <c r="K326" l="1"/>
  <c r="H326"/>
  <c r="F326"/>
  <c r="K325"/>
  <c r="H325" s="1"/>
  <c r="M325" s="1"/>
  <c r="G326"/>
  <c r="F325"/>
  <c r="C325"/>
  <c r="F409" i="2"/>
  <c r="F408"/>
  <c r="F407"/>
  <c r="F406"/>
  <c r="C326" i="3" l="1"/>
  <c r="M326" s="1"/>
  <c r="K319" l="1"/>
  <c r="H319"/>
  <c r="F319"/>
  <c r="K318"/>
  <c r="H318" s="1"/>
  <c r="G319"/>
  <c r="F318"/>
  <c r="C318"/>
  <c r="F400" i="2"/>
  <c r="F399"/>
  <c r="F398"/>
  <c r="F397"/>
  <c r="M318" i="3" l="1"/>
  <c r="C319"/>
  <c r="M319" s="1"/>
  <c r="K312" l="1"/>
  <c r="H312"/>
  <c r="F312"/>
  <c r="C312" s="1"/>
  <c r="K311"/>
  <c r="H311" s="1"/>
  <c r="M311" s="1"/>
  <c r="G312"/>
  <c r="F311"/>
  <c r="C311"/>
  <c r="F391" i="2"/>
  <c r="F390"/>
  <c r="F389"/>
  <c r="F388"/>
  <c r="M312" i="3" l="1"/>
  <c r="K305" l="1"/>
  <c r="H305"/>
  <c r="F305"/>
  <c r="K304"/>
  <c r="H304" s="1"/>
  <c r="M304" s="1"/>
  <c r="G305"/>
  <c r="F304"/>
  <c r="C304"/>
  <c r="F382" i="2"/>
  <c r="F381"/>
  <c r="F380"/>
  <c r="F379"/>
  <c r="C305" i="3" l="1"/>
  <c r="M305" s="1"/>
  <c r="K298"/>
  <c r="H298"/>
  <c r="F298"/>
  <c r="C298" s="1"/>
  <c r="K297"/>
  <c r="H297" s="1"/>
  <c r="M297" s="1"/>
  <c r="G298"/>
  <c r="F297"/>
  <c r="C297"/>
  <c r="F373" i="2"/>
  <c r="F372"/>
  <c r="F371"/>
  <c r="F370"/>
  <c r="M298" i="3" l="1"/>
  <c r="K291" l="1"/>
  <c r="H291"/>
  <c r="M291" s="1"/>
  <c r="F291"/>
  <c r="C291"/>
  <c r="K290"/>
  <c r="H290"/>
  <c r="M290" s="1"/>
  <c r="F290"/>
  <c r="C290"/>
  <c r="F364" i="2"/>
  <c r="F363"/>
  <c r="F362"/>
  <c r="F361"/>
  <c r="K284" i="3" l="1"/>
  <c r="H284"/>
  <c r="F284"/>
  <c r="C284" s="1"/>
  <c r="K283"/>
  <c r="H283" s="1"/>
  <c r="M283" s="1"/>
  <c r="G284"/>
  <c r="F283"/>
  <c r="C283"/>
  <c r="F355" i="2"/>
  <c r="F354"/>
  <c r="F353"/>
  <c r="F352"/>
  <c r="M284" i="3" l="1"/>
  <c r="K277" l="1"/>
  <c r="H277" s="1"/>
  <c r="F277"/>
  <c r="I276"/>
  <c r="K276" s="1"/>
  <c r="H276" s="1"/>
  <c r="G277"/>
  <c r="C277" s="1"/>
  <c r="F276"/>
  <c r="F346" i="2"/>
  <c r="F345"/>
  <c r="F344"/>
  <c r="F343"/>
  <c r="M277" i="3" l="1"/>
  <c r="M276"/>
  <c r="C276"/>
  <c r="K270" l="1"/>
  <c r="H270"/>
  <c r="F270"/>
  <c r="C270" s="1"/>
  <c r="K269"/>
  <c r="H269" s="1"/>
  <c r="M269" s="1"/>
  <c r="G270"/>
  <c r="F269"/>
  <c r="C269"/>
  <c r="F337" i="2"/>
  <c r="F336"/>
  <c r="F335"/>
  <c r="F334"/>
  <c r="M270" i="3" l="1"/>
  <c r="K263" l="1"/>
  <c r="H263"/>
  <c r="F263"/>
  <c r="K262"/>
  <c r="H262" s="1"/>
  <c r="G263"/>
  <c r="F262"/>
  <c r="F328" i="2"/>
  <c r="F327"/>
  <c r="F326"/>
  <c r="F325"/>
  <c r="C263" i="3" l="1"/>
  <c r="M263" s="1"/>
  <c r="C262"/>
  <c r="M262" s="1"/>
  <c r="K256" l="1"/>
  <c r="H256"/>
  <c r="F256"/>
  <c r="C256" s="1"/>
  <c r="K255"/>
  <c r="H255" s="1"/>
  <c r="M255" s="1"/>
  <c r="G256"/>
  <c r="F255"/>
  <c r="C255"/>
  <c r="F319" i="2"/>
  <c r="F318"/>
  <c r="F317"/>
  <c r="F316"/>
  <c r="M256" i="3" l="1"/>
  <c r="K249" l="1"/>
  <c r="H249"/>
  <c r="F249"/>
  <c r="C249" s="1"/>
  <c r="K248"/>
  <c r="H248" s="1"/>
  <c r="M248" s="1"/>
  <c r="G249"/>
  <c r="F248"/>
  <c r="C248"/>
  <c r="F310" i="2"/>
  <c r="F309"/>
  <c r="F308"/>
  <c r="F307"/>
  <c r="M249" i="3" l="1"/>
  <c r="K18" l="1"/>
  <c r="H18"/>
  <c r="F18"/>
  <c r="K17"/>
  <c r="G18"/>
  <c r="F17"/>
  <c r="C17"/>
  <c r="H17" l="1"/>
  <c r="M17" s="1"/>
  <c r="C18"/>
  <c r="M18"/>
  <c r="K242" l="1"/>
  <c r="H242"/>
  <c r="F242"/>
  <c r="C242" s="1"/>
  <c r="K241"/>
  <c r="H241" s="1"/>
  <c r="G242"/>
  <c r="F241"/>
  <c r="F301" i="2"/>
  <c r="F300"/>
  <c r="F299"/>
  <c r="F298"/>
  <c r="M242" i="3" l="1"/>
  <c r="C241"/>
  <c r="M241" s="1"/>
  <c r="K235" l="1"/>
  <c r="H235"/>
  <c r="F235"/>
  <c r="C235" s="1"/>
  <c r="K234"/>
  <c r="I234"/>
  <c r="H234"/>
  <c r="G235"/>
  <c r="F234"/>
  <c r="D234"/>
  <c r="C234"/>
  <c r="F292" i="2"/>
  <c r="F291"/>
  <c r="F290"/>
  <c r="F289"/>
  <c r="M234" i="3" l="1"/>
  <c r="M235"/>
  <c r="K228" l="1"/>
  <c r="H228" s="1"/>
  <c r="F228"/>
  <c r="K227"/>
  <c r="H227"/>
  <c r="G228"/>
  <c r="F227"/>
  <c r="C227" s="1"/>
  <c r="F283" i="2"/>
  <c r="F282"/>
  <c r="F281"/>
  <c r="F280"/>
  <c r="M227" i="3" l="1"/>
  <c r="M228"/>
  <c r="C228"/>
  <c r="K221" l="1"/>
  <c r="H221"/>
  <c r="F221"/>
  <c r="C221" s="1"/>
  <c r="K220"/>
  <c r="H220" s="1"/>
  <c r="M220" s="1"/>
  <c r="G221"/>
  <c r="F220"/>
  <c r="C220"/>
  <c r="F274" i="2"/>
  <c r="F273"/>
  <c r="F272"/>
  <c r="F271"/>
  <c r="M221" i="3" l="1"/>
  <c r="K214" l="1"/>
  <c r="H214"/>
  <c r="F214"/>
  <c r="C214" s="1"/>
  <c r="K213"/>
  <c r="H213" s="1"/>
  <c r="M213" s="1"/>
  <c r="G214"/>
  <c r="F213"/>
  <c r="C213"/>
  <c r="F265" i="2"/>
  <c r="F264"/>
  <c r="F263"/>
  <c r="F262"/>
  <c r="K207" i="3"/>
  <c r="H207"/>
  <c r="F207"/>
  <c r="C207" s="1"/>
  <c r="K206"/>
  <c r="H206" s="1"/>
  <c r="M206" s="1"/>
  <c r="G207"/>
  <c r="F206"/>
  <c r="C206"/>
  <c r="F256" i="2"/>
  <c r="F255"/>
  <c r="F254"/>
  <c r="F253"/>
  <c r="M214" i="3" l="1"/>
  <c r="M207"/>
  <c r="F247" i="2" l="1"/>
  <c r="F246"/>
  <c r="F245"/>
  <c r="F244"/>
  <c r="K200" i="3"/>
  <c r="H200"/>
  <c r="F200"/>
  <c r="C200" s="1"/>
  <c r="K199"/>
  <c r="H199" s="1"/>
  <c r="M199" s="1"/>
  <c r="G200"/>
  <c r="F199"/>
  <c r="C199"/>
  <c r="M200" l="1"/>
  <c r="K193" l="1"/>
  <c r="H193"/>
  <c r="F193"/>
  <c r="C193" s="1"/>
  <c r="K192"/>
  <c r="I192"/>
  <c r="H192"/>
  <c r="G193"/>
  <c r="F192"/>
  <c r="D192"/>
  <c r="C192"/>
  <c r="F238" i="2"/>
  <c r="F237"/>
  <c r="F236"/>
  <c r="F235"/>
  <c r="M192" i="3" l="1"/>
  <c r="M193"/>
  <c r="K186" l="1"/>
  <c r="H186" s="1"/>
  <c r="M186" s="1"/>
  <c r="G186"/>
  <c r="F186"/>
  <c r="C186"/>
  <c r="K185"/>
  <c r="H185"/>
  <c r="F185"/>
  <c r="C185" s="1"/>
  <c r="F229" i="2"/>
  <c r="F228"/>
  <c r="F227"/>
  <c r="F226"/>
  <c r="M185" i="3" l="1"/>
  <c r="K179" l="1"/>
  <c r="H179"/>
  <c r="F179"/>
  <c r="C179" s="1"/>
  <c r="K178"/>
  <c r="H178" s="1"/>
  <c r="M178" s="1"/>
  <c r="G179"/>
  <c r="F178"/>
  <c r="C178"/>
  <c r="F220" i="2"/>
  <c r="F219"/>
  <c r="F218"/>
  <c r="F217"/>
  <c r="M179" i="3" l="1"/>
  <c r="K172" l="1"/>
  <c r="H172"/>
  <c r="F172"/>
  <c r="C172" s="1"/>
  <c r="K171"/>
  <c r="H171" s="1"/>
  <c r="M171" s="1"/>
  <c r="G172"/>
  <c r="F171"/>
  <c r="C171"/>
  <c r="F211" i="2"/>
  <c r="F210"/>
  <c r="F209"/>
  <c r="F208"/>
  <c r="M172" i="3" l="1"/>
  <c r="K165" l="1"/>
  <c r="H165"/>
  <c r="F165"/>
  <c r="C165" s="1"/>
  <c r="K164"/>
  <c r="H164" s="1"/>
  <c r="M164" s="1"/>
  <c r="G165"/>
  <c r="F164"/>
  <c r="C164"/>
  <c r="F202" i="2"/>
  <c r="F201"/>
  <c r="F200"/>
  <c r="F199"/>
  <c r="M165" i="3" l="1"/>
  <c r="K158" l="1"/>
  <c r="H158"/>
  <c r="F158"/>
  <c r="K157"/>
  <c r="H157" s="1"/>
  <c r="G158"/>
  <c r="F157"/>
  <c r="F193" i="2"/>
  <c r="F192"/>
  <c r="F191"/>
  <c r="F190"/>
  <c r="C158" i="3" l="1"/>
  <c r="M158" s="1"/>
  <c r="C157"/>
  <c r="M157" s="1"/>
  <c r="K151" l="1"/>
  <c r="H151"/>
  <c r="F151"/>
  <c r="K150"/>
  <c r="H150" s="1"/>
  <c r="G151"/>
  <c r="F150"/>
  <c r="C150"/>
  <c r="F184" i="2"/>
  <c r="F183"/>
  <c r="F182"/>
  <c r="F181"/>
  <c r="M150" i="3" l="1"/>
  <c r="C151"/>
  <c r="M151" s="1"/>
  <c r="K144" l="1"/>
  <c r="H144" s="1"/>
  <c r="F144"/>
  <c r="I143"/>
  <c r="K143" s="1"/>
  <c r="H143" s="1"/>
  <c r="G144"/>
  <c r="C144" s="1"/>
  <c r="D143"/>
  <c r="F143" s="1"/>
  <c r="C143" s="1"/>
  <c r="F175" i="2"/>
  <c r="F174"/>
  <c r="F173"/>
  <c r="F172"/>
  <c r="M144" i="3" l="1"/>
  <c r="M143"/>
  <c r="K137" l="1"/>
  <c r="H137"/>
  <c r="F137"/>
  <c r="K136"/>
  <c r="H136" s="1"/>
  <c r="M136" s="1"/>
  <c r="I136"/>
  <c r="G137"/>
  <c r="F136"/>
  <c r="C136" s="1"/>
  <c r="D136"/>
  <c r="F166" i="2"/>
  <c r="F165"/>
  <c r="F164"/>
  <c r="F163"/>
  <c r="C137" i="3" l="1"/>
  <c r="M137"/>
  <c r="K130" l="1"/>
  <c r="H130"/>
  <c r="F130"/>
  <c r="K129"/>
  <c r="H129" s="1"/>
  <c r="G130"/>
  <c r="F129"/>
  <c r="F157" i="2"/>
  <c r="F156"/>
  <c r="F155"/>
  <c r="F154"/>
  <c r="C130" i="3" l="1"/>
  <c r="M130" s="1"/>
  <c r="C129"/>
  <c r="M129" s="1"/>
  <c r="K123" l="1"/>
  <c r="H123"/>
  <c r="F123"/>
  <c r="C123" s="1"/>
  <c r="K122"/>
  <c r="I122"/>
  <c r="H122"/>
  <c r="G123"/>
  <c r="F122"/>
  <c r="C122" s="1"/>
  <c r="F148" i="2"/>
  <c r="F147"/>
  <c r="F146"/>
  <c r="F145"/>
  <c r="M122" i="3" l="1"/>
  <c r="M123"/>
  <c r="K116" l="1"/>
  <c r="H116"/>
  <c r="F116"/>
  <c r="C116" s="1"/>
  <c r="K115"/>
  <c r="H115" s="1"/>
  <c r="M115" s="1"/>
  <c r="G116"/>
  <c r="F115"/>
  <c r="C115"/>
  <c r="F139" i="2"/>
  <c r="F138"/>
  <c r="F137"/>
  <c r="F136"/>
  <c r="M116" i="3" l="1"/>
  <c r="K109" l="1"/>
  <c r="H109"/>
  <c r="F109"/>
  <c r="K108"/>
  <c r="I108"/>
  <c r="H108"/>
  <c r="G109"/>
  <c r="F108"/>
  <c r="D108"/>
  <c r="C108"/>
  <c r="F130" i="2"/>
  <c r="F129"/>
  <c r="F128"/>
  <c r="F127"/>
  <c r="M108" i="3" l="1"/>
  <c r="C109"/>
  <c r="M109" s="1"/>
  <c r="K102" l="1"/>
  <c r="H102"/>
  <c r="F102"/>
  <c r="C102" s="1"/>
  <c r="K101"/>
  <c r="H101" s="1"/>
  <c r="M101" s="1"/>
  <c r="G102"/>
  <c r="F101"/>
  <c r="C101"/>
  <c r="F121" i="2"/>
  <c r="F120"/>
  <c r="F119"/>
  <c r="F118"/>
  <c r="M102" i="3" l="1"/>
  <c r="K95" l="1"/>
  <c r="H95" s="1"/>
  <c r="F95"/>
  <c r="K94"/>
  <c r="H94" s="1"/>
  <c r="G95"/>
  <c r="F94"/>
  <c r="C94" s="1"/>
  <c r="F112" i="2"/>
  <c r="F111"/>
  <c r="F110"/>
  <c r="F109"/>
  <c r="K88" i="3"/>
  <c r="H88" s="1"/>
  <c r="F88"/>
  <c r="I87"/>
  <c r="K87" s="1"/>
  <c r="H87" s="1"/>
  <c r="G88"/>
  <c r="D87"/>
  <c r="F87" s="1"/>
  <c r="C87" s="1"/>
  <c r="F103" i="2"/>
  <c r="F102"/>
  <c r="F101"/>
  <c r="F100"/>
  <c r="M94" i="3" l="1"/>
  <c r="C95"/>
  <c r="M95"/>
  <c r="M87"/>
  <c r="C88"/>
  <c r="M88" s="1"/>
  <c r="K81" l="1"/>
  <c r="H81"/>
  <c r="F81"/>
  <c r="K80"/>
  <c r="H80" s="1"/>
  <c r="G81"/>
  <c r="F80"/>
  <c r="C80"/>
  <c r="F94" i="2"/>
  <c r="F93"/>
  <c r="F92"/>
  <c r="F91"/>
  <c r="M80" i="3" l="1"/>
  <c r="C81"/>
  <c r="M81"/>
  <c r="K74" l="1"/>
  <c r="H74"/>
  <c r="F74"/>
  <c r="K73"/>
  <c r="H73" s="1"/>
  <c r="G74"/>
  <c r="F73"/>
  <c r="F85" i="2"/>
  <c r="F84"/>
  <c r="F83"/>
  <c r="F82"/>
  <c r="C74" i="3" l="1"/>
  <c r="M74" s="1"/>
  <c r="C73"/>
  <c r="M73" s="1"/>
  <c r="K67" l="1"/>
  <c r="H67"/>
  <c r="F67"/>
  <c r="C67" s="1"/>
  <c r="K66"/>
  <c r="H66" s="1"/>
  <c r="M66" s="1"/>
  <c r="G67"/>
  <c r="F66"/>
  <c r="C66"/>
  <c r="F76" i="2"/>
  <c r="F75"/>
  <c r="F74"/>
  <c r="F73"/>
  <c r="M67" i="3" l="1"/>
  <c r="K60" l="1"/>
  <c r="H60" s="1"/>
  <c r="G60"/>
  <c r="F60"/>
  <c r="C60"/>
  <c r="K59"/>
  <c r="H59"/>
  <c r="F59"/>
  <c r="C59" s="1"/>
  <c r="F67" i="2"/>
  <c r="F66"/>
  <c r="F65"/>
  <c r="F64"/>
  <c r="K53" i="3"/>
  <c r="H53"/>
  <c r="F53"/>
  <c r="C53" s="1"/>
  <c r="K52"/>
  <c r="H52" s="1"/>
  <c r="M52" s="1"/>
  <c r="G53"/>
  <c r="F52"/>
  <c r="C52"/>
  <c r="F58" i="2"/>
  <c r="F57"/>
  <c r="F56"/>
  <c r="F55"/>
  <c r="M60" i="3" l="1"/>
  <c r="M59"/>
  <c r="M53"/>
  <c r="K46" l="1"/>
  <c r="H46"/>
  <c r="G46"/>
  <c r="F46"/>
  <c r="C46" s="1"/>
  <c r="K45"/>
  <c r="H45"/>
  <c r="M45" s="1"/>
  <c r="F45"/>
  <c r="C45"/>
  <c r="F49" i="2"/>
  <c r="F48"/>
  <c r="F47"/>
  <c r="F46"/>
  <c r="M46" i="3" l="1"/>
  <c r="K39" l="1"/>
  <c r="H39" s="1"/>
  <c r="F39"/>
  <c r="I38"/>
  <c r="K38" s="1"/>
  <c r="H38" s="1"/>
  <c r="G39"/>
  <c r="C39" s="1"/>
  <c r="D38"/>
  <c r="F38" s="1"/>
  <c r="C38" s="1"/>
  <c r="F40" i="2"/>
  <c r="F39"/>
  <c r="F38"/>
  <c r="F37"/>
  <c r="M39" i="3" l="1"/>
  <c r="M38"/>
  <c r="K32" l="1"/>
  <c r="H32"/>
  <c r="F32"/>
  <c r="C32" s="1"/>
  <c r="K31"/>
  <c r="H31" s="1"/>
  <c r="M31" s="1"/>
  <c r="G32"/>
  <c r="F31"/>
  <c r="C31"/>
  <c r="L25"/>
  <c r="K25"/>
  <c r="F25"/>
  <c r="L24"/>
  <c r="K24"/>
  <c r="H24"/>
  <c r="G24"/>
  <c r="G25" s="1"/>
  <c r="C25" s="1"/>
  <c r="F24"/>
  <c r="F31" i="2"/>
  <c r="F30"/>
  <c r="F29"/>
  <c r="F28"/>
  <c r="F22"/>
  <c r="F21"/>
  <c r="F20"/>
  <c r="F19"/>
  <c r="C24" i="3" l="1"/>
  <c r="M24" s="1"/>
  <c r="H25"/>
  <c r="M25" s="1"/>
  <c r="M32"/>
  <c r="E395" i="1" l="1"/>
  <c r="D395"/>
  <c r="E396" l="1"/>
  <c r="D396"/>
  <c r="F395"/>
  <c r="E389"/>
  <c r="F389" s="1"/>
  <c r="D389"/>
  <c r="F388"/>
  <c r="E382"/>
  <c r="D382"/>
  <c r="F381"/>
  <c r="E375"/>
  <c r="F375" s="1"/>
  <c r="D375"/>
  <c r="F374"/>
  <c r="E368"/>
  <c r="D368"/>
  <c r="F367"/>
  <c r="E361"/>
  <c r="F361" s="1"/>
  <c r="D361"/>
  <c r="F360"/>
  <c r="E354"/>
  <c r="D354"/>
  <c r="F353"/>
  <c r="E347"/>
  <c r="D347"/>
  <c r="F346"/>
  <c r="E340"/>
  <c r="D340"/>
  <c r="F339"/>
  <c r="E333"/>
  <c r="F333" s="1"/>
  <c r="D333"/>
  <c r="F332"/>
  <c r="E326"/>
  <c r="D326"/>
  <c r="F325"/>
  <c r="E319"/>
  <c r="D319"/>
  <c r="F318"/>
  <c r="E312"/>
  <c r="D312"/>
  <c r="F311"/>
  <c r="E305"/>
  <c r="F305" s="1"/>
  <c r="D305"/>
  <c r="F304"/>
  <c r="E298"/>
  <c r="D298"/>
  <c r="F297"/>
  <c r="E291"/>
  <c r="F291" s="1"/>
  <c r="D291"/>
  <c r="F290"/>
  <c r="E284"/>
  <c r="D284"/>
  <c r="F283"/>
  <c r="E277"/>
  <c r="D277"/>
  <c r="F276"/>
  <c r="E270"/>
  <c r="D270"/>
  <c r="F270" s="1"/>
  <c r="F269"/>
  <c r="E263"/>
  <c r="D263"/>
  <c r="F262"/>
  <c r="E256"/>
  <c r="D256"/>
  <c r="F255"/>
  <c r="E249"/>
  <c r="F249" s="1"/>
  <c r="D249"/>
  <c r="F248"/>
  <c r="E242"/>
  <c r="D242"/>
  <c r="F241"/>
  <c r="E235"/>
  <c r="F235" s="1"/>
  <c r="D235"/>
  <c r="F234"/>
  <c r="E228"/>
  <c r="D228"/>
  <c r="F227"/>
  <c r="E221"/>
  <c r="D221"/>
  <c r="F220"/>
  <c r="E214"/>
  <c r="D214"/>
  <c r="F213"/>
  <c r="E207"/>
  <c r="D207"/>
  <c r="F206"/>
  <c r="E200"/>
  <c r="D200"/>
  <c r="F200" s="1"/>
  <c r="F199"/>
  <c r="E193"/>
  <c r="F193" s="1"/>
  <c r="D193"/>
  <c r="F192"/>
  <c r="E186"/>
  <c r="D186"/>
  <c r="F185"/>
  <c r="E179"/>
  <c r="F179" s="1"/>
  <c r="D179"/>
  <c r="F178"/>
  <c r="E172"/>
  <c r="D172"/>
  <c r="F171"/>
  <c r="E165"/>
  <c r="D165"/>
  <c r="F164"/>
  <c r="E158"/>
  <c r="D158"/>
  <c r="F157"/>
  <c r="E151"/>
  <c r="D151"/>
  <c r="F150"/>
  <c r="E144"/>
  <c r="D144"/>
  <c r="F143"/>
  <c r="E137"/>
  <c r="F137" s="1"/>
  <c r="D137"/>
  <c r="F136"/>
  <c r="E130"/>
  <c r="D130"/>
  <c r="F129"/>
  <c r="E123"/>
  <c r="F123" s="1"/>
  <c r="D123"/>
  <c r="F122"/>
  <c r="E116"/>
  <c r="D116"/>
  <c r="F115"/>
  <c r="E109"/>
  <c r="D109"/>
  <c r="F108"/>
  <c r="E102"/>
  <c r="D102"/>
  <c r="F101"/>
  <c r="E95"/>
  <c r="D95"/>
  <c r="F94"/>
  <c r="E88"/>
  <c r="D88"/>
  <c r="F87"/>
  <c r="E81"/>
  <c r="D81"/>
  <c r="F80"/>
  <c r="E74"/>
  <c r="D74"/>
  <c r="F73"/>
  <c r="E67"/>
  <c r="D67"/>
  <c r="F66"/>
  <c r="E60"/>
  <c r="F60" s="1"/>
  <c r="D60"/>
  <c r="F59"/>
  <c r="E53"/>
  <c r="D53"/>
  <c r="F52"/>
  <c r="E46"/>
  <c r="F46" s="1"/>
  <c r="D46"/>
  <c r="F45"/>
  <c r="E39"/>
  <c r="D39"/>
  <c r="F38"/>
  <c r="E32"/>
  <c r="D32"/>
  <c r="F31"/>
  <c r="E25"/>
  <c r="D25"/>
  <c r="F24"/>
  <c r="E18"/>
  <c r="D18"/>
  <c r="F17"/>
  <c r="F130" l="1"/>
  <c r="F109"/>
  <c r="F74"/>
  <c r="F67"/>
  <c r="F347"/>
  <c r="F319"/>
  <c r="F277"/>
  <c r="F207"/>
  <c r="F165"/>
  <c r="F151"/>
  <c r="F102"/>
  <c r="F88"/>
  <c r="F25"/>
  <c r="F116"/>
  <c r="F144"/>
  <c r="F158"/>
  <c r="F172"/>
  <c r="F186"/>
  <c r="F214"/>
  <c r="F221"/>
  <c r="F228"/>
  <c r="F242"/>
  <c r="F256"/>
  <c r="F263"/>
  <c r="F284"/>
  <c r="F298"/>
  <c r="F312"/>
  <c r="F326"/>
  <c r="F340"/>
  <c r="F354"/>
  <c r="F368"/>
  <c r="F382"/>
  <c r="F396"/>
  <c r="F39"/>
  <c r="F53"/>
  <c r="F81"/>
  <c r="F95"/>
  <c r="F32"/>
  <c r="F18"/>
  <c r="L10" i="3" l="1"/>
  <c r="G10"/>
  <c r="G11" s="1"/>
  <c r="K11"/>
  <c r="F11"/>
  <c r="E11" i="1" l="1"/>
  <c r="L11" i="3" s="1"/>
  <c r="D11" i="1"/>
  <c r="F11" l="1"/>
  <c r="H11" i="3"/>
  <c r="C11"/>
  <c r="K10"/>
  <c r="H10" s="1"/>
  <c r="F10"/>
  <c r="C10" s="1"/>
  <c r="F13" i="2"/>
  <c r="F12"/>
  <c r="F11"/>
  <c r="F10"/>
  <c r="F10" i="1"/>
  <c r="M10" i="3" l="1"/>
  <c r="M11"/>
</calcChain>
</file>

<file path=xl/sharedStrings.xml><?xml version="1.0" encoding="utf-8"?>
<sst xmlns="http://schemas.openxmlformats.org/spreadsheetml/2006/main" count="3047" uniqueCount="169">
  <si>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</si>
  <si>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</si>
  <si>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</si>
  <si>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</si>
  <si>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</si>
  <si>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</si>
  <si>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</si>
  <si>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</si>
  <si>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</si>
  <si>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</si>
  <si>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</si>
  <si>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</si>
  <si>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</si>
  <si>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</si>
  <si>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</si>
  <si>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</si>
  <si>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</si>
  <si>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</si>
  <si>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</si>
  <si>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</si>
  <si>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</si>
  <si>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</si>
  <si>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</si>
  <si>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</si>
  <si>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</si>
  <si>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</si>
  <si>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</si>
  <si>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</si>
  <si>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</si>
  <si>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</si>
  <si>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</si>
  <si>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</si>
  <si>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</si>
  <si>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</si>
  <si>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</si>
  <si>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</si>
  <si>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</si>
  <si>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Заведующий</t>
  </si>
  <si>
    <t>исполнитель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</si>
  <si>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</si>
  <si>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</si>
  <si>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</si>
  <si>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</si>
  <si>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</si>
  <si>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</si>
  <si>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</si>
  <si>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</si>
  <si>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</si>
  <si>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</si>
  <si>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>Отчетный период:  5 месяцев 2021 года</t>
  </si>
  <si>
    <t>Отчетный период: 5 месяцев  2021 года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</si>
  <si>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</si>
  <si>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</si>
  <si>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Итого плановые ассигнования на 2021 год с учетом изменений на конец отчетного периода, руб. </t>
  </si>
  <si>
    <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</si>
  <si>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</si>
  <si>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801011О.99.0.БВ24АГ62000,            801011О.99.0.БВ24АВ42000,     801011О.99.0.БВ24ДН82000,     801011О.99.0.БВ24ДП04000,       801011О.99.0.БВ24ДН84000                                  реализация основных общеобразовательных программ дошкольного образования</t>
  </si>
  <si>
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</si>
  <si>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</si>
  <si>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муниципальное автономное дошкольное образовательное учреждение "Детский сад № 1"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</si>
  <si>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</si>
  <si>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3"</t>
  </si>
  <si>
    <t>муниципальное автономное дошкольное образовательное учреждение "Детский сад № 4"</t>
  </si>
  <si>
    <t>муниципальное бюджетное дошкольное образовательное учреждение "Детский сад № 5"</t>
  </si>
  <si>
    <t>муниципальное автономное дошкольное образовательное учреждение "Детский сад № 7"</t>
  </si>
  <si>
    <t>муниципальное бюджетное дошкольное образовательное учреждение "Детский сад № 10"</t>
  </si>
  <si>
    <t>муниципальное бюджетное дошкольное образовательное учреждение "Детский сад № 12"</t>
  </si>
  <si>
    <t>муниципальное бюджетное дошкольное образовательное учреждение "Детский сад № 13/38"</t>
  </si>
  <si>
    <t>муниципальное бюджетное дошкольное образовательное учреждение "Детский сад № 15"</t>
  </si>
  <si>
    <t>муниципальное бюджетное дошкольное образовательное учреждение "Детский сад № 17"</t>
  </si>
  <si>
    <t>муниципальное бюджетное дошкольное образовательное учреждение "Детский сад № 24"</t>
  </si>
  <si>
    <t>муниципальное бюджетное дошкольное образовательное учреждение "Детский сад № 25"</t>
  </si>
  <si>
    <t>муниципальное бюджетное дошкольное образовательное учреждение "Детский сад № 29"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</si>
  <si>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</si>
  <si>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"Детский сад № 32"</t>
  </si>
  <si>
    <t>муниципальное бюджетное дошкольное образовательное учреждение "Детский сад № 36"</t>
  </si>
  <si>
    <t>муниципальное бюджетное дошкольное образовательное учреждение "Детский сад № 37"</t>
  </si>
  <si>
    <t>муниципальное бюджетное дошкольное образовательное учреждение "Детский сад № 39"</t>
  </si>
  <si>
    <t>муниципальное бюджетное дошкольное образовательное учреждение "Детский сад № 41"</t>
  </si>
  <si>
    <t>муниципальное бюджетное дошкольное образовательное учреждение "Детский сад № 43"</t>
  </si>
  <si>
    <t>муниципальное бюджетное дошкольное образовательное учреждение "Центр развития ребенка - детский сад "Ромашка"</t>
  </si>
  <si>
    <t>муниципальное бюджетное дошкольное образовательное учреждение "Детский сад № 46"</t>
  </si>
  <si>
    <t>муниципальное бюджетное дошкольное образовательное учреждение "Детский сад № 48"</t>
  </si>
  <si>
    <t>муниципальное бюджетное дошкольное образовательное учреждение "Детский сад № 51"</t>
  </si>
  <si>
    <t>муниципальное бюджетное дошкольное образовательное учреждение "Детский сад № 52"</t>
  </si>
  <si>
    <t>муниципальное бюджетное дошкольное образовательное учреждение "Детский сад № 55"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</si>
  <si>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</si>
  <si>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63"</t>
  </si>
  <si>
    <t>муниципальное бюджетное дошкольное образовательное учреждение "Детский сад № 64"</t>
  </si>
  <si>
    <t>муниципальное бюджетное дошкольное образовательное учреждение "Детский сад № 67"</t>
  </si>
  <si>
    <t>муниципальное автономное дошкольное образовательное учреждение "Центр развития ребенка - детский сад "Улыбка"</t>
  </si>
  <si>
    <t>муниципальное автономное дошкольное образовательное учреждение "Детский сад № 68"</t>
  </si>
  <si>
    <t>муниципальное бюджетное дошкольное образовательное учреждение "Детский сад № 71"</t>
  </si>
  <si>
    <t>муниципальное бюджетное дошкольное образовательное учреждение "Детский сад № 73"</t>
  </si>
  <si>
    <t>муниципальное бюджетное дошкольное образовательное учреждение "Детский сад № 76"</t>
  </si>
  <si>
    <t>муниципальное бюджетное дошкольное образовательное учреждение "Детский сад № 78"</t>
  </si>
  <si>
    <t>муниципальное бюджетное дошкольное образовательное учреждение "Детский сад № 80"</t>
  </si>
  <si>
    <t>муниципальное бюджетное дошкольное образовательное учреждение "Детский сад № 83"</t>
  </si>
  <si>
    <t>муниципальное бюджетное дошкольное образовательное учреждение "Детский сад № 84"</t>
  </si>
  <si>
    <t>муниципальное бюджетное дошкольное образовательное учреждение "Детский сад "Здоровый ребенок"</t>
  </si>
  <si>
    <t>муниципальное бюджетное дошкольное образовательное учреждение "Детский сад № 91"</t>
  </si>
  <si>
    <t>муниципальное бюджетное дошкольное образовательное учреждение "Детский сад № 92"</t>
  </si>
  <si>
    <t>муниципальное бюджетное дошкольное образовательное учреждение "Детский сад № 93"</t>
  </si>
  <si>
    <t>муниципальное бюджетное дошкольное образовательное учреждение "Детский сад № 94"</t>
  </si>
  <si>
    <t>муниципальное бюджетное дошкольное образовательное учреждение "Детский сад № 95"</t>
  </si>
  <si>
    <t>муниципальное бюджетное дошкольное образовательное учреждение "Детский сад № 97"</t>
  </si>
  <si>
    <t>муниципальное бюджетное дошкольное образовательное учреждение "Детский сад № 99"</t>
  </si>
  <si>
    <t>муниципальное бюджетное дошкольное образовательное учреждение "Детский сад № 100"</t>
  </si>
  <si>
    <t>муниципальное бюджетное дошкольное образовательное учреждение "Детский сад № 101"</t>
  </si>
  <si>
    <t>муниципальное бюджетное дошкольное образовательное учреждение "Детский сад № 102"</t>
  </si>
  <si>
    <t>свод</t>
  </si>
  <si>
    <t>МБДОУ д/с № 3</t>
  </si>
  <si>
    <t>МБДОУ д/с № 2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</si>
  <si>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</si>
  <si>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</si>
  <si>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</si>
  <si>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</si>
  <si>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МАДОУ д/с № 4</t>
  </si>
  <si>
    <t>МБДОУ "Детский сад № 5"</t>
  </si>
  <si>
    <t>МАДОУ д/с № 7</t>
  </si>
  <si>
    <r>
      <rPr>
        <sz val="14"/>
        <color rgb="FF000000"/>
        <rFont val="Times New Roman"/>
        <family val="1"/>
        <charset val="204"/>
      </rPr>
      <t xml:space="preserve">Плановые ассигнования на 2021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</si>
  <si>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2021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</si>
  <si>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</si>
  <si>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</si>
  <si>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МБДОУ д/с №13/38</t>
  </si>
  <si>
    <t>МБДОУ д/с №15</t>
  </si>
  <si>
    <t>МБДОУ  д/с № 15</t>
  </si>
  <si>
    <t>МБДОУ д/с № 17</t>
  </si>
  <si>
    <t>муниципальное бюджетное дошкольное образовательное учреждение "Детский сад № 20 "Красная Шапочка "</t>
  </si>
  <si>
    <t>МБДОУ д/с № 25</t>
  </si>
  <si>
    <t xml:space="preserve">   МБДОУ д/ с № 29 "Маячок"</t>
  </si>
  <si>
    <t>МБДОУ д/с № 29 "Маячок"</t>
  </si>
  <si>
    <t>муниципальное бюджетное дошкольное образовательное учреждение «Детский сад № 36»</t>
  </si>
  <si>
    <t>МБДОУ д/с № 36</t>
  </si>
  <si>
    <t>МБДОУ д/с № 37</t>
  </si>
  <si>
    <t>МБДОУ д/с № 41</t>
  </si>
  <si>
    <t>МБДОУ д/с №43</t>
  </si>
  <si>
    <t>МБДОУ д/с № 43</t>
  </si>
  <si>
    <t>муниципальное бюджетное дошкольное образовательное учреждение "Детский сад № 44 "Тополек"</t>
  </si>
  <si>
    <t>Муниципальное бюджетное дошкольное образовательное учреждените "Детский сад № 44 "Тополек"</t>
  </si>
  <si>
    <t>МБДОУ ЦРР "Ромашка"</t>
  </si>
  <si>
    <t>МБДОУ д/с № 48</t>
  </si>
  <si>
    <t>МБДОУ д/с № 51</t>
  </si>
  <si>
    <t>МБДОУ д/с №52</t>
  </si>
  <si>
    <t>МБДОУ д/с № 55</t>
  </si>
  <si>
    <t>МДОУ № 62 "Журавушка"</t>
  </si>
  <si>
    <t>муниципальное бюджетное дошкольное образовательное учреждение "Детский сад № 62 "Журавушка"</t>
  </si>
  <si>
    <t>муниципальне бюджетное дошкольное образовательное учреждение "Детский сад № 63"</t>
  </si>
  <si>
    <t>МБДОУ д/с № 64</t>
  </si>
  <si>
    <t>муниципальное бюджетное дошкольное образовательное учреждение "Детский сад №65 "Буратино"</t>
  </si>
  <si>
    <t>муниципальное бюджетное дошкольное образовательное учреждение "Детский сад № 65 "Буратино"</t>
  </si>
  <si>
    <t>МАДОУ ЦРР "Улыбка"</t>
  </si>
  <si>
    <t>МБДОУ д/с № 67</t>
  </si>
  <si>
    <t>МБДОУ д/с № 71</t>
  </si>
  <si>
    <t>МБДОУ д/с № 76</t>
  </si>
  <si>
    <t>МБДОУ д/с № 78</t>
  </si>
  <si>
    <t>Наименование муниципального учреждения     МБДОУ д/с №80</t>
  </si>
  <si>
    <t>МБДОУ д/с № 83</t>
  </si>
  <si>
    <t>Муниципальное бюджетное дошкольное образовательное учреждение "Детский сад № 84"</t>
  </si>
  <si>
    <t>МБДОУ д/с "Здоровый ребенок"</t>
  </si>
  <si>
    <t>МБДОУ д/с № 92</t>
  </si>
  <si>
    <t>МБДОУ д/с №93</t>
  </si>
  <si>
    <t>Наименование муниципального учреждения   МБДОУ д/ с № 94</t>
  </si>
  <si>
    <t>МБДОУ ДС № 95</t>
  </si>
  <si>
    <t>МБДОУ д/с № 97</t>
  </si>
  <si>
    <t>МБДОУ д/с № 99</t>
  </si>
  <si>
    <t>МБДОУ д/с № 100</t>
  </si>
  <si>
    <t>Муниципальное бюджетное дошкольное образовательное учреждение "Детский сад № 101"</t>
  </si>
  <si>
    <t>Наименование муниципального учреждения МБДОУ д/с № 102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</si>
</sst>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Arial"/>
      <family val="2"/>
    </font>
    <font>
      <sz val="10"/>
      <name val="Arial"/>
    </font>
    <font>
      <i/>
      <sz val="11"/>
      <color rgb="FF7F7F7F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4" fillId="0" borderId="4" xfId="1" applyFont="1" applyFill="1" applyBorder="1" applyAlignment="1">
      <alignment vertical="top" wrapText="1"/>
    </xf>
    <xf numFmtId="49" fontId="3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49" fontId="3" fillId="0" borderId="0" xfId="1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vertical="top" wrapText="1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horizontal="center" vertical="top"/>
    </xf>
    <xf numFmtId="4" fontId="12" fillId="0" borderId="8" xfId="2" applyNumberFormat="1" applyFont="1" applyFill="1" applyBorder="1" applyAlignment="1">
      <alignment horizontal="right" vertical="top"/>
    </xf>
    <xf numFmtId="0" fontId="4" fillId="0" borderId="9" xfId="1" applyFont="1" applyFill="1" applyBorder="1" applyAlignment="1">
      <alignment vertical="top" wrapText="1"/>
    </xf>
    <xf numFmtId="2" fontId="3" fillId="0" borderId="9" xfId="1" applyNumberFormat="1" applyFont="1" applyFill="1" applyBorder="1" applyAlignment="1">
      <alignment vertical="top" wrapText="1"/>
    </xf>
    <xf numFmtId="3" fontId="1" fillId="0" borderId="9" xfId="0" applyNumberFormat="1" applyFont="1" applyFill="1" applyBorder="1" applyAlignment="1">
      <alignment horizontal="center" vertical="top"/>
    </xf>
    <xf numFmtId="0" fontId="3" fillId="0" borderId="9" xfId="1" applyNumberFormat="1" applyFont="1" applyFill="1" applyBorder="1" applyAlignment="1">
      <alignment vertical="top" wrapText="1"/>
    </xf>
    <xf numFmtId="0" fontId="3" fillId="0" borderId="12" xfId="1" applyNumberFormat="1" applyFont="1" applyFill="1" applyBorder="1" applyAlignment="1">
      <alignment vertical="top" wrapText="1"/>
    </xf>
    <xf numFmtId="3" fontId="1" fillId="0" borderId="12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2" fontId="1" fillId="0" borderId="12" xfId="0" applyNumberFormat="1" applyFont="1" applyFill="1" applyBorder="1" applyAlignment="1">
      <alignment horizontal="center" vertical="top"/>
    </xf>
    <xf numFmtId="4" fontId="1" fillId="0" borderId="12" xfId="0" applyNumberFormat="1" applyFont="1" applyFill="1" applyBorder="1" applyAlignment="1">
      <alignment horizontal="center" vertical="top"/>
    </xf>
    <xf numFmtId="165" fontId="1" fillId="0" borderId="13" xfId="0" applyNumberFormat="1" applyFont="1" applyFill="1" applyBorder="1" applyAlignment="1">
      <alignment horizontal="center" vertical="top"/>
    </xf>
    <xf numFmtId="0" fontId="0" fillId="0" borderId="0" xfId="0" applyFill="1"/>
    <xf numFmtId="3" fontId="15" fillId="0" borderId="4" xfId="0" applyNumberFormat="1" applyFont="1" applyFill="1" applyBorder="1" applyAlignment="1">
      <alignment horizontal="center" vertical="top"/>
    </xf>
    <xf numFmtId="3" fontId="14" fillId="0" borderId="4" xfId="0" applyNumberFormat="1" applyFont="1" applyFill="1" applyBorder="1" applyAlignment="1">
      <alignment horizontal="center" vertical="top"/>
    </xf>
    <xf numFmtId="1" fontId="1" fillId="0" borderId="9" xfId="0" applyNumberFormat="1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14" xfId="1" applyNumberFormat="1" applyFont="1" applyFill="1" applyBorder="1" applyAlignment="1">
      <alignment horizontal="left" vertical="top" wrapText="1"/>
    </xf>
    <xf numFmtId="0" fontId="4" fillId="0" borderId="6" xfId="1" applyNumberFormat="1" applyFont="1" applyFill="1" applyBorder="1" applyAlignment="1">
      <alignment horizontal="left" vertical="top" wrapText="1"/>
    </xf>
    <xf numFmtId="2" fontId="4" fillId="0" borderId="14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left" vertical="top" wrapText="1"/>
    </xf>
    <xf numFmtId="2" fontId="4" fillId="0" borderId="5" xfId="1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horizontal="left" vertical="top" wrapText="1"/>
    </xf>
    <xf numFmtId="1" fontId="9" fillId="0" borderId="4" xfId="0" applyNumberFormat="1" applyFont="1" applyFill="1" applyBorder="1" applyAlignment="1">
      <alignment horizontal="center" vertical="top"/>
    </xf>
    <xf numFmtId="164" fontId="9" fillId="0" borderId="4" xfId="0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4" fillId="0" borderId="4" xfId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top"/>
    </xf>
    <xf numFmtId="2" fontId="4" fillId="0" borderId="9" xfId="3" applyNumberFormat="1" applyFont="1" applyFill="1" applyBorder="1" applyAlignment="1">
      <alignment horizontal="left" vertical="top" wrapText="1"/>
    </xf>
    <xf numFmtId="0" fontId="4" fillId="0" borderId="9" xfId="3" applyFont="1" applyFill="1" applyBorder="1" applyAlignment="1">
      <alignment vertical="top" wrapText="1"/>
    </xf>
    <xf numFmtId="1" fontId="9" fillId="0" borderId="9" xfId="0" applyNumberFormat="1" applyFont="1" applyFill="1" applyBorder="1" applyAlignment="1">
      <alignment horizontal="center" vertical="top"/>
    </xf>
    <xf numFmtId="164" fontId="9" fillId="0" borderId="9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4" fillId="0" borderId="9" xfId="3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2" fontId="4" fillId="0" borderId="4" xfId="3" applyNumberFormat="1" applyFont="1" applyFill="1" applyBorder="1" applyAlignment="1">
      <alignment horizontal="left" vertical="top" wrapText="1"/>
    </xf>
    <xf numFmtId="0" fontId="4" fillId="0" borderId="4" xfId="3" applyFont="1" applyFill="1" applyBorder="1" applyAlignment="1">
      <alignment vertical="top" wrapText="1"/>
    </xf>
    <xf numFmtId="0" fontId="4" fillId="0" borderId="4" xfId="3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vertical="top"/>
    </xf>
    <xf numFmtId="1" fontId="14" fillId="0" borderId="4" xfId="0" applyNumberFormat="1" applyFont="1" applyFill="1" applyBorder="1" applyAlignment="1">
      <alignment horizontal="center" vertical="top"/>
    </xf>
    <xf numFmtId="164" fontId="14" fillId="0" borderId="4" xfId="0" applyNumberFormat="1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top"/>
    </xf>
    <xf numFmtId="0" fontId="14" fillId="0" borderId="1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/>
    <xf numFmtId="2" fontId="9" fillId="0" borderId="4" xfId="0" applyNumberFormat="1" applyFont="1" applyFill="1" applyBorder="1" applyAlignment="1">
      <alignment horizontal="center" vertical="top"/>
    </xf>
    <xf numFmtId="4" fontId="9" fillId="0" borderId="4" xfId="0" applyNumberFormat="1" applyFont="1" applyFill="1" applyBorder="1" applyAlignment="1">
      <alignment horizontal="center" vertical="top"/>
    </xf>
    <xf numFmtId="3" fontId="9" fillId="0" borderId="4" xfId="0" applyNumberFormat="1" applyFont="1" applyFill="1" applyBorder="1" applyAlignment="1">
      <alignment horizontal="center" vertical="top"/>
    </xf>
    <xf numFmtId="165" fontId="9" fillId="0" borderId="4" xfId="0" applyNumberFormat="1" applyFont="1" applyFill="1" applyBorder="1" applyAlignment="1">
      <alignment horizontal="center" vertical="top"/>
    </xf>
    <xf numFmtId="0" fontId="3" fillId="0" borderId="4" xfId="1" applyFont="1" applyFill="1" applyBorder="1" applyAlignment="1">
      <alignment vertical="top" wrapText="1"/>
    </xf>
    <xf numFmtId="2" fontId="3" fillId="0" borderId="9" xfId="3" applyNumberFormat="1" applyFont="1" applyFill="1" applyBorder="1" applyAlignment="1">
      <alignment vertical="top" wrapText="1"/>
    </xf>
    <xf numFmtId="2" fontId="9" fillId="0" borderId="9" xfId="0" applyNumberFormat="1" applyFont="1" applyFill="1" applyBorder="1" applyAlignment="1">
      <alignment horizontal="center" vertical="top"/>
    </xf>
    <xf numFmtId="4" fontId="9" fillId="0" borderId="9" xfId="0" applyNumberFormat="1" applyFont="1" applyFill="1" applyBorder="1" applyAlignment="1">
      <alignment horizontal="center" vertical="top"/>
    </xf>
    <xf numFmtId="3" fontId="9" fillId="0" borderId="9" xfId="0" applyNumberFormat="1" applyFont="1" applyFill="1" applyBorder="1" applyAlignment="1">
      <alignment horizontal="center" vertical="top"/>
    </xf>
    <xf numFmtId="165" fontId="9" fillId="0" borderId="9" xfId="0" applyNumberFormat="1" applyFont="1" applyFill="1" applyBorder="1" applyAlignment="1">
      <alignment horizontal="center" vertical="top"/>
    </xf>
    <xf numFmtId="0" fontId="3" fillId="0" borderId="9" xfId="3" applyFont="1" applyFill="1" applyBorder="1" applyAlignment="1">
      <alignment vertical="top" wrapText="1"/>
    </xf>
    <xf numFmtId="2" fontId="1" fillId="0" borderId="9" xfId="0" applyNumberFormat="1" applyFont="1" applyFill="1" applyBorder="1" applyAlignment="1">
      <alignment horizontal="center" vertical="top"/>
    </xf>
    <xf numFmtId="4" fontId="1" fillId="0" borderId="9" xfId="0" applyNumberFormat="1" applyFont="1" applyFill="1" applyBorder="1" applyAlignment="1">
      <alignment horizontal="center" vertical="top"/>
    </xf>
    <xf numFmtId="165" fontId="1" fillId="0" borderId="9" xfId="0" applyNumberFormat="1" applyFont="1" applyFill="1" applyBorder="1" applyAlignment="1">
      <alignment horizontal="center" vertical="top"/>
    </xf>
    <xf numFmtId="2" fontId="3" fillId="0" borderId="4" xfId="3" applyNumberFormat="1" applyFont="1" applyFill="1" applyBorder="1" applyAlignment="1">
      <alignment vertical="top" wrapText="1"/>
    </xf>
    <xf numFmtId="0" fontId="3" fillId="0" borderId="4" xfId="3" applyFont="1" applyFill="1" applyBorder="1" applyAlignment="1">
      <alignment vertical="top" wrapText="1"/>
    </xf>
    <xf numFmtId="2" fontId="15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165" fontId="15" fillId="0" borderId="4" xfId="0" applyNumberFormat="1" applyFont="1" applyFill="1" applyBorder="1" applyAlignment="1">
      <alignment horizontal="center" vertical="top"/>
    </xf>
    <xf numFmtId="2" fontId="14" fillId="0" borderId="4" xfId="0" applyNumberFormat="1" applyFont="1" applyFill="1" applyBorder="1" applyAlignment="1">
      <alignment horizontal="center" vertical="top"/>
    </xf>
    <xf numFmtId="4" fontId="14" fillId="0" borderId="4" xfId="0" applyNumberFormat="1" applyFont="1" applyFill="1" applyBorder="1" applyAlignment="1">
      <alignment horizontal="center" vertical="top"/>
    </xf>
    <xf numFmtId="165" fontId="14" fillId="0" borderId="4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1"/>
    <cellStyle name="Обычный_форма 4 сады" xfId="2"/>
    <cellStyle name="Пояснение" xfId="3" builtin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2;&#1076;&#1099;/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2 сады"/>
      <sheetName val="форма 3 сады"/>
      <sheetName val="форма 4 сады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396"/>
  <sheetViews>
    <sheetView view="pageBreakPreview" topLeftCell="A58" zoomScale="90" zoomScaleSheetLayoutView="90" workbookViewId="0">
      <selection sqref="A1:F1048576"/>
    </sheetView>
  </sheetViews>
  <sheetFormatPr defaultRowHeight="15"/>
  <cols>
    <col min="1" max="1" width="7.7109375" style="31" customWidth="1"/>
    <col min="2" max="2" width="58.140625" style="31" customWidth="1"/>
    <col min="3" max="3" width="16.5703125" style="31" customWidth="1"/>
    <col min="4" max="4" width="19" style="31" customWidth="1"/>
    <col min="5" max="6" width="18.5703125" style="31" customWidth="1"/>
  </cols>
  <sheetData>
    <row r="1" spans="1:6" ht="18.75">
      <c r="A1" s="49"/>
      <c r="B1" s="49"/>
      <c r="C1" s="49"/>
      <c r="D1" s="49"/>
      <c r="E1" s="49"/>
      <c r="F1" s="49" t="s">
        <v>0</v>
      </c>
    </row>
    <row r="2" spans="1:6" ht="18.75">
      <c r="A2" s="50" t="s">
        <v>1</v>
      </c>
      <c r="B2" s="50"/>
      <c r="C2" s="50"/>
      <c r="D2" s="50"/>
      <c r="E2" s="50"/>
      <c r="F2" s="50"/>
    </row>
    <row r="3" spans="1:6" ht="18.75">
      <c r="A3" s="50" t="s">
        <v>2</v>
      </c>
      <c r="B3" s="50"/>
      <c r="C3" s="50"/>
      <c r="D3" s="50"/>
      <c r="E3" s="50"/>
      <c r="F3" s="50"/>
    </row>
    <row r="4" spans="1:6" ht="18.75">
      <c r="A4" s="50" t="s">
        <v>3</v>
      </c>
      <c r="B4" s="50"/>
      <c r="C4" s="50"/>
      <c r="D4" s="50"/>
      <c r="E4" s="50"/>
      <c r="F4" s="50"/>
    </row>
    <row r="5" spans="1:6" ht="18.75">
      <c r="A5" s="49"/>
      <c r="B5" s="49"/>
      <c r="C5" s="49"/>
      <c r="D5" s="49"/>
      <c r="E5" s="49"/>
      <c r="F5" s="49"/>
    </row>
    <row r="6" spans="1:6" ht="18.75">
      <c r="A6" s="51" t="s">
        <v>59</v>
      </c>
      <c r="B6" s="52"/>
      <c r="C6" s="52"/>
      <c r="D6" s="52"/>
      <c r="E6" s="52"/>
      <c r="F6" s="53"/>
    </row>
    <row r="7" spans="1:6" ht="18.75">
      <c r="A7" s="54" t="s">
        <v>49</v>
      </c>
      <c r="B7" s="54"/>
      <c r="C7" s="54"/>
      <c r="D7" s="54"/>
      <c r="E7" s="54"/>
      <c r="F7" s="54"/>
    </row>
    <row r="8" spans="1:6" ht="157.5" customHeight="1">
      <c r="A8" s="55" t="s">
        <v>5</v>
      </c>
      <c r="B8" s="56" t="s">
        <v>6</v>
      </c>
      <c r="C8" s="56" t="s">
        <v>7</v>
      </c>
      <c r="D8" s="56" t="s">
        <v>8</v>
      </c>
      <c r="E8" s="56" t="s">
        <v>9</v>
      </c>
      <c r="F8" s="56" t="s">
        <v>10</v>
      </c>
    </row>
    <row r="9" spans="1:6" ht="18.7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 t="s">
        <v>11</v>
      </c>
    </row>
    <row r="10" spans="1:6" ht="138.75" customHeight="1">
      <c r="A10" s="58">
        <v>1</v>
      </c>
      <c r="B10" s="11" t="s">
        <v>54</v>
      </c>
      <c r="C10" s="58" t="s">
        <v>12</v>
      </c>
      <c r="D10" s="59">
        <v>256</v>
      </c>
      <c r="E10" s="59">
        <v>263</v>
      </c>
      <c r="F10" s="60">
        <f>E10/D10*100</f>
        <v>102.734375</v>
      </c>
    </row>
    <row r="11" spans="1:6" ht="180.75" customHeight="1">
      <c r="A11" s="58">
        <v>2</v>
      </c>
      <c r="B11" s="12" t="s">
        <v>55</v>
      </c>
      <c r="C11" s="58" t="s">
        <v>12</v>
      </c>
      <c r="D11" s="59">
        <f>D10</f>
        <v>256</v>
      </c>
      <c r="E11" s="59">
        <f>E10</f>
        <v>263</v>
      </c>
      <c r="F11" s="60">
        <f>E11/D11*100</f>
        <v>102.734375</v>
      </c>
    </row>
    <row r="13" spans="1:6" ht="18.75">
      <c r="A13" s="51" t="s">
        <v>60</v>
      </c>
      <c r="B13" s="52"/>
      <c r="C13" s="52"/>
      <c r="D13" s="52"/>
      <c r="E13" s="52"/>
      <c r="F13" s="53"/>
    </row>
    <row r="14" spans="1:6" ht="18.75">
      <c r="A14" s="54" t="s">
        <v>49</v>
      </c>
      <c r="B14" s="54"/>
      <c r="C14" s="54"/>
      <c r="D14" s="54"/>
      <c r="E14" s="54"/>
      <c r="F14" s="54"/>
    </row>
    <row r="15" spans="1:6" ht="157.5" customHeight="1">
      <c r="A15" s="55" t="s">
        <v>5</v>
      </c>
      <c r="B15" s="56" t="s">
        <v>6</v>
      </c>
      <c r="C15" s="56" t="s">
        <v>7</v>
      </c>
      <c r="D15" s="56" t="s">
        <v>8</v>
      </c>
      <c r="E15" s="56" t="s">
        <v>9</v>
      </c>
      <c r="F15" s="56" t="s">
        <v>10</v>
      </c>
    </row>
    <row r="16" spans="1:6" ht="18.75">
      <c r="A16" s="57">
        <v>1</v>
      </c>
      <c r="B16" s="57">
        <v>2</v>
      </c>
      <c r="C16" s="57">
        <v>3</v>
      </c>
      <c r="D16" s="57">
        <v>4</v>
      </c>
      <c r="E16" s="57">
        <v>5</v>
      </c>
      <c r="F16" s="57" t="s">
        <v>11</v>
      </c>
    </row>
    <row r="17" spans="1:6" ht="138.75" customHeight="1">
      <c r="A17" s="58">
        <v>1</v>
      </c>
      <c r="B17" s="11" t="s">
        <v>54</v>
      </c>
      <c r="C17" s="58" t="s">
        <v>12</v>
      </c>
      <c r="D17" s="59">
        <v>473</v>
      </c>
      <c r="E17" s="59">
        <v>459</v>
      </c>
      <c r="F17" s="60">
        <f>E17/D17*100</f>
        <v>97.040169133192393</v>
      </c>
    </row>
    <row r="18" spans="1:6" ht="180.75" customHeight="1">
      <c r="A18" s="58">
        <v>2</v>
      </c>
      <c r="B18" s="12" t="s">
        <v>55</v>
      </c>
      <c r="C18" s="58" t="s">
        <v>12</v>
      </c>
      <c r="D18" s="59">
        <f>D17</f>
        <v>473</v>
      </c>
      <c r="E18" s="59">
        <f>E17</f>
        <v>459</v>
      </c>
      <c r="F18" s="60">
        <f>E18/D18*100</f>
        <v>97.040169133192393</v>
      </c>
    </row>
    <row r="19" spans="1:6" ht="18.75">
      <c r="A19" s="49"/>
    </row>
    <row r="20" spans="1:6" ht="18.75">
      <c r="A20" s="51" t="s">
        <v>61</v>
      </c>
      <c r="B20" s="52"/>
      <c r="C20" s="52"/>
      <c r="D20" s="52"/>
      <c r="E20" s="52"/>
      <c r="F20" s="53"/>
    </row>
    <row r="21" spans="1:6" ht="18.75">
      <c r="A21" s="54" t="s">
        <v>49</v>
      </c>
      <c r="B21" s="54"/>
      <c r="C21" s="54"/>
      <c r="D21" s="54"/>
      <c r="E21" s="54"/>
      <c r="F21" s="54"/>
    </row>
    <row r="22" spans="1:6" ht="157.5" customHeight="1">
      <c r="A22" s="55" t="s">
        <v>5</v>
      </c>
      <c r="B22" s="56" t="s">
        <v>6</v>
      </c>
      <c r="C22" s="56" t="s">
        <v>7</v>
      </c>
      <c r="D22" s="56" t="s">
        <v>8</v>
      </c>
      <c r="E22" s="56" t="s">
        <v>9</v>
      </c>
      <c r="F22" s="56" t="s">
        <v>10</v>
      </c>
    </row>
    <row r="23" spans="1:6" ht="18.75">
      <c r="A23" s="57">
        <v>1</v>
      </c>
      <c r="B23" s="57">
        <v>2</v>
      </c>
      <c r="C23" s="57">
        <v>3</v>
      </c>
      <c r="D23" s="57">
        <v>4</v>
      </c>
      <c r="E23" s="57">
        <v>5</v>
      </c>
      <c r="F23" s="57" t="s">
        <v>11</v>
      </c>
    </row>
    <row r="24" spans="1:6" ht="138.75" customHeight="1">
      <c r="A24" s="58">
        <v>1</v>
      </c>
      <c r="B24" s="11" t="s">
        <v>54</v>
      </c>
      <c r="C24" s="58" t="s">
        <v>12</v>
      </c>
      <c r="D24" s="59">
        <v>285</v>
      </c>
      <c r="E24" s="59">
        <v>285</v>
      </c>
      <c r="F24" s="60">
        <f>E24/D24*100</f>
        <v>100</v>
      </c>
    </row>
    <row r="25" spans="1:6" ht="180.75" customHeight="1">
      <c r="A25" s="58">
        <v>2</v>
      </c>
      <c r="B25" s="12" t="s">
        <v>55</v>
      </c>
      <c r="C25" s="58" t="s">
        <v>12</v>
      </c>
      <c r="D25" s="59">
        <f>D24</f>
        <v>285</v>
      </c>
      <c r="E25" s="59">
        <f>E24</f>
        <v>285</v>
      </c>
      <c r="F25" s="60">
        <f>E25/D25*100</f>
        <v>100</v>
      </c>
    </row>
    <row r="27" spans="1:6" ht="18.75">
      <c r="A27" s="51" t="s">
        <v>62</v>
      </c>
      <c r="B27" s="52"/>
      <c r="C27" s="52"/>
      <c r="D27" s="52"/>
      <c r="E27" s="52"/>
      <c r="F27" s="53"/>
    </row>
    <row r="28" spans="1:6" ht="18.75">
      <c r="A28" s="54" t="s">
        <v>49</v>
      </c>
      <c r="B28" s="54"/>
      <c r="C28" s="54"/>
      <c r="D28" s="54"/>
      <c r="E28" s="54"/>
      <c r="F28" s="54"/>
    </row>
    <row r="29" spans="1:6" ht="157.5" customHeight="1">
      <c r="A29" s="55" t="s">
        <v>5</v>
      </c>
      <c r="B29" s="56" t="s">
        <v>6</v>
      </c>
      <c r="C29" s="56" t="s">
        <v>7</v>
      </c>
      <c r="D29" s="56" t="s">
        <v>8</v>
      </c>
      <c r="E29" s="56" t="s">
        <v>9</v>
      </c>
      <c r="F29" s="56" t="s">
        <v>10</v>
      </c>
    </row>
    <row r="30" spans="1:6" ht="18.75">
      <c r="A30" s="57">
        <v>1</v>
      </c>
      <c r="B30" s="57">
        <v>2</v>
      </c>
      <c r="C30" s="57">
        <v>3</v>
      </c>
      <c r="D30" s="57">
        <v>4</v>
      </c>
      <c r="E30" s="57">
        <v>5</v>
      </c>
      <c r="F30" s="57" t="s">
        <v>11</v>
      </c>
    </row>
    <row r="31" spans="1:6" ht="138.75" customHeight="1">
      <c r="A31" s="58">
        <v>1</v>
      </c>
      <c r="B31" s="11" t="s">
        <v>54</v>
      </c>
      <c r="C31" s="58" t="s">
        <v>12</v>
      </c>
      <c r="D31" s="59">
        <v>240</v>
      </c>
      <c r="E31" s="59">
        <v>241</v>
      </c>
      <c r="F31" s="60">
        <f>E31/D31*100</f>
        <v>100.41666666666667</v>
      </c>
    </row>
    <row r="32" spans="1:6" ht="180.75" customHeight="1">
      <c r="A32" s="58">
        <v>2</v>
      </c>
      <c r="B32" s="12" t="s">
        <v>55</v>
      </c>
      <c r="C32" s="58" t="s">
        <v>12</v>
      </c>
      <c r="D32" s="59">
        <f>D31</f>
        <v>240</v>
      </c>
      <c r="E32" s="59">
        <f>E31</f>
        <v>241</v>
      </c>
      <c r="F32" s="60">
        <f>E32/D32*100</f>
        <v>100.41666666666667</v>
      </c>
    </row>
    <row r="34" spans="1:6" ht="18.75">
      <c r="A34" s="51" t="s">
        <v>63</v>
      </c>
      <c r="B34" s="52"/>
      <c r="C34" s="52"/>
      <c r="D34" s="52"/>
      <c r="E34" s="52"/>
      <c r="F34" s="53"/>
    </row>
    <row r="35" spans="1:6" ht="18.75">
      <c r="A35" s="54" t="s">
        <v>49</v>
      </c>
      <c r="B35" s="54"/>
      <c r="C35" s="54"/>
      <c r="D35" s="54"/>
      <c r="E35" s="54"/>
      <c r="F35" s="54"/>
    </row>
    <row r="36" spans="1:6" ht="157.5" customHeight="1">
      <c r="A36" s="55" t="s">
        <v>5</v>
      </c>
      <c r="B36" s="56" t="s">
        <v>6</v>
      </c>
      <c r="C36" s="56" t="s">
        <v>7</v>
      </c>
      <c r="D36" s="56" t="s">
        <v>8</v>
      </c>
      <c r="E36" s="56" t="s">
        <v>9</v>
      </c>
      <c r="F36" s="56" t="s">
        <v>10</v>
      </c>
    </row>
    <row r="37" spans="1:6" ht="18.75">
      <c r="A37" s="57">
        <v>1</v>
      </c>
      <c r="B37" s="57">
        <v>2</v>
      </c>
      <c r="C37" s="57">
        <v>3</v>
      </c>
      <c r="D37" s="57">
        <v>4</v>
      </c>
      <c r="E37" s="57">
        <v>5</v>
      </c>
      <c r="F37" s="57" t="s">
        <v>11</v>
      </c>
    </row>
    <row r="38" spans="1:6" ht="138.75" customHeight="1">
      <c r="A38" s="58">
        <v>1</v>
      </c>
      <c r="B38" s="11" t="s">
        <v>54</v>
      </c>
      <c r="C38" s="58" t="s">
        <v>12</v>
      </c>
      <c r="D38" s="59">
        <v>140</v>
      </c>
      <c r="E38" s="59">
        <v>135</v>
      </c>
      <c r="F38" s="60">
        <f>E38/D38*100</f>
        <v>96.428571428571431</v>
      </c>
    </row>
    <row r="39" spans="1:6" ht="180.75" customHeight="1">
      <c r="A39" s="58">
        <v>2</v>
      </c>
      <c r="B39" s="12" t="s">
        <v>55</v>
      </c>
      <c r="C39" s="58" t="s">
        <v>12</v>
      </c>
      <c r="D39" s="59">
        <f>D38</f>
        <v>140</v>
      </c>
      <c r="E39" s="59">
        <f>E38</f>
        <v>135</v>
      </c>
      <c r="F39" s="60">
        <f>E39/D39*100</f>
        <v>96.428571428571431</v>
      </c>
    </row>
    <row r="41" spans="1:6" ht="18.75">
      <c r="A41" s="51" t="s">
        <v>64</v>
      </c>
      <c r="B41" s="52"/>
      <c r="C41" s="52"/>
      <c r="D41" s="52"/>
      <c r="E41" s="52"/>
      <c r="F41" s="53"/>
    </row>
    <row r="42" spans="1:6" ht="18.75">
      <c r="A42" s="54" t="s">
        <v>49</v>
      </c>
      <c r="B42" s="54"/>
      <c r="C42" s="54"/>
      <c r="D42" s="54"/>
      <c r="E42" s="54"/>
      <c r="F42" s="54"/>
    </row>
    <row r="43" spans="1:6" ht="157.5" customHeight="1">
      <c r="A43" s="55" t="s">
        <v>5</v>
      </c>
      <c r="B43" s="56" t="s">
        <v>6</v>
      </c>
      <c r="C43" s="56" t="s">
        <v>7</v>
      </c>
      <c r="D43" s="56" t="s">
        <v>8</v>
      </c>
      <c r="E43" s="56" t="s">
        <v>9</v>
      </c>
      <c r="F43" s="56" t="s">
        <v>10</v>
      </c>
    </row>
    <row r="44" spans="1:6" ht="18.75">
      <c r="A44" s="57">
        <v>1</v>
      </c>
      <c r="B44" s="57">
        <v>2</v>
      </c>
      <c r="C44" s="57">
        <v>3</v>
      </c>
      <c r="D44" s="57">
        <v>4</v>
      </c>
      <c r="E44" s="57">
        <v>5</v>
      </c>
      <c r="F44" s="57" t="s">
        <v>11</v>
      </c>
    </row>
    <row r="45" spans="1:6" ht="138.75" customHeight="1">
      <c r="A45" s="58">
        <v>1</v>
      </c>
      <c r="B45" s="11" t="s">
        <v>54</v>
      </c>
      <c r="C45" s="58" t="s">
        <v>12</v>
      </c>
      <c r="D45" s="59">
        <v>158</v>
      </c>
      <c r="E45" s="59">
        <v>162</v>
      </c>
      <c r="F45" s="60">
        <f>E45/D45*100</f>
        <v>102.53164556962024</v>
      </c>
    </row>
    <row r="46" spans="1:6" ht="180.75" customHeight="1">
      <c r="A46" s="58">
        <v>2</v>
      </c>
      <c r="B46" s="12" t="s">
        <v>55</v>
      </c>
      <c r="C46" s="58" t="s">
        <v>12</v>
      </c>
      <c r="D46" s="59">
        <f>D45</f>
        <v>158</v>
      </c>
      <c r="E46" s="59">
        <f>E45</f>
        <v>162</v>
      </c>
      <c r="F46" s="60">
        <f>E46/D46*100</f>
        <v>102.53164556962024</v>
      </c>
    </row>
    <row r="48" spans="1:6" ht="18.75">
      <c r="A48" s="51" t="s">
        <v>65</v>
      </c>
      <c r="B48" s="52"/>
      <c r="C48" s="52"/>
      <c r="D48" s="52"/>
      <c r="E48" s="52"/>
      <c r="F48" s="53"/>
    </row>
    <row r="49" spans="1:6" ht="18.75">
      <c r="A49" s="54" t="s">
        <v>49</v>
      </c>
      <c r="B49" s="54"/>
      <c r="C49" s="54"/>
      <c r="D49" s="54"/>
      <c r="E49" s="54"/>
      <c r="F49" s="54"/>
    </row>
    <row r="50" spans="1:6" ht="157.5" customHeight="1">
      <c r="A50" s="55" t="s">
        <v>5</v>
      </c>
      <c r="B50" s="56" t="s">
        <v>6</v>
      </c>
      <c r="C50" s="56" t="s">
        <v>7</v>
      </c>
      <c r="D50" s="56" t="s">
        <v>8</v>
      </c>
      <c r="E50" s="56" t="s">
        <v>9</v>
      </c>
      <c r="F50" s="56" t="s">
        <v>10</v>
      </c>
    </row>
    <row r="51" spans="1:6" ht="18.75">
      <c r="A51" s="57">
        <v>1</v>
      </c>
      <c r="B51" s="57">
        <v>2</v>
      </c>
      <c r="C51" s="57">
        <v>3</v>
      </c>
      <c r="D51" s="57">
        <v>4</v>
      </c>
      <c r="E51" s="57">
        <v>5</v>
      </c>
      <c r="F51" s="57" t="s">
        <v>11</v>
      </c>
    </row>
    <row r="52" spans="1:6" ht="138.75" customHeight="1">
      <c r="A52" s="58">
        <v>1</v>
      </c>
      <c r="B52" s="11" t="s">
        <v>54</v>
      </c>
      <c r="C52" s="58" t="s">
        <v>12</v>
      </c>
      <c r="D52" s="59">
        <v>159</v>
      </c>
      <c r="E52" s="59">
        <v>157</v>
      </c>
      <c r="F52" s="60">
        <f>E52/D52*100</f>
        <v>98.742138364779876</v>
      </c>
    </row>
    <row r="53" spans="1:6" ht="180.75" customHeight="1">
      <c r="A53" s="58">
        <v>2</v>
      </c>
      <c r="B53" s="12" t="s">
        <v>55</v>
      </c>
      <c r="C53" s="58" t="s">
        <v>12</v>
      </c>
      <c r="D53" s="59">
        <f>D52</f>
        <v>159</v>
      </c>
      <c r="E53" s="59">
        <f>E52</f>
        <v>157</v>
      </c>
      <c r="F53" s="60">
        <f>E53/D53*100</f>
        <v>98.742138364779876</v>
      </c>
    </row>
    <row r="55" spans="1:6" ht="18.75">
      <c r="A55" s="51" t="s">
        <v>66</v>
      </c>
      <c r="B55" s="52"/>
      <c r="C55" s="52"/>
      <c r="D55" s="52"/>
      <c r="E55" s="52"/>
      <c r="F55" s="53"/>
    </row>
    <row r="56" spans="1:6" ht="18.75">
      <c r="A56" s="54" t="s">
        <v>49</v>
      </c>
      <c r="B56" s="54"/>
      <c r="C56" s="54"/>
      <c r="D56" s="54"/>
      <c r="E56" s="54"/>
      <c r="F56" s="54"/>
    </row>
    <row r="57" spans="1:6" ht="157.5" customHeight="1">
      <c r="A57" s="55" t="s">
        <v>5</v>
      </c>
      <c r="B57" s="56" t="s">
        <v>6</v>
      </c>
      <c r="C57" s="56" t="s">
        <v>7</v>
      </c>
      <c r="D57" s="56" t="s">
        <v>8</v>
      </c>
      <c r="E57" s="56" t="s">
        <v>9</v>
      </c>
      <c r="F57" s="56" t="s">
        <v>10</v>
      </c>
    </row>
    <row r="58" spans="1:6" ht="18.75">
      <c r="A58" s="57">
        <v>1</v>
      </c>
      <c r="B58" s="57">
        <v>2</v>
      </c>
      <c r="C58" s="57">
        <v>3</v>
      </c>
      <c r="D58" s="57">
        <v>4</v>
      </c>
      <c r="E58" s="57">
        <v>5</v>
      </c>
      <c r="F58" s="57" t="s">
        <v>11</v>
      </c>
    </row>
    <row r="59" spans="1:6" ht="138.75" customHeight="1">
      <c r="A59" s="58">
        <v>1</v>
      </c>
      <c r="B59" s="11" t="s">
        <v>54</v>
      </c>
      <c r="C59" s="58" t="s">
        <v>12</v>
      </c>
      <c r="D59" s="59">
        <v>133</v>
      </c>
      <c r="E59" s="59">
        <v>131</v>
      </c>
      <c r="F59" s="60">
        <f>E59/D59*100</f>
        <v>98.496240601503757</v>
      </c>
    </row>
    <row r="60" spans="1:6" ht="180.75" customHeight="1">
      <c r="A60" s="58">
        <v>2</v>
      </c>
      <c r="B60" s="12" t="s">
        <v>55</v>
      </c>
      <c r="C60" s="58" t="s">
        <v>12</v>
      </c>
      <c r="D60" s="59">
        <f>D59</f>
        <v>133</v>
      </c>
      <c r="E60" s="59">
        <f>E59</f>
        <v>131</v>
      </c>
      <c r="F60" s="60">
        <f>E60/D60*100</f>
        <v>98.496240601503757</v>
      </c>
    </row>
    <row r="62" spans="1:6" ht="18.75">
      <c r="A62" s="51" t="s">
        <v>67</v>
      </c>
      <c r="B62" s="52"/>
      <c r="C62" s="52"/>
      <c r="D62" s="52"/>
      <c r="E62" s="52"/>
      <c r="F62" s="53"/>
    </row>
    <row r="63" spans="1:6" ht="18.75">
      <c r="A63" s="54" t="s">
        <v>49</v>
      </c>
      <c r="B63" s="54"/>
      <c r="C63" s="54"/>
      <c r="D63" s="54"/>
      <c r="E63" s="54"/>
      <c r="F63" s="54"/>
    </row>
    <row r="64" spans="1:6" ht="157.5" customHeight="1">
      <c r="A64" s="55" t="s">
        <v>5</v>
      </c>
      <c r="B64" s="56" t="s">
        <v>6</v>
      </c>
      <c r="C64" s="56" t="s">
        <v>7</v>
      </c>
      <c r="D64" s="56" t="s">
        <v>8</v>
      </c>
      <c r="E64" s="56" t="s">
        <v>9</v>
      </c>
      <c r="F64" s="56" t="s">
        <v>10</v>
      </c>
    </row>
    <row r="65" spans="1:6" ht="18.75">
      <c r="A65" s="57">
        <v>1</v>
      </c>
      <c r="B65" s="57">
        <v>2</v>
      </c>
      <c r="C65" s="57">
        <v>3</v>
      </c>
      <c r="D65" s="57">
        <v>4</v>
      </c>
      <c r="E65" s="57">
        <v>5</v>
      </c>
      <c r="F65" s="57" t="s">
        <v>11</v>
      </c>
    </row>
    <row r="66" spans="1:6" ht="138.75" customHeight="1">
      <c r="A66" s="58">
        <v>1</v>
      </c>
      <c r="B66" s="11" t="s">
        <v>54</v>
      </c>
      <c r="C66" s="58" t="s">
        <v>12</v>
      </c>
      <c r="D66" s="59">
        <v>208</v>
      </c>
      <c r="E66" s="59">
        <v>183</v>
      </c>
      <c r="F66" s="60">
        <f>E66/D66*100</f>
        <v>87.980769230769226</v>
      </c>
    </row>
    <row r="67" spans="1:6" ht="180.75" customHeight="1">
      <c r="A67" s="58">
        <v>2</v>
      </c>
      <c r="B67" s="12" t="s">
        <v>55</v>
      </c>
      <c r="C67" s="58" t="s">
        <v>12</v>
      </c>
      <c r="D67" s="59">
        <f>D66</f>
        <v>208</v>
      </c>
      <c r="E67" s="59">
        <f>E66</f>
        <v>183</v>
      </c>
      <c r="F67" s="60">
        <f>E67/D67*100</f>
        <v>87.980769230769226</v>
      </c>
    </row>
    <row r="69" spans="1:6" ht="18.75">
      <c r="A69" s="51" t="s">
        <v>68</v>
      </c>
      <c r="B69" s="52"/>
      <c r="C69" s="52"/>
      <c r="D69" s="52"/>
      <c r="E69" s="52"/>
      <c r="F69" s="53"/>
    </row>
    <row r="70" spans="1:6" ht="18.75">
      <c r="A70" s="54" t="s">
        <v>49</v>
      </c>
      <c r="B70" s="54"/>
      <c r="C70" s="54"/>
      <c r="D70" s="54"/>
      <c r="E70" s="54"/>
      <c r="F70" s="54"/>
    </row>
    <row r="71" spans="1:6" ht="157.5" customHeight="1">
      <c r="A71" s="55" t="s">
        <v>5</v>
      </c>
      <c r="B71" s="56" t="s">
        <v>6</v>
      </c>
      <c r="C71" s="56" t="s">
        <v>7</v>
      </c>
      <c r="D71" s="56" t="s">
        <v>8</v>
      </c>
      <c r="E71" s="56" t="s">
        <v>9</v>
      </c>
      <c r="F71" s="56" t="s">
        <v>10</v>
      </c>
    </row>
    <row r="72" spans="1:6" ht="18.75">
      <c r="A72" s="57">
        <v>1</v>
      </c>
      <c r="B72" s="57">
        <v>2</v>
      </c>
      <c r="C72" s="57">
        <v>3</v>
      </c>
      <c r="D72" s="57">
        <v>4</v>
      </c>
      <c r="E72" s="57">
        <v>5</v>
      </c>
      <c r="F72" s="57" t="s">
        <v>11</v>
      </c>
    </row>
    <row r="73" spans="1:6" ht="138.75" customHeight="1">
      <c r="A73" s="58">
        <v>1</v>
      </c>
      <c r="B73" s="11" t="s">
        <v>54</v>
      </c>
      <c r="C73" s="58" t="s">
        <v>12</v>
      </c>
      <c r="D73" s="59">
        <v>315</v>
      </c>
      <c r="E73" s="59">
        <v>306</v>
      </c>
      <c r="F73" s="60">
        <f>E73/D73*100</f>
        <v>97.142857142857139</v>
      </c>
    </row>
    <row r="74" spans="1:6" ht="180.75" customHeight="1">
      <c r="A74" s="58">
        <v>2</v>
      </c>
      <c r="B74" s="12" t="s">
        <v>55</v>
      </c>
      <c r="C74" s="58" t="s">
        <v>12</v>
      </c>
      <c r="D74" s="59">
        <f>D73</f>
        <v>315</v>
      </c>
      <c r="E74" s="59">
        <f>E73</f>
        <v>306</v>
      </c>
      <c r="F74" s="60">
        <f>E74/D74*100</f>
        <v>97.142857142857139</v>
      </c>
    </row>
    <row r="76" spans="1:6" ht="18.75">
      <c r="A76" s="51" t="s">
        <v>69</v>
      </c>
      <c r="B76" s="52"/>
      <c r="C76" s="52"/>
      <c r="D76" s="52"/>
      <c r="E76" s="52"/>
      <c r="F76" s="53"/>
    </row>
    <row r="77" spans="1:6" ht="18.75">
      <c r="A77" s="54" t="s">
        <v>49</v>
      </c>
      <c r="B77" s="54"/>
      <c r="C77" s="54"/>
      <c r="D77" s="54"/>
      <c r="E77" s="54"/>
      <c r="F77" s="54"/>
    </row>
    <row r="78" spans="1:6" ht="157.5" customHeight="1">
      <c r="A78" s="55" t="s">
        <v>5</v>
      </c>
      <c r="B78" s="56" t="s">
        <v>6</v>
      </c>
      <c r="C78" s="56" t="s">
        <v>7</v>
      </c>
      <c r="D78" s="56" t="s">
        <v>8</v>
      </c>
      <c r="E78" s="56" t="s">
        <v>9</v>
      </c>
      <c r="F78" s="56" t="s">
        <v>10</v>
      </c>
    </row>
    <row r="79" spans="1:6" ht="18.75">
      <c r="A79" s="57">
        <v>1</v>
      </c>
      <c r="B79" s="57">
        <v>2</v>
      </c>
      <c r="C79" s="57">
        <v>3</v>
      </c>
      <c r="D79" s="57">
        <v>4</v>
      </c>
      <c r="E79" s="57">
        <v>5</v>
      </c>
      <c r="F79" s="57" t="s">
        <v>11</v>
      </c>
    </row>
    <row r="80" spans="1:6" ht="138.75" customHeight="1">
      <c r="A80" s="58">
        <v>1</v>
      </c>
      <c r="B80" s="11" t="s">
        <v>54</v>
      </c>
      <c r="C80" s="58" t="s">
        <v>12</v>
      </c>
      <c r="D80" s="59">
        <v>171</v>
      </c>
      <c r="E80" s="59">
        <v>156</v>
      </c>
      <c r="F80" s="60">
        <f>E80/D80*100</f>
        <v>91.228070175438589</v>
      </c>
    </row>
    <row r="81" spans="1:6" ht="180.75" customHeight="1">
      <c r="A81" s="58">
        <v>2</v>
      </c>
      <c r="B81" s="12" t="s">
        <v>55</v>
      </c>
      <c r="C81" s="58" t="s">
        <v>12</v>
      </c>
      <c r="D81" s="59">
        <f>D80</f>
        <v>171</v>
      </c>
      <c r="E81" s="59">
        <f>E80</f>
        <v>156</v>
      </c>
      <c r="F81" s="60">
        <f>E81/D81*100</f>
        <v>91.228070175438589</v>
      </c>
    </row>
    <row r="83" spans="1:6" ht="18.75">
      <c r="A83" s="51" t="s">
        <v>128</v>
      </c>
      <c r="B83" s="52"/>
      <c r="C83" s="52"/>
      <c r="D83" s="52"/>
      <c r="E83" s="52"/>
      <c r="F83" s="53"/>
    </row>
    <row r="84" spans="1:6" ht="18.75">
      <c r="A84" s="54" t="s">
        <v>49</v>
      </c>
      <c r="B84" s="54"/>
      <c r="C84" s="54"/>
      <c r="D84" s="54"/>
      <c r="E84" s="54"/>
      <c r="F84" s="54"/>
    </row>
    <row r="85" spans="1:6" ht="157.5" customHeight="1">
      <c r="A85" s="55" t="s">
        <v>5</v>
      </c>
      <c r="B85" s="56" t="s">
        <v>6</v>
      </c>
      <c r="C85" s="56" t="s">
        <v>7</v>
      </c>
      <c r="D85" s="56" t="s">
        <v>8</v>
      </c>
      <c r="E85" s="56" t="s">
        <v>9</v>
      </c>
      <c r="F85" s="56" t="s">
        <v>10</v>
      </c>
    </row>
    <row r="86" spans="1:6" ht="18.75">
      <c r="A86" s="57">
        <v>1</v>
      </c>
      <c r="B86" s="57">
        <v>2</v>
      </c>
      <c r="C86" s="57">
        <v>3</v>
      </c>
      <c r="D86" s="57">
        <v>4</v>
      </c>
      <c r="E86" s="57">
        <v>5</v>
      </c>
      <c r="F86" s="57" t="s">
        <v>11</v>
      </c>
    </row>
    <row r="87" spans="1:6" ht="138.75" customHeight="1">
      <c r="A87" s="58">
        <v>1</v>
      </c>
      <c r="B87" s="11" t="s">
        <v>54</v>
      </c>
      <c r="C87" s="58" t="s">
        <v>12</v>
      </c>
      <c r="D87" s="59">
        <v>50</v>
      </c>
      <c r="E87" s="59">
        <v>50</v>
      </c>
      <c r="F87" s="60">
        <f>E87/D87*100</f>
        <v>100</v>
      </c>
    </row>
    <row r="88" spans="1:6" ht="180.75" customHeight="1">
      <c r="A88" s="58">
        <v>2</v>
      </c>
      <c r="B88" s="12" t="s">
        <v>55</v>
      </c>
      <c r="C88" s="58" t="s">
        <v>12</v>
      </c>
      <c r="D88" s="59">
        <f>D87</f>
        <v>50</v>
      </c>
      <c r="E88" s="59">
        <f>E87</f>
        <v>50</v>
      </c>
      <c r="F88" s="60">
        <f>E88/D88*100</f>
        <v>100</v>
      </c>
    </row>
    <row r="90" spans="1:6" ht="18.75">
      <c r="A90" s="51" t="s">
        <v>70</v>
      </c>
      <c r="B90" s="52"/>
      <c r="C90" s="52"/>
      <c r="D90" s="52"/>
      <c r="E90" s="52"/>
      <c r="F90" s="53"/>
    </row>
    <row r="91" spans="1:6" ht="18.75">
      <c r="A91" s="54" t="s">
        <v>49</v>
      </c>
      <c r="B91" s="54"/>
      <c r="C91" s="54"/>
      <c r="D91" s="54"/>
      <c r="E91" s="54"/>
      <c r="F91" s="54"/>
    </row>
    <row r="92" spans="1:6" ht="157.5" customHeight="1">
      <c r="A92" s="55" t="s">
        <v>5</v>
      </c>
      <c r="B92" s="56" t="s">
        <v>6</v>
      </c>
      <c r="C92" s="56" t="s">
        <v>7</v>
      </c>
      <c r="D92" s="56" t="s">
        <v>8</v>
      </c>
      <c r="E92" s="56" t="s">
        <v>9</v>
      </c>
      <c r="F92" s="56" t="s">
        <v>10</v>
      </c>
    </row>
    <row r="93" spans="1:6" ht="18.75">
      <c r="A93" s="57">
        <v>1</v>
      </c>
      <c r="B93" s="57">
        <v>2</v>
      </c>
      <c r="C93" s="57">
        <v>3</v>
      </c>
      <c r="D93" s="57">
        <v>4</v>
      </c>
      <c r="E93" s="57">
        <v>5</v>
      </c>
      <c r="F93" s="57" t="s">
        <v>11</v>
      </c>
    </row>
    <row r="94" spans="1:6" ht="138.75" customHeight="1">
      <c r="A94" s="58">
        <v>1</v>
      </c>
      <c r="B94" s="11" t="s">
        <v>54</v>
      </c>
      <c r="C94" s="58" t="s">
        <v>12</v>
      </c>
      <c r="D94" s="59">
        <v>227</v>
      </c>
      <c r="E94" s="59">
        <v>195</v>
      </c>
      <c r="F94" s="60">
        <f>E94/D94*100</f>
        <v>85.903083700440533</v>
      </c>
    </row>
    <row r="95" spans="1:6" ht="180.75" customHeight="1">
      <c r="A95" s="58">
        <v>2</v>
      </c>
      <c r="B95" s="12" t="s">
        <v>55</v>
      </c>
      <c r="C95" s="58" t="s">
        <v>12</v>
      </c>
      <c r="D95" s="59">
        <f>D94</f>
        <v>227</v>
      </c>
      <c r="E95" s="59">
        <f>E94</f>
        <v>195</v>
      </c>
      <c r="F95" s="60">
        <f>E95/D95*100</f>
        <v>85.903083700440533</v>
      </c>
    </row>
    <row r="97" spans="1:6" ht="18.75">
      <c r="A97" s="51" t="s">
        <v>71</v>
      </c>
      <c r="B97" s="52"/>
      <c r="C97" s="52"/>
      <c r="D97" s="52"/>
      <c r="E97" s="52"/>
      <c r="F97" s="53"/>
    </row>
    <row r="98" spans="1:6" ht="18.75">
      <c r="A98" s="54" t="s">
        <v>49</v>
      </c>
      <c r="B98" s="54"/>
      <c r="C98" s="54"/>
      <c r="D98" s="54"/>
      <c r="E98" s="54"/>
      <c r="F98" s="54"/>
    </row>
    <row r="99" spans="1:6" ht="157.5" customHeight="1">
      <c r="A99" s="55" t="s">
        <v>5</v>
      </c>
      <c r="B99" s="56" t="s">
        <v>6</v>
      </c>
      <c r="C99" s="56" t="s">
        <v>7</v>
      </c>
      <c r="D99" s="56" t="s">
        <v>8</v>
      </c>
      <c r="E99" s="56" t="s">
        <v>9</v>
      </c>
      <c r="F99" s="56" t="s">
        <v>10</v>
      </c>
    </row>
    <row r="100" spans="1:6" ht="18.75">
      <c r="A100" s="57">
        <v>1</v>
      </c>
      <c r="B100" s="57">
        <v>2</v>
      </c>
      <c r="C100" s="57">
        <v>3</v>
      </c>
      <c r="D100" s="57">
        <v>4</v>
      </c>
      <c r="E100" s="57">
        <v>5</v>
      </c>
      <c r="F100" s="57" t="s">
        <v>11</v>
      </c>
    </row>
    <row r="101" spans="1:6" ht="138.75" customHeight="1">
      <c r="A101" s="58">
        <v>1</v>
      </c>
      <c r="B101" s="11" t="s">
        <v>54</v>
      </c>
      <c r="C101" s="58" t="s">
        <v>12</v>
      </c>
      <c r="D101" s="59">
        <v>303</v>
      </c>
      <c r="E101" s="59">
        <v>213</v>
      </c>
      <c r="F101" s="60">
        <f>E101/D101*100</f>
        <v>70.297029702970292</v>
      </c>
    </row>
    <row r="102" spans="1:6" ht="180.75" customHeight="1">
      <c r="A102" s="58">
        <v>2</v>
      </c>
      <c r="B102" s="12" t="s">
        <v>55</v>
      </c>
      <c r="C102" s="58" t="s">
        <v>12</v>
      </c>
      <c r="D102" s="59">
        <f>D101</f>
        <v>303</v>
      </c>
      <c r="E102" s="59">
        <f>E101</f>
        <v>213</v>
      </c>
      <c r="F102" s="60">
        <f>E102/D102*100</f>
        <v>70.297029702970292</v>
      </c>
    </row>
    <row r="104" spans="1:6" ht="18.75">
      <c r="A104" s="51" t="s">
        <v>72</v>
      </c>
      <c r="B104" s="52"/>
      <c r="C104" s="52"/>
      <c r="D104" s="52"/>
      <c r="E104" s="52"/>
      <c r="F104" s="53"/>
    </row>
    <row r="105" spans="1:6" ht="18.75">
      <c r="A105" s="54" t="s">
        <v>49</v>
      </c>
      <c r="B105" s="54"/>
      <c r="C105" s="54"/>
      <c r="D105" s="54"/>
      <c r="E105" s="54"/>
      <c r="F105" s="54"/>
    </row>
    <row r="106" spans="1:6" ht="157.5" customHeight="1">
      <c r="A106" s="55" t="s">
        <v>5</v>
      </c>
      <c r="B106" s="56" t="s">
        <v>6</v>
      </c>
      <c r="C106" s="56" t="s">
        <v>7</v>
      </c>
      <c r="D106" s="56" t="s">
        <v>8</v>
      </c>
      <c r="E106" s="56" t="s">
        <v>9</v>
      </c>
      <c r="F106" s="56" t="s">
        <v>10</v>
      </c>
    </row>
    <row r="107" spans="1:6" ht="18.75">
      <c r="A107" s="57">
        <v>1</v>
      </c>
      <c r="B107" s="57">
        <v>2</v>
      </c>
      <c r="C107" s="57">
        <v>3</v>
      </c>
      <c r="D107" s="57">
        <v>4</v>
      </c>
      <c r="E107" s="57">
        <v>5</v>
      </c>
      <c r="F107" s="57" t="s">
        <v>11</v>
      </c>
    </row>
    <row r="108" spans="1:6" ht="138.75" customHeight="1">
      <c r="A108" s="58">
        <v>1</v>
      </c>
      <c r="B108" s="11" t="s">
        <v>54</v>
      </c>
      <c r="C108" s="58" t="s">
        <v>12</v>
      </c>
      <c r="D108" s="59">
        <v>107</v>
      </c>
      <c r="E108" s="59">
        <v>104</v>
      </c>
      <c r="F108" s="60">
        <f>E108/D108*100</f>
        <v>97.196261682242991</v>
      </c>
    </row>
    <row r="109" spans="1:6" ht="180.75" customHeight="1">
      <c r="A109" s="58">
        <v>2</v>
      </c>
      <c r="B109" s="12" t="s">
        <v>55</v>
      </c>
      <c r="C109" s="58" t="s">
        <v>12</v>
      </c>
      <c r="D109" s="59">
        <f>D108</f>
        <v>107</v>
      </c>
      <c r="E109" s="59">
        <f>E108</f>
        <v>104</v>
      </c>
      <c r="F109" s="60">
        <f>E109/D109*100</f>
        <v>97.196261682242991</v>
      </c>
    </row>
    <row r="111" spans="1:6" ht="18.75">
      <c r="A111" s="51" t="s">
        <v>73</v>
      </c>
      <c r="B111" s="52"/>
      <c r="C111" s="52"/>
      <c r="D111" s="52"/>
      <c r="E111" s="52"/>
      <c r="F111" s="53"/>
    </row>
    <row r="112" spans="1:6" ht="18.75">
      <c r="A112" s="54" t="s">
        <v>49</v>
      </c>
      <c r="B112" s="54"/>
      <c r="C112" s="54"/>
      <c r="D112" s="54"/>
      <c r="E112" s="54"/>
      <c r="F112" s="54"/>
    </row>
    <row r="113" spans="1:6" ht="157.5" customHeight="1">
      <c r="A113" s="55" t="s">
        <v>5</v>
      </c>
      <c r="B113" s="56" t="s">
        <v>6</v>
      </c>
      <c r="C113" s="56" t="s">
        <v>7</v>
      </c>
      <c r="D113" s="56" t="s">
        <v>8</v>
      </c>
      <c r="E113" s="56" t="s">
        <v>9</v>
      </c>
      <c r="F113" s="56" t="s">
        <v>10</v>
      </c>
    </row>
    <row r="114" spans="1:6" ht="18.75">
      <c r="A114" s="57">
        <v>1</v>
      </c>
      <c r="B114" s="57">
        <v>2</v>
      </c>
      <c r="C114" s="57">
        <v>3</v>
      </c>
      <c r="D114" s="57">
        <v>4</v>
      </c>
      <c r="E114" s="57">
        <v>5</v>
      </c>
      <c r="F114" s="57" t="s">
        <v>11</v>
      </c>
    </row>
    <row r="115" spans="1:6" ht="138.75" customHeight="1">
      <c r="A115" s="58">
        <v>1</v>
      </c>
      <c r="B115" s="11" t="s">
        <v>54</v>
      </c>
      <c r="C115" s="58" t="s">
        <v>12</v>
      </c>
      <c r="D115" s="59">
        <v>182</v>
      </c>
      <c r="E115" s="59">
        <v>178</v>
      </c>
      <c r="F115" s="60">
        <f>E115/D115*100</f>
        <v>97.802197802197796</v>
      </c>
    </row>
    <row r="116" spans="1:6" ht="180.75" customHeight="1">
      <c r="A116" s="58">
        <v>2</v>
      </c>
      <c r="B116" s="12" t="s">
        <v>55</v>
      </c>
      <c r="C116" s="58" t="s">
        <v>12</v>
      </c>
      <c r="D116" s="59">
        <f>D115</f>
        <v>182</v>
      </c>
      <c r="E116" s="59">
        <f>E115</f>
        <v>178</v>
      </c>
      <c r="F116" s="60">
        <f>E116/D116*100</f>
        <v>97.802197802197796</v>
      </c>
    </row>
    <row r="118" spans="1:6" ht="18.75">
      <c r="A118" s="51" t="s">
        <v>74</v>
      </c>
      <c r="B118" s="52"/>
      <c r="C118" s="52"/>
      <c r="D118" s="52"/>
      <c r="E118" s="52"/>
      <c r="F118" s="53"/>
    </row>
    <row r="119" spans="1:6" ht="18.75">
      <c r="A119" s="54" t="s">
        <v>49</v>
      </c>
      <c r="B119" s="54"/>
      <c r="C119" s="54"/>
      <c r="D119" s="54"/>
      <c r="E119" s="54"/>
      <c r="F119" s="54"/>
    </row>
    <row r="120" spans="1:6" ht="157.5" customHeight="1">
      <c r="A120" s="55" t="s">
        <v>5</v>
      </c>
      <c r="B120" s="56" t="s">
        <v>6</v>
      </c>
      <c r="C120" s="56" t="s">
        <v>7</v>
      </c>
      <c r="D120" s="56" t="s">
        <v>8</v>
      </c>
      <c r="E120" s="56" t="s">
        <v>9</v>
      </c>
      <c r="F120" s="56" t="s">
        <v>10</v>
      </c>
    </row>
    <row r="121" spans="1:6" ht="18.75">
      <c r="A121" s="57">
        <v>1</v>
      </c>
      <c r="B121" s="57">
        <v>2</v>
      </c>
      <c r="C121" s="57">
        <v>3</v>
      </c>
      <c r="D121" s="57">
        <v>4</v>
      </c>
      <c r="E121" s="57">
        <v>5</v>
      </c>
      <c r="F121" s="57" t="s">
        <v>11</v>
      </c>
    </row>
    <row r="122" spans="1:6" ht="138.75" customHeight="1">
      <c r="A122" s="58">
        <v>1</v>
      </c>
      <c r="B122" s="11" t="s">
        <v>54</v>
      </c>
      <c r="C122" s="58" t="s">
        <v>12</v>
      </c>
      <c r="D122" s="59">
        <v>302</v>
      </c>
      <c r="E122" s="59">
        <v>310</v>
      </c>
      <c r="F122" s="60">
        <f>E122/D122*100</f>
        <v>102.64900662251655</v>
      </c>
    </row>
    <row r="123" spans="1:6" ht="180.75" customHeight="1">
      <c r="A123" s="58">
        <v>2</v>
      </c>
      <c r="B123" s="12" t="s">
        <v>55</v>
      </c>
      <c r="C123" s="58" t="s">
        <v>12</v>
      </c>
      <c r="D123" s="59">
        <f>D122</f>
        <v>302</v>
      </c>
      <c r="E123" s="59">
        <f>E122</f>
        <v>310</v>
      </c>
      <c r="F123" s="60">
        <f>E123/D123*100</f>
        <v>102.64900662251655</v>
      </c>
    </row>
    <row r="125" spans="1:6" ht="18.75">
      <c r="A125" s="51" t="s">
        <v>75</v>
      </c>
      <c r="B125" s="52"/>
      <c r="C125" s="52"/>
      <c r="D125" s="52"/>
      <c r="E125" s="52"/>
      <c r="F125" s="53"/>
    </row>
    <row r="126" spans="1:6" ht="18.75">
      <c r="A126" s="54" t="s">
        <v>49</v>
      </c>
      <c r="B126" s="54"/>
      <c r="C126" s="54"/>
      <c r="D126" s="54"/>
      <c r="E126" s="54"/>
      <c r="F126" s="54"/>
    </row>
    <row r="127" spans="1:6" ht="157.5" customHeight="1">
      <c r="A127" s="55" t="s">
        <v>5</v>
      </c>
      <c r="B127" s="56" t="s">
        <v>6</v>
      </c>
      <c r="C127" s="56" t="s">
        <v>7</v>
      </c>
      <c r="D127" s="56" t="s">
        <v>8</v>
      </c>
      <c r="E127" s="56" t="s">
        <v>9</v>
      </c>
      <c r="F127" s="56" t="s">
        <v>10</v>
      </c>
    </row>
    <row r="128" spans="1:6" ht="18.75">
      <c r="A128" s="57">
        <v>1</v>
      </c>
      <c r="B128" s="57">
        <v>2</v>
      </c>
      <c r="C128" s="57">
        <v>3</v>
      </c>
      <c r="D128" s="57">
        <v>4</v>
      </c>
      <c r="E128" s="57">
        <v>5</v>
      </c>
      <c r="F128" s="57" t="s">
        <v>11</v>
      </c>
    </row>
    <row r="129" spans="1:6" ht="138.75" customHeight="1">
      <c r="A129" s="58">
        <v>1</v>
      </c>
      <c r="B129" s="11" t="s">
        <v>54</v>
      </c>
      <c r="C129" s="58" t="s">
        <v>12</v>
      </c>
      <c r="D129" s="59">
        <v>159</v>
      </c>
      <c r="E129" s="59">
        <v>168</v>
      </c>
      <c r="F129" s="60">
        <f>E129/D129*100</f>
        <v>105.66037735849056</v>
      </c>
    </row>
    <row r="130" spans="1:6" ht="180.75" customHeight="1">
      <c r="A130" s="58">
        <v>2</v>
      </c>
      <c r="B130" s="12" t="s">
        <v>55</v>
      </c>
      <c r="C130" s="58" t="s">
        <v>12</v>
      </c>
      <c r="D130" s="59">
        <f>D129</f>
        <v>159</v>
      </c>
      <c r="E130" s="59">
        <f>E129</f>
        <v>168</v>
      </c>
      <c r="F130" s="60">
        <f>E130/D130*100</f>
        <v>105.66037735849056</v>
      </c>
    </row>
    <row r="132" spans="1:6" ht="18.75">
      <c r="A132" s="51" t="s">
        <v>76</v>
      </c>
      <c r="B132" s="52"/>
      <c r="C132" s="52"/>
      <c r="D132" s="52"/>
      <c r="E132" s="52"/>
      <c r="F132" s="53"/>
    </row>
    <row r="133" spans="1:6" ht="18.75">
      <c r="A133" s="54" t="s">
        <v>49</v>
      </c>
      <c r="B133" s="54"/>
      <c r="C133" s="54"/>
      <c r="D133" s="54"/>
      <c r="E133" s="54"/>
      <c r="F133" s="54"/>
    </row>
    <row r="134" spans="1:6" ht="157.5" customHeight="1">
      <c r="A134" s="55" t="s">
        <v>5</v>
      </c>
      <c r="B134" s="56" t="s">
        <v>6</v>
      </c>
      <c r="C134" s="56" t="s">
        <v>7</v>
      </c>
      <c r="D134" s="56" t="s">
        <v>8</v>
      </c>
      <c r="E134" s="56" t="s">
        <v>9</v>
      </c>
      <c r="F134" s="56" t="s">
        <v>10</v>
      </c>
    </row>
    <row r="135" spans="1:6" ht="18.75">
      <c r="A135" s="57">
        <v>1</v>
      </c>
      <c r="B135" s="57">
        <v>2</v>
      </c>
      <c r="C135" s="57">
        <v>3</v>
      </c>
      <c r="D135" s="57">
        <v>4</v>
      </c>
      <c r="E135" s="57">
        <v>5</v>
      </c>
      <c r="F135" s="57" t="s">
        <v>11</v>
      </c>
    </row>
    <row r="136" spans="1:6" ht="138.75" customHeight="1">
      <c r="A136" s="58">
        <v>1</v>
      </c>
      <c r="B136" s="11" t="s">
        <v>54</v>
      </c>
      <c r="C136" s="58" t="s">
        <v>12</v>
      </c>
      <c r="D136" s="59">
        <v>94</v>
      </c>
      <c r="E136" s="59">
        <v>96</v>
      </c>
      <c r="F136" s="60">
        <f>E136/D136*100</f>
        <v>102.12765957446808</v>
      </c>
    </row>
    <row r="137" spans="1:6" ht="180.75" customHeight="1">
      <c r="A137" s="58">
        <v>2</v>
      </c>
      <c r="B137" s="12" t="s">
        <v>55</v>
      </c>
      <c r="C137" s="58" t="s">
        <v>12</v>
      </c>
      <c r="D137" s="59">
        <f>D136</f>
        <v>94</v>
      </c>
      <c r="E137" s="59">
        <f>E136</f>
        <v>96</v>
      </c>
      <c r="F137" s="60">
        <f>E137/D137*100</f>
        <v>102.12765957446808</v>
      </c>
    </row>
    <row r="139" spans="1:6" ht="18.75">
      <c r="A139" s="51" t="s">
        <v>77</v>
      </c>
      <c r="B139" s="52"/>
      <c r="C139" s="52"/>
      <c r="D139" s="52"/>
      <c r="E139" s="52"/>
      <c r="F139" s="53"/>
    </row>
    <row r="140" spans="1:6" ht="18.75">
      <c r="A140" s="54" t="s">
        <v>49</v>
      </c>
      <c r="B140" s="54"/>
      <c r="C140" s="54"/>
      <c r="D140" s="54"/>
      <c r="E140" s="54"/>
      <c r="F140" s="54"/>
    </row>
    <row r="141" spans="1:6" ht="157.5" customHeight="1">
      <c r="A141" s="55" t="s">
        <v>5</v>
      </c>
      <c r="B141" s="56" t="s">
        <v>6</v>
      </c>
      <c r="C141" s="56" t="s">
        <v>7</v>
      </c>
      <c r="D141" s="56" t="s">
        <v>8</v>
      </c>
      <c r="E141" s="56" t="s">
        <v>9</v>
      </c>
      <c r="F141" s="56" t="s">
        <v>10</v>
      </c>
    </row>
    <row r="142" spans="1:6" ht="18.75">
      <c r="A142" s="57">
        <v>1</v>
      </c>
      <c r="B142" s="57">
        <v>2</v>
      </c>
      <c r="C142" s="57">
        <v>3</v>
      </c>
      <c r="D142" s="57">
        <v>4</v>
      </c>
      <c r="E142" s="57">
        <v>5</v>
      </c>
      <c r="F142" s="57" t="s">
        <v>11</v>
      </c>
    </row>
    <row r="143" spans="1:6" ht="138.75" customHeight="1">
      <c r="A143" s="58">
        <v>1</v>
      </c>
      <c r="B143" s="11" t="s">
        <v>54</v>
      </c>
      <c r="C143" s="58" t="s">
        <v>12</v>
      </c>
      <c r="D143" s="59">
        <v>281</v>
      </c>
      <c r="E143" s="59">
        <v>278</v>
      </c>
      <c r="F143" s="60">
        <f>E143/D143*100</f>
        <v>98.932384341637018</v>
      </c>
    </row>
    <row r="144" spans="1:6" ht="180.75" customHeight="1">
      <c r="A144" s="58">
        <v>2</v>
      </c>
      <c r="B144" s="12" t="s">
        <v>55</v>
      </c>
      <c r="C144" s="58" t="s">
        <v>12</v>
      </c>
      <c r="D144" s="59">
        <f>D143</f>
        <v>281</v>
      </c>
      <c r="E144" s="59">
        <f>E143</f>
        <v>278</v>
      </c>
      <c r="F144" s="60">
        <f>E144/D144*100</f>
        <v>98.932384341637018</v>
      </c>
    </row>
    <row r="146" spans="1:6" ht="18.75">
      <c r="A146" s="51" t="s">
        <v>78</v>
      </c>
      <c r="B146" s="52"/>
      <c r="C146" s="52"/>
      <c r="D146" s="52"/>
      <c r="E146" s="52"/>
      <c r="F146" s="53"/>
    </row>
    <row r="147" spans="1:6" ht="18.75">
      <c r="A147" s="54" t="s">
        <v>49</v>
      </c>
      <c r="B147" s="54"/>
      <c r="C147" s="54"/>
      <c r="D147" s="54"/>
      <c r="E147" s="54"/>
      <c r="F147" s="54"/>
    </row>
    <row r="148" spans="1:6" ht="157.5" customHeight="1">
      <c r="A148" s="55" t="s">
        <v>5</v>
      </c>
      <c r="B148" s="56" t="s">
        <v>6</v>
      </c>
      <c r="C148" s="56" t="s">
        <v>7</v>
      </c>
      <c r="D148" s="56" t="s">
        <v>8</v>
      </c>
      <c r="E148" s="56" t="s">
        <v>9</v>
      </c>
      <c r="F148" s="56" t="s">
        <v>10</v>
      </c>
    </row>
    <row r="149" spans="1:6" ht="18.75">
      <c r="A149" s="57">
        <v>1</v>
      </c>
      <c r="B149" s="57">
        <v>2</v>
      </c>
      <c r="C149" s="57">
        <v>3</v>
      </c>
      <c r="D149" s="57">
        <v>4</v>
      </c>
      <c r="E149" s="57">
        <v>5</v>
      </c>
      <c r="F149" s="57" t="s">
        <v>11</v>
      </c>
    </row>
    <row r="150" spans="1:6" ht="138.75" customHeight="1">
      <c r="A150" s="58">
        <v>1</v>
      </c>
      <c r="B150" s="11" t="s">
        <v>54</v>
      </c>
      <c r="C150" s="58" t="s">
        <v>12</v>
      </c>
      <c r="D150" s="59">
        <v>460</v>
      </c>
      <c r="E150" s="59">
        <v>478</v>
      </c>
      <c r="F150" s="60">
        <f>E150/D150*100</f>
        <v>103.91304347826087</v>
      </c>
    </row>
    <row r="151" spans="1:6" ht="180.75" customHeight="1">
      <c r="A151" s="58">
        <v>2</v>
      </c>
      <c r="B151" s="12" t="s">
        <v>55</v>
      </c>
      <c r="C151" s="58" t="s">
        <v>12</v>
      </c>
      <c r="D151" s="59">
        <f>D150</f>
        <v>460</v>
      </c>
      <c r="E151" s="59">
        <f>E150</f>
        <v>478</v>
      </c>
      <c r="F151" s="60">
        <f>E151/D151*100</f>
        <v>103.91304347826087</v>
      </c>
    </row>
    <row r="153" spans="1:6" ht="18.75">
      <c r="A153" s="51" t="s">
        <v>79</v>
      </c>
      <c r="B153" s="52"/>
      <c r="C153" s="52"/>
      <c r="D153" s="52"/>
      <c r="E153" s="52"/>
      <c r="F153" s="53"/>
    </row>
    <row r="154" spans="1:6" ht="18.75">
      <c r="A154" s="54" t="s">
        <v>49</v>
      </c>
      <c r="B154" s="54"/>
      <c r="C154" s="54"/>
      <c r="D154" s="54"/>
      <c r="E154" s="54"/>
      <c r="F154" s="54"/>
    </row>
    <row r="155" spans="1:6" ht="157.5" customHeight="1">
      <c r="A155" s="55" t="s">
        <v>5</v>
      </c>
      <c r="B155" s="56" t="s">
        <v>6</v>
      </c>
      <c r="C155" s="56" t="s">
        <v>7</v>
      </c>
      <c r="D155" s="56" t="s">
        <v>8</v>
      </c>
      <c r="E155" s="56" t="s">
        <v>9</v>
      </c>
      <c r="F155" s="56" t="s">
        <v>10</v>
      </c>
    </row>
    <row r="156" spans="1:6" ht="18.75">
      <c r="A156" s="57">
        <v>1</v>
      </c>
      <c r="B156" s="57">
        <v>2</v>
      </c>
      <c r="C156" s="57">
        <v>3</v>
      </c>
      <c r="D156" s="57">
        <v>4</v>
      </c>
      <c r="E156" s="57">
        <v>5</v>
      </c>
      <c r="F156" s="57" t="s">
        <v>11</v>
      </c>
    </row>
    <row r="157" spans="1:6" ht="138.75" customHeight="1">
      <c r="A157" s="58">
        <v>1</v>
      </c>
      <c r="B157" s="11" t="s">
        <v>54</v>
      </c>
      <c r="C157" s="58" t="s">
        <v>12</v>
      </c>
      <c r="D157" s="59">
        <v>182</v>
      </c>
      <c r="E157" s="59">
        <v>155</v>
      </c>
      <c r="F157" s="60">
        <f>E157/D157*100</f>
        <v>85.164835164835168</v>
      </c>
    </row>
    <row r="158" spans="1:6" ht="180.75" customHeight="1">
      <c r="A158" s="58">
        <v>2</v>
      </c>
      <c r="B158" s="12" t="s">
        <v>55</v>
      </c>
      <c r="C158" s="58" t="s">
        <v>12</v>
      </c>
      <c r="D158" s="59">
        <f>D157</f>
        <v>182</v>
      </c>
      <c r="E158" s="59">
        <f>E157</f>
        <v>155</v>
      </c>
      <c r="F158" s="60">
        <f>E158/D158*100</f>
        <v>85.164835164835168</v>
      </c>
    </row>
    <row r="160" spans="1:6" ht="18.75">
      <c r="A160" s="51" t="s">
        <v>138</v>
      </c>
      <c r="B160" s="52"/>
      <c r="C160" s="52"/>
      <c r="D160" s="52"/>
      <c r="E160" s="52"/>
      <c r="F160" s="53"/>
    </row>
    <row r="161" spans="1:6" ht="18.75">
      <c r="A161" s="54" t="s">
        <v>49</v>
      </c>
      <c r="B161" s="54"/>
      <c r="C161" s="54"/>
      <c r="D161" s="54"/>
      <c r="E161" s="54"/>
      <c r="F161" s="54"/>
    </row>
    <row r="162" spans="1:6" ht="157.5" customHeight="1">
      <c r="A162" s="55" t="s">
        <v>5</v>
      </c>
      <c r="B162" s="56" t="s">
        <v>6</v>
      </c>
      <c r="C162" s="56" t="s">
        <v>7</v>
      </c>
      <c r="D162" s="56" t="s">
        <v>8</v>
      </c>
      <c r="E162" s="56" t="s">
        <v>9</v>
      </c>
      <c r="F162" s="56" t="s">
        <v>10</v>
      </c>
    </row>
    <row r="163" spans="1:6" ht="18.75">
      <c r="A163" s="57">
        <v>1</v>
      </c>
      <c r="B163" s="57">
        <v>2</v>
      </c>
      <c r="C163" s="57">
        <v>3</v>
      </c>
      <c r="D163" s="57">
        <v>4</v>
      </c>
      <c r="E163" s="57">
        <v>5</v>
      </c>
      <c r="F163" s="57" t="s">
        <v>11</v>
      </c>
    </row>
    <row r="164" spans="1:6" ht="138.75" customHeight="1">
      <c r="A164" s="58">
        <v>1</v>
      </c>
      <c r="B164" s="11" t="s">
        <v>54</v>
      </c>
      <c r="C164" s="58" t="s">
        <v>12</v>
      </c>
      <c r="D164" s="59">
        <v>114</v>
      </c>
      <c r="E164" s="59">
        <v>113</v>
      </c>
      <c r="F164" s="60">
        <f>E164/D164*100</f>
        <v>99.122807017543863</v>
      </c>
    </row>
    <row r="165" spans="1:6" ht="180.75" customHeight="1">
      <c r="A165" s="58">
        <v>2</v>
      </c>
      <c r="B165" s="12" t="s">
        <v>55</v>
      </c>
      <c r="C165" s="58" t="s">
        <v>12</v>
      </c>
      <c r="D165" s="59">
        <f>D164</f>
        <v>114</v>
      </c>
      <c r="E165" s="59">
        <f>E164</f>
        <v>113</v>
      </c>
      <c r="F165" s="60">
        <f>E165/D165*100</f>
        <v>99.122807017543863</v>
      </c>
    </row>
    <row r="167" spans="1:6" ht="18.75">
      <c r="A167" s="51" t="s">
        <v>80</v>
      </c>
      <c r="B167" s="52"/>
      <c r="C167" s="52"/>
      <c r="D167" s="52"/>
      <c r="E167" s="52"/>
      <c r="F167" s="53"/>
    </row>
    <row r="168" spans="1:6" ht="18.75">
      <c r="A168" s="54" t="s">
        <v>49</v>
      </c>
      <c r="B168" s="54"/>
      <c r="C168" s="54"/>
      <c r="D168" s="54"/>
      <c r="E168" s="54"/>
      <c r="F168" s="54"/>
    </row>
    <row r="169" spans="1:6" ht="157.5" customHeight="1">
      <c r="A169" s="55" t="s">
        <v>5</v>
      </c>
      <c r="B169" s="56" t="s">
        <v>6</v>
      </c>
      <c r="C169" s="56" t="s">
        <v>7</v>
      </c>
      <c r="D169" s="56" t="s">
        <v>8</v>
      </c>
      <c r="E169" s="56" t="s">
        <v>9</v>
      </c>
      <c r="F169" s="56" t="s">
        <v>10</v>
      </c>
    </row>
    <row r="170" spans="1:6" ht="18.75">
      <c r="A170" s="57">
        <v>1</v>
      </c>
      <c r="B170" s="57">
        <v>2</v>
      </c>
      <c r="C170" s="57">
        <v>3</v>
      </c>
      <c r="D170" s="57">
        <v>4</v>
      </c>
      <c r="E170" s="57">
        <v>5</v>
      </c>
      <c r="F170" s="57" t="s">
        <v>11</v>
      </c>
    </row>
    <row r="171" spans="1:6" ht="138.75" customHeight="1">
      <c r="A171" s="58">
        <v>1</v>
      </c>
      <c r="B171" s="11" t="s">
        <v>54</v>
      </c>
      <c r="C171" s="58" t="s">
        <v>12</v>
      </c>
      <c r="D171" s="59">
        <v>294</v>
      </c>
      <c r="E171" s="59">
        <v>284</v>
      </c>
      <c r="F171" s="60">
        <f>E171/D171*100</f>
        <v>96.598639455782305</v>
      </c>
    </row>
    <row r="172" spans="1:6" ht="180.75" customHeight="1">
      <c r="A172" s="58">
        <v>2</v>
      </c>
      <c r="B172" s="12" t="s">
        <v>55</v>
      </c>
      <c r="C172" s="58" t="s">
        <v>12</v>
      </c>
      <c r="D172" s="59">
        <f>D171</f>
        <v>294</v>
      </c>
      <c r="E172" s="59">
        <f>E171</f>
        <v>284</v>
      </c>
      <c r="F172" s="60">
        <f>E172/D172*100</f>
        <v>96.598639455782305</v>
      </c>
    </row>
    <row r="174" spans="1:6" ht="18.75">
      <c r="A174" s="51" t="s">
        <v>81</v>
      </c>
      <c r="B174" s="52"/>
      <c r="C174" s="52"/>
      <c r="D174" s="52"/>
      <c r="E174" s="52"/>
      <c r="F174" s="53"/>
    </row>
    <row r="175" spans="1:6" ht="18.75">
      <c r="A175" s="54" t="s">
        <v>49</v>
      </c>
      <c r="B175" s="54"/>
      <c r="C175" s="54"/>
      <c r="D175" s="54"/>
      <c r="E175" s="54"/>
      <c r="F175" s="54"/>
    </row>
    <row r="176" spans="1:6" ht="157.5" customHeight="1">
      <c r="A176" s="55" t="s">
        <v>5</v>
      </c>
      <c r="B176" s="56" t="s">
        <v>6</v>
      </c>
      <c r="C176" s="56" t="s">
        <v>7</v>
      </c>
      <c r="D176" s="56" t="s">
        <v>8</v>
      </c>
      <c r="E176" s="56" t="s">
        <v>9</v>
      </c>
      <c r="F176" s="56" t="s">
        <v>10</v>
      </c>
    </row>
    <row r="177" spans="1:6" ht="18.75">
      <c r="A177" s="57">
        <v>1</v>
      </c>
      <c r="B177" s="57">
        <v>2</v>
      </c>
      <c r="C177" s="57">
        <v>3</v>
      </c>
      <c r="D177" s="57">
        <v>4</v>
      </c>
      <c r="E177" s="57">
        <v>5</v>
      </c>
      <c r="F177" s="57" t="s">
        <v>11</v>
      </c>
    </row>
    <row r="178" spans="1:6" ht="138.75" customHeight="1">
      <c r="A178" s="58">
        <v>1</v>
      </c>
      <c r="B178" s="11" t="s">
        <v>54</v>
      </c>
      <c r="C178" s="58" t="s">
        <v>12</v>
      </c>
      <c r="D178" s="59">
        <v>311</v>
      </c>
      <c r="E178" s="59">
        <v>288</v>
      </c>
      <c r="F178" s="60">
        <f>E178/D178*100</f>
        <v>92.60450160771704</v>
      </c>
    </row>
    <row r="179" spans="1:6" ht="180.75" customHeight="1">
      <c r="A179" s="58">
        <v>2</v>
      </c>
      <c r="B179" s="12" t="s">
        <v>55</v>
      </c>
      <c r="C179" s="58" t="s">
        <v>12</v>
      </c>
      <c r="D179" s="59">
        <f>D178</f>
        <v>311</v>
      </c>
      <c r="E179" s="59">
        <f>E178</f>
        <v>288</v>
      </c>
      <c r="F179" s="60">
        <f>E179/D179*100</f>
        <v>92.60450160771704</v>
      </c>
    </row>
    <row r="181" spans="1:6" ht="18.75">
      <c r="A181" s="51" t="s">
        <v>82</v>
      </c>
      <c r="B181" s="52"/>
      <c r="C181" s="52"/>
      <c r="D181" s="52"/>
      <c r="E181" s="52"/>
      <c r="F181" s="53"/>
    </row>
    <row r="182" spans="1:6" ht="18.75">
      <c r="A182" s="54" t="s">
        <v>49</v>
      </c>
      <c r="B182" s="54"/>
      <c r="C182" s="54"/>
      <c r="D182" s="54"/>
      <c r="E182" s="54"/>
      <c r="F182" s="54"/>
    </row>
    <row r="183" spans="1:6" ht="157.5" customHeight="1">
      <c r="A183" s="55" t="s">
        <v>5</v>
      </c>
      <c r="B183" s="56" t="s">
        <v>6</v>
      </c>
      <c r="C183" s="56" t="s">
        <v>7</v>
      </c>
      <c r="D183" s="56" t="s">
        <v>8</v>
      </c>
      <c r="E183" s="56" t="s">
        <v>9</v>
      </c>
      <c r="F183" s="56" t="s">
        <v>10</v>
      </c>
    </row>
    <row r="184" spans="1:6" ht="18.75">
      <c r="A184" s="57">
        <v>1</v>
      </c>
      <c r="B184" s="57">
        <v>2</v>
      </c>
      <c r="C184" s="57">
        <v>3</v>
      </c>
      <c r="D184" s="57">
        <v>4</v>
      </c>
      <c r="E184" s="57">
        <v>5</v>
      </c>
      <c r="F184" s="57" t="s">
        <v>11</v>
      </c>
    </row>
    <row r="185" spans="1:6" ht="138.75" customHeight="1">
      <c r="A185" s="58">
        <v>1</v>
      </c>
      <c r="B185" s="11" t="s">
        <v>54</v>
      </c>
      <c r="C185" s="58" t="s">
        <v>12</v>
      </c>
      <c r="D185" s="59">
        <v>179</v>
      </c>
      <c r="E185" s="59">
        <v>180</v>
      </c>
      <c r="F185" s="60">
        <f>E185/D185*100</f>
        <v>100.55865921787711</v>
      </c>
    </row>
    <row r="186" spans="1:6" ht="180.75" customHeight="1">
      <c r="A186" s="58">
        <v>2</v>
      </c>
      <c r="B186" s="12" t="s">
        <v>55</v>
      </c>
      <c r="C186" s="58" t="s">
        <v>12</v>
      </c>
      <c r="D186" s="59">
        <f>D185</f>
        <v>179</v>
      </c>
      <c r="E186" s="59">
        <f>E185</f>
        <v>180</v>
      </c>
      <c r="F186" s="60">
        <f>E186/D186*100</f>
        <v>100.55865921787711</v>
      </c>
    </row>
    <row r="188" spans="1:6" ht="18.75">
      <c r="A188" s="51" t="s">
        <v>83</v>
      </c>
      <c r="B188" s="52"/>
      <c r="C188" s="52"/>
      <c r="D188" s="52"/>
      <c r="E188" s="52"/>
      <c r="F188" s="53"/>
    </row>
    <row r="189" spans="1:6" ht="18.75">
      <c r="A189" s="54" t="s">
        <v>49</v>
      </c>
      <c r="B189" s="54"/>
      <c r="C189" s="54"/>
      <c r="D189" s="54"/>
      <c r="E189" s="54"/>
      <c r="F189" s="54"/>
    </row>
    <row r="190" spans="1:6" ht="157.5" customHeight="1">
      <c r="A190" s="55" t="s">
        <v>5</v>
      </c>
      <c r="B190" s="56" t="s">
        <v>6</v>
      </c>
      <c r="C190" s="56" t="s">
        <v>7</v>
      </c>
      <c r="D190" s="56" t="s">
        <v>8</v>
      </c>
      <c r="E190" s="56" t="s">
        <v>9</v>
      </c>
      <c r="F190" s="56" t="s">
        <v>10</v>
      </c>
    </row>
    <row r="191" spans="1:6" ht="18.75">
      <c r="A191" s="57">
        <v>1</v>
      </c>
      <c r="B191" s="57">
        <v>2</v>
      </c>
      <c r="C191" s="57">
        <v>3</v>
      </c>
      <c r="D191" s="57">
        <v>4</v>
      </c>
      <c r="E191" s="57">
        <v>5</v>
      </c>
      <c r="F191" s="57" t="s">
        <v>11</v>
      </c>
    </row>
    <row r="192" spans="1:6" ht="138.75" customHeight="1">
      <c r="A192" s="58">
        <v>1</v>
      </c>
      <c r="B192" s="11" t="s">
        <v>54</v>
      </c>
      <c r="C192" s="58" t="s">
        <v>12</v>
      </c>
      <c r="D192" s="59">
        <v>364</v>
      </c>
      <c r="E192" s="59">
        <v>355</v>
      </c>
      <c r="F192" s="60">
        <f>E192/D192*100</f>
        <v>97.527472527472526</v>
      </c>
    </row>
    <row r="193" spans="1:6" ht="180.75" customHeight="1">
      <c r="A193" s="58">
        <v>2</v>
      </c>
      <c r="B193" s="12" t="s">
        <v>55</v>
      </c>
      <c r="C193" s="58" t="s">
        <v>12</v>
      </c>
      <c r="D193" s="59">
        <f>D192</f>
        <v>364</v>
      </c>
      <c r="E193" s="59">
        <f>E192</f>
        <v>355</v>
      </c>
      <c r="F193" s="60">
        <f>E193/D193*100</f>
        <v>97.527472527472526</v>
      </c>
    </row>
    <row r="195" spans="1:6" ht="18.75">
      <c r="A195" s="51" t="s">
        <v>84</v>
      </c>
      <c r="B195" s="52"/>
      <c r="C195" s="52"/>
      <c r="D195" s="52"/>
      <c r="E195" s="52"/>
      <c r="F195" s="53"/>
    </row>
    <row r="196" spans="1:6" ht="18.75">
      <c r="A196" s="54" t="s">
        <v>49</v>
      </c>
      <c r="B196" s="54"/>
      <c r="C196" s="54"/>
      <c r="D196" s="54"/>
      <c r="E196" s="54"/>
      <c r="F196" s="54"/>
    </row>
    <row r="197" spans="1:6" ht="157.5" customHeight="1">
      <c r="A197" s="55" t="s">
        <v>5</v>
      </c>
      <c r="B197" s="56" t="s">
        <v>6</v>
      </c>
      <c r="C197" s="56" t="s">
        <v>7</v>
      </c>
      <c r="D197" s="56" t="s">
        <v>8</v>
      </c>
      <c r="E197" s="56" t="s">
        <v>9</v>
      </c>
      <c r="F197" s="56" t="s">
        <v>10</v>
      </c>
    </row>
    <row r="198" spans="1:6" ht="18.75">
      <c r="A198" s="57">
        <v>1</v>
      </c>
      <c r="B198" s="57">
        <v>2</v>
      </c>
      <c r="C198" s="57">
        <v>3</v>
      </c>
      <c r="D198" s="57">
        <v>4</v>
      </c>
      <c r="E198" s="57">
        <v>5</v>
      </c>
      <c r="F198" s="57" t="s">
        <v>11</v>
      </c>
    </row>
    <row r="199" spans="1:6" ht="138.75" customHeight="1">
      <c r="A199" s="58">
        <v>1</v>
      </c>
      <c r="B199" s="11" t="s">
        <v>54</v>
      </c>
      <c r="C199" s="58" t="s">
        <v>12</v>
      </c>
      <c r="D199" s="59">
        <v>310</v>
      </c>
      <c r="E199" s="59">
        <v>295</v>
      </c>
      <c r="F199" s="60">
        <f>E199/D199*100</f>
        <v>95.161290322580655</v>
      </c>
    </row>
    <row r="200" spans="1:6" ht="180.75" customHeight="1">
      <c r="A200" s="58">
        <v>2</v>
      </c>
      <c r="B200" s="12" t="s">
        <v>55</v>
      </c>
      <c r="C200" s="58" t="s">
        <v>12</v>
      </c>
      <c r="D200" s="59">
        <f>D199</f>
        <v>310</v>
      </c>
      <c r="E200" s="59">
        <f>E199</f>
        <v>295</v>
      </c>
      <c r="F200" s="60">
        <f>E200/D200*100</f>
        <v>95.161290322580655</v>
      </c>
    </row>
    <row r="202" spans="1:6" ht="18.75">
      <c r="A202" s="51" t="s">
        <v>85</v>
      </c>
      <c r="B202" s="52"/>
      <c r="C202" s="52"/>
      <c r="D202" s="52"/>
      <c r="E202" s="52"/>
      <c r="F202" s="53"/>
    </row>
    <row r="203" spans="1:6" ht="18.75">
      <c r="A203" s="54" t="s">
        <v>49</v>
      </c>
      <c r="B203" s="54"/>
      <c r="C203" s="54"/>
      <c r="D203" s="54"/>
      <c r="E203" s="54"/>
      <c r="F203" s="54"/>
    </row>
    <row r="204" spans="1:6" ht="157.5" customHeight="1">
      <c r="A204" s="55" t="s">
        <v>5</v>
      </c>
      <c r="B204" s="56" t="s">
        <v>6</v>
      </c>
      <c r="C204" s="56" t="s">
        <v>7</v>
      </c>
      <c r="D204" s="56" t="s">
        <v>8</v>
      </c>
      <c r="E204" s="56" t="s">
        <v>9</v>
      </c>
      <c r="F204" s="56" t="s">
        <v>10</v>
      </c>
    </row>
    <row r="205" spans="1:6" ht="18.75">
      <c r="A205" s="57">
        <v>1</v>
      </c>
      <c r="B205" s="57">
        <v>2</v>
      </c>
      <c r="C205" s="57">
        <v>3</v>
      </c>
      <c r="D205" s="57">
        <v>4</v>
      </c>
      <c r="E205" s="57">
        <v>5</v>
      </c>
      <c r="F205" s="57" t="s">
        <v>11</v>
      </c>
    </row>
    <row r="206" spans="1:6" ht="138.75" customHeight="1">
      <c r="A206" s="58">
        <v>1</v>
      </c>
      <c r="B206" s="11" t="s">
        <v>54</v>
      </c>
      <c r="C206" s="58" t="s">
        <v>12</v>
      </c>
      <c r="D206" s="59">
        <v>230</v>
      </c>
      <c r="E206" s="59">
        <v>238</v>
      </c>
      <c r="F206" s="60">
        <f>E206/D206*100</f>
        <v>103.47826086956522</v>
      </c>
    </row>
    <row r="207" spans="1:6" ht="180.75" customHeight="1">
      <c r="A207" s="58">
        <v>2</v>
      </c>
      <c r="B207" s="12" t="s">
        <v>55</v>
      </c>
      <c r="C207" s="58" t="s">
        <v>12</v>
      </c>
      <c r="D207" s="59">
        <f>D206</f>
        <v>230</v>
      </c>
      <c r="E207" s="59">
        <f>E206</f>
        <v>238</v>
      </c>
      <c r="F207" s="60">
        <f>E207/D207*100</f>
        <v>103.47826086956522</v>
      </c>
    </row>
    <row r="209" spans="1:6" ht="18.75">
      <c r="A209" s="51" t="s">
        <v>86</v>
      </c>
      <c r="B209" s="52"/>
      <c r="C209" s="52"/>
      <c r="D209" s="52"/>
      <c r="E209" s="52"/>
      <c r="F209" s="53"/>
    </row>
    <row r="210" spans="1:6" ht="18.75">
      <c r="A210" s="54" t="s">
        <v>49</v>
      </c>
      <c r="B210" s="54"/>
      <c r="C210" s="54"/>
      <c r="D210" s="54"/>
      <c r="E210" s="54"/>
      <c r="F210" s="54"/>
    </row>
    <row r="211" spans="1:6" ht="157.5" customHeight="1">
      <c r="A211" s="55" t="s">
        <v>5</v>
      </c>
      <c r="B211" s="56" t="s">
        <v>6</v>
      </c>
      <c r="C211" s="56" t="s">
        <v>7</v>
      </c>
      <c r="D211" s="56" t="s">
        <v>8</v>
      </c>
      <c r="E211" s="56" t="s">
        <v>9</v>
      </c>
      <c r="F211" s="56" t="s">
        <v>10</v>
      </c>
    </row>
    <row r="212" spans="1:6" ht="18.75">
      <c r="A212" s="57">
        <v>1</v>
      </c>
      <c r="B212" s="57">
        <v>2</v>
      </c>
      <c r="C212" s="57">
        <v>3</v>
      </c>
      <c r="D212" s="57">
        <v>4</v>
      </c>
      <c r="E212" s="57">
        <v>5</v>
      </c>
      <c r="F212" s="57" t="s">
        <v>11</v>
      </c>
    </row>
    <row r="213" spans="1:6" ht="138.75" customHeight="1">
      <c r="A213" s="58">
        <v>1</v>
      </c>
      <c r="B213" s="11" t="s">
        <v>54</v>
      </c>
      <c r="C213" s="58" t="s">
        <v>12</v>
      </c>
      <c r="D213" s="59">
        <v>138</v>
      </c>
      <c r="E213" s="59">
        <v>137</v>
      </c>
      <c r="F213" s="60">
        <f>E213/D213*100</f>
        <v>99.275362318840578</v>
      </c>
    </row>
    <row r="214" spans="1:6" ht="180.75" customHeight="1">
      <c r="A214" s="58">
        <v>2</v>
      </c>
      <c r="B214" s="12" t="s">
        <v>55</v>
      </c>
      <c r="C214" s="58" t="s">
        <v>12</v>
      </c>
      <c r="D214" s="59">
        <f>D213</f>
        <v>138</v>
      </c>
      <c r="E214" s="59">
        <f>E213</f>
        <v>137</v>
      </c>
      <c r="F214" s="60">
        <f>E214/D214*100</f>
        <v>99.275362318840578</v>
      </c>
    </row>
    <row r="216" spans="1:6" ht="18.75">
      <c r="A216" s="51" t="s">
        <v>146</v>
      </c>
      <c r="B216" s="52"/>
      <c r="C216" s="52"/>
      <c r="D216" s="52"/>
      <c r="E216" s="52"/>
      <c r="F216" s="53"/>
    </row>
    <row r="217" spans="1:6" ht="18.75">
      <c r="A217" s="54" t="s">
        <v>49</v>
      </c>
      <c r="B217" s="54"/>
      <c r="C217" s="54"/>
      <c r="D217" s="54"/>
      <c r="E217" s="54"/>
      <c r="F217" s="54"/>
    </row>
    <row r="218" spans="1:6" ht="157.5" customHeight="1">
      <c r="A218" s="55" t="s">
        <v>5</v>
      </c>
      <c r="B218" s="56" t="s">
        <v>6</v>
      </c>
      <c r="C218" s="56" t="s">
        <v>7</v>
      </c>
      <c r="D218" s="56" t="s">
        <v>8</v>
      </c>
      <c r="E218" s="56" t="s">
        <v>9</v>
      </c>
      <c r="F218" s="56" t="s">
        <v>10</v>
      </c>
    </row>
    <row r="219" spans="1:6" ht="18.75">
      <c r="A219" s="57">
        <v>1</v>
      </c>
      <c r="B219" s="57">
        <v>2</v>
      </c>
      <c r="C219" s="57">
        <v>3</v>
      </c>
      <c r="D219" s="57">
        <v>4</v>
      </c>
      <c r="E219" s="57">
        <v>5</v>
      </c>
      <c r="F219" s="57" t="s">
        <v>11</v>
      </c>
    </row>
    <row r="220" spans="1:6" ht="138.75" customHeight="1">
      <c r="A220" s="58">
        <v>1</v>
      </c>
      <c r="B220" s="11" t="s">
        <v>54</v>
      </c>
      <c r="C220" s="58" t="s">
        <v>12</v>
      </c>
      <c r="D220" s="59">
        <v>148</v>
      </c>
      <c r="E220" s="59">
        <v>140</v>
      </c>
      <c r="F220" s="60">
        <f>E220/D220*100</f>
        <v>94.594594594594597</v>
      </c>
    </row>
    <row r="221" spans="1:6" ht="180.75" customHeight="1">
      <c r="A221" s="58">
        <v>2</v>
      </c>
      <c r="B221" s="12" t="s">
        <v>55</v>
      </c>
      <c r="C221" s="58" t="s">
        <v>12</v>
      </c>
      <c r="D221" s="59">
        <f>D220</f>
        <v>148</v>
      </c>
      <c r="E221" s="59">
        <f>E220</f>
        <v>140</v>
      </c>
      <c r="F221" s="60">
        <f>E221/D221*100</f>
        <v>94.594594594594597</v>
      </c>
    </row>
    <row r="223" spans="1:6" ht="18.75">
      <c r="A223" s="51" t="s">
        <v>87</v>
      </c>
      <c r="B223" s="52"/>
      <c r="C223" s="52"/>
      <c r="D223" s="52"/>
      <c r="E223" s="52"/>
      <c r="F223" s="53"/>
    </row>
    <row r="224" spans="1:6" ht="18.75">
      <c r="A224" s="54" t="s">
        <v>49</v>
      </c>
      <c r="B224" s="54"/>
      <c r="C224" s="54"/>
      <c r="D224" s="54"/>
      <c r="E224" s="54"/>
      <c r="F224" s="54"/>
    </row>
    <row r="225" spans="1:6" ht="157.5" customHeight="1">
      <c r="A225" s="55" t="s">
        <v>5</v>
      </c>
      <c r="B225" s="56" t="s">
        <v>6</v>
      </c>
      <c r="C225" s="56" t="s">
        <v>7</v>
      </c>
      <c r="D225" s="56" t="s">
        <v>8</v>
      </c>
      <c r="E225" s="56" t="s">
        <v>9</v>
      </c>
      <c r="F225" s="56" t="s">
        <v>10</v>
      </c>
    </row>
    <row r="226" spans="1:6" ht="18.75">
      <c r="A226" s="57">
        <v>1</v>
      </c>
      <c r="B226" s="57">
        <v>2</v>
      </c>
      <c r="C226" s="57">
        <v>3</v>
      </c>
      <c r="D226" s="57">
        <v>4</v>
      </c>
      <c r="E226" s="57">
        <v>5</v>
      </c>
      <c r="F226" s="57" t="s">
        <v>11</v>
      </c>
    </row>
    <row r="227" spans="1:6" ht="138.75" customHeight="1">
      <c r="A227" s="58">
        <v>1</v>
      </c>
      <c r="B227" s="11" t="s">
        <v>54</v>
      </c>
      <c r="C227" s="58" t="s">
        <v>12</v>
      </c>
      <c r="D227" s="59">
        <v>312</v>
      </c>
      <c r="E227" s="59">
        <v>307</v>
      </c>
      <c r="F227" s="60">
        <f>E227/D227*100</f>
        <v>98.397435897435898</v>
      </c>
    </row>
    <row r="228" spans="1:6" ht="180.75" customHeight="1">
      <c r="A228" s="58">
        <v>2</v>
      </c>
      <c r="B228" s="12" t="s">
        <v>55</v>
      </c>
      <c r="C228" s="58" t="s">
        <v>12</v>
      </c>
      <c r="D228" s="59">
        <f>D227</f>
        <v>312</v>
      </c>
      <c r="E228" s="59">
        <f>E227</f>
        <v>307</v>
      </c>
      <c r="F228" s="60">
        <f>E228/D228*100</f>
        <v>98.397435897435898</v>
      </c>
    </row>
    <row r="230" spans="1:6" ht="18.75">
      <c r="A230" s="51" t="s">
        <v>88</v>
      </c>
      <c r="B230" s="52"/>
      <c r="C230" s="52"/>
      <c r="D230" s="52"/>
      <c r="E230" s="52"/>
      <c r="F230" s="53"/>
    </row>
    <row r="231" spans="1:6" ht="18.75">
      <c r="A231" s="54" t="s">
        <v>49</v>
      </c>
      <c r="B231" s="54"/>
      <c r="C231" s="54"/>
      <c r="D231" s="54"/>
      <c r="E231" s="54"/>
      <c r="F231" s="54"/>
    </row>
    <row r="232" spans="1:6" ht="157.5" customHeight="1">
      <c r="A232" s="55" t="s">
        <v>5</v>
      </c>
      <c r="B232" s="56" t="s">
        <v>6</v>
      </c>
      <c r="C232" s="56" t="s">
        <v>7</v>
      </c>
      <c r="D232" s="56" t="s">
        <v>8</v>
      </c>
      <c r="E232" s="56" t="s">
        <v>9</v>
      </c>
      <c r="F232" s="56" t="s">
        <v>10</v>
      </c>
    </row>
    <row r="233" spans="1:6" ht="18.75">
      <c r="A233" s="57">
        <v>1</v>
      </c>
      <c r="B233" s="57">
        <v>2</v>
      </c>
      <c r="C233" s="57">
        <v>3</v>
      </c>
      <c r="D233" s="57">
        <v>4</v>
      </c>
      <c r="E233" s="57">
        <v>5</v>
      </c>
      <c r="F233" s="57" t="s">
        <v>11</v>
      </c>
    </row>
    <row r="234" spans="1:6" ht="138.75" customHeight="1">
      <c r="A234" s="58">
        <v>1</v>
      </c>
      <c r="B234" s="11" t="s">
        <v>54</v>
      </c>
      <c r="C234" s="58" t="s">
        <v>12</v>
      </c>
      <c r="D234" s="59">
        <v>107</v>
      </c>
      <c r="E234" s="59">
        <v>108</v>
      </c>
      <c r="F234" s="60">
        <f>E234/D234*100</f>
        <v>100.93457943925233</v>
      </c>
    </row>
    <row r="235" spans="1:6" ht="180.75" customHeight="1">
      <c r="A235" s="58">
        <v>2</v>
      </c>
      <c r="B235" s="12" t="s">
        <v>55</v>
      </c>
      <c r="C235" s="58" t="s">
        <v>12</v>
      </c>
      <c r="D235" s="59">
        <f>D234</f>
        <v>107</v>
      </c>
      <c r="E235" s="59">
        <f>E234</f>
        <v>108</v>
      </c>
      <c r="F235" s="60">
        <f>E235/D235*100</f>
        <v>100.93457943925233</v>
      </c>
    </row>
    <row r="237" spans="1:6" ht="18.75">
      <c r="A237" s="51" t="s">
        <v>150</v>
      </c>
      <c r="B237" s="52"/>
      <c r="C237" s="52"/>
      <c r="D237" s="52"/>
      <c r="E237" s="52"/>
      <c r="F237" s="53"/>
    </row>
    <row r="238" spans="1:6" ht="18.75">
      <c r="A238" s="54" t="s">
        <v>49</v>
      </c>
      <c r="B238" s="54"/>
      <c r="C238" s="54"/>
      <c r="D238" s="54"/>
      <c r="E238" s="54"/>
      <c r="F238" s="54"/>
    </row>
    <row r="239" spans="1:6" ht="157.5" customHeight="1">
      <c r="A239" s="55" t="s">
        <v>5</v>
      </c>
      <c r="B239" s="56" t="s">
        <v>6</v>
      </c>
      <c r="C239" s="56" t="s">
        <v>7</v>
      </c>
      <c r="D239" s="56" t="s">
        <v>8</v>
      </c>
      <c r="E239" s="56" t="s">
        <v>9</v>
      </c>
      <c r="F239" s="56" t="s">
        <v>10</v>
      </c>
    </row>
    <row r="240" spans="1:6" ht="18.75">
      <c r="A240" s="57">
        <v>1</v>
      </c>
      <c r="B240" s="57">
        <v>2</v>
      </c>
      <c r="C240" s="57">
        <v>3</v>
      </c>
      <c r="D240" s="57">
        <v>4</v>
      </c>
      <c r="E240" s="57">
        <v>5</v>
      </c>
      <c r="F240" s="57" t="s">
        <v>11</v>
      </c>
    </row>
    <row r="241" spans="1:6" ht="138.75" customHeight="1">
      <c r="A241" s="58">
        <v>1</v>
      </c>
      <c r="B241" s="11" t="s">
        <v>54</v>
      </c>
      <c r="C241" s="58" t="s">
        <v>12</v>
      </c>
      <c r="D241" s="59">
        <v>171</v>
      </c>
      <c r="E241" s="59">
        <v>168</v>
      </c>
      <c r="F241" s="60">
        <f>E241/D241*100</f>
        <v>98.245614035087712</v>
      </c>
    </row>
    <row r="242" spans="1:6" ht="180.75" customHeight="1">
      <c r="A242" s="58">
        <v>2</v>
      </c>
      <c r="B242" s="12" t="s">
        <v>55</v>
      </c>
      <c r="C242" s="58" t="s">
        <v>12</v>
      </c>
      <c r="D242" s="59">
        <f>D241</f>
        <v>171</v>
      </c>
      <c r="E242" s="59">
        <f>E241</f>
        <v>168</v>
      </c>
      <c r="F242" s="60">
        <f>E242/D242*100</f>
        <v>98.245614035087712</v>
      </c>
    </row>
    <row r="244" spans="1:6" ht="18.75">
      <c r="A244" s="51" t="s">
        <v>90</v>
      </c>
      <c r="B244" s="52"/>
      <c r="C244" s="52"/>
      <c r="D244" s="52"/>
      <c r="E244" s="52"/>
      <c r="F244" s="53"/>
    </row>
    <row r="245" spans="1:6" ht="18.75">
      <c r="A245" s="54" t="s">
        <v>49</v>
      </c>
      <c r="B245" s="54"/>
      <c r="C245" s="54"/>
      <c r="D245" s="54"/>
      <c r="E245" s="54"/>
      <c r="F245" s="54"/>
    </row>
    <row r="246" spans="1:6" ht="157.5" customHeight="1">
      <c r="A246" s="55" t="s">
        <v>5</v>
      </c>
      <c r="B246" s="56" t="s">
        <v>6</v>
      </c>
      <c r="C246" s="56" t="s">
        <v>7</v>
      </c>
      <c r="D246" s="56" t="s">
        <v>8</v>
      </c>
      <c r="E246" s="56" t="s">
        <v>9</v>
      </c>
      <c r="F246" s="56" t="s">
        <v>10</v>
      </c>
    </row>
    <row r="247" spans="1:6" ht="18.75">
      <c r="A247" s="57">
        <v>1</v>
      </c>
      <c r="B247" s="57">
        <v>2</v>
      </c>
      <c r="C247" s="57">
        <v>3</v>
      </c>
      <c r="D247" s="57">
        <v>4</v>
      </c>
      <c r="E247" s="57">
        <v>5</v>
      </c>
      <c r="F247" s="57" t="s">
        <v>11</v>
      </c>
    </row>
    <row r="248" spans="1:6" ht="138.75" customHeight="1">
      <c r="A248" s="58">
        <v>1</v>
      </c>
      <c r="B248" s="11" t="s">
        <v>54</v>
      </c>
      <c r="C248" s="58" t="s">
        <v>12</v>
      </c>
      <c r="D248" s="59">
        <v>524</v>
      </c>
      <c r="E248" s="59">
        <v>502</v>
      </c>
      <c r="F248" s="60">
        <f>E248/D248*100</f>
        <v>95.801526717557252</v>
      </c>
    </row>
    <row r="249" spans="1:6" ht="180.75" customHeight="1">
      <c r="A249" s="58">
        <v>2</v>
      </c>
      <c r="B249" s="12" t="s">
        <v>55</v>
      </c>
      <c r="C249" s="58" t="s">
        <v>12</v>
      </c>
      <c r="D249" s="59">
        <f>D248</f>
        <v>524</v>
      </c>
      <c r="E249" s="59">
        <f>E248</f>
        <v>502</v>
      </c>
      <c r="F249" s="60">
        <f>E249/D249*100</f>
        <v>95.801526717557252</v>
      </c>
    </row>
    <row r="251" spans="1:6" ht="18.75">
      <c r="A251" s="51" t="s">
        <v>89</v>
      </c>
      <c r="B251" s="52"/>
      <c r="C251" s="52"/>
      <c r="D251" s="52"/>
      <c r="E251" s="52"/>
      <c r="F251" s="53"/>
    </row>
    <row r="252" spans="1:6" ht="18.75">
      <c r="A252" s="54" t="s">
        <v>49</v>
      </c>
      <c r="B252" s="54"/>
      <c r="C252" s="54"/>
      <c r="D252" s="54"/>
      <c r="E252" s="54"/>
      <c r="F252" s="54"/>
    </row>
    <row r="253" spans="1:6" ht="157.5" customHeight="1">
      <c r="A253" s="55" t="s">
        <v>5</v>
      </c>
      <c r="B253" s="56" t="s">
        <v>6</v>
      </c>
      <c r="C253" s="56" t="s">
        <v>7</v>
      </c>
      <c r="D253" s="56" t="s">
        <v>8</v>
      </c>
      <c r="E253" s="56" t="s">
        <v>9</v>
      </c>
      <c r="F253" s="56" t="s">
        <v>10</v>
      </c>
    </row>
    <row r="254" spans="1:6" ht="18.75">
      <c r="A254" s="57">
        <v>1</v>
      </c>
      <c r="B254" s="57">
        <v>2</v>
      </c>
      <c r="C254" s="57">
        <v>3</v>
      </c>
      <c r="D254" s="57">
        <v>4</v>
      </c>
      <c r="E254" s="57">
        <v>5</v>
      </c>
      <c r="F254" s="57" t="s">
        <v>11</v>
      </c>
    </row>
    <row r="255" spans="1:6" ht="138.75" customHeight="1">
      <c r="A255" s="58">
        <v>1</v>
      </c>
      <c r="B255" s="11" t="s">
        <v>54</v>
      </c>
      <c r="C255" s="58" t="s">
        <v>12</v>
      </c>
      <c r="D255" s="59">
        <v>165</v>
      </c>
      <c r="E255" s="59">
        <v>174</v>
      </c>
      <c r="F255" s="60">
        <f>E255/D255*100</f>
        <v>105.45454545454544</v>
      </c>
    </row>
    <row r="256" spans="1:6" ht="180.75" customHeight="1">
      <c r="A256" s="58">
        <v>2</v>
      </c>
      <c r="B256" s="12" t="s">
        <v>55</v>
      </c>
      <c r="C256" s="58" t="s">
        <v>12</v>
      </c>
      <c r="D256" s="59">
        <f>D255</f>
        <v>165</v>
      </c>
      <c r="E256" s="59">
        <f>E255</f>
        <v>174</v>
      </c>
      <c r="F256" s="60">
        <f>E256/D256*100</f>
        <v>105.45454545454544</v>
      </c>
    </row>
    <row r="258" spans="1:6" ht="18.75">
      <c r="A258" s="51" t="s">
        <v>91</v>
      </c>
      <c r="B258" s="52"/>
      <c r="C258" s="52"/>
      <c r="D258" s="52"/>
      <c r="E258" s="52"/>
      <c r="F258" s="53"/>
    </row>
    <row r="259" spans="1:6" ht="18.75">
      <c r="A259" s="54" t="s">
        <v>49</v>
      </c>
      <c r="B259" s="54"/>
      <c r="C259" s="54"/>
      <c r="D259" s="54"/>
      <c r="E259" s="54"/>
      <c r="F259" s="54"/>
    </row>
    <row r="260" spans="1:6" ht="157.5" customHeight="1">
      <c r="A260" s="55" t="s">
        <v>5</v>
      </c>
      <c r="B260" s="56" t="s">
        <v>6</v>
      </c>
      <c r="C260" s="56" t="s">
        <v>7</v>
      </c>
      <c r="D260" s="56" t="s">
        <v>8</v>
      </c>
      <c r="E260" s="56" t="s">
        <v>9</v>
      </c>
      <c r="F260" s="56" t="s">
        <v>10</v>
      </c>
    </row>
    <row r="261" spans="1:6" ht="18.75">
      <c r="A261" s="57">
        <v>1</v>
      </c>
      <c r="B261" s="57">
        <v>2</v>
      </c>
      <c r="C261" s="57">
        <v>3</v>
      </c>
      <c r="D261" s="57">
        <v>4</v>
      </c>
      <c r="E261" s="57">
        <v>5</v>
      </c>
      <c r="F261" s="57" t="s">
        <v>11</v>
      </c>
    </row>
    <row r="262" spans="1:6" ht="138.75" customHeight="1">
      <c r="A262" s="58">
        <v>1</v>
      </c>
      <c r="B262" s="11" t="s">
        <v>54</v>
      </c>
      <c r="C262" s="58" t="s">
        <v>12</v>
      </c>
      <c r="D262" s="59">
        <v>141</v>
      </c>
      <c r="E262" s="59">
        <v>141</v>
      </c>
      <c r="F262" s="60">
        <f>E262/D262*100</f>
        <v>100</v>
      </c>
    </row>
    <row r="263" spans="1:6" ht="180.75" customHeight="1">
      <c r="A263" s="58">
        <v>2</v>
      </c>
      <c r="B263" s="12" t="s">
        <v>55</v>
      </c>
      <c r="C263" s="58" t="s">
        <v>12</v>
      </c>
      <c r="D263" s="59">
        <f>D262</f>
        <v>141</v>
      </c>
      <c r="E263" s="59">
        <f>E262</f>
        <v>141</v>
      </c>
      <c r="F263" s="60">
        <f>E263/D263*100</f>
        <v>100</v>
      </c>
    </row>
    <row r="265" spans="1:6" ht="18.75">
      <c r="A265" s="51" t="s">
        <v>92</v>
      </c>
      <c r="B265" s="52"/>
      <c r="C265" s="52"/>
      <c r="D265" s="52"/>
      <c r="E265" s="52"/>
      <c r="F265" s="53"/>
    </row>
    <row r="266" spans="1:6" ht="18.75">
      <c r="A266" s="54" t="s">
        <v>49</v>
      </c>
      <c r="B266" s="54"/>
      <c r="C266" s="54"/>
      <c r="D266" s="54"/>
      <c r="E266" s="54"/>
      <c r="F266" s="54"/>
    </row>
    <row r="267" spans="1:6" ht="157.5" customHeight="1">
      <c r="A267" s="55" t="s">
        <v>5</v>
      </c>
      <c r="B267" s="56" t="s">
        <v>6</v>
      </c>
      <c r="C267" s="56" t="s">
        <v>7</v>
      </c>
      <c r="D267" s="56" t="s">
        <v>8</v>
      </c>
      <c r="E267" s="56" t="s">
        <v>9</v>
      </c>
      <c r="F267" s="56" t="s">
        <v>10</v>
      </c>
    </row>
    <row r="268" spans="1:6" ht="18.75">
      <c r="A268" s="57">
        <v>1</v>
      </c>
      <c r="B268" s="57">
        <v>2</v>
      </c>
      <c r="C268" s="57">
        <v>3</v>
      </c>
      <c r="D268" s="57">
        <v>4</v>
      </c>
      <c r="E268" s="57">
        <v>5</v>
      </c>
      <c r="F268" s="57" t="s">
        <v>11</v>
      </c>
    </row>
    <row r="269" spans="1:6" ht="138.75" customHeight="1">
      <c r="A269" s="58">
        <v>1</v>
      </c>
      <c r="B269" s="11" t="s">
        <v>54</v>
      </c>
      <c r="C269" s="58" t="s">
        <v>12</v>
      </c>
      <c r="D269" s="59">
        <v>224</v>
      </c>
      <c r="E269" s="59">
        <v>230</v>
      </c>
      <c r="F269" s="60">
        <f>E269/D269*100</f>
        <v>102.67857142857142</v>
      </c>
    </row>
    <row r="270" spans="1:6" ht="180.75" customHeight="1">
      <c r="A270" s="58">
        <v>2</v>
      </c>
      <c r="B270" s="12" t="s">
        <v>55</v>
      </c>
      <c r="C270" s="58" t="s">
        <v>12</v>
      </c>
      <c r="D270" s="59">
        <f>D269</f>
        <v>224</v>
      </c>
      <c r="E270" s="59">
        <f>E269</f>
        <v>230</v>
      </c>
      <c r="F270" s="60">
        <f>E270/D270*100</f>
        <v>102.67857142857142</v>
      </c>
    </row>
    <row r="272" spans="1:6" ht="18.75">
      <c r="A272" s="51" t="s">
        <v>93</v>
      </c>
      <c r="B272" s="52"/>
      <c r="C272" s="52"/>
      <c r="D272" s="52"/>
      <c r="E272" s="52"/>
      <c r="F272" s="53"/>
    </row>
    <row r="273" spans="1:6" ht="18.75">
      <c r="A273" s="54" t="s">
        <v>49</v>
      </c>
      <c r="B273" s="54"/>
      <c r="C273" s="54"/>
      <c r="D273" s="54"/>
      <c r="E273" s="54"/>
      <c r="F273" s="54"/>
    </row>
    <row r="274" spans="1:6" ht="157.5" customHeight="1">
      <c r="A274" s="55" t="s">
        <v>5</v>
      </c>
      <c r="B274" s="56" t="s">
        <v>6</v>
      </c>
      <c r="C274" s="56" t="s">
        <v>7</v>
      </c>
      <c r="D274" s="56" t="s">
        <v>8</v>
      </c>
      <c r="E274" s="56" t="s">
        <v>9</v>
      </c>
      <c r="F274" s="56" t="s">
        <v>10</v>
      </c>
    </row>
    <row r="275" spans="1:6" ht="18.75">
      <c r="A275" s="57">
        <v>1</v>
      </c>
      <c r="B275" s="57">
        <v>2</v>
      </c>
      <c r="C275" s="57">
        <v>3</v>
      </c>
      <c r="D275" s="57">
        <v>4</v>
      </c>
      <c r="E275" s="57">
        <v>5</v>
      </c>
      <c r="F275" s="57" t="s">
        <v>11</v>
      </c>
    </row>
    <row r="276" spans="1:6" ht="138.75" customHeight="1">
      <c r="A276" s="58">
        <v>1</v>
      </c>
      <c r="B276" s="11" t="s">
        <v>54</v>
      </c>
      <c r="C276" s="58" t="s">
        <v>12</v>
      </c>
      <c r="D276" s="59">
        <v>59</v>
      </c>
      <c r="E276" s="59">
        <v>65</v>
      </c>
      <c r="F276" s="60">
        <f>E276/D276*100</f>
        <v>110.16949152542372</v>
      </c>
    </row>
    <row r="277" spans="1:6" ht="180.75" customHeight="1">
      <c r="A277" s="58">
        <v>2</v>
      </c>
      <c r="B277" s="12" t="s">
        <v>55</v>
      </c>
      <c r="C277" s="58" t="s">
        <v>12</v>
      </c>
      <c r="D277" s="59">
        <f>D276</f>
        <v>59</v>
      </c>
      <c r="E277" s="59">
        <f>E276</f>
        <v>65</v>
      </c>
      <c r="F277" s="60">
        <f>E277/D277*100</f>
        <v>110.16949152542372</v>
      </c>
    </row>
    <row r="279" spans="1:6" ht="18.75">
      <c r="A279" s="51" t="s">
        <v>94</v>
      </c>
      <c r="B279" s="52"/>
      <c r="C279" s="52"/>
      <c r="D279" s="52"/>
      <c r="E279" s="52"/>
      <c r="F279" s="53"/>
    </row>
    <row r="280" spans="1:6" ht="18.75">
      <c r="A280" s="54" t="s">
        <v>49</v>
      </c>
      <c r="B280" s="54"/>
      <c r="C280" s="54"/>
      <c r="D280" s="54"/>
      <c r="E280" s="54"/>
      <c r="F280" s="54"/>
    </row>
    <row r="281" spans="1:6" ht="157.5" customHeight="1">
      <c r="A281" s="55" t="s">
        <v>5</v>
      </c>
      <c r="B281" s="56" t="s">
        <v>6</v>
      </c>
      <c r="C281" s="56" t="s">
        <v>7</v>
      </c>
      <c r="D281" s="56" t="s">
        <v>8</v>
      </c>
      <c r="E281" s="56" t="s">
        <v>9</v>
      </c>
      <c r="F281" s="56" t="s">
        <v>10</v>
      </c>
    </row>
    <row r="282" spans="1:6" ht="18.75">
      <c r="A282" s="57">
        <v>1</v>
      </c>
      <c r="B282" s="57">
        <v>2</v>
      </c>
      <c r="C282" s="57">
        <v>3</v>
      </c>
      <c r="D282" s="57">
        <v>4</v>
      </c>
      <c r="E282" s="57">
        <v>5</v>
      </c>
      <c r="F282" s="57" t="s">
        <v>11</v>
      </c>
    </row>
    <row r="283" spans="1:6" ht="138.75" customHeight="1">
      <c r="A283" s="58">
        <v>1</v>
      </c>
      <c r="B283" s="11" t="s">
        <v>54</v>
      </c>
      <c r="C283" s="58" t="s">
        <v>12</v>
      </c>
      <c r="D283" s="59">
        <v>163</v>
      </c>
      <c r="E283" s="59">
        <v>152</v>
      </c>
      <c r="F283" s="60">
        <f>E283/D283*100</f>
        <v>93.251533742331276</v>
      </c>
    </row>
    <row r="284" spans="1:6" ht="180.75" customHeight="1">
      <c r="A284" s="58">
        <v>2</v>
      </c>
      <c r="B284" s="12" t="s">
        <v>55</v>
      </c>
      <c r="C284" s="58" t="s">
        <v>12</v>
      </c>
      <c r="D284" s="59">
        <f>D283</f>
        <v>163</v>
      </c>
      <c r="E284" s="59">
        <f>E283</f>
        <v>152</v>
      </c>
      <c r="F284" s="60">
        <f>E284/D284*100</f>
        <v>93.251533742331276</v>
      </c>
    </row>
    <row r="286" spans="1:6" ht="18.75">
      <c r="A286" s="51" t="s">
        <v>95</v>
      </c>
      <c r="B286" s="52"/>
      <c r="C286" s="52"/>
      <c r="D286" s="52"/>
      <c r="E286" s="52"/>
      <c r="F286" s="53"/>
    </row>
    <row r="287" spans="1:6" ht="18.75">
      <c r="A287" s="54" t="s">
        <v>49</v>
      </c>
      <c r="B287" s="54"/>
      <c r="C287" s="54"/>
      <c r="D287" s="54"/>
      <c r="E287" s="54"/>
      <c r="F287" s="54"/>
    </row>
    <row r="288" spans="1:6" ht="157.5" customHeight="1">
      <c r="A288" s="55" t="s">
        <v>5</v>
      </c>
      <c r="B288" s="56" t="s">
        <v>6</v>
      </c>
      <c r="C288" s="56" t="s">
        <v>7</v>
      </c>
      <c r="D288" s="56" t="s">
        <v>8</v>
      </c>
      <c r="E288" s="56" t="s">
        <v>9</v>
      </c>
      <c r="F288" s="56" t="s">
        <v>10</v>
      </c>
    </row>
    <row r="289" spans="1:6" ht="18.75">
      <c r="A289" s="57">
        <v>1</v>
      </c>
      <c r="B289" s="57">
        <v>2</v>
      </c>
      <c r="C289" s="57">
        <v>3</v>
      </c>
      <c r="D289" s="57">
        <v>4</v>
      </c>
      <c r="E289" s="57">
        <v>5</v>
      </c>
      <c r="F289" s="57" t="s">
        <v>11</v>
      </c>
    </row>
    <row r="290" spans="1:6" ht="138.75" customHeight="1">
      <c r="A290" s="58">
        <v>1</v>
      </c>
      <c r="B290" s="11" t="s">
        <v>54</v>
      </c>
      <c r="C290" s="58" t="s">
        <v>12</v>
      </c>
      <c r="D290" s="59">
        <v>240</v>
      </c>
      <c r="E290" s="59">
        <v>241</v>
      </c>
      <c r="F290" s="60">
        <f>E290/D290*100</f>
        <v>100.41666666666667</v>
      </c>
    </row>
    <row r="291" spans="1:6" ht="180.75" customHeight="1">
      <c r="A291" s="58">
        <v>2</v>
      </c>
      <c r="B291" s="12" t="s">
        <v>55</v>
      </c>
      <c r="C291" s="58" t="s">
        <v>12</v>
      </c>
      <c r="D291" s="59">
        <f>D290</f>
        <v>240</v>
      </c>
      <c r="E291" s="59">
        <f>E290</f>
        <v>241</v>
      </c>
      <c r="F291" s="60">
        <f>E291/D291*100</f>
        <v>100.41666666666667</v>
      </c>
    </row>
    <row r="293" spans="1:6" ht="18.75">
      <c r="A293" s="51" t="s">
        <v>96</v>
      </c>
      <c r="B293" s="52"/>
      <c r="C293" s="52"/>
      <c r="D293" s="52"/>
      <c r="E293" s="52"/>
      <c r="F293" s="53"/>
    </row>
    <row r="294" spans="1:6" ht="18.75">
      <c r="A294" s="54" t="s">
        <v>49</v>
      </c>
      <c r="B294" s="54"/>
      <c r="C294" s="54"/>
      <c r="D294" s="54"/>
      <c r="E294" s="54"/>
      <c r="F294" s="54"/>
    </row>
    <row r="295" spans="1:6" ht="157.5" customHeight="1">
      <c r="A295" s="55" t="s">
        <v>5</v>
      </c>
      <c r="B295" s="56" t="s">
        <v>6</v>
      </c>
      <c r="C295" s="56" t="s">
        <v>7</v>
      </c>
      <c r="D295" s="56" t="s">
        <v>8</v>
      </c>
      <c r="E295" s="56" t="s">
        <v>9</v>
      </c>
      <c r="F295" s="56" t="s">
        <v>10</v>
      </c>
    </row>
    <row r="296" spans="1:6" ht="18.75">
      <c r="A296" s="57">
        <v>1</v>
      </c>
      <c r="B296" s="57">
        <v>2</v>
      </c>
      <c r="C296" s="57">
        <v>3</v>
      </c>
      <c r="D296" s="57">
        <v>4</v>
      </c>
      <c r="E296" s="57">
        <v>5</v>
      </c>
      <c r="F296" s="57" t="s">
        <v>11</v>
      </c>
    </row>
    <row r="297" spans="1:6" ht="138.75" customHeight="1">
      <c r="A297" s="58">
        <v>1</v>
      </c>
      <c r="B297" s="11" t="s">
        <v>54</v>
      </c>
      <c r="C297" s="58" t="s">
        <v>12</v>
      </c>
      <c r="D297" s="59">
        <v>165</v>
      </c>
      <c r="E297" s="59">
        <v>165</v>
      </c>
      <c r="F297" s="60">
        <f>E297/D297*100</f>
        <v>100</v>
      </c>
    </row>
    <row r="298" spans="1:6" ht="180.75" customHeight="1">
      <c r="A298" s="58">
        <v>2</v>
      </c>
      <c r="B298" s="12" t="s">
        <v>55</v>
      </c>
      <c r="C298" s="58" t="s">
        <v>12</v>
      </c>
      <c r="D298" s="59">
        <f>D297</f>
        <v>165</v>
      </c>
      <c r="E298" s="59">
        <f>E297</f>
        <v>165</v>
      </c>
      <c r="F298" s="60">
        <f>E298/D298*100</f>
        <v>100</v>
      </c>
    </row>
    <row r="300" spans="1:6" ht="18.75">
      <c r="A300" s="51" t="s">
        <v>97</v>
      </c>
      <c r="B300" s="52"/>
      <c r="C300" s="52"/>
      <c r="D300" s="52"/>
      <c r="E300" s="52"/>
      <c r="F300" s="53"/>
    </row>
    <row r="301" spans="1:6" ht="18.75">
      <c r="A301" s="54" t="s">
        <v>49</v>
      </c>
      <c r="B301" s="54"/>
      <c r="C301" s="54"/>
      <c r="D301" s="54"/>
      <c r="E301" s="54"/>
      <c r="F301" s="54"/>
    </row>
    <row r="302" spans="1:6" ht="157.5" customHeight="1">
      <c r="A302" s="55" t="s">
        <v>5</v>
      </c>
      <c r="B302" s="56" t="s">
        <v>6</v>
      </c>
      <c r="C302" s="56" t="s">
        <v>7</v>
      </c>
      <c r="D302" s="56" t="s">
        <v>8</v>
      </c>
      <c r="E302" s="56" t="s">
        <v>9</v>
      </c>
      <c r="F302" s="56" t="s">
        <v>10</v>
      </c>
    </row>
    <row r="303" spans="1:6" ht="18.75">
      <c r="A303" s="57">
        <v>1</v>
      </c>
      <c r="B303" s="57">
        <v>2</v>
      </c>
      <c r="C303" s="57">
        <v>3</v>
      </c>
      <c r="D303" s="57">
        <v>4</v>
      </c>
      <c r="E303" s="57">
        <v>5</v>
      </c>
      <c r="F303" s="57" t="s">
        <v>11</v>
      </c>
    </row>
    <row r="304" spans="1:6" ht="138.75" customHeight="1">
      <c r="A304" s="58">
        <v>1</v>
      </c>
      <c r="B304" s="11" t="s">
        <v>54</v>
      </c>
      <c r="C304" s="58" t="s">
        <v>12</v>
      </c>
      <c r="D304" s="59">
        <v>177</v>
      </c>
      <c r="E304" s="59">
        <v>168</v>
      </c>
      <c r="F304" s="60">
        <f>E304/D304*100</f>
        <v>94.915254237288138</v>
      </c>
    </row>
    <row r="305" spans="1:6" ht="180.75" customHeight="1">
      <c r="A305" s="58">
        <v>2</v>
      </c>
      <c r="B305" s="12" t="s">
        <v>55</v>
      </c>
      <c r="C305" s="58" t="s">
        <v>12</v>
      </c>
      <c r="D305" s="59">
        <f>D304</f>
        <v>177</v>
      </c>
      <c r="E305" s="59">
        <f>E304</f>
        <v>168</v>
      </c>
      <c r="F305" s="60">
        <f>E305/D305*100</f>
        <v>94.915254237288138</v>
      </c>
    </row>
    <row r="307" spans="1:6" ht="18.75">
      <c r="A307" s="51" t="s">
        <v>98</v>
      </c>
      <c r="B307" s="52"/>
      <c r="C307" s="52"/>
      <c r="D307" s="52"/>
      <c r="E307" s="52"/>
      <c r="F307" s="53"/>
    </row>
    <row r="308" spans="1:6" ht="18.75">
      <c r="A308" s="54" t="s">
        <v>49</v>
      </c>
      <c r="B308" s="54"/>
      <c r="C308" s="54"/>
      <c r="D308" s="54"/>
      <c r="E308" s="54"/>
      <c r="F308" s="54"/>
    </row>
    <row r="309" spans="1:6" ht="157.5" customHeight="1">
      <c r="A309" s="55" t="s">
        <v>5</v>
      </c>
      <c r="B309" s="56" t="s">
        <v>6</v>
      </c>
      <c r="C309" s="56" t="s">
        <v>7</v>
      </c>
      <c r="D309" s="56" t="s">
        <v>8</v>
      </c>
      <c r="E309" s="56" t="s">
        <v>9</v>
      </c>
      <c r="F309" s="56" t="s">
        <v>10</v>
      </c>
    </row>
    <row r="310" spans="1:6" ht="18.75">
      <c r="A310" s="57">
        <v>1</v>
      </c>
      <c r="B310" s="57">
        <v>2</v>
      </c>
      <c r="C310" s="57">
        <v>3</v>
      </c>
      <c r="D310" s="57">
        <v>4</v>
      </c>
      <c r="E310" s="57">
        <v>5</v>
      </c>
      <c r="F310" s="57" t="s">
        <v>11</v>
      </c>
    </row>
    <row r="311" spans="1:6" ht="138.75" customHeight="1">
      <c r="A311" s="58">
        <v>1</v>
      </c>
      <c r="B311" s="11" t="s">
        <v>54</v>
      </c>
      <c r="C311" s="58" t="s">
        <v>12</v>
      </c>
      <c r="D311" s="59">
        <v>147</v>
      </c>
      <c r="E311" s="59">
        <v>135</v>
      </c>
      <c r="F311" s="60">
        <f>E311/D311*100</f>
        <v>91.83673469387756</v>
      </c>
    </row>
    <row r="312" spans="1:6" ht="180.75" customHeight="1">
      <c r="A312" s="58">
        <v>2</v>
      </c>
      <c r="B312" s="12" t="s">
        <v>55</v>
      </c>
      <c r="C312" s="58" t="s">
        <v>12</v>
      </c>
      <c r="D312" s="59">
        <f>D311</f>
        <v>147</v>
      </c>
      <c r="E312" s="59">
        <f>E311</f>
        <v>135</v>
      </c>
      <c r="F312" s="60">
        <f>E312/D312*100</f>
        <v>91.83673469387756</v>
      </c>
    </row>
    <row r="314" spans="1:6" ht="18.75">
      <c r="A314" s="51" t="s">
        <v>99</v>
      </c>
      <c r="B314" s="52"/>
      <c r="C314" s="52"/>
      <c r="D314" s="52"/>
      <c r="E314" s="52"/>
      <c r="F314" s="53"/>
    </row>
    <row r="315" spans="1:6" ht="18.75">
      <c r="A315" s="54" t="s">
        <v>49</v>
      </c>
      <c r="B315" s="54"/>
      <c r="C315" s="54"/>
      <c r="D315" s="54"/>
      <c r="E315" s="54"/>
      <c r="F315" s="54"/>
    </row>
    <row r="316" spans="1:6" ht="157.5" customHeight="1">
      <c r="A316" s="55" t="s">
        <v>5</v>
      </c>
      <c r="B316" s="56" t="s">
        <v>6</v>
      </c>
      <c r="C316" s="56" t="s">
        <v>7</v>
      </c>
      <c r="D316" s="56" t="s">
        <v>8</v>
      </c>
      <c r="E316" s="56" t="s">
        <v>9</v>
      </c>
      <c r="F316" s="56" t="s">
        <v>10</v>
      </c>
    </row>
    <row r="317" spans="1:6" ht="18.75">
      <c r="A317" s="57">
        <v>1</v>
      </c>
      <c r="B317" s="57">
        <v>2</v>
      </c>
      <c r="C317" s="57">
        <v>3</v>
      </c>
      <c r="D317" s="57">
        <v>4</v>
      </c>
      <c r="E317" s="57">
        <v>5</v>
      </c>
      <c r="F317" s="57" t="s">
        <v>11</v>
      </c>
    </row>
    <row r="318" spans="1:6" ht="138.75" customHeight="1">
      <c r="A318" s="58">
        <v>1</v>
      </c>
      <c r="B318" s="11" t="s">
        <v>54</v>
      </c>
      <c r="C318" s="58" t="s">
        <v>12</v>
      </c>
      <c r="D318" s="59">
        <v>319</v>
      </c>
      <c r="E318" s="59">
        <v>350</v>
      </c>
      <c r="F318" s="60">
        <f>E318/D318*100</f>
        <v>109.71786833855799</v>
      </c>
    </row>
    <row r="319" spans="1:6" ht="180.75" customHeight="1">
      <c r="A319" s="58">
        <v>2</v>
      </c>
      <c r="B319" s="12" t="s">
        <v>55</v>
      </c>
      <c r="C319" s="58" t="s">
        <v>12</v>
      </c>
      <c r="D319" s="59">
        <f>D318</f>
        <v>319</v>
      </c>
      <c r="E319" s="59">
        <f>E318</f>
        <v>350</v>
      </c>
      <c r="F319" s="60">
        <f>E319/D319*100</f>
        <v>109.71786833855799</v>
      </c>
    </row>
    <row r="321" spans="1:6" ht="18.75">
      <c r="A321" s="51" t="s">
        <v>100</v>
      </c>
      <c r="B321" s="52"/>
      <c r="C321" s="52"/>
      <c r="D321" s="52"/>
      <c r="E321" s="52"/>
      <c r="F321" s="53"/>
    </row>
    <row r="322" spans="1:6" ht="18.75">
      <c r="A322" s="54" t="s">
        <v>49</v>
      </c>
      <c r="B322" s="54"/>
      <c r="C322" s="54"/>
      <c r="D322" s="54"/>
      <c r="E322" s="54"/>
      <c r="F322" s="54"/>
    </row>
    <row r="323" spans="1:6" ht="157.5" customHeight="1">
      <c r="A323" s="55" t="s">
        <v>5</v>
      </c>
      <c r="B323" s="56" t="s">
        <v>6</v>
      </c>
      <c r="C323" s="56" t="s">
        <v>7</v>
      </c>
      <c r="D323" s="56" t="s">
        <v>8</v>
      </c>
      <c r="E323" s="56" t="s">
        <v>9</v>
      </c>
      <c r="F323" s="56" t="s">
        <v>10</v>
      </c>
    </row>
    <row r="324" spans="1:6" ht="18.75">
      <c r="A324" s="57">
        <v>1</v>
      </c>
      <c r="B324" s="57">
        <v>2</v>
      </c>
      <c r="C324" s="57">
        <v>3</v>
      </c>
      <c r="D324" s="57">
        <v>4</v>
      </c>
      <c r="E324" s="57">
        <v>5</v>
      </c>
      <c r="F324" s="57" t="s">
        <v>11</v>
      </c>
    </row>
    <row r="325" spans="1:6" ht="138.75" customHeight="1">
      <c r="A325" s="58">
        <v>1</v>
      </c>
      <c r="B325" s="11" t="s">
        <v>54</v>
      </c>
      <c r="C325" s="58" t="s">
        <v>12</v>
      </c>
      <c r="D325" s="59">
        <v>79</v>
      </c>
      <c r="E325" s="59">
        <v>82</v>
      </c>
      <c r="F325" s="60">
        <f>E325/D325*100</f>
        <v>103.79746835443038</v>
      </c>
    </row>
    <row r="326" spans="1:6" ht="180.75" customHeight="1">
      <c r="A326" s="58">
        <v>2</v>
      </c>
      <c r="B326" s="12" t="s">
        <v>55</v>
      </c>
      <c r="C326" s="58" t="s">
        <v>12</v>
      </c>
      <c r="D326" s="59">
        <f>D325</f>
        <v>79</v>
      </c>
      <c r="E326" s="59">
        <f>E325</f>
        <v>82</v>
      </c>
      <c r="F326" s="60">
        <f>E326/D326*100</f>
        <v>103.79746835443038</v>
      </c>
    </row>
    <row r="328" spans="1:6" ht="18.75">
      <c r="A328" s="51" t="s">
        <v>101</v>
      </c>
      <c r="B328" s="52"/>
      <c r="C328" s="52"/>
      <c r="D328" s="52"/>
      <c r="E328" s="52"/>
      <c r="F328" s="53"/>
    </row>
    <row r="329" spans="1:6" ht="18.75">
      <c r="A329" s="54" t="s">
        <v>49</v>
      </c>
      <c r="B329" s="54"/>
      <c r="C329" s="54"/>
      <c r="D329" s="54"/>
      <c r="E329" s="54"/>
      <c r="F329" s="54"/>
    </row>
    <row r="330" spans="1:6" ht="157.5" customHeight="1">
      <c r="A330" s="55" t="s">
        <v>5</v>
      </c>
      <c r="B330" s="56" t="s">
        <v>6</v>
      </c>
      <c r="C330" s="56" t="s">
        <v>7</v>
      </c>
      <c r="D330" s="56" t="s">
        <v>8</v>
      </c>
      <c r="E330" s="56" t="s">
        <v>9</v>
      </c>
      <c r="F330" s="56" t="s">
        <v>10</v>
      </c>
    </row>
    <row r="331" spans="1:6" ht="18.75">
      <c r="A331" s="57">
        <v>1</v>
      </c>
      <c r="B331" s="57">
        <v>2</v>
      </c>
      <c r="C331" s="57">
        <v>3</v>
      </c>
      <c r="D331" s="57">
        <v>4</v>
      </c>
      <c r="E331" s="57">
        <v>5</v>
      </c>
      <c r="F331" s="57" t="s">
        <v>11</v>
      </c>
    </row>
    <row r="332" spans="1:6" ht="138.75" customHeight="1">
      <c r="A332" s="58">
        <v>1</v>
      </c>
      <c r="B332" s="11" t="s">
        <v>54</v>
      </c>
      <c r="C332" s="58" t="s">
        <v>12</v>
      </c>
      <c r="D332" s="59">
        <v>313</v>
      </c>
      <c r="E332" s="59">
        <v>310</v>
      </c>
      <c r="F332" s="60">
        <f>E332/D332*100</f>
        <v>99.04153354632588</v>
      </c>
    </row>
    <row r="333" spans="1:6" ht="180.75" customHeight="1">
      <c r="A333" s="58">
        <v>2</v>
      </c>
      <c r="B333" s="12" t="s">
        <v>55</v>
      </c>
      <c r="C333" s="58" t="s">
        <v>12</v>
      </c>
      <c r="D333" s="59">
        <f>D332</f>
        <v>313</v>
      </c>
      <c r="E333" s="59">
        <f>E332</f>
        <v>310</v>
      </c>
      <c r="F333" s="60">
        <f>E333/D333*100</f>
        <v>99.04153354632588</v>
      </c>
    </row>
    <row r="335" spans="1:6" ht="18.75">
      <c r="A335" s="51" t="s">
        <v>102</v>
      </c>
      <c r="B335" s="52"/>
      <c r="C335" s="52"/>
      <c r="D335" s="52"/>
      <c r="E335" s="52"/>
      <c r="F335" s="53"/>
    </row>
    <row r="336" spans="1:6" ht="18.75">
      <c r="A336" s="54" t="s">
        <v>49</v>
      </c>
      <c r="B336" s="54"/>
      <c r="C336" s="54"/>
      <c r="D336" s="54"/>
      <c r="E336" s="54"/>
      <c r="F336" s="54"/>
    </row>
    <row r="337" spans="1:6" ht="157.5" customHeight="1">
      <c r="A337" s="55" t="s">
        <v>5</v>
      </c>
      <c r="B337" s="56" t="s">
        <v>6</v>
      </c>
      <c r="C337" s="56" t="s">
        <v>7</v>
      </c>
      <c r="D337" s="56" t="s">
        <v>8</v>
      </c>
      <c r="E337" s="56" t="s">
        <v>9</v>
      </c>
      <c r="F337" s="56" t="s">
        <v>10</v>
      </c>
    </row>
    <row r="338" spans="1:6" ht="18.75">
      <c r="A338" s="57">
        <v>1</v>
      </c>
      <c r="B338" s="57">
        <v>2</v>
      </c>
      <c r="C338" s="57">
        <v>3</v>
      </c>
      <c r="D338" s="57">
        <v>4</v>
      </c>
      <c r="E338" s="57">
        <v>5</v>
      </c>
      <c r="F338" s="57" t="s">
        <v>11</v>
      </c>
    </row>
    <row r="339" spans="1:6" ht="138.75" customHeight="1">
      <c r="A339" s="58">
        <v>1</v>
      </c>
      <c r="B339" s="11" t="s">
        <v>54</v>
      </c>
      <c r="C339" s="58" t="s">
        <v>12</v>
      </c>
      <c r="D339" s="59">
        <v>310</v>
      </c>
      <c r="E339" s="59">
        <v>281</v>
      </c>
      <c r="F339" s="60">
        <f>E339/D339*100</f>
        <v>90.645161290322591</v>
      </c>
    </row>
    <row r="340" spans="1:6" ht="180.75" customHeight="1">
      <c r="A340" s="58">
        <v>2</v>
      </c>
      <c r="B340" s="12" t="s">
        <v>55</v>
      </c>
      <c r="C340" s="58" t="s">
        <v>12</v>
      </c>
      <c r="D340" s="59">
        <f>D339</f>
        <v>310</v>
      </c>
      <c r="E340" s="59">
        <f>E339</f>
        <v>281</v>
      </c>
      <c r="F340" s="60">
        <f>E340/D340*100</f>
        <v>90.645161290322591</v>
      </c>
    </row>
    <row r="342" spans="1:6" ht="18.75">
      <c r="A342" s="51" t="s">
        <v>103</v>
      </c>
      <c r="B342" s="52"/>
      <c r="C342" s="52"/>
      <c r="D342" s="52"/>
      <c r="E342" s="52"/>
      <c r="F342" s="53"/>
    </row>
    <row r="343" spans="1:6" ht="18.75">
      <c r="A343" s="54" t="s">
        <v>49</v>
      </c>
      <c r="B343" s="54"/>
      <c r="C343" s="54"/>
      <c r="D343" s="54"/>
      <c r="E343" s="54"/>
      <c r="F343" s="54"/>
    </row>
    <row r="344" spans="1:6" ht="157.5" customHeight="1">
      <c r="A344" s="55" t="s">
        <v>5</v>
      </c>
      <c r="B344" s="56" t="s">
        <v>6</v>
      </c>
      <c r="C344" s="56" t="s">
        <v>7</v>
      </c>
      <c r="D344" s="56" t="s">
        <v>8</v>
      </c>
      <c r="E344" s="56" t="s">
        <v>9</v>
      </c>
      <c r="F344" s="56" t="s">
        <v>10</v>
      </c>
    </row>
    <row r="345" spans="1:6" ht="18.75">
      <c r="A345" s="57">
        <v>1</v>
      </c>
      <c r="B345" s="57">
        <v>2</v>
      </c>
      <c r="C345" s="57">
        <v>3</v>
      </c>
      <c r="D345" s="57">
        <v>4</v>
      </c>
      <c r="E345" s="57">
        <v>5</v>
      </c>
      <c r="F345" s="57" t="s">
        <v>11</v>
      </c>
    </row>
    <row r="346" spans="1:6" ht="138.75" customHeight="1">
      <c r="A346" s="58">
        <v>1</v>
      </c>
      <c r="B346" s="11" t="s">
        <v>54</v>
      </c>
      <c r="C346" s="58" t="s">
        <v>12</v>
      </c>
      <c r="D346" s="59">
        <v>169</v>
      </c>
      <c r="E346" s="59">
        <v>158</v>
      </c>
      <c r="F346" s="60">
        <f>E346/D346*100</f>
        <v>93.491124260355036</v>
      </c>
    </row>
    <row r="347" spans="1:6" ht="180.75" customHeight="1">
      <c r="A347" s="58">
        <v>2</v>
      </c>
      <c r="B347" s="12" t="s">
        <v>55</v>
      </c>
      <c r="C347" s="58" t="s">
        <v>12</v>
      </c>
      <c r="D347" s="59">
        <f>D346</f>
        <v>169</v>
      </c>
      <c r="E347" s="59">
        <f>E346</f>
        <v>158</v>
      </c>
      <c r="F347" s="60">
        <f>E347/D347*100</f>
        <v>93.491124260355036</v>
      </c>
    </row>
    <row r="349" spans="1:6" ht="18.75">
      <c r="A349" s="51" t="s">
        <v>104</v>
      </c>
      <c r="B349" s="52"/>
      <c r="C349" s="52"/>
      <c r="D349" s="52"/>
      <c r="E349" s="52"/>
      <c r="F349" s="53"/>
    </row>
    <row r="350" spans="1:6" ht="18.75">
      <c r="A350" s="54" t="s">
        <v>49</v>
      </c>
      <c r="B350" s="54"/>
      <c r="C350" s="54"/>
      <c r="D350" s="54"/>
      <c r="E350" s="54"/>
      <c r="F350" s="54"/>
    </row>
    <row r="351" spans="1:6" ht="157.5" customHeight="1">
      <c r="A351" s="55" t="s">
        <v>5</v>
      </c>
      <c r="B351" s="56" t="s">
        <v>6</v>
      </c>
      <c r="C351" s="56" t="s">
        <v>7</v>
      </c>
      <c r="D351" s="56" t="s">
        <v>8</v>
      </c>
      <c r="E351" s="56" t="s">
        <v>9</v>
      </c>
      <c r="F351" s="56" t="s">
        <v>10</v>
      </c>
    </row>
    <row r="352" spans="1:6" ht="18.75">
      <c r="A352" s="57">
        <v>1</v>
      </c>
      <c r="B352" s="57">
        <v>2</v>
      </c>
      <c r="C352" s="57">
        <v>3</v>
      </c>
      <c r="D352" s="57">
        <v>4</v>
      </c>
      <c r="E352" s="57">
        <v>5</v>
      </c>
      <c r="F352" s="57" t="s">
        <v>11</v>
      </c>
    </row>
    <row r="353" spans="1:6" ht="138.75" customHeight="1">
      <c r="A353" s="58">
        <v>1</v>
      </c>
      <c r="B353" s="11" t="s">
        <v>54</v>
      </c>
      <c r="C353" s="58" t="s">
        <v>12</v>
      </c>
      <c r="D353" s="59">
        <v>281</v>
      </c>
      <c r="E353" s="59">
        <v>285</v>
      </c>
      <c r="F353" s="60">
        <f>E353/D353*100</f>
        <v>101.42348754448398</v>
      </c>
    </row>
    <row r="354" spans="1:6" ht="180.75" customHeight="1">
      <c r="A354" s="58">
        <v>2</v>
      </c>
      <c r="B354" s="12" t="s">
        <v>55</v>
      </c>
      <c r="C354" s="58" t="s">
        <v>12</v>
      </c>
      <c r="D354" s="59">
        <f>D353</f>
        <v>281</v>
      </c>
      <c r="E354" s="59">
        <f>E353</f>
        <v>285</v>
      </c>
      <c r="F354" s="60">
        <f>E354/D354*100</f>
        <v>101.42348754448398</v>
      </c>
    </row>
    <row r="356" spans="1:6" ht="18.75">
      <c r="A356" s="51" t="s">
        <v>105</v>
      </c>
      <c r="B356" s="52"/>
      <c r="C356" s="52"/>
      <c r="D356" s="52"/>
      <c r="E356" s="52"/>
      <c r="F356" s="53"/>
    </row>
    <row r="357" spans="1:6" ht="18.75">
      <c r="A357" s="54" t="s">
        <v>49</v>
      </c>
      <c r="B357" s="54"/>
      <c r="C357" s="54"/>
      <c r="D357" s="54"/>
      <c r="E357" s="54"/>
      <c r="F357" s="54"/>
    </row>
    <row r="358" spans="1:6" ht="157.5" customHeight="1">
      <c r="A358" s="55" t="s">
        <v>5</v>
      </c>
      <c r="B358" s="56" t="s">
        <v>6</v>
      </c>
      <c r="C358" s="56" t="s">
        <v>7</v>
      </c>
      <c r="D358" s="56" t="s">
        <v>8</v>
      </c>
      <c r="E358" s="56" t="s">
        <v>9</v>
      </c>
      <c r="F358" s="56" t="s">
        <v>10</v>
      </c>
    </row>
    <row r="359" spans="1:6" ht="18.75">
      <c r="A359" s="57">
        <v>1</v>
      </c>
      <c r="B359" s="57">
        <v>2</v>
      </c>
      <c r="C359" s="57">
        <v>3</v>
      </c>
      <c r="D359" s="57">
        <v>4</v>
      </c>
      <c r="E359" s="57">
        <v>5</v>
      </c>
      <c r="F359" s="57" t="s">
        <v>11</v>
      </c>
    </row>
    <row r="360" spans="1:6" ht="138.75" customHeight="1">
      <c r="A360" s="58">
        <v>1</v>
      </c>
      <c r="B360" s="11" t="s">
        <v>54</v>
      </c>
      <c r="C360" s="58" t="s">
        <v>12</v>
      </c>
      <c r="D360" s="59">
        <v>165</v>
      </c>
      <c r="E360" s="59">
        <v>195</v>
      </c>
      <c r="F360" s="60">
        <f>E360/D360*100</f>
        <v>118.18181818181819</v>
      </c>
    </row>
    <row r="361" spans="1:6" ht="180.75" customHeight="1">
      <c r="A361" s="58">
        <v>2</v>
      </c>
      <c r="B361" s="12" t="s">
        <v>55</v>
      </c>
      <c r="C361" s="58" t="s">
        <v>12</v>
      </c>
      <c r="D361" s="59">
        <f>D360</f>
        <v>165</v>
      </c>
      <c r="E361" s="59">
        <f>E360</f>
        <v>195</v>
      </c>
      <c r="F361" s="60">
        <f>E361/D361*100</f>
        <v>118.18181818181819</v>
      </c>
    </row>
    <row r="363" spans="1:6" ht="18.75">
      <c r="A363" s="51" t="s">
        <v>106</v>
      </c>
      <c r="B363" s="52"/>
      <c r="C363" s="52"/>
      <c r="D363" s="52"/>
      <c r="E363" s="52"/>
      <c r="F363" s="53"/>
    </row>
    <row r="364" spans="1:6" ht="18.75">
      <c r="A364" s="54" t="s">
        <v>49</v>
      </c>
      <c r="B364" s="54"/>
      <c r="C364" s="54"/>
      <c r="D364" s="54"/>
      <c r="E364" s="54"/>
      <c r="F364" s="54"/>
    </row>
    <row r="365" spans="1:6" ht="157.5" customHeight="1">
      <c r="A365" s="55" t="s">
        <v>5</v>
      </c>
      <c r="B365" s="56" t="s">
        <v>6</v>
      </c>
      <c r="C365" s="56" t="s">
        <v>7</v>
      </c>
      <c r="D365" s="56" t="s">
        <v>8</v>
      </c>
      <c r="E365" s="56" t="s">
        <v>9</v>
      </c>
      <c r="F365" s="56" t="s">
        <v>10</v>
      </c>
    </row>
    <row r="366" spans="1:6" ht="18.75">
      <c r="A366" s="57">
        <v>1</v>
      </c>
      <c r="B366" s="57">
        <v>2</v>
      </c>
      <c r="C366" s="57">
        <v>3</v>
      </c>
      <c r="D366" s="57">
        <v>4</v>
      </c>
      <c r="E366" s="57">
        <v>5</v>
      </c>
      <c r="F366" s="57" t="s">
        <v>11</v>
      </c>
    </row>
    <row r="367" spans="1:6" ht="138.75" customHeight="1">
      <c r="A367" s="58">
        <v>1</v>
      </c>
      <c r="B367" s="11" t="s">
        <v>54</v>
      </c>
      <c r="C367" s="58" t="s">
        <v>12</v>
      </c>
      <c r="D367" s="59">
        <v>348</v>
      </c>
      <c r="E367" s="59">
        <v>328</v>
      </c>
      <c r="F367" s="60">
        <f>E367/D367*100</f>
        <v>94.252873563218387</v>
      </c>
    </row>
    <row r="368" spans="1:6" ht="180.75" customHeight="1">
      <c r="A368" s="58">
        <v>2</v>
      </c>
      <c r="B368" s="12" t="s">
        <v>55</v>
      </c>
      <c r="C368" s="58" t="s">
        <v>12</v>
      </c>
      <c r="D368" s="59">
        <f>D367</f>
        <v>348</v>
      </c>
      <c r="E368" s="59">
        <f>E367</f>
        <v>328</v>
      </c>
      <c r="F368" s="60">
        <f>E368/D368*100</f>
        <v>94.252873563218387</v>
      </c>
    </row>
    <row r="370" spans="1:6" ht="18.75">
      <c r="A370" s="51" t="s">
        <v>107</v>
      </c>
      <c r="B370" s="52"/>
      <c r="C370" s="52"/>
      <c r="D370" s="52"/>
      <c r="E370" s="52"/>
      <c r="F370" s="53"/>
    </row>
    <row r="371" spans="1:6" ht="18.75">
      <c r="A371" s="54" t="s">
        <v>49</v>
      </c>
      <c r="B371" s="54"/>
      <c r="C371" s="54"/>
      <c r="D371" s="54"/>
      <c r="E371" s="54"/>
      <c r="F371" s="54"/>
    </row>
    <row r="372" spans="1:6" ht="157.5" customHeight="1">
      <c r="A372" s="55" t="s">
        <v>5</v>
      </c>
      <c r="B372" s="56" t="s">
        <v>6</v>
      </c>
      <c r="C372" s="56" t="s">
        <v>7</v>
      </c>
      <c r="D372" s="56" t="s">
        <v>8</v>
      </c>
      <c r="E372" s="56" t="s">
        <v>9</v>
      </c>
      <c r="F372" s="56" t="s">
        <v>10</v>
      </c>
    </row>
    <row r="373" spans="1:6" ht="18.75">
      <c r="A373" s="57">
        <v>1</v>
      </c>
      <c r="B373" s="57">
        <v>2</v>
      </c>
      <c r="C373" s="57">
        <v>3</v>
      </c>
      <c r="D373" s="57">
        <v>4</v>
      </c>
      <c r="E373" s="57">
        <v>5</v>
      </c>
      <c r="F373" s="57" t="s">
        <v>11</v>
      </c>
    </row>
    <row r="374" spans="1:6" ht="138.75" customHeight="1">
      <c r="A374" s="58">
        <v>1</v>
      </c>
      <c r="B374" s="11" t="s">
        <v>54</v>
      </c>
      <c r="C374" s="58" t="s">
        <v>12</v>
      </c>
      <c r="D374" s="59">
        <v>327</v>
      </c>
      <c r="E374" s="59">
        <v>321</v>
      </c>
      <c r="F374" s="60">
        <f>E374/D374*100</f>
        <v>98.165137614678898</v>
      </c>
    </row>
    <row r="375" spans="1:6" ht="180.75" customHeight="1">
      <c r="A375" s="58">
        <v>2</v>
      </c>
      <c r="B375" s="12" t="s">
        <v>55</v>
      </c>
      <c r="C375" s="58" t="s">
        <v>12</v>
      </c>
      <c r="D375" s="59">
        <f>D374</f>
        <v>327</v>
      </c>
      <c r="E375" s="59">
        <f>E374</f>
        <v>321</v>
      </c>
      <c r="F375" s="60">
        <f>E375/D375*100</f>
        <v>98.165137614678898</v>
      </c>
    </row>
    <row r="377" spans="1:6" ht="18.75">
      <c r="A377" s="51" t="s">
        <v>108</v>
      </c>
      <c r="B377" s="52"/>
      <c r="C377" s="52"/>
      <c r="D377" s="52"/>
      <c r="E377" s="52"/>
      <c r="F377" s="53"/>
    </row>
    <row r="378" spans="1:6" ht="18.75">
      <c r="A378" s="54" t="s">
        <v>49</v>
      </c>
      <c r="B378" s="54"/>
      <c r="C378" s="54"/>
      <c r="D378" s="54"/>
      <c r="E378" s="54"/>
      <c r="F378" s="54"/>
    </row>
    <row r="379" spans="1:6" ht="157.5" customHeight="1">
      <c r="A379" s="55" t="s">
        <v>5</v>
      </c>
      <c r="B379" s="56" t="s">
        <v>6</v>
      </c>
      <c r="C379" s="56" t="s">
        <v>7</v>
      </c>
      <c r="D379" s="56" t="s">
        <v>8</v>
      </c>
      <c r="E379" s="56" t="s">
        <v>9</v>
      </c>
      <c r="F379" s="56" t="s">
        <v>10</v>
      </c>
    </row>
    <row r="380" spans="1:6" ht="18.75">
      <c r="A380" s="57">
        <v>1</v>
      </c>
      <c r="B380" s="57">
        <v>2</v>
      </c>
      <c r="C380" s="57">
        <v>3</v>
      </c>
      <c r="D380" s="57">
        <v>4</v>
      </c>
      <c r="E380" s="57">
        <v>5</v>
      </c>
      <c r="F380" s="57" t="s">
        <v>11</v>
      </c>
    </row>
    <row r="381" spans="1:6" ht="138.75" customHeight="1">
      <c r="A381" s="58">
        <v>1</v>
      </c>
      <c r="B381" s="11" t="s">
        <v>54</v>
      </c>
      <c r="C381" s="58" t="s">
        <v>12</v>
      </c>
      <c r="D381" s="59">
        <v>559</v>
      </c>
      <c r="E381" s="59">
        <v>548</v>
      </c>
      <c r="F381" s="60">
        <f>E381/D381*100</f>
        <v>98.032200357781747</v>
      </c>
    </row>
    <row r="382" spans="1:6" ht="180.75" customHeight="1">
      <c r="A382" s="58">
        <v>2</v>
      </c>
      <c r="B382" s="12" t="s">
        <v>55</v>
      </c>
      <c r="C382" s="58" t="s">
        <v>12</v>
      </c>
      <c r="D382" s="59">
        <f>D381</f>
        <v>559</v>
      </c>
      <c r="E382" s="59">
        <f>E381</f>
        <v>548</v>
      </c>
      <c r="F382" s="60">
        <f>E382/D382*100</f>
        <v>98.032200357781747</v>
      </c>
    </row>
    <row r="384" spans="1:6" ht="18.75">
      <c r="A384" s="51" t="s">
        <v>109</v>
      </c>
      <c r="B384" s="52"/>
      <c r="C384" s="52"/>
      <c r="D384" s="52"/>
      <c r="E384" s="52"/>
      <c r="F384" s="53"/>
    </row>
    <row r="385" spans="1:6" ht="18.75">
      <c r="A385" s="54" t="s">
        <v>49</v>
      </c>
      <c r="B385" s="54"/>
      <c r="C385" s="54"/>
      <c r="D385" s="54"/>
      <c r="E385" s="54"/>
      <c r="F385" s="54"/>
    </row>
    <row r="386" spans="1:6" ht="157.5" customHeight="1">
      <c r="A386" s="55" t="s">
        <v>5</v>
      </c>
      <c r="B386" s="56" t="s">
        <v>6</v>
      </c>
      <c r="C386" s="56" t="s">
        <v>7</v>
      </c>
      <c r="D386" s="56" t="s">
        <v>8</v>
      </c>
      <c r="E386" s="56" t="s">
        <v>9</v>
      </c>
      <c r="F386" s="56" t="s">
        <v>10</v>
      </c>
    </row>
    <row r="387" spans="1:6" ht="18.75">
      <c r="A387" s="57">
        <v>1</v>
      </c>
      <c r="B387" s="57">
        <v>2</v>
      </c>
      <c r="C387" s="57">
        <v>3</v>
      </c>
      <c r="D387" s="57">
        <v>4</v>
      </c>
      <c r="E387" s="57">
        <v>5</v>
      </c>
      <c r="F387" s="57" t="s">
        <v>11</v>
      </c>
    </row>
    <row r="388" spans="1:6" ht="138.75" customHeight="1">
      <c r="A388" s="58">
        <v>1</v>
      </c>
      <c r="B388" s="11" t="s">
        <v>54</v>
      </c>
      <c r="C388" s="58" t="s">
        <v>12</v>
      </c>
      <c r="D388" s="59">
        <v>359</v>
      </c>
      <c r="E388" s="59">
        <v>351</v>
      </c>
      <c r="F388" s="60">
        <f>E388/D388*100</f>
        <v>97.771587743732596</v>
      </c>
    </row>
    <row r="389" spans="1:6" ht="180.75" customHeight="1">
      <c r="A389" s="58">
        <v>2</v>
      </c>
      <c r="B389" s="12" t="s">
        <v>55</v>
      </c>
      <c r="C389" s="58" t="s">
        <v>12</v>
      </c>
      <c r="D389" s="59">
        <f>D388</f>
        <v>359</v>
      </c>
      <c r="E389" s="59">
        <f>E388</f>
        <v>351</v>
      </c>
      <c r="F389" s="60">
        <f>E389/D389*100</f>
        <v>97.771587743732596</v>
      </c>
    </row>
    <row r="391" spans="1:6" ht="18.75">
      <c r="A391" s="51" t="s">
        <v>110</v>
      </c>
      <c r="B391" s="52"/>
      <c r="C391" s="52"/>
      <c r="D391" s="52"/>
      <c r="E391" s="52"/>
      <c r="F391" s="53"/>
    </row>
    <row r="392" spans="1:6" ht="18.75">
      <c r="A392" s="54" t="s">
        <v>49</v>
      </c>
      <c r="B392" s="54"/>
      <c r="C392" s="54"/>
      <c r="D392" s="54"/>
      <c r="E392" s="54"/>
      <c r="F392" s="54"/>
    </row>
    <row r="393" spans="1:6" ht="157.5" customHeight="1">
      <c r="A393" s="55" t="s">
        <v>5</v>
      </c>
      <c r="B393" s="56" t="s">
        <v>6</v>
      </c>
      <c r="C393" s="56" t="s">
        <v>7</v>
      </c>
      <c r="D393" s="56" t="s">
        <v>8</v>
      </c>
      <c r="E393" s="56" t="s">
        <v>9</v>
      </c>
      <c r="F393" s="56" t="s">
        <v>10</v>
      </c>
    </row>
    <row r="394" spans="1:6" ht="18.75">
      <c r="A394" s="57">
        <v>1</v>
      </c>
      <c r="B394" s="57">
        <v>2</v>
      </c>
      <c r="C394" s="57">
        <v>3</v>
      </c>
      <c r="D394" s="57">
        <v>4</v>
      </c>
      <c r="E394" s="57">
        <v>5</v>
      </c>
      <c r="F394" s="57" t="s">
        <v>11</v>
      </c>
    </row>
    <row r="395" spans="1:6" ht="138.75" customHeight="1">
      <c r="A395" s="58">
        <v>1</v>
      </c>
      <c r="B395" s="11" t="s">
        <v>54</v>
      </c>
      <c r="C395" s="58" t="s">
        <v>12</v>
      </c>
      <c r="D395" s="59">
        <f>D10+D17+D24+D31+D38+D45+D52+D59+D66+D73+D80+D87+D94+D101+D108+D115+D122+D129+D136+D143+D150+D157+D164+D171+D178+D185+D192+D199+D206+D213+D220+D227+D234+D241+D248+D255+D262+D269+D276+D283+D290+D297+D304+D311+D318+D325+D332+D339+D346+D353+D360+D367+D374+D381+D388</f>
        <v>12797</v>
      </c>
      <c r="E395" s="59">
        <f>E10+E17+E24+E31+E38+E45+E52+E59+E66+E73+E80+E87+E94+E101+E108+E115+E122+E129+E136+E143+E150+E157+E164+E171+E178+E185+E192+E199+E206+E213+E220+E227+E234+E241+E248+E255+E262+E269+E276+E283+E290+E297+E304+E311+E318+E325+E332+E339+E346+E353+E360+E367+E374+E381+E388</f>
        <v>12498</v>
      </c>
      <c r="F395" s="60">
        <f>E395/D395*100</f>
        <v>97.663514886301471</v>
      </c>
    </row>
    <row r="396" spans="1:6" ht="180.75" customHeight="1">
      <c r="A396" s="58">
        <v>2</v>
      </c>
      <c r="B396" s="12" t="s">
        <v>55</v>
      </c>
      <c r="C396" s="58" t="s">
        <v>12</v>
      </c>
      <c r="D396" s="59">
        <f>D395</f>
        <v>12797</v>
      </c>
      <c r="E396" s="59">
        <f>E395</f>
        <v>12498</v>
      </c>
      <c r="F396" s="60">
        <f>E396/D396*100</f>
        <v>97.663514886301471</v>
      </c>
    </row>
  </sheetData>
  <mergeCells count="115">
    <mergeCell ref="A384:F384"/>
    <mergeCell ref="A385:F385"/>
    <mergeCell ref="A391:F391"/>
    <mergeCell ref="A392:F392"/>
    <mergeCell ref="A364:F364"/>
    <mergeCell ref="A370:F370"/>
    <mergeCell ref="A371:F371"/>
    <mergeCell ref="A377:F377"/>
    <mergeCell ref="A378:F378"/>
    <mergeCell ref="A349:F349"/>
    <mergeCell ref="A350:F350"/>
    <mergeCell ref="A356:F356"/>
    <mergeCell ref="A357:F357"/>
    <mergeCell ref="A363:F363"/>
    <mergeCell ref="A329:F329"/>
    <mergeCell ref="A335:F335"/>
    <mergeCell ref="A336:F336"/>
    <mergeCell ref="A342:F342"/>
    <mergeCell ref="A343:F343"/>
    <mergeCell ref="A314:F314"/>
    <mergeCell ref="A315:F315"/>
    <mergeCell ref="A321:F321"/>
    <mergeCell ref="A322:F322"/>
    <mergeCell ref="A328:F328"/>
    <mergeCell ref="A294:F294"/>
    <mergeCell ref="A300:F300"/>
    <mergeCell ref="A301:F301"/>
    <mergeCell ref="A307:F307"/>
    <mergeCell ref="A308:F308"/>
    <mergeCell ref="A279:F279"/>
    <mergeCell ref="A280:F280"/>
    <mergeCell ref="A286:F286"/>
    <mergeCell ref="A287:F287"/>
    <mergeCell ref="A293:F293"/>
    <mergeCell ref="A259:F259"/>
    <mergeCell ref="A265:F265"/>
    <mergeCell ref="A266:F266"/>
    <mergeCell ref="A272:F272"/>
    <mergeCell ref="A273:F273"/>
    <mergeCell ref="A244:F244"/>
    <mergeCell ref="A245:F245"/>
    <mergeCell ref="A251:F251"/>
    <mergeCell ref="A252:F252"/>
    <mergeCell ref="A258:F258"/>
    <mergeCell ref="A224:F224"/>
    <mergeCell ref="A230:F230"/>
    <mergeCell ref="A231:F231"/>
    <mergeCell ref="A237:F237"/>
    <mergeCell ref="A238:F238"/>
    <mergeCell ref="A209:F209"/>
    <mergeCell ref="A210:F210"/>
    <mergeCell ref="A216:F216"/>
    <mergeCell ref="A217:F217"/>
    <mergeCell ref="A223:F223"/>
    <mergeCell ref="A189:F189"/>
    <mergeCell ref="A195:F195"/>
    <mergeCell ref="A196:F196"/>
    <mergeCell ref="A202:F202"/>
    <mergeCell ref="A203:F203"/>
    <mergeCell ref="A174:F174"/>
    <mergeCell ref="A175:F175"/>
    <mergeCell ref="A181:F181"/>
    <mergeCell ref="A182:F182"/>
    <mergeCell ref="A188:F188"/>
    <mergeCell ref="A2:F2"/>
    <mergeCell ref="A3:F3"/>
    <mergeCell ref="A4:F4"/>
    <mergeCell ref="A6:F6"/>
    <mergeCell ref="A7:F7"/>
    <mergeCell ref="A13:F13"/>
    <mergeCell ref="A14:F14"/>
    <mergeCell ref="A20:F20"/>
    <mergeCell ref="A21:F21"/>
    <mergeCell ref="A27:F27"/>
    <mergeCell ref="A28:F28"/>
    <mergeCell ref="A34:F34"/>
    <mergeCell ref="A35:F35"/>
    <mergeCell ref="A41:F41"/>
    <mergeCell ref="A42:F42"/>
    <mergeCell ref="A48:F48"/>
    <mergeCell ref="A49:F49"/>
    <mergeCell ref="A55:F55"/>
    <mergeCell ref="A56:F56"/>
    <mergeCell ref="A62:F62"/>
    <mergeCell ref="A63:F63"/>
    <mergeCell ref="A69:F69"/>
    <mergeCell ref="A70:F70"/>
    <mergeCell ref="A76:F76"/>
    <mergeCell ref="A77:F77"/>
    <mergeCell ref="A83:F83"/>
    <mergeCell ref="A84:F84"/>
    <mergeCell ref="A90:F90"/>
    <mergeCell ref="A91:F91"/>
    <mergeCell ref="A97:F97"/>
    <mergeCell ref="A98:F98"/>
    <mergeCell ref="A104:F104"/>
    <mergeCell ref="A105:F105"/>
    <mergeCell ref="A111:F111"/>
    <mergeCell ref="A112:F112"/>
    <mergeCell ref="A118:F118"/>
    <mergeCell ref="A119:F119"/>
    <mergeCell ref="A125:F125"/>
    <mergeCell ref="A126:F126"/>
    <mergeCell ref="A132:F132"/>
    <mergeCell ref="A133:F133"/>
    <mergeCell ref="A139:F139"/>
    <mergeCell ref="A140:F140"/>
    <mergeCell ref="A146:F146"/>
    <mergeCell ref="A147:F147"/>
    <mergeCell ref="A168:F168"/>
    <mergeCell ref="A153:F153"/>
    <mergeCell ref="A154:F154"/>
    <mergeCell ref="A160:F160"/>
    <mergeCell ref="A161:F161"/>
    <mergeCell ref="A167:F16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40</v>
      </c>
    </row>
    <row r="2" spans="1:6" ht="18.75">
      <c r="A2" s="40" t="s">
        <v>1</v>
      </c>
      <c r="B2" s="40"/>
      <c r="C2" s="40"/>
      <c r="D2" s="40"/>
      <c r="E2" s="40"/>
      <c r="F2" s="40"/>
    </row>
    <row r="3" spans="1:6" ht="18.75">
      <c r="A3" s="40" t="s">
        <v>39</v>
      </c>
      <c r="B3" s="40"/>
      <c r="C3" s="40"/>
      <c r="D3" s="40"/>
      <c r="E3" s="40"/>
      <c r="F3" s="40"/>
    </row>
    <row r="4" spans="1:6" ht="18.75">
      <c r="A4" s="40" t="s">
        <v>3</v>
      </c>
      <c r="B4" s="40"/>
      <c r="C4" s="40"/>
      <c r="D4" s="40"/>
      <c r="E4" s="40"/>
      <c r="F4" s="40"/>
    </row>
    <row r="5" spans="1:6" ht="18.75">
      <c r="A5" s="1"/>
      <c r="B5" s="1"/>
      <c r="C5" s="1"/>
      <c r="D5" s="1"/>
      <c r="E5" s="1"/>
      <c r="F5" s="1"/>
    </row>
    <row r="6" spans="1:6" ht="18.75">
      <c r="A6" s="36" t="s">
        <v>4</v>
      </c>
      <c r="B6" s="37"/>
      <c r="C6" s="37"/>
      <c r="D6" s="37"/>
      <c r="E6" s="37"/>
      <c r="F6" s="38"/>
    </row>
    <row r="7" spans="1:6" ht="18.75">
      <c r="A7" s="39" t="s">
        <v>49</v>
      </c>
      <c r="B7" s="39"/>
      <c r="C7" s="39"/>
      <c r="D7" s="39"/>
      <c r="E7" s="39"/>
      <c r="F7" s="39"/>
    </row>
    <row r="8" spans="1:6" ht="157.5" customHeight="1">
      <c r="A8" s="2" t="s">
        <v>5</v>
      </c>
      <c r="B8" s="15" t="s">
        <v>41</v>
      </c>
      <c r="C8" s="41" t="s">
        <v>42</v>
      </c>
      <c r="D8" s="42"/>
      <c r="E8" s="15" t="s">
        <v>45</v>
      </c>
      <c r="F8" s="15" t="s">
        <v>46</v>
      </c>
    </row>
    <row r="9" spans="1:6" ht="66" customHeight="1">
      <c r="A9" s="2"/>
      <c r="B9" s="3"/>
      <c r="C9" s="15" t="s">
        <v>43</v>
      </c>
      <c r="D9" s="15" t="s">
        <v>44</v>
      </c>
      <c r="E9" s="3"/>
      <c r="F9" s="3"/>
    </row>
    <row r="10" spans="1:6" ht="18.7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11</v>
      </c>
    </row>
    <row r="11" spans="1:6" ht="18.75" customHeight="1">
      <c r="A11" s="4"/>
      <c r="B11" s="16" t="s">
        <v>47</v>
      </c>
      <c r="C11" s="16" t="s">
        <v>47</v>
      </c>
      <c r="D11" s="16" t="s">
        <v>47</v>
      </c>
      <c r="E11" s="16" t="s">
        <v>47</v>
      </c>
      <c r="F11" s="16" t="s">
        <v>47</v>
      </c>
    </row>
    <row r="12" spans="1:6" ht="18.75">
      <c r="A12" s="4"/>
      <c r="B12" s="16" t="s">
        <v>47</v>
      </c>
      <c r="C12" s="16" t="s">
        <v>47</v>
      </c>
      <c r="D12" s="16" t="s">
        <v>47</v>
      </c>
      <c r="E12" s="16" t="s">
        <v>47</v>
      </c>
      <c r="F12" s="16" t="s">
        <v>47</v>
      </c>
    </row>
    <row r="14" spans="1:6" s="1" customFormat="1" ht="18.75">
      <c r="B14" s="1" t="s">
        <v>37</v>
      </c>
    </row>
    <row r="15" spans="1:6" s="1" customFormat="1" ht="18.75"/>
    <row r="16" spans="1:6" s="1" customFormat="1" ht="18.75">
      <c r="B16" s="1" t="s">
        <v>38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499"/>
  <sheetViews>
    <sheetView view="pageBreakPreview" topLeftCell="A486" zoomScaleSheetLayoutView="100" workbookViewId="0">
      <selection activeCell="A489" sqref="A1:F1048576"/>
    </sheetView>
  </sheetViews>
  <sheetFormatPr defaultRowHeight="18.75"/>
  <cols>
    <col min="1" max="1" width="7.7109375" style="49" customWidth="1"/>
    <col min="2" max="2" width="66.5703125" style="49" customWidth="1"/>
    <col min="3" max="3" width="32.7109375" style="49" customWidth="1"/>
    <col min="4" max="4" width="15.7109375" style="49" customWidth="1"/>
    <col min="5" max="5" width="14.140625" style="49" customWidth="1"/>
    <col min="6" max="6" width="18" style="49" customWidth="1"/>
  </cols>
  <sheetData>
    <row r="1" spans="1:6">
      <c r="F1" s="49" t="s">
        <v>13</v>
      </c>
    </row>
    <row r="2" spans="1:6">
      <c r="A2" s="50" t="s">
        <v>1</v>
      </c>
      <c r="B2" s="50"/>
      <c r="C2" s="50"/>
      <c r="D2" s="50"/>
      <c r="E2" s="50"/>
      <c r="F2" s="50"/>
    </row>
    <row r="3" spans="1:6">
      <c r="A3" s="50" t="s">
        <v>48</v>
      </c>
      <c r="B3" s="50"/>
      <c r="C3" s="50"/>
      <c r="D3" s="50"/>
      <c r="E3" s="50"/>
      <c r="F3" s="50"/>
    </row>
    <row r="4" spans="1:6">
      <c r="A4" s="50" t="s">
        <v>3</v>
      </c>
      <c r="B4" s="50"/>
      <c r="C4" s="50"/>
      <c r="D4" s="50"/>
      <c r="E4" s="50"/>
      <c r="F4" s="50"/>
    </row>
    <row r="6" spans="1:6">
      <c r="A6" s="51" t="s">
        <v>59</v>
      </c>
      <c r="B6" s="52"/>
      <c r="C6" s="52"/>
      <c r="D6" s="52"/>
      <c r="E6" s="52"/>
      <c r="F6" s="53"/>
    </row>
    <row r="7" spans="1:6">
      <c r="A7" s="54" t="s">
        <v>49</v>
      </c>
      <c r="B7" s="54"/>
      <c r="C7" s="54"/>
      <c r="D7" s="54"/>
      <c r="E7" s="54"/>
      <c r="F7" s="54"/>
    </row>
    <row r="8" spans="1:6" ht="168.75">
      <c r="A8" s="55" t="s">
        <v>5</v>
      </c>
      <c r="B8" s="56" t="s">
        <v>6</v>
      </c>
      <c r="C8" s="56" t="s">
        <v>14</v>
      </c>
      <c r="D8" s="56" t="s">
        <v>15</v>
      </c>
      <c r="E8" s="56" t="s">
        <v>16</v>
      </c>
      <c r="F8" s="56" t="s">
        <v>10</v>
      </c>
    </row>
    <row r="9" spans="1:6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 t="s">
        <v>11</v>
      </c>
    </row>
    <row r="10" spans="1:6" ht="89.25" customHeight="1">
      <c r="A10" s="61">
        <v>1</v>
      </c>
      <c r="B10" s="48" t="s">
        <v>56</v>
      </c>
      <c r="C10" s="5" t="s">
        <v>17</v>
      </c>
      <c r="D10" s="59">
        <v>95</v>
      </c>
      <c r="E10" s="59">
        <v>95</v>
      </c>
      <c r="F10" s="60">
        <f>E10/D10*100</f>
        <v>100</v>
      </c>
    </row>
    <row r="11" spans="1:6" ht="171.75" customHeight="1">
      <c r="A11" s="62"/>
      <c r="B11" s="46"/>
      <c r="C11" s="5" t="s">
        <v>18</v>
      </c>
      <c r="D11" s="59">
        <v>100</v>
      </c>
      <c r="E11" s="59">
        <v>100</v>
      </c>
      <c r="F11" s="60">
        <f t="shared" ref="F11:F13" si="0">E11/D11*100</f>
        <v>100</v>
      </c>
    </row>
    <row r="12" spans="1:6" ht="109.5" customHeight="1">
      <c r="A12" s="63">
        <v>2</v>
      </c>
      <c r="B12" s="47" t="s">
        <v>57</v>
      </c>
      <c r="C12" s="5" t="s">
        <v>19</v>
      </c>
      <c r="D12" s="59">
        <v>95</v>
      </c>
      <c r="E12" s="59">
        <v>95</v>
      </c>
      <c r="F12" s="60">
        <f t="shared" si="0"/>
        <v>100</v>
      </c>
    </row>
    <row r="13" spans="1:6" ht="144.75" customHeight="1">
      <c r="A13" s="64"/>
      <c r="B13" s="44"/>
      <c r="C13" s="5" t="s">
        <v>18</v>
      </c>
      <c r="D13" s="58">
        <v>100</v>
      </c>
      <c r="E13" s="58">
        <v>100</v>
      </c>
      <c r="F13" s="60">
        <f t="shared" si="0"/>
        <v>100</v>
      </c>
    </row>
    <row r="14" spans="1:6" ht="30.75" customHeight="1">
      <c r="A14" s="65"/>
      <c r="B14" s="6"/>
      <c r="C14" s="7"/>
      <c r="D14" s="65"/>
      <c r="E14" s="66"/>
      <c r="F14" s="67"/>
    </row>
    <row r="15" spans="1:6">
      <c r="A15" s="51" t="s">
        <v>112</v>
      </c>
      <c r="B15" s="52"/>
      <c r="C15" s="52"/>
      <c r="D15" s="52"/>
      <c r="E15" s="52"/>
      <c r="F15" s="53"/>
    </row>
    <row r="16" spans="1:6">
      <c r="A16" s="54" t="s">
        <v>49</v>
      </c>
      <c r="B16" s="54"/>
      <c r="C16" s="54"/>
      <c r="D16" s="54"/>
      <c r="E16" s="54"/>
      <c r="F16" s="54"/>
    </row>
    <row r="17" spans="1:6" ht="168.75">
      <c r="A17" s="55" t="s">
        <v>5</v>
      </c>
      <c r="B17" s="56" t="s">
        <v>6</v>
      </c>
      <c r="C17" s="56" t="s">
        <v>14</v>
      </c>
      <c r="D17" s="56" t="s">
        <v>15</v>
      </c>
      <c r="E17" s="56" t="s">
        <v>16</v>
      </c>
      <c r="F17" s="56" t="s">
        <v>10</v>
      </c>
    </row>
    <row r="18" spans="1:6">
      <c r="A18" s="57">
        <v>1</v>
      </c>
      <c r="B18" s="57">
        <v>2</v>
      </c>
      <c r="C18" s="57">
        <v>3</v>
      </c>
      <c r="D18" s="57">
        <v>4</v>
      </c>
      <c r="E18" s="57">
        <v>5</v>
      </c>
      <c r="F18" s="57" t="s">
        <v>11</v>
      </c>
    </row>
    <row r="19" spans="1:6" ht="89.25" customHeight="1">
      <c r="A19" s="61">
        <v>1</v>
      </c>
      <c r="B19" s="48" t="s">
        <v>56</v>
      </c>
      <c r="C19" s="5" t="s">
        <v>17</v>
      </c>
      <c r="D19" s="59">
        <v>95</v>
      </c>
      <c r="E19" s="59">
        <v>95</v>
      </c>
      <c r="F19" s="60">
        <f>E19/D19*100</f>
        <v>100</v>
      </c>
    </row>
    <row r="20" spans="1:6" ht="171.75" customHeight="1">
      <c r="A20" s="62"/>
      <c r="B20" s="46"/>
      <c r="C20" s="5" t="s">
        <v>18</v>
      </c>
      <c r="D20" s="59">
        <v>100</v>
      </c>
      <c r="E20" s="59">
        <v>100</v>
      </c>
      <c r="F20" s="60">
        <f>E20/D20*100</f>
        <v>100</v>
      </c>
    </row>
    <row r="21" spans="1:6" ht="109.5" customHeight="1">
      <c r="A21" s="63">
        <v>2</v>
      </c>
      <c r="B21" s="47" t="s">
        <v>57</v>
      </c>
      <c r="C21" s="5" t="s">
        <v>19</v>
      </c>
      <c r="D21" s="59">
        <v>95</v>
      </c>
      <c r="E21" s="59">
        <v>95</v>
      </c>
      <c r="F21" s="60">
        <f>E21/D21*100</f>
        <v>100</v>
      </c>
    </row>
    <row r="22" spans="1:6" ht="144.75" customHeight="1">
      <c r="A22" s="64"/>
      <c r="B22" s="44"/>
      <c r="C22" s="5" t="s">
        <v>18</v>
      </c>
      <c r="D22" s="58">
        <v>100</v>
      </c>
      <c r="E22" s="58">
        <v>100</v>
      </c>
      <c r="F22" s="60">
        <f>E22/D22*100</f>
        <v>100</v>
      </c>
    </row>
    <row r="24" spans="1:6">
      <c r="A24" s="51" t="s">
        <v>111</v>
      </c>
      <c r="B24" s="52"/>
      <c r="C24" s="52"/>
      <c r="D24" s="52"/>
      <c r="E24" s="52"/>
      <c r="F24" s="53"/>
    </row>
    <row r="25" spans="1:6">
      <c r="A25" s="54" t="s">
        <v>49</v>
      </c>
      <c r="B25" s="54"/>
      <c r="C25" s="54"/>
      <c r="D25" s="54"/>
      <c r="E25" s="54"/>
      <c r="F25" s="54"/>
    </row>
    <row r="26" spans="1:6" ht="168.75">
      <c r="A26" s="55" t="s">
        <v>5</v>
      </c>
      <c r="B26" s="56" t="s">
        <v>6</v>
      </c>
      <c r="C26" s="56" t="s">
        <v>14</v>
      </c>
      <c r="D26" s="56" t="s">
        <v>15</v>
      </c>
      <c r="E26" s="56" t="s">
        <v>16</v>
      </c>
      <c r="F26" s="56" t="s">
        <v>10</v>
      </c>
    </row>
    <row r="27" spans="1:6">
      <c r="A27" s="57">
        <v>1</v>
      </c>
      <c r="B27" s="57">
        <v>2</v>
      </c>
      <c r="C27" s="57">
        <v>3</v>
      </c>
      <c r="D27" s="57">
        <v>4</v>
      </c>
      <c r="E27" s="57">
        <v>5</v>
      </c>
      <c r="F27" s="57" t="s">
        <v>11</v>
      </c>
    </row>
    <row r="28" spans="1:6" ht="89.25" customHeight="1">
      <c r="A28" s="61">
        <v>1</v>
      </c>
      <c r="B28" s="48" t="s">
        <v>56</v>
      </c>
      <c r="C28" s="5" t="s">
        <v>17</v>
      </c>
      <c r="D28" s="59">
        <v>95</v>
      </c>
      <c r="E28" s="59">
        <v>95</v>
      </c>
      <c r="F28" s="60">
        <f>E28/D28*100</f>
        <v>100</v>
      </c>
    </row>
    <row r="29" spans="1:6" ht="171.75" customHeight="1">
      <c r="A29" s="62"/>
      <c r="B29" s="46"/>
      <c r="C29" s="5" t="s">
        <v>18</v>
      </c>
      <c r="D29" s="59">
        <v>100</v>
      </c>
      <c r="E29" s="59">
        <v>100</v>
      </c>
      <c r="F29" s="60">
        <f>E29/D29*100</f>
        <v>100</v>
      </c>
    </row>
    <row r="30" spans="1:6" ht="109.5" customHeight="1">
      <c r="A30" s="63">
        <v>2</v>
      </c>
      <c r="B30" s="47" t="s">
        <v>57</v>
      </c>
      <c r="C30" s="5" t="s">
        <v>19</v>
      </c>
      <c r="D30" s="59">
        <v>95</v>
      </c>
      <c r="E30" s="59">
        <v>95</v>
      </c>
      <c r="F30" s="60">
        <f>E30/D30*100</f>
        <v>100</v>
      </c>
    </row>
    <row r="31" spans="1:6" ht="144.75" customHeight="1">
      <c r="A31" s="64"/>
      <c r="B31" s="44"/>
      <c r="C31" s="5" t="s">
        <v>18</v>
      </c>
      <c r="D31" s="58">
        <v>100</v>
      </c>
      <c r="E31" s="58">
        <v>100</v>
      </c>
      <c r="F31" s="60">
        <f>E31/D31*100</f>
        <v>100</v>
      </c>
    </row>
    <row r="33" spans="1:6">
      <c r="A33" s="51" t="s">
        <v>62</v>
      </c>
      <c r="B33" s="52"/>
      <c r="C33" s="52"/>
      <c r="D33" s="52"/>
      <c r="E33" s="52"/>
      <c r="F33" s="53"/>
    </row>
    <row r="34" spans="1:6">
      <c r="A34" s="54" t="s">
        <v>49</v>
      </c>
      <c r="B34" s="54"/>
      <c r="C34" s="54"/>
      <c r="D34" s="54"/>
      <c r="E34" s="54"/>
      <c r="F34" s="54"/>
    </row>
    <row r="35" spans="1:6" ht="168.75">
      <c r="A35" s="55" t="s">
        <v>5</v>
      </c>
      <c r="B35" s="56" t="s">
        <v>6</v>
      </c>
      <c r="C35" s="56" t="s">
        <v>14</v>
      </c>
      <c r="D35" s="56" t="s">
        <v>15</v>
      </c>
      <c r="E35" s="56" t="s">
        <v>16</v>
      </c>
      <c r="F35" s="56" t="s">
        <v>10</v>
      </c>
    </row>
    <row r="36" spans="1:6">
      <c r="A36" s="57">
        <v>1</v>
      </c>
      <c r="B36" s="57">
        <v>2</v>
      </c>
      <c r="C36" s="57">
        <v>3</v>
      </c>
      <c r="D36" s="57">
        <v>4</v>
      </c>
      <c r="E36" s="57">
        <v>5</v>
      </c>
      <c r="F36" s="57" t="s">
        <v>11</v>
      </c>
    </row>
    <row r="37" spans="1:6" ht="89.25" customHeight="1">
      <c r="A37" s="61">
        <v>1</v>
      </c>
      <c r="B37" s="48" t="s">
        <v>56</v>
      </c>
      <c r="C37" s="5" t="s">
        <v>17</v>
      </c>
      <c r="D37" s="59">
        <v>95</v>
      </c>
      <c r="E37" s="59">
        <v>95</v>
      </c>
      <c r="F37" s="60">
        <f>E37/D37*100</f>
        <v>100</v>
      </c>
    </row>
    <row r="38" spans="1:6" ht="171.75" customHeight="1">
      <c r="A38" s="62"/>
      <c r="B38" s="46"/>
      <c r="C38" s="5" t="s">
        <v>18</v>
      </c>
      <c r="D38" s="59">
        <v>100</v>
      </c>
      <c r="E38" s="59">
        <v>100</v>
      </c>
      <c r="F38" s="60">
        <f t="shared" ref="F38:F40" si="1">E38/D38*100</f>
        <v>100</v>
      </c>
    </row>
    <row r="39" spans="1:6" ht="109.5" customHeight="1">
      <c r="A39" s="63">
        <v>2</v>
      </c>
      <c r="B39" s="47" t="s">
        <v>57</v>
      </c>
      <c r="C39" s="5" t="s">
        <v>19</v>
      </c>
      <c r="D39" s="59">
        <v>95</v>
      </c>
      <c r="E39" s="59">
        <v>95</v>
      </c>
      <c r="F39" s="60">
        <f t="shared" si="1"/>
        <v>100</v>
      </c>
    </row>
    <row r="40" spans="1:6" ht="144.75" customHeight="1">
      <c r="A40" s="64"/>
      <c r="B40" s="44"/>
      <c r="C40" s="5" t="s">
        <v>18</v>
      </c>
      <c r="D40" s="58">
        <v>100</v>
      </c>
      <c r="E40" s="58">
        <v>100</v>
      </c>
      <c r="F40" s="60">
        <f t="shared" si="1"/>
        <v>100</v>
      </c>
    </row>
    <row r="42" spans="1:6">
      <c r="A42" s="51" t="s">
        <v>63</v>
      </c>
      <c r="B42" s="52"/>
      <c r="C42" s="52"/>
      <c r="D42" s="52"/>
      <c r="E42" s="52"/>
      <c r="F42" s="53"/>
    </row>
    <row r="43" spans="1:6">
      <c r="A43" s="54" t="s">
        <v>49</v>
      </c>
      <c r="B43" s="54"/>
      <c r="C43" s="54"/>
      <c r="D43" s="54"/>
      <c r="E43" s="54"/>
      <c r="F43" s="54"/>
    </row>
    <row r="44" spans="1:6" ht="168.75">
      <c r="A44" s="55" t="s">
        <v>5</v>
      </c>
      <c r="B44" s="56" t="s">
        <v>6</v>
      </c>
      <c r="C44" s="56" t="s">
        <v>14</v>
      </c>
      <c r="D44" s="56" t="s">
        <v>15</v>
      </c>
      <c r="E44" s="56" t="s">
        <v>16</v>
      </c>
      <c r="F44" s="56" t="s">
        <v>10</v>
      </c>
    </row>
    <row r="45" spans="1:6">
      <c r="A45" s="57">
        <v>1</v>
      </c>
      <c r="B45" s="57">
        <v>2</v>
      </c>
      <c r="C45" s="57">
        <v>3</v>
      </c>
      <c r="D45" s="57">
        <v>4</v>
      </c>
      <c r="E45" s="57">
        <v>5</v>
      </c>
      <c r="F45" s="57" t="s">
        <v>11</v>
      </c>
    </row>
    <row r="46" spans="1:6" ht="89.25" customHeight="1">
      <c r="A46" s="61">
        <v>1</v>
      </c>
      <c r="B46" s="48" t="s">
        <v>56</v>
      </c>
      <c r="C46" s="5" t="s">
        <v>17</v>
      </c>
      <c r="D46" s="59">
        <v>95</v>
      </c>
      <c r="E46" s="59">
        <v>95</v>
      </c>
      <c r="F46" s="60">
        <f>E46/D46*100</f>
        <v>100</v>
      </c>
    </row>
    <row r="47" spans="1:6" ht="171.75" customHeight="1">
      <c r="A47" s="62"/>
      <c r="B47" s="46"/>
      <c r="C47" s="5" t="s">
        <v>18</v>
      </c>
      <c r="D47" s="59">
        <v>100</v>
      </c>
      <c r="E47" s="59">
        <v>100</v>
      </c>
      <c r="F47" s="60">
        <f>E47/D47*100</f>
        <v>100</v>
      </c>
    </row>
    <row r="48" spans="1:6" ht="109.5" customHeight="1">
      <c r="A48" s="63">
        <v>2</v>
      </c>
      <c r="B48" s="47" t="s">
        <v>57</v>
      </c>
      <c r="C48" s="5" t="s">
        <v>19</v>
      </c>
      <c r="D48" s="59">
        <v>95</v>
      </c>
      <c r="E48" s="59">
        <v>95</v>
      </c>
      <c r="F48" s="60">
        <f>E48/D48*100</f>
        <v>100</v>
      </c>
    </row>
    <row r="49" spans="1:6" ht="144.75" customHeight="1">
      <c r="A49" s="64"/>
      <c r="B49" s="44"/>
      <c r="C49" s="5" t="s">
        <v>18</v>
      </c>
      <c r="D49" s="58">
        <v>100</v>
      </c>
      <c r="E49" s="58">
        <v>100</v>
      </c>
      <c r="F49" s="60">
        <f>E49/D49*100</f>
        <v>100</v>
      </c>
    </row>
    <row r="50" spans="1:6" ht="30.75" customHeight="1">
      <c r="A50" s="65"/>
      <c r="B50" s="6"/>
      <c r="C50" s="7"/>
      <c r="D50" s="65"/>
      <c r="E50" s="66"/>
      <c r="F50" s="67"/>
    </row>
    <row r="51" spans="1:6">
      <c r="A51" s="51" t="s">
        <v>119</v>
      </c>
      <c r="B51" s="52"/>
      <c r="C51" s="52"/>
      <c r="D51" s="52"/>
      <c r="E51" s="52"/>
      <c r="F51" s="53"/>
    </row>
    <row r="52" spans="1:6">
      <c r="A52" s="54" t="s">
        <v>49</v>
      </c>
      <c r="B52" s="54"/>
      <c r="C52" s="54"/>
      <c r="D52" s="54"/>
      <c r="E52" s="54"/>
      <c r="F52" s="54"/>
    </row>
    <row r="53" spans="1:6" ht="168.75">
      <c r="A53" s="55" t="s">
        <v>5</v>
      </c>
      <c r="B53" s="56" t="s">
        <v>6</v>
      </c>
      <c r="C53" s="56" t="s">
        <v>14</v>
      </c>
      <c r="D53" s="56" t="s">
        <v>15</v>
      </c>
      <c r="E53" s="56" t="s">
        <v>16</v>
      </c>
      <c r="F53" s="56" t="s">
        <v>10</v>
      </c>
    </row>
    <row r="54" spans="1:6">
      <c r="A54" s="57">
        <v>1</v>
      </c>
      <c r="B54" s="57">
        <v>2</v>
      </c>
      <c r="C54" s="57">
        <v>3</v>
      </c>
      <c r="D54" s="57">
        <v>4</v>
      </c>
      <c r="E54" s="57">
        <v>5</v>
      </c>
      <c r="F54" s="57" t="s">
        <v>11</v>
      </c>
    </row>
    <row r="55" spans="1:6" ht="89.25" customHeight="1">
      <c r="A55" s="61">
        <v>1</v>
      </c>
      <c r="B55" s="48" t="s">
        <v>56</v>
      </c>
      <c r="C55" s="5" t="s">
        <v>17</v>
      </c>
      <c r="D55" s="59">
        <v>95</v>
      </c>
      <c r="E55" s="59">
        <v>95</v>
      </c>
      <c r="F55" s="60">
        <f>E55/D55*100</f>
        <v>100</v>
      </c>
    </row>
    <row r="56" spans="1:6" ht="171.75" customHeight="1">
      <c r="A56" s="62"/>
      <c r="B56" s="46"/>
      <c r="C56" s="5" t="s">
        <v>18</v>
      </c>
      <c r="D56" s="59">
        <v>100</v>
      </c>
      <c r="E56" s="59">
        <v>100</v>
      </c>
      <c r="F56" s="60">
        <f t="shared" ref="F56:F58" si="2">E56/D56*100</f>
        <v>100</v>
      </c>
    </row>
    <row r="57" spans="1:6" ht="109.5" customHeight="1">
      <c r="A57" s="63">
        <v>2</v>
      </c>
      <c r="B57" s="47" t="s">
        <v>57</v>
      </c>
      <c r="C57" s="5" t="s">
        <v>19</v>
      </c>
      <c r="D57" s="59">
        <v>95</v>
      </c>
      <c r="E57" s="59">
        <v>95</v>
      </c>
      <c r="F57" s="60">
        <f t="shared" si="2"/>
        <v>100</v>
      </c>
    </row>
    <row r="58" spans="1:6" ht="144.75" customHeight="1">
      <c r="A58" s="64"/>
      <c r="B58" s="44"/>
      <c r="C58" s="5" t="s">
        <v>18</v>
      </c>
      <c r="D58" s="58">
        <v>100</v>
      </c>
      <c r="E58" s="58">
        <v>100</v>
      </c>
      <c r="F58" s="60">
        <f t="shared" si="2"/>
        <v>100</v>
      </c>
    </row>
    <row r="60" spans="1:6">
      <c r="A60" s="68" t="s">
        <v>65</v>
      </c>
      <c r="B60" s="68"/>
      <c r="C60" s="68"/>
      <c r="D60" s="68"/>
      <c r="E60" s="68"/>
      <c r="F60" s="68"/>
    </row>
    <row r="61" spans="1:6">
      <c r="A61" s="68" t="s">
        <v>49</v>
      </c>
      <c r="B61" s="68"/>
      <c r="C61" s="68"/>
      <c r="D61" s="68"/>
      <c r="E61" s="68"/>
      <c r="F61" s="68"/>
    </row>
    <row r="62" spans="1:6" ht="168.75">
      <c r="A62" s="69" t="s">
        <v>5</v>
      </c>
      <c r="B62" s="70" t="s">
        <v>6</v>
      </c>
      <c r="C62" s="70" t="s">
        <v>14</v>
      </c>
      <c r="D62" s="70" t="s">
        <v>15</v>
      </c>
      <c r="E62" s="70" t="s">
        <v>16</v>
      </c>
      <c r="F62" s="70" t="s">
        <v>10</v>
      </c>
    </row>
    <row r="63" spans="1:6">
      <c r="A63" s="71">
        <v>1</v>
      </c>
      <c r="B63" s="71">
        <v>2</v>
      </c>
      <c r="C63" s="71">
        <v>3</v>
      </c>
      <c r="D63" s="71">
        <v>4</v>
      </c>
      <c r="E63" s="71">
        <v>5</v>
      </c>
      <c r="F63" s="71" t="s">
        <v>11</v>
      </c>
    </row>
    <row r="64" spans="1:6" ht="89.25" customHeight="1">
      <c r="A64" s="72">
        <v>1</v>
      </c>
      <c r="B64" s="73" t="s">
        <v>56</v>
      </c>
      <c r="C64" s="5" t="s">
        <v>17</v>
      </c>
      <c r="D64" s="74">
        <v>95</v>
      </c>
      <c r="E64" s="74">
        <v>95</v>
      </c>
      <c r="F64" s="75">
        <f>E64/D64*100</f>
        <v>100</v>
      </c>
    </row>
    <row r="65" spans="1:6" ht="171.75" customHeight="1">
      <c r="A65" s="72"/>
      <c r="B65" s="73"/>
      <c r="C65" s="5" t="s">
        <v>18</v>
      </c>
      <c r="D65" s="74">
        <v>100</v>
      </c>
      <c r="E65" s="74">
        <v>100</v>
      </c>
      <c r="F65" s="75">
        <f>E65/D65*100</f>
        <v>100</v>
      </c>
    </row>
    <row r="66" spans="1:6" ht="109.5" customHeight="1">
      <c r="A66" s="76">
        <v>2</v>
      </c>
      <c r="B66" s="77" t="s">
        <v>57</v>
      </c>
      <c r="C66" s="5" t="s">
        <v>19</v>
      </c>
      <c r="D66" s="74">
        <v>95</v>
      </c>
      <c r="E66" s="74">
        <v>95</v>
      </c>
      <c r="F66" s="75">
        <f>E66/D66*100</f>
        <v>100</v>
      </c>
    </row>
    <row r="67" spans="1:6" ht="144.75" customHeight="1">
      <c r="A67" s="76"/>
      <c r="B67" s="77"/>
      <c r="C67" s="5" t="s">
        <v>18</v>
      </c>
      <c r="D67" s="78">
        <v>100</v>
      </c>
      <c r="E67" s="78">
        <v>100</v>
      </c>
      <c r="F67" s="75">
        <f>E67/D67*100</f>
        <v>100</v>
      </c>
    </row>
    <row r="69" spans="1:6">
      <c r="A69" s="51" t="s">
        <v>66</v>
      </c>
      <c r="B69" s="52"/>
      <c r="C69" s="52"/>
      <c r="D69" s="52"/>
      <c r="E69" s="52"/>
      <c r="F69" s="53"/>
    </row>
    <row r="70" spans="1:6">
      <c r="A70" s="54" t="s">
        <v>49</v>
      </c>
      <c r="B70" s="54"/>
      <c r="C70" s="54"/>
      <c r="D70" s="54"/>
      <c r="E70" s="54"/>
      <c r="F70" s="54"/>
    </row>
    <row r="71" spans="1:6" ht="168.75">
      <c r="A71" s="55" t="s">
        <v>5</v>
      </c>
      <c r="B71" s="56" t="s">
        <v>6</v>
      </c>
      <c r="C71" s="56" t="s">
        <v>14</v>
      </c>
      <c r="D71" s="56" t="s">
        <v>15</v>
      </c>
      <c r="E71" s="56" t="s">
        <v>16</v>
      </c>
      <c r="F71" s="56" t="s">
        <v>10</v>
      </c>
    </row>
    <row r="72" spans="1:6">
      <c r="A72" s="57">
        <v>1</v>
      </c>
      <c r="B72" s="57">
        <v>2</v>
      </c>
      <c r="C72" s="57">
        <v>3</v>
      </c>
      <c r="D72" s="57">
        <v>4</v>
      </c>
      <c r="E72" s="57">
        <v>5</v>
      </c>
      <c r="F72" s="57" t="s">
        <v>11</v>
      </c>
    </row>
    <row r="73" spans="1:6" ht="89.25" customHeight="1">
      <c r="A73" s="61">
        <v>1</v>
      </c>
      <c r="B73" s="48" t="s">
        <v>56</v>
      </c>
      <c r="C73" s="5" t="s">
        <v>17</v>
      </c>
      <c r="D73" s="59">
        <v>95</v>
      </c>
      <c r="E73" s="59">
        <v>95</v>
      </c>
      <c r="F73" s="60">
        <f>E73/D73*100</f>
        <v>100</v>
      </c>
    </row>
    <row r="74" spans="1:6" ht="171.75" customHeight="1">
      <c r="A74" s="62"/>
      <c r="B74" s="46"/>
      <c r="C74" s="5" t="s">
        <v>18</v>
      </c>
      <c r="D74" s="59">
        <v>100</v>
      </c>
      <c r="E74" s="59">
        <v>100</v>
      </c>
      <c r="F74" s="60">
        <f t="shared" ref="F74:F76" si="3">E74/D74*100</f>
        <v>100</v>
      </c>
    </row>
    <row r="75" spans="1:6" ht="109.5" customHeight="1">
      <c r="A75" s="63">
        <v>2</v>
      </c>
      <c r="B75" s="47" t="s">
        <v>57</v>
      </c>
      <c r="C75" s="5" t="s">
        <v>19</v>
      </c>
      <c r="D75" s="59">
        <v>95</v>
      </c>
      <c r="E75" s="59">
        <v>95</v>
      </c>
      <c r="F75" s="60">
        <f t="shared" si="3"/>
        <v>100</v>
      </c>
    </row>
    <row r="76" spans="1:6" ht="144.75" customHeight="1">
      <c r="A76" s="64"/>
      <c r="B76" s="44"/>
      <c r="C76" s="5" t="s">
        <v>18</v>
      </c>
      <c r="D76" s="58">
        <v>100</v>
      </c>
      <c r="E76" s="58">
        <v>100</v>
      </c>
      <c r="F76" s="60">
        <f t="shared" si="3"/>
        <v>100</v>
      </c>
    </row>
    <row r="77" spans="1:6" ht="30.75" customHeight="1">
      <c r="A77" s="65"/>
      <c r="B77" s="6"/>
      <c r="C77" s="7"/>
      <c r="D77" s="65"/>
      <c r="E77" s="66"/>
      <c r="F77" s="67"/>
    </row>
    <row r="78" spans="1:6">
      <c r="A78" s="51" t="s">
        <v>124</v>
      </c>
      <c r="B78" s="52"/>
      <c r="C78" s="52"/>
      <c r="D78" s="52"/>
      <c r="E78" s="52"/>
      <c r="F78" s="53"/>
    </row>
    <row r="79" spans="1:6">
      <c r="A79" s="54" t="s">
        <v>49</v>
      </c>
      <c r="B79" s="54"/>
      <c r="C79" s="54"/>
      <c r="D79" s="54"/>
      <c r="E79" s="54"/>
      <c r="F79" s="54"/>
    </row>
    <row r="80" spans="1:6" ht="168.75">
      <c r="A80" s="55" t="s">
        <v>5</v>
      </c>
      <c r="B80" s="56" t="s">
        <v>6</v>
      </c>
      <c r="C80" s="56" t="s">
        <v>14</v>
      </c>
      <c r="D80" s="56" t="s">
        <v>15</v>
      </c>
      <c r="E80" s="56" t="s">
        <v>16</v>
      </c>
      <c r="F80" s="56" t="s">
        <v>10</v>
      </c>
    </row>
    <row r="81" spans="1:6">
      <c r="A81" s="57">
        <v>1</v>
      </c>
      <c r="B81" s="57">
        <v>2</v>
      </c>
      <c r="C81" s="57">
        <v>3</v>
      </c>
      <c r="D81" s="57">
        <v>4</v>
      </c>
      <c r="E81" s="57">
        <v>5</v>
      </c>
      <c r="F81" s="57" t="s">
        <v>11</v>
      </c>
    </row>
    <row r="82" spans="1:6" ht="89.25" customHeight="1">
      <c r="A82" s="61">
        <v>1</v>
      </c>
      <c r="B82" s="48" t="s">
        <v>56</v>
      </c>
      <c r="C82" s="5" t="s">
        <v>17</v>
      </c>
      <c r="D82" s="59">
        <v>95</v>
      </c>
      <c r="E82" s="59">
        <v>95</v>
      </c>
      <c r="F82" s="60">
        <f>E82/D82*100</f>
        <v>100</v>
      </c>
    </row>
    <row r="83" spans="1:6" ht="171.75" customHeight="1">
      <c r="A83" s="62"/>
      <c r="B83" s="46"/>
      <c r="C83" s="5" t="s">
        <v>18</v>
      </c>
      <c r="D83" s="59">
        <v>100</v>
      </c>
      <c r="E83" s="59">
        <v>100</v>
      </c>
      <c r="F83" s="60">
        <f t="shared" ref="F83:F85" si="4">E83/D83*100</f>
        <v>100</v>
      </c>
    </row>
    <row r="84" spans="1:6" ht="109.5" customHeight="1">
      <c r="A84" s="63">
        <v>2</v>
      </c>
      <c r="B84" s="47" t="s">
        <v>57</v>
      </c>
      <c r="C84" s="5" t="s">
        <v>19</v>
      </c>
      <c r="D84" s="59">
        <v>95</v>
      </c>
      <c r="E84" s="59">
        <v>95</v>
      </c>
      <c r="F84" s="60">
        <f t="shared" si="4"/>
        <v>100</v>
      </c>
    </row>
    <row r="85" spans="1:6" ht="144.75" customHeight="1">
      <c r="A85" s="64"/>
      <c r="B85" s="44"/>
      <c r="C85" s="5" t="s">
        <v>18</v>
      </c>
      <c r="D85" s="58">
        <v>100</v>
      </c>
      <c r="E85" s="58">
        <v>60</v>
      </c>
      <c r="F85" s="60">
        <f t="shared" si="4"/>
        <v>60</v>
      </c>
    </row>
    <row r="87" spans="1:6">
      <c r="A87" s="51" t="s">
        <v>125</v>
      </c>
      <c r="B87" s="52"/>
      <c r="C87" s="52"/>
      <c r="D87" s="52"/>
      <c r="E87" s="52"/>
      <c r="F87" s="53"/>
    </row>
    <row r="88" spans="1:6">
      <c r="A88" s="54" t="s">
        <v>49</v>
      </c>
      <c r="B88" s="54"/>
      <c r="C88" s="54"/>
      <c r="D88" s="54"/>
      <c r="E88" s="54"/>
      <c r="F88" s="54"/>
    </row>
    <row r="89" spans="1:6" ht="168.75">
      <c r="A89" s="55" t="s">
        <v>5</v>
      </c>
      <c r="B89" s="56" t="s">
        <v>6</v>
      </c>
      <c r="C89" s="56" t="s">
        <v>14</v>
      </c>
      <c r="D89" s="56" t="s">
        <v>15</v>
      </c>
      <c r="E89" s="56" t="s">
        <v>16</v>
      </c>
      <c r="F89" s="56" t="s">
        <v>10</v>
      </c>
    </row>
    <row r="90" spans="1:6">
      <c r="A90" s="57">
        <v>1</v>
      </c>
      <c r="B90" s="57">
        <v>2</v>
      </c>
      <c r="C90" s="57">
        <v>3</v>
      </c>
      <c r="D90" s="57">
        <v>4</v>
      </c>
      <c r="E90" s="57">
        <v>5</v>
      </c>
      <c r="F90" s="57" t="s">
        <v>11</v>
      </c>
    </row>
    <row r="91" spans="1:6" ht="89.25" customHeight="1">
      <c r="A91" s="61">
        <v>1</v>
      </c>
      <c r="B91" s="48" t="s">
        <v>56</v>
      </c>
      <c r="C91" s="5" t="s">
        <v>17</v>
      </c>
      <c r="D91" s="59">
        <v>95</v>
      </c>
      <c r="E91" s="59">
        <v>95</v>
      </c>
      <c r="F91" s="60">
        <f>E91/D91*100</f>
        <v>100</v>
      </c>
    </row>
    <row r="92" spans="1:6" ht="171.75" customHeight="1">
      <c r="A92" s="62"/>
      <c r="B92" s="46"/>
      <c r="C92" s="5" t="s">
        <v>18</v>
      </c>
      <c r="D92" s="59">
        <v>100</v>
      </c>
      <c r="E92" s="59">
        <v>100</v>
      </c>
      <c r="F92" s="60">
        <f t="shared" ref="F92:F94" si="5">E92/D92*100</f>
        <v>100</v>
      </c>
    </row>
    <row r="93" spans="1:6" ht="109.5" customHeight="1">
      <c r="A93" s="63">
        <v>2</v>
      </c>
      <c r="B93" s="47" t="s">
        <v>57</v>
      </c>
      <c r="C93" s="5" t="s">
        <v>19</v>
      </c>
      <c r="D93" s="59">
        <v>95</v>
      </c>
      <c r="E93" s="59">
        <v>95</v>
      </c>
      <c r="F93" s="60">
        <f t="shared" si="5"/>
        <v>100</v>
      </c>
    </row>
    <row r="94" spans="1:6" ht="144.75" customHeight="1">
      <c r="A94" s="64"/>
      <c r="B94" s="44"/>
      <c r="C94" s="5" t="s">
        <v>18</v>
      </c>
      <c r="D94" s="58">
        <v>100</v>
      </c>
      <c r="E94" s="58">
        <v>100</v>
      </c>
      <c r="F94" s="60">
        <f t="shared" si="5"/>
        <v>100</v>
      </c>
    </row>
    <row r="96" spans="1:6">
      <c r="A96" s="51" t="s">
        <v>127</v>
      </c>
      <c r="B96" s="52"/>
      <c r="C96" s="52"/>
      <c r="D96" s="52"/>
      <c r="E96" s="52"/>
      <c r="F96" s="53"/>
    </row>
    <row r="97" spans="1:6">
      <c r="A97" s="54" t="s">
        <v>49</v>
      </c>
      <c r="B97" s="54"/>
      <c r="C97" s="54"/>
      <c r="D97" s="54"/>
      <c r="E97" s="54"/>
      <c r="F97" s="54"/>
    </row>
    <row r="98" spans="1:6" ht="168.75">
      <c r="A98" s="55" t="s">
        <v>5</v>
      </c>
      <c r="B98" s="56" t="s">
        <v>6</v>
      </c>
      <c r="C98" s="56" t="s">
        <v>14</v>
      </c>
      <c r="D98" s="56" t="s">
        <v>15</v>
      </c>
      <c r="E98" s="56" t="s">
        <v>16</v>
      </c>
      <c r="F98" s="56" t="s">
        <v>10</v>
      </c>
    </row>
    <row r="99" spans="1:6">
      <c r="A99" s="57">
        <v>1</v>
      </c>
      <c r="B99" s="57">
        <v>2</v>
      </c>
      <c r="C99" s="57">
        <v>3</v>
      </c>
      <c r="D99" s="57">
        <v>4</v>
      </c>
      <c r="E99" s="57">
        <v>5</v>
      </c>
      <c r="F99" s="57" t="s">
        <v>11</v>
      </c>
    </row>
    <row r="100" spans="1:6" ht="89.25" customHeight="1">
      <c r="A100" s="61">
        <v>1</v>
      </c>
      <c r="B100" s="48" t="s">
        <v>56</v>
      </c>
      <c r="C100" s="5" t="s">
        <v>17</v>
      </c>
      <c r="D100" s="59">
        <v>95</v>
      </c>
      <c r="E100" s="59">
        <v>95</v>
      </c>
      <c r="F100" s="60">
        <f>E100/D100*100</f>
        <v>100</v>
      </c>
    </row>
    <row r="101" spans="1:6" ht="171.75" customHeight="1">
      <c r="A101" s="62"/>
      <c r="B101" s="46"/>
      <c r="C101" s="5" t="s">
        <v>18</v>
      </c>
      <c r="D101" s="59">
        <v>100</v>
      </c>
      <c r="E101" s="59">
        <v>100</v>
      </c>
      <c r="F101" s="60">
        <f t="shared" ref="F101:F103" si="6">E101/D101*100</f>
        <v>100</v>
      </c>
    </row>
    <row r="102" spans="1:6" ht="109.5" customHeight="1">
      <c r="A102" s="63">
        <v>2</v>
      </c>
      <c r="B102" s="47" t="s">
        <v>57</v>
      </c>
      <c r="C102" s="5" t="s">
        <v>19</v>
      </c>
      <c r="D102" s="59">
        <v>95</v>
      </c>
      <c r="E102" s="59">
        <v>95</v>
      </c>
      <c r="F102" s="60">
        <f t="shared" si="6"/>
        <v>100</v>
      </c>
    </row>
    <row r="103" spans="1:6" ht="144.75" customHeight="1">
      <c r="A103" s="64"/>
      <c r="B103" s="44"/>
      <c r="C103" s="5" t="s">
        <v>18</v>
      </c>
      <c r="D103" s="58">
        <v>100</v>
      </c>
      <c r="E103" s="58">
        <v>100</v>
      </c>
      <c r="F103" s="60">
        <f t="shared" si="6"/>
        <v>100</v>
      </c>
    </row>
    <row r="105" spans="1:6">
      <c r="A105" s="79" t="s">
        <v>128</v>
      </c>
      <c r="B105" s="79"/>
      <c r="C105" s="79"/>
      <c r="D105" s="79"/>
      <c r="E105" s="79"/>
      <c r="F105" s="79"/>
    </row>
    <row r="106" spans="1:6">
      <c r="A106" s="79" t="s">
        <v>49</v>
      </c>
      <c r="B106" s="79"/>
      <c r="C106" s="79"/>
      <c r="D106" s="79"/>
      <c r="E106" s="79"/>
      <c r="F106" s="79"/>
    </row>
    <row r="107" spans="1:6" ht="168.75">
      <c r="A107" s="80" t="s">
        <v>5</v>
      </c>
      <c r="B107" s="81" t="s">
        <v>6</v>
      </c>
      <c r="C107" s="81" t="s">
        <v>14</v>
      </c>
      <c r="D107" s="81" t="s">
        <v>15</v>
      </c>
      <c r="E107" s="81" t="s">
        <v>16</v>
      </c>
      <c r="F107" s="81" t="s">
        <v>10</v>
      </c>
    </row>
    <row r="108" spans="1:6">
      <c r="A108" s="82">
        <v>1</v>
      </c>
      <c r="B108" s="82">
        <v>2</v>
      </c>
      <c r="C108" s="82">
        <v>3</v>
      </c>
      <c r="D108" s="82">
        <v>4</v>
      </c>
      <c r="E108" s="82">
        <v>5</v>
      </c>
      <c r="F108" s="82" t="s">
        <v>11</v>
      </c>
    </row>
    <row r="109" spans="1:6" ht="89.25" customHeight="1">
      <c r="A109" s="83">
        <v>1</v>
      </c>
      <c r="B109" s="84" t="s">
        <v>56</v>
      </c>
      <c r="C109" s="85" t="s">
        <v>17</v>
      </c>
      <c r="D109" s="86">
        <v>95</v>
      </c>
      <c r="E109" s="86">
        <v>95</v>
      </c>
      <c r="F109" s="87">
        <f>E109/D109*100</f>
        <v>100</v>
      </c>
    </row>
    <row r="110" spans="1:6" ht="171.75" customHeight="1">
      <c r="A110" s="83"/>
      <c r="B110" s="84"/>
      <c r="C110" s="85" t="s">
        <v>18</v>
      </c>
      <c r="D110" s="86">
        <v>100</v>
      </c>
      <c r="E110" s="86">
        <v>100</v>
      </c>
      <c r="F110" s="87">
        <f>E110/D110*100</f>
        <v>100</v>
      </c>
    </row>
    <row r="111" spans="1:6" ht="109.5" customHeight="1">
      <c r="A111" s="88">
        <v>2</v>
      </c>
      <c r="B111" s="89" t="s">
        <v>57</v>
      </c>
      <c r="C111" s="85" t="s">
        <v>19</v>
      </c>
      <c r="D111" s="86">
        <v>95</v>
      </c>
      <c r="E111" s="86">
        <v>95</v>
      </c>
      <c r="F111" s="87">
        <f>E111/D111*100</f>
        <v>100</v>
      </c>
    </row>
    <row r="112" spans="1:6" ht="144.75" customHeight="1">
      <c r="A112" s="88"/>
      <c r="B112" s="89"/>
      <c r="C112" s="85" t="s">
        <v>18</v>
      </c>
      <c r="D112" s="90">
        <v>100</v>
      </c>
      <c r="E112" s="90">
        <v>100</v>
      </c>
      <c r="F112" s="87">
        <f>E112/D112*100</f>
        <v>100</v>
      </c>
    </row>
    <row r="114" spans="1:6">
      <c r="A114" s="91" t="s">
        <v>70</v>
      </c>
      <c r="B114" s="92"/>
      <c r="C114" s="92"/>
      <c r="D114" s="92"/>
      <c r="E114" s="92"/>
      <c r="F114" s="93"/>
    </row>
    <row r="115" spans="1:6">
      <c r="A115" s="94" t="s">
        <v>49</v>
      </c>
      <c r="B115" s="94"/>
      <c r="C115" s="94"/>
      <c r="D115" s="94"/>
      <c r="E115" s="94"/>
      <c r="F115" s="94"/>
    </row>
    <row r="116" spans="1:6" ht="168.75">
      <c r="A116" s="95" t="s">
        <v>5</v>
      </c>
      <c r="B116" s="96" t="s">
        <v>6</v>
      </c>
      <c r="C116" s="96" t="s">
        <v>14</v>
      </c>
      <c r="D116" s="96" t="s">
        <v>15</v>
      </c>
      <c r="E116" s="96" t="s">
        <v>16</v>
      </c>
      <c r="F116" s="96" t="s">
        <v>10</v>
      </c>
    </row>
    <row r="117" spans="1:6">
      <c r="A117" s="97">
        <v>1</v>
      </c>
      <c r="B117" s="97">
        <v>2</v>
      </c>
      <c r="C117" s="97">
        <v>3</v>
      </c>
      <c r="D117" s="97">
        <v>4</v>
      </c>
      <c r="E117" s="97">
        <v>5</v>
      </c>
      <c r="F117" s="97" t="s">
        <v>11</v>
      </c>
    </row>
    <row r="118" spans="1:6" ht="89.25" customHeight="1">
      <c r="A118" s="98">
        <v>1</v>
      </c>
      <c r="B118" s="45" t="s">
        <v>56</v>
      </c>
      <c r="C118" s="21" t="s">
        <v>17</v>
      </c>
      <c r="D118" s="34">
        <v>95</v>
      </c>
      <c r="E118" s="34">
        <v>95</v>
      </c>
      <c r="F118" s="99">
        <f>E118/D118*100</f>
        <v>100</v>
      </c>
    </row>
    <row r="119" spans="1:6" ht="171.75" customHeight="1">
      <c r="A119" s="62"/>
      <c r="B119" s="46"/>
      <c r="C119" s="21" t="s">
        <v>18</v>
      </c>
      <c r="D119" s="34">
        <v>100</v>
      </c>
      <c r="E119" s="34">
        <v>100</v>
      </c>
      <c r="F119" s="99">
        <f t="shared" ref="F119:F121" si="7">E119/D119*100</f>
        <v>100</v>
      </c>
    </row>
    <row r="120" spans="1:6" ht="109.5" customHeight="1">
      <c r="A120" s="100">
        <v>2</v>
      </c>
      <c r="B120" s="43" t="s">
        <v>57</v>
      </c>
      <c r="C120" s="21" t="s">
        <v>19</v>
      </c>
      <c r="D120" s="34">
        <v>95</v>
      </c>
      <c r="E120" s="34">
        <v>95</v>
      </c>
      <c r="F120" s="99">
        <f t="shared" si="7"/>
        <v>100</v>
      </c>
    </row>
    <row r="121" spans="1:6" ht="144.75" customHeight="1">
      <c r="A121" s="64"/>
      <c r="B121" s="44"/>
      <c r="C121" s="21" t="s">
        <v>18</v>
      </c>
      <c r="D121" s="35">
        <v>100</v>
      </c>
      <c r="E121" s="35">
        <v>100</v>
      </c>
      <c r="F121" s="99">
        <f t="shared" si="7"/>
        <v>100</v>
      </c>
    </row>
    <row r="123" spans="1:6">
      <c r="A123" s="91" t="s">
        <v>129</v>
      </c>
      <c r="B123" s="92"/>
      <c r="C123" s="92"/>
      <c r="D123" s="92"/>
      <c r="E123" s="92"/>
      <c r="F123" s="93"/>
    </row>
    <row r="124" spans="1:6">
      <c r="A124" s="94" t="s">
        <v>49</v>
      </c>
      <c r="B124" s="94"/>
      <c r="C124" s="94"/>
      <c r="D124" s="94"/>
      <c r="E124" s="94"/>
      <c r="F124" s="94"/>
    </row>
    <row r="125" spans="1:6" ht="168.75">
      <c r="A125" s="95" t="s">
        <v>5</v>
      </c>
      <c r="B125" s="96" t="s">
        <v>6</v>
      </c>
      <c r="C125" s="96" t="s">
        <v>14</v>
      </c>
      <c r="D125" s="96" t="s">
        <v>15</v>
      </c>
      <c r="E125" s="96" t="s">
        <v>16</v>
      </c>
      <c r="F125" s="96" t="s">
        <v>10</v>
      </c>
    </row>
    <row r="126" spans="1:6">
      <c r="A126" s="97">
        <v>1</v>
      </c>
      <c r="B126" s="97">
        <v>2</v>
      </c>
      <c r="C126" s="97">
        <v>3</v>
      </c>
      <c r="D126" s="97">
        <v>4</v>
      </c>
      <c r="E126" s="97">
        <v>5</v>
      </c>
      <c r="F126" s="97" t="s">
        <v>11</v>
      </c>
    </row>
    <row r="127" spans="1:6" ht="89.25" customHeight="1">
      <c r="A127" s="98">
        <v>1</v>
      </c>
      <c r="B127" s="45" t="s">
        <v>56</v>
      </c>
      <c r="C127" s="21" t="s">
        <v>17</v>
      </c>
      <c r="D127" s="34">
        <v>95</v>
      </c>
      <c r="E127" s="34">
        <v>95</v>
      </c>
      <c r="F127" s="99">
        <f>E127/D127*100</f>
        <v>100</v>
      </c>
    </row>
    <row r="128" spans="1:6" ht="171.75" customHeight="1">
      <c r="A128" s="62"/>
      <c r="B128" s="46"/>
      <c r="C128" s="21" t="s">
        <v>18</v>
      </c>
      <c r="D128" s="34">
        <v>100</v>
      </c>
      <c r="E128" s="34">
        <v>100</v>
      </c>
      <c r="F128" s="99">
        <f t="shared" ref="F128:F130" si="8">E128/D128*100</f>
        <v>100</v>
      </c>
    </row>
    <row r="129" spans="1:6" ht="109.5" customHeight="1">
      <c r="A129" s="100">
        <v>2</v>
      </c>
      <c r="B129" s="43" t="s">
        <v>57</v>
      </c>
      <c r="C129" s="21" t="s">
        <v>19</v>
      </c>
      <c r="D129" s="34">
        <v>95</v>
      </c>
      <c r="E129" s="34">
        <v>92</v>
      </c>
      <c r="F129" s="99">
        <f t="shared" si="8"/>
        <v>96.84210526315789</v>
      </c>
    </row>
    <row r="130" spans="1:6" ht="144.75" customHeight="1">
      <c r="A130" s="64"/>
      <c r="B130" s="44"/>
      <c r="C130" s="21" t="s">
        <v>18</v>
      </c>
      <c r="D130" s="35">
        <v>100</v>
      </c>
      <c r="E130" s="35">
        <v>75</v>
      </c>
      <c r="F130" s="99">
        <f t="shared" si="8"/>
        <v>75</v>
      </c>
    </row>
    <row r="132" spans="1:6">
      <c r="A132" s="91" t="s">
        <v>131</v>
      </c>
      <c r="B132" s="92"/>
      <c r="C132" s="92"/>
      <c r="D132" s="92"/>
      <c r="E132" s="92"/>
      <c r="F132" s="93"/>
    </row>
    <row r="133" spans="1:6">
      <c r="A133" s="94" t="s">
        <v>49</v>
      </c>
      <c r="B133" s="94"/>
      <c r="C133" s="94"/>
      <c r="D133" s="94"/>
      <c r="E133" s="94"/>
      <c r="F133" s="94"/>
    </row>
    <row r="134" spans="1:6" ht="168.75">
      <c r="A134" s="95" t="s">
        <v>5</v>
      </c>
      <c r="B134" s="96" t="s">
        <v>6</v>
      </c>
      <c r="C134" s="96" t="s">
        <v>14</v>
      </c>
      <c r="D134" s="96" t="s">
        <v>15</v>
      </c>
      <c r="E134" s="96" t="s">
        <v>16</v>
      </c>
      <c r="F134" s="96" t="s">
        <v>10</v>
      </c>
    </row>
    <row r="135" spans="1:6">
      <c r="A135" s="97">
        <v>1</v>
      </c>
      <c r="B135" s="97">
        <v>2</v>
      </c>
      <c r="C135" s="97">
        <v>3</v>
      </c>
      <c r="D135" s="97">
        <v>4</v>
      </c>
      <c r="E135" s="97">
        <v>5</v>
      </c>
      <c r="F135" s="97" t="s">
        <v>11</v>
      </c>
    </row>
    <row r="136" spans="1:6" ht="89.25" customHeight="1">
      <c r="A136" s="98">
        <v>1</v>
      </c>
      <c r="B136" s="45" t="s">
        <v>56</v>
      </c>
      <c r="C136" s="21" t="s">
        <v>17</v>
      </c>
      <c r="D136" s="34">
        <v>95</v>
      </c>
      <c r="E136" s="34">
        <v>95</v>
      </c>
      <c r="F136" s="99">
        <f>E136/D136*100</f>
        <v>100</v>
      </c>
    </row>
    <row r="137" spans="1:6" ht="171.75" customHeight="1">
      <c r="A137" s="62"/>
      <c r="B137" s="46"/>
      <c r="C137" s="21" t="s">
        <v>18</v>
      </c>
      <c r="D137" s="34">
        <v>100</v>
      </c>
      <c r="E137" s="34">
        <v>100</v>
      </c>
      <c r="F137" s="99">
        <f t="shared" ref="F137:F139" si="9">E137/D137*100</f>
        <v>100</v>
      </c>
    </row>
    <row r="138" spans="1:6" ht="109.5" customHeight="1">
      <c r="A138" s="100">
        <v>2</v>
      </c>
      <c r="B138" s="43" t="s">
        <v>57</v>
      </c>
      <c r="C138" s="21" t="s">
        <v>19</v>
      </c>
      <c r="D138" s="34">
        <v>95</v>
      </c>
      <c r="E138" s="34">
        <v>95</v>
      </c>
      <c r="F138" s="99">
        <f t="shared" si="9"/>
        <v>100</v>
      </c>
    </row>
    <row r="139" spans="1:6" ht="144.75" customHeight="1">
      <c r="A139" s="64"/>
      <c r="B139" s="44"/>
      <c r="C139" s="21" t="s">
        <v>18</v>
      </c>
      <c r="D139" s="35">
        <v>100</v>
      </c>
      <c r="E139" s="35">
        <v>100</v>
      </c>
      <c r="F139" s="99">
        <f t="shared" si="9"/>
        <v>100</v>
      </c>
    </row>
    <row r="141" spans="1:6">
      <c r="A141" s="91" t="s">
        <v>73</v>
      </c>
      <c r="B141" s="92"/>
      <c r="C141" s="92"/>
      <c r="D141" s="92"/>
      <c r="E141" s="92"/>
      <c r="F141" s="93"/>
    </row>
    <row r="142" spans="1:6">
      <c r="A142" s="94" t="s">
        <v>49</v>
      </c>
      <c r="B142" s="94"/>
      <c r="C142" s="94"/>
      <c r="D142" s="94"/>
      <c r="E142" s="94"/>
      <c r="F142" s="94"/>
    </row>
    <row r="143" spans="1:6" ht="168.75">
      <c r="A143" s="95" t="s">
        <v>5</v>
      </c>
      <c r="B143" s="96" t="s">
        <v>6</v>
      </c>
      <c r="C143" s="96" t="s">
        <v>14</v>
      </c>
      <c r="D143" s="96" t="s">
        <v>15</v>
      </c>
      <c r="E143" s="96" t="s">
        <v>16</v>
      </c>
      <c r="F143" s="96" t="s">
        <v>10</v>
      </c>
    </row>
    <row r="144" spans="1:6">
      <c r="A144" s="97">
        <v>1</v>
      </c>
      <c r="B144" s="97">
        <v>2</v>
      </c>
      <c r="C144" s="97">
        <v>3</v>
      </c>
      <c r="D144" s="97">
        <v>4</v>
      </c>
      <c r="E144" s="97">
        <v>5</v>
      </c>
      <c r="F144" s="97" t="s">
        <v>11</v>
      </c>
    </row>
    <row r="145" spans="1:6" ht="89.25" customHeight="1">
      <c r="A145" s="98">
        <v>1</v>
      </c>
      <c r="B145" s="45" t="s">
        <v>56</v>
      </c>
      <c r="C145" s="21" t="s">
        <v>17</v>
      </c>
      <c r="D145" s="34">
        <v>95</v>
      </c>
      <c r="E145" s="34">
        <v>95</v>
      </c>
      <c r="F145" s="99">
        <f>E145/D145*100</f>
        <v>100</v>
      </c>
    </row>
    <row r="146" spans="1:6" ht="171.75" customHeight="1">
      <c r="A146" s="62"/>
      <c r="B146" s="46"/>
      <c r="C146" s="21" t="s">
        <v>18</v>
      </c>
      <c r="D146" s="34">
        <v>100</v>
      </c>
      <c r="E146" s="34">
        <v>100</v>
      </c>
      <c r="F146" s="99">
        <f t="shared" ref="F146:F148" si="10">E146/D146*100</f>
        <v>100</v>
      </c>
    </row>
    <row r="147" spans="1:6" ht="109.5" customHeight="1">
      <c r="A147" s="100">
        <v>2</v>
      </c>
      <c r="B147" s="43" t="s">
        <v>57</v>
      </c>
      <c r="C147" s="21" t="s">
        <v>19</v>
      </c>
      <c r="D147" s="34">
        <v>95</v>
      </c>
      <c r="E147" s="34">
        <v>95</v>
      </c>
      <c r="F147" s="99">
        <f t="shared" si="10"/>
        <v>100</v>
      </c>
    </row>
    <row r="148" spans="1:6" ht="144.75" customHeight="1">
      <c r="A148" s="64"/>
      <c r="B148" s="44"/>
      <c r="C148" s="21" t="s">
        <v>18</v>
      </c>
      <c r="D148" s="35">
        <v>100</v>
      </c>
      <c r="E148" s="35">
        <v>100</v>
      </c>
      <c r="F148" s="99">
        <f t="shared" si="10"/>
        <v>100</v>
      </c>
    </row>
    <row r="150" spans="1:6">
      <c r="A150" s="91" t="s">
        <v>74</v>
      </c>
      <c r="B150" s="92"/>
      <c r="C150" s="92"/>
      <c r="D150" s="92"/>
      <c r="E150" s="92"/>
      <c r="F150" s="93"/>
    </row>
    <row r="151" spans="1:6">
      <c r="A151" s="94" t="s">
        <v>49</v>
      </c>
      <c r="B151" s="94"/>
      <c r="C151" s="94"/>
      <c r="D151" s="94"/>
      <c r="E151" s="94"/>
      <c r="F151" s="94"/>
    </row>
    <row r="152" spans="1:6" ht="168.75">
      <c r="A152" s="95" t="s">
        <v>5</v>
      </c>
      <c r="B152" s="96" t="s">
        <v>6</v>
      </c>
      <c r="C152" s="96" t="s">
        <v>14</v>
      </c>
      <c r="D152" s="96" t="s">
        <v>15</v>
      </c>
      <c r="E152" s="96" t="s">
        <v>16</v>
      </c>
      <c r="F152" s="96" t="s">
        <v>10</v>
      </c>
    </row>
    <row r="153" spans="1:6">
      <c r="A153" s="97">
        <v>1</v>
      </c>
      <c r="B153" s="97">
        <v>2</v>
      </c>
      <c r="C153" s="97">
        <v>3</v>
      </c>
      <c r="D153" s="97">
        <v>4</v>
      </c>
      <c r="E153" s="97">
        <v>5</v>
      </c>
      <c r="F153" s="97" t="s">
        <v>11</v>
      </c>
    </row>
    <row r="154" spans="1:6" ht="89.25" customHeight="1">
      <c r="A154" s="98">
        <v>1</v>
      </c>
      <c r="B154" s="45" t="s">
        <v>56</v>
      </c>
      <c r="C154" s="21" t="s">
        <v>17</v>
      </c>
      <c r="D154" s="34">
        <v>95</v>
      </c>
      <c r="E154" s="34">
        <v>100</v>
      </c>
      <c r="F154" s="99">
        <f>E154/D154*100</f>
        <v>105.26315789473684</v>
      </c>
    </row>
    <row r="155" spans="1:6" ht="171.75" customHeight="1">
      <c r="A155" s="62"/>
      <c r="B155" s="46"/>
      <c r="C155" s="21" t="s">
        <v>18</v>
      </c>
      <c r="D155" s="34">
        <v>100</v>
      </c>
      <c r="E155" s="34">
        <v>100</v>
      </c>
      <c r="F155" s="99">
        <f t="shared" ref="F155:F157" si="11">E155/D155*100</f>
        <v>100</v>
      </c>
    </row>
    <row r="156" spans="1:6" ht="109.5" customHeight="1">
      <c r="A156" s="100">
        <v>2</v>
      </c>
      <c r="B156" s="43" t="s">
        <v>57</v>
      </c>
      <c r="C156" s="21" t="s">
        <v>19</v>
      </c>
      <c r="D156" s="34">
        <v>95</v>
      </c>
      <c r="E156" s="34">
        <v>100</v>
      </c>
      <c r="F156" s="99">
        <f t="shared" si="11"/>
        <v>105.26315789473684</v>
      </c>
    </row>
    <row r="157" spans="1:6" ht="144.75" customHeight="1">
      <c r="A157" s="64"/>
      <c r="B157" s="44"/>
      <c r="C157" s="21" t="s">
        <v>18</v>
      </c>
      <c r="D157" s="35">
        <v>100</v>
      </c>
      <c r="E157" s="35">
        <v>100</v>
      </c>
      <c r="F157" s="99">
        <f t="shared" si="11"/>
        <v>100</v>
      </c>
    </row>
    <row r="159" spans="1:6">
      <c r="A159" s="68" t="s">
        <v>132</v>
      </c>
      <c r="B159" s="68"/>
      <c r="C159" s="68"/>
      <c r="D159" s="68"/>
      <c r="E159" s="68"/>
      <c r="F159" s="68"/>
    </row>
    <row r="160" spans="1:6">
      <c r="A160" s="68" t="s">
        <v>49</v>
      </c>
      <c r="B160" s="68"/>
      <c r="C160" s="68"/>
      <c r="D160" s="68"/>
      <c r="E160" s="68"/>
      <c r="F160" s="68"/>
    </row>
    <row r="161" spans="1:6" ht="168.75">
      <c r="A161" s="69" t="s">
        <v>5</v>
      </c>
      <c r="B161" s="70" t="s">
        <v>6</v>
      </c>
      <c r="C161" s="70" t="s">
        <v>14</v>
      </c>
      <c r="D161" s="70" t="s">
        <v>15</v>
      </c>
      <c r="E161" s="70" t="s">
        <v>16</v>
      </c>
      <c r="F161" s="70" t="s">
        <v>10</v>
      </c>
    </row>
    <row r="162" spans="1:6">
      <c r="A162" s="71">
        <v>1</v>
      </c>
      <c r="B162" s="71">
        <v>2</v>
      </c>
      <c r="C162" s="71">
        <v>3</v>
      </c>
      <c r="D162" s="71">
        <v>4</v>
      </c>
      <c r="E162" s="71">
        <v>5</v>
      </c>
      <c r="F162" s="71" t="s">
        <v>11</v>
      </c>
    </row>
    <row r="163" spans="1:6" ht="89.25" customHeight="1">
      <c r="A163" s="72">
        <v>1</v>
      </c>
      <c r="B163" s="101" t="s">
        <v>56</v>
      </c>
      <c r="C163" s="102" t="s">
        <v>17</v>
      </c>
      <c r="D163" s="74">
        <v>95</v>
      </c>
      <c r="E163" s="74">
        <v>95</v>
      </c>
      <c r="F163" s="75">
        <f>E163/D163*100</f>
        <v>100</v>
      </c>
    </row>
    <row r="164" spans="1:6" ht="171.75" customHeight="1">
      <c r="A164" s="72"/>
      <c r="B164" s="101"/>
      <c r="C164" s="102" t="s">
        <v>18</v>
      </c>
      <c r="D164" s="74">
        <v>100</v>
      </c>
      <c r="E164" s="74">
        <v>100</v>
      </c>
      <c r="F164" s="75">
        <f>E164/D164*100</f>
        <v>100</v>
      </c>
    </row>
    <row r="165" spans="1:6" ht="109.5" customHeight="1">
      <c r="A165" s="88">
        <v>2</v>
      </c>
      <c r="B165" s="103" t="s">
        <v>57</v>
      </c>
      <c r="C165" s="102" t="s">
        <v>19</v>
      </c>
      <c r="D165" s="74">
        <v>95</v>
      </c>
      <c r="E165" s="74">
        <v>95</v>
      </c>
      <c r="F165" s="75">
        <f>E165/D165*100</f>
        <v>100</v>
      </c>
    </row>
    <row r="166" spans="1:6" ht="144.75" customHeight="1">
      <c r="A166" s="88"/>
      <c r="B166" s="103"/>
      <c r="C166" s="102" t="s">
        <v>18</v>
      </c>
      <c r="D166" s="78">
        <v>100</v>
      </c>
      <c r="E166" s="78">
        <v>100</v>
      </c>
      <c r="F166" s="75">
        <f>E166/D166*100</f>
        <v>100</v>
      </c>
    </row>
    <row r="168" spans="1:6">
      <c r="A168" s="91" t="s">
        <v>134</v>
      </c>
      <c r="B168" s="92"/>
      <c r="C168" s="92"/>
      <c r="D168" s="92"/>
      <c r="E168" s="92"/>
      <c r="F168" s="93"/>
    </row>
    <row r="169" spans="1:6">
      <c r="A169" s="54" t="s">
        <v>49</v>
      </c>
      <c r="B169" s="54"/>
      <c r="C169" s="54"/>
      <c r="D169" s="54"/>
      <c r="E169" s="54"/>
      <c r="F169" s="54"/>
    </row>
    <row r="170" spans="1:6" ht="168.75">
      <c r="A170" s="55" t="s">
        <v>5</v>
      </c>
      <c r="B170" s="56" t="s">
        <v>6</v>
      </c>
      <c r="C170" s="56" t="s">
        <v>14</v>
      </c>
      <c r="D170" s="56" t="s">
        <v>15</v>
      </c>
      <c r="E170" s="56" t="s">
        <v>16</v>
      </c>
      <c r="F170" s="56" t="s">
        <v>10</v>
      </c>
    </row>
    <row r="171" spans="1:6">
      <c r="A171" s="57">
        <v>1</v>
      </c>
      <c r="B171" s="57">
        <v>2</v>
      </c>
      <c r="C171" s="57">
        <v>3</v>
      </c>
      <c r="D171" s="57">
        <v>4</v>
      </c>
      <c r="E171" s="57">
        <v>5</v>
      </c>
      <c r="F171" s="57" t="s">
        <v>11</v>
      </c>
    </row>
    <row r="172" spans="1:6" ht="89.25" customHeight="1">
      <c r="A172" s="98">
        <v>1</v>
      </c>
      <c r="B172" s="45" t="s">
        <v>56</v>
      </c>
      <c r="C172" s="5" t="s">
        <v>17</v>
      </c>
      <c r="D172" s="59">
        <v>95</v>
      </c>
      <c r="E172" s="59">
        <v>95</v>
      </c>
      <c r="F172" s="60">
        <f>E172/D172*100</f>
        <v>100</v>
      </c>
    </row>
    <row r="173" spans="1:6" ht="171.75" customHeight="1">
      <c r="A173" s="62"/>
      <c r="B173" s="46"/>
      <c r="C173" s="5" t="s">
        <v>18</v>
      </c>
      <c r="D173" s="59">
        <v>100</v>
      </c>
      <c r="E173" s="59">
        <v>100</v>
      </c>
      <c r="F173" s="60">
        <f t="shared" ref="F173:F175" si="12">E173/D173*100</f>
        <v>100</v>
      </c>
    </row>
    <row r="174" spans="1:6" ht="109.5" customHeight="1">
      <c r="A174" s="100">
        <v>2</v>
      </c>
      <c r="B174" s="43" t="s">
        <v>57</v>
      </c>
      <c r="C174" s="5" t="s">
        <v>19</v>
      </c>
      <c r="D174" s="59">
        <v>95</v>
      </c>
      <c r="E174" s="59">
        <v>95</v>
      </c>
      <c r="F174" s="60">
        <f t="shared" si="12"/>
        <v>100</v>
      </c>
    </row>
    <row r="175" spans="1:6" ht="144.75" customHeight="1">
      <c r="A175" s="64"/>
      <c r="B175" s="44"/>
      <c r="C175" s="5" t="s">
        <v>18</v>
      </c>
      <c r="D175" s="58">
        <v>100</v>
      </c>
      <c r="E175" s="58">
        <v>100</v>
      </c>
      <c r="F175" s="60">
        <f t="shared" si="12"/>
        <v>100</v>
      </c>
    </row>
    <row r="177" spans="1:6">
      <c r="A177" s="91" t="s">
        <v>77</v>
      </c>
      <c r="B177" s="92"/>
      <c r="C177" s="92"/>
      <c r="D177" s="92"/>
      <c r="E177" s="92"/>
      <c r="F177" s="93"/>
    </row>
    <row r="178" spans="1:6">
      <c r="A178" s="54" t="s">
        <v>49</v>
      </c>
      <c r="B178" s="54"/>
      <c r="C178" s="54"/>
      <c r="D178" s="54"/>
      <c r="E178" s="54"/>
      <c r="F178" s="54"/>
    </row>
    <row r="179" spans="1:6" ht="168.75">
      <c r="A179" s="55" t="s">
        <v>5</v>
      </c>
      <c r="B179" s="56" t="s">
        <v>6</v>
      </c>
      <c r="C179" s="56" t="s">
        <v>14</v>
      </c>
      <c r="D179" s="56" t="s">
        <v>15</v>
      </c>
      <c r="E179" s="56" t="s">
        <v>16</v>
      </c>
      <c r="F179" s="56" t="s">
        <v>10</v>
      </c>
    </row>
    <row r="180" spans="1:6">
      <c r="A180" s="57">
        <v>1</v>
      </c>
      <c r="B180" s="57">
        <v>2</v>
      </c>
      <c r="C180" s="57">
        <v>3</v>
      </c>
      <c r="D180" s="57">
        <v>4</v>
      </c>
      <c r="E180" s="57">
        <v>5</v>
      </c>
      <c r="F180" s="57" t="s">
        <v>11</v>
      </c>
    </row>
    <row r="181" spans="1:6" ht="89.25" customHeight="1">
      <c r="A181" s="98">
        <v>1</v>
      </c>
      <c r="B181" s="45" t="s">
        <v>56</v>
      </c>
      <c r="C181" s="5" t="s">
        <v>17</v>
      </c>
      <c r="D181" s="59">
        <v>95</v>
      </c>
      <c r="E181" s="59">
        <v>95</v>
      </c>
      <c r="F181" s="60">
        <f>E181/D181*100</f>
        <v>100</v>
      </c>
    </row>
    <row r="182" spans="1:6" ht="171.75" customHeight="1">
      <c r="A182" s="62"/>
      <c r="B182" s="46"/>
      <c r="C182" s="5" t="s">
        <v>18</v>
      </c>
      <c r="D182" s="59">
        <v>100</v>
      </c>
      <c r="E182" s="59">
        <v>100</v>
      </c>
      <c r="F182" s="60">
        <f t="shared" ref="F182:F184" si="13">E182/D182*100</f>
        <v>100</v>
      </c>
    </row>
    <row r="183" spans="1:6" ht="109.5" customHeight="1">
      <c r="A183" s="100">
        <v>2</v>
      </c>
      <c r="B183" s="43" t="s">
        <v>57</v>
      </c>
      <c r="C183" s="5" t="s">
        <v>19</v>
      </c>
      <c r="D183" s="59">
        <v>95</v>
      </c>
      <c r="E183" s="59">
        <v>95</v>
      </c>
      <c r="F183" s="60">
        <f t="shared" si="13"/>
        <v>100</v>
      </c>
    </row>
    <row r="184" spans="1:6" ht="144.75" customHeight="1">
      <c r="A184" s="64"/>
      <c r="B184" s="44"/>
      <c r="C184" s="5" t="s">
        <v>18</v>
      </c>
      <c r="D184" s="58">
        <v>100</v>
      </c>
      <c r="E184" s="58">
        <v>100</v>
      </c>
      <c r="F184" s="60">
        <f t="shared" si="13"/>
        <v>100</v>
      </c>
    </row>
    <row r="186" spans="1:6">
      <c r="A186" s="91" t="s">
        <v>135</v>
      </c>
      <c r="B186" s="92"/>
      <c r="C186" s="92"/>
      <c r="D186" s="92"/>
      <c r="E186" s="92"/>
      <c r="F186" s="93"/>
    </row>
    <row r="187" spans="1:6">
      <c r="A187" s="54" t="s">
        <v>49</v>
      </c>
      <c r="B187" s="54"/>
      <c r="C187" s="54"/>
      <c r="D187" s="54"/>
      <c r="E187" s="54"/>
      <c r="F187" s="54"/>
    </row>
    <row r="188" spans="1:6" ht="168.75">
      <c r="A188" s="55" t="s">
        <v>5</v>
      </c>
      <c r="B188" s="56" t="s">
        <v>6</v>
      </c>
      <c r="C188" s="56" t="s">
        <v>14</v>
      </c>
      <c r="D188" s="56" t="s">
        <v>15</v>
      </c>
      <c r="E188" s="56" t="s">
        <v>16</v>
      </c>
      <c r="F188" s="56" t="s">
        <v>10</v>
      </c>
    </row>
    <row r="189" spans="1:6">
      <c r="A189" s="57">
        <v>1</v>
      </c>
      <c r="B189" s="57">
        <v>2</v>
      </c>
      <c r="C189" s="57">
        <v>3</v>
      </c>
      <c r="D189" s="57">
        <v>4</v>
      </c>
      <c r="E189" s="57">
        <v>5</v>
      </c>
      <c r="F189" s="57" t="s">
        <v>11</v>
      </c>
    </row>
    <row r="190" spans="1:6" ht="89.25" customHeight="1">
      <c r="A190" s="98">
        <v>1</v>
      </c>
      <c r="B190" s="45" t="s">
        <v>56</v>
      </c>
      <c r="C190" s="5" t="s">
        <v>17</v>
      </c>
      <c r="D190" s="59">
        <v>95</v>
      </c>
      <c r="E190" s="59">
        <v>95</v>
      </c>
      <c r="F190" s="60">
        <f>E190/D190*100</f>
        <v>100</v>
      </c>
    </row>
    <row r="191" spans="1:6" ht="171.75" customHeight="1">
      <c r="A191" s="62"/>
      <c r="B191" s="46"/>
      <c r="C191" s="5" t="s">
        <v>18</v>
      </c>
      <c r="D191" s="59">
        <v>100</v>
      </c>
      <c r="E191" s="59">
        <v>100</v>
      </c>
      <c r="F191" s="60">
        <f t="shared" ref="F191:F193" si="14">E191/D191*100</f>
        <v>100</v>
      </c>
    </row>
    <row r="192" spans="1:6" ht="109.5" customHeight="1">
      <c r="A192" s="98">
        <v>2</v>
      </c>
      <c r="B192" s="43" t="s">
        <v>57</v>
      </c>
      <c r="C192" s="5" t="s">
        <v>19</v>
      </c>
      <c r="D192" s="59">
        <v>95</v>
      </c>
      <c r="E192" s="59">
        <v>95</v>
      </c>
      <c r="F192" s="60">
        <f t="shared" si="14"/>
        <v>100</v>
      </c>
    </row>
    <row r="193" spans="1:6" ht="144.75" customHeight="1">
      <c r="A193" s="62"/>
      <c r="B193" s="44"/>
      <c r="C193" s="5" t="s">
        <v>18</v>
      </c>
      <c r="D193" s="58">
        <v>100</v>
      </c>
      <c r="E193" s="58">
        <v>100</v>
      </c>
      <c r="F193" s="60">
        <f t="shared" si="14"/>
        <v>100</v>
      </c>
    </row>
    <row r="194" spans="1:6" ht="30.75" customHeight="1">
      <c r="A194" s="65"/>
      <c r="B194" s="6"/>
      <c r="C194" s="7"/>
      <c r="D194" s="65"/>
      <c r="E194" s="66"/>
      <c r="F194" s="67"/>
    </row>
    <row r="195" spans="1:6">
      <c r="A195" s="91" t="s">
        <v>136</v>
      </c>
      <c r="B195" s="92"/>
      <c r="C195" s="92"/>
      <c r="D195" s="92"/>
      <c r="E195" s="92"/>
      <c r="F195" s="93"/>
    </row>
    <row r="196" spans="1:6">
      <c r="A196" s="54" t="s">
        <v>49</v>
      </c>
      <c r="B196" s="54"/>
      <c r="C196" s="54"/>
      <c r="D196" s="54"/>
      <c r="E196" s="54"/>
      <c r="F196" s="54"/>
    </row>
    <row r="197" spans="1:6" ht="168.75">
      <c r="A197" s="55" t="s">
        <v>5</v>
      </c>
      <c r="B197" s="56" t="s">
        <v>6</v>
      </c>
      <c r="C197" s="56" t="s">
        <v>14</v>
      </c>
      <c r="D197" s="56" t="s">
        <v>15</v>
      </c>
      <c r="E197" s="56" t="s">
        <v>16</v>
      </c>
      <c r="F197" s="56" t="s">
        <v>10</v>
      </c>
    </row>
    <row r="198" spans="1:6">
      <c r="A198" s="57">
        <v>1</v>
      </c>
      <c r="B198" s="57">
        <v>2</v>
      </c>
      <c r="C198" s="57">
        <v>3</v>
      </c>
      <c r="D198" s="57">
        <v>4</v>
      </c>
      <c r="E198" s="57">
        <v>5</v>
      </c>
      <c r="F198" s="57" t="s">
        <v>11</v>
      </c>
    </row>
    <row r="199" spans="1:6" ht="89.25" customHeight="1">
      <c r="A199" s="98">
        <v>1</v>
      </c>
      <c r="B199" s="45" t="s">
        <v>56</v>
      </c>
      <c r="C199" s="5" t="s">
        <v>17</v>
      </c>
      <c r="D199" s="59">
        <v>95</v>
      </c>
      <c r="E199" s="59">
        <v>95</v>
      </c>
      <c r="F199" s="60">
        <f>E199/D199*100</f>
        <v>100</v>
      </c>
    </row>
    <row r="200" spans="1:6" ht="171.75" customHeight="1">
      <c r="A200" s="62"/>
      <c r="B200" s="46"/>
      <c r="C200" s="5" t="s">
        <v>18</v>
      </c>
      <c r="D200" s="59">
        <v>100</v>
      </c>
      <c r="E200" s="59">
        <v>100</v>
      </c>
      <c r="F200" s="60">
        <f t="shared" ref="F200:F202" si="15">E200/D200*100</f>
        <v>100</v>
      </c>
    </row>
    <row r="201" spans="1:6" ht="109.5" customHeight="1">
      <c r="A201" s="100">
        <v>2</v>
      </c>
      <c r="B201" s="43" t="s">
        <v>57</v>
      </c>
      <c r="C201" s="5" t="s">
        <v>19</v>
      </c>
      <c r="D201" s="59">
        <v>95</v>
      </c>
      <c r="E201" s="59">
        <v>95</v>
      </c>
      <c r="F201" s="60">
        <f t="shared" si="15"/>
        <v>100</v>
      </c>
    </row>
    <row r="202" spans="1:6" ht="144.75" customHeight="1">
      <c r="A202" s="64"/>
      <c r="B202" s="44"/>
      <c r="C202" s="5" t="s">
        <v>18</v>
      </c>
      <c r="D202" s="58">
        <v>100</v>
      </c>
      <c r="E202" s="58">
        <v>100</v>
      </c>
      <c r="F202" s="60">
        <f t="shared" si="15"/>
        <v>100</v>
      </c>
    </row>
    <row r="204" spans="1:6">
      <c r="A204" s="91" t="s">
        <v>138</v>
      </c>
      <c r="B204" s="92"/>
      <c r="C204" s="92"/>
      <c r="D204" s="92"/>
      <c r="E204" s="92"/>
      <c r="F204" s="93"/>
    </row>
    <row r="205" spans="1:6">
      <c r="A205" s="54" t="s">
        <v>49</v>
      </c>
      <c r="B205" s="54"/>
      <c r="C205" s="54"/>
      <c r="D205" s="54"/>
      <c r="E205" s="54"/>
      <c r="F205" s="54"/>
    </row>
    <row r="206" spans="1:6" ht="168.75">
      <c r="A206" s="55" t="s">
        <v>5</v>
      </c>
      <c r="B206" s="56" t="s">
        <v>6</v>
      </c>
      <c r="C206" s="56" t="s">
        <v>14</v>
      </c>
      <c r="D206" s="56" t="s">
        <v>15</v>
      </c>
      <c r="E206" s="56" t="s">
        <v>16</v>
      </c>
      <c r="F206" s="56" t="s">
        <v>10</v>
      </c>
    </row>
    <row r="207" spans="1:6">
      <c r="A207" s="57">
        <v>1</v>
      </c>
      <c r="B207" s="57">
        <v>2</v>
      </c>
      <c r="C207" s="57">
        <v>3</v>
      </c>
      <c r="D207" s="57">
        <v>4</v>
      </c>
      <c r="E207" s="57">
        <v>5</v>
      </c>
      <c r="F207" s="57" t="s">
        <v>11</v>
      </c>
    </row>
    <row r="208" spans="1:6" ht="89.25" customHeight="1">
      <c r="A208" s="98">
        <v>1</v>
      </c>
      <c r="B208" s="45" t="s">
        <v>56</v>
      </c>
      <c r="C208" s="5" t="s">
        <v>17</v>
      </c>
      <c r="D208" s="59">
        <v>95</v>
      </c>
      <c r="E208" s="59">
        <v>100</v>
      </c>
      <c r="F208" s="60">
        <f>E208/D208*100</f>
        <v>105.26315789473684</v>
      </c>
    </row>
    <row r="209" spans="1:6" ht="171.75" customHeight="1">
      <c r="A209" s="62"/>
      <c r="B209" s="46"/>
      <c r="C209" s="5" t="s">
        <v>18</v>
      </c>
      <c r="D209" s="59">
        <v>100</v>
      </c>
      <c r="E209" s="59">
        <v>100</v>
      </c>
      <c r="F209" s="60">
        <f t="shared" ref="F209:F211" si="16">E209/D209*100</f>
        <v>100</v>
      </c>
    </row>
    <row r="210" spans="1:6" ht="109.5" customHeight="1">
      <c r="A210" s="100">
        <v>2</v>
      </c>
      <c r="B210" s="43" t="s">
        <v>57</v>
      </c>
      <c r="C210" s="5" t="s">
        <v>19</v>
      </c>
      <c r="D210" s="59">
        <v>95</v>
      </c>
      <c r="E210" s="59">
        <v>100</v>
      </c>
      <c r="F210" s="60">
        <f t="shared" si="16"/>
        <v>105.26315789473684</v>
      </c>
    </row>
    <row r="211" spans="1:6" ht="144.75" customHeight="1">
      <c r="A211" s="64"/>
      <c r="B211" s="44"/>
      <c r="C211" s="5" t="s">
        <v>18</v>
      </c>
      <c r="D211" s="58">
        <v>100</v>
      </c>
      <c r="E211" s="58">
        <v>100</v>
      </c>
      <c r="F211" s="60">
        <f t="shared" si="16"/>
        <v>100</v>
      </c>
    </row>
    <row r="213" spans="1:6">
      <c r="A213" s="91" t="s">
        <v>140</v>
      </c>
      <c r="B213" s="92"/>
      <c r="C213" s="92"/>
      <c r="D213" s="92"/>
      <c r="E213" s="92"/>
      <c r="F213" s="93"/>
    </row>
    <row r="214" spans="1:6">
      <c r="A214" s="54" t="s">
        <v>49</v>
      </c>
      <c r="B214" s="54"/>
      <c r="C214" s="54"/>
      <c r="D214" s="54"/>
      <c r="E214" s="54"/>
      <c r="F214" s="54"/>
    </row>
    <row r="215" spans="1:6" ht="168.75">
      <c r="A215" s="55" t="s">
        <v>5</v>
      </c>
      <c r="B215" s="56" t="s">
        <v>6</v>
      </c>
      <c r="C215" s="56" t="s">
        <v>14</v>
      </c>
      <c r="D215" s="56" t="s">
        <v>15</v>
      </c>
      <c r="E215" s="56" t="s">
        <v>16</v>
      </c>
      <c r="F215" s="56" t="s">
        <v>10</v>
      </c>
    </row>
    <row r="216" spans="1:6">
      <c r="A216" s="57">
        <v>1</v>
      </c>
      <c r="B216" s="57">
        <v>2</v>
      </c>
      <c r="C216" s="57">
        <v>3</v>
      </c>
      <c r="D216" s="57">
        <v>4</v>
      </c>
      <c r="E216" s="57">
        <v>5</v>
      </c>
      <c r="F216" s="57" t="s">
        <v>11</v>
      </c>
    </row>
    <row r="217" spans="1:6" ht="89.25" customHeight="1">
      <c r="A217" s="98">
        <v>1</v>
      </c>
      <c r="B217" s="45" t="s">
        <v>56</v>
      </c>
      <c r="C217" s="5" t="s">
        <v>17</v>
      </c>
      <c r="D217" s="59">
        <v>95</v>
      </c>
      <c r="E217" s="59">
        <v>95</v>
      </c>
      <c r="F217" s="60">
        <f>E217/D217*100</f>
        <v>100</v>
      </c>
    </row>
    <row r="218" spans="1:6" ht="171.75" customHeight="1">
      <c r="A218" s="62"/>
      <c r="B218" s="46"/>
      <c r="C218" s="5" t="s">
        <v>18</v>
      </c>
      <c r="D218" s="59">
        <v>100</v>
      </c>
      <c r="E218" s="59">
        <v>100</v>
      </c>
      <c r="F218" s="60">
        <f t="shared" ref="F218:F220" si="17">E218/D218*100</f>
        <v>100</v>
      </c>
    </row>
    <row r="219" spans="1:6" ht="109.5" customHeight="1">
      <c r="A219" s="100">
        <v>2</v>
      </c>
      <c r="B219" s="43" t="s">
        <v>57</v>
      </c>
      <c r="C219" s="5" t="s">
        <v>19</v>
      </c>
      <c r="D219" s="59">
        <v>95</v>
      </c>
      <c r="E219" s="59">
        <v>95</v>
      </c>
      <c r="F219" s="60">
        <f t="shared" si="17"/>
        <v>100</v>
      </c>
    </row>
    <row r="220" spans="1:6" ht="144.75" customHeight="1">
      <c r="A220" s="64"/>
      <c r="B220" s="44"/>
      <c r="C220" s="5" t="s">
        <v>18</v>
      </c>
      <c r="D220" s="58">
        <v>100</v>
      </c>
      <c r="E220" s="58">
        <v>100</v>
      </c>
      <c r="F220" s="60">
        <f t="shared" si="17"/>
        <v>100</v>
      </c>
    </row>
    <row r="222" spans="1:6">
      <c r="A222" s="91" t="s">
        <v>81</v>
      </c>
      <c r="B222" s="92"/>
      <c r="C222" s="92"/>
      <c r="D222" s="92"/>
      <c r="E222" s="92"/>
      <c r="F222" s="93"/>
    </row>
    <row r="223" spans="1:6">
      <c r="A223" s="54" t="s">
        <v>49</v>
      </c>
      <c r="B223" s="54"/>
      <c r="C223" s="54"/>
      <c r="D223" s="54"/>
      <c r="E223" s="54"/>
      <c r="F223" s="54"/>
    </row>
    <row r="224" spans="1:6" ht="168.75">
      <c r="A224" s="55" t="s">
        <v>5</v>
      </c>
      <c r="B224" s="56" t="s">
        <v>6</v>
      </c>
      <c r="C224" s="56" t="s">
        <v>14</v>
      </c>
      <c r="D224" s="56" t="s">
        <v>15</v>
      </c>
      <c r="E224" s="56" t="s">
        <v>16</v>
      </c>
      <c r="F224" s="56" t="s">
        <v>10</v>
      </c>
    </row>
    <row r="225" spans="1:6">
      <c r="A225" s="57">
        <v>1</v>
      </c>
      <c r="B225" s="57">
        <v>2</v>
      </c>
      <c r="C225" s="57">
        <v>3</v>
      </c>
      <c r="D225" s="57">
        <v>4</v>
      </c>
      <c r="E225" s="57">
        <v>5</v>
      </c>
      <c r="F225" s="57" t="s">
        <v>11</v>
      </c>
    </row>
    <row r="226" spans="1:6" ht="89.25" customHeight="1">
      <c r="A226" s="98">
        <v>1</v>
      </c>
      <c r="B226" s="45" t="s">
        <v>56</v>
      </c>
      <c r="C226" s="5" t="s">
        <v>17</v>
      </c>
      <c r="D226" s="59">
        <v>95</v>
      </c>
      <c r="E226" s="59">
        <v>95</v>
      </c>
      <c r="F226" s="60">
        <f>E226/D226*100</f>
        <v>100</v>
      </c>
    </row>
    <row r="227" spans="1:6" ht="171.75" customHeight="1">
      <c r="A227" s="62"/>
      <c r="B227" s="46"/>
      <c r="C227" s="5" t="s">
        <v>18</v>
      </c>
      <c r="D227" s="59">
        <v>100</v>
      </c>
      <c r="E227" s="59">
        <v>100</v>
      </c>
      <c r="F227" s="60">
        <f t="shared" ref="F227:F229" si="18">E227/D227*100</f>
        <v>100</v>
      </c>
    </row>
    <row r="228" spans="1:6" ht="109.5" customHeight="1">
      <c r="A228" s="100">
        <v>2</v>
      </c>
      <c r="B228" s="43" t="s">
        <v>57</v>
      </c>
      <c r="C228" s="5" t="s">
        <v>19</v>
      </c>
      <c r="D228" s="59">
        <v>95</v>
      </c>
      <c r="E228" s="59">
        <v>95</v>
      </c>
      <c r="F228" s="60">
        <f t="shared" si="18"/>
        <v>100</v>
      </c>
    </row>
    <row r="229" spans="1:6" ht="144.75" customHeight="1">
      <c r="A229" s="64"/>
      <c r="B229" s="44"/>
      <c r="C229" s="5" t="s">
        <v>18</v>
      </c>
      <c r="D229" s="58">
        <v>100</v>
      </c>
      <c r="E229" s="58">
        <v>100</v>
      </c>
      <c r="F229" s="60">
        <f t="shared" si="18"/>
        <v>100</v>
      </c>
    </row>
    <row r="231" spans="1:6">
      <c r="A231" s="91" t="s">
        <v>141</v>
      </c>
      <c r="B231" s="92"/>
      <c r="C231" s="92"/>
      <c r="D231" s="92"/>
      <c r="E231" s="92"/>
      <c r="F231" s="93"/>
    </row>
    <row r="232" spans="1:6">
      <c r="A232" s="54" t="s">
        <v>49</v>
      </c>
      <c r="B232" s="54"/>
      <c r="C232" s="54"/>
      <c r="D232" s="54"/>
      <c r="E232" s="54"/>
      <c r="F232" s="54"/>
    </row>
    <row r="233" spans="1:6" ht="168.75">
      <c r="A233" s="55" t="s">
        <v>5</v>
      </c>
      <c r="B233" s="56" t="s">
        <v>6</v>
      </c>
      <c r="C233" s="56" t="s">
        <v>14</v>
      </c>
      <c r="D233" s="56" t="s">
        <v>15</v>
      </c>
      <c r="E233" s="56" t="s">
        <v>16</v>
      </c>
      <c r="F233" s="56" t="s">
        <v>10</v>
      </c>
    </row>
    <row r="234" spans="1:6">
      <c r="A234" s="57">
        <v>1</v>
      </c>
      <c r="B234" s="57">
        <v>2</v>
      </c>
      <c r="C234" s="57">
        <v>3</v>
      </c>
      <c r="D234" s="57">
        <v>4</v>
      </c>
      <c r="E234" s="57">
        <v>5</v>
      </c>
      <c r="F234" s="57" t="s">
        <v>11</v>
      </c>
    </row>
    <row r="235" spans="1:6" ht="89.25" customHeight="1">
      <c r="A235" s="98">
        <v>1</v>
      </c>
      <c r="B235" s="45" t="s">
        <v>56</v>
      </c>
      <c r="C235" s="5" t="s">
        <v>17</v>
      </c>
      <c r="D235" s="59">
        <v>95</v>
      </c>
      <c r="E235" s="59">
        <v>97</v>
      </c>
      <c r="F235" s="60">
        <f>E235/D235*100</f>
        <v>102.10526315789474</v>
      </c>
    </row>
    <row r="236" spans="1:6" ht="171.75" customHeight="1">
      <c r="A236" s="62"/>
      <c r="B236" s="46"/>
      <c r="C236" s="5" t="s">
        <v>18</v>
      </c>
      <c r="D236" s="59">
        <v>100</v>
      </c>
      <c r="E236" s="59">
        <v>100</v>
      </c>
      <c r="F236" s="60">
        <f t="shared" ref="F236:F238" si="19">E236/D236*100</f>
        <v>100</v>
      </c>
    </row>
    <row r="237" spans="1:6" ht="109.5" customHeight="1">
      <c r="A237" s="100">
        <v>2</v>
      </c>
      <c r="B237" s="43" t="s">
        <v>57</v>
      </c>
      <c r="C237" s="5" t="s">
        <v>19</v>
      </c>
      <c r="D237" s="59">
        <v>95</v>
      </c>
      <c r="E237" s="59">
        <v>97</v>
      </c>
      <c r="F237" s="60">
        <f t="shared" si="19"/>
        <v>102.10526315789474</v>
      </c>
    </row>
    <row r="238" spans="1:6" ht="144.75" customHeight="1">
      <c r="A238" s="64"/>
      <c r="B238" s="44"/>
      <c r="C238" s="5" t="s">
        <v>18</v>
      </c>
      <c r="D238" s="58">
        <v>100</v>
      </c>
      <c r="E238" s="58">
        <v>100</v>
      </c>
      <c r="F238" s="60">
        <f t="shared" si="19"/>
        <v>100</v>
      </c>
    </row>
    <row r="239" spans="1:6" ht="30.75" customHeight="1">
      <c r="A239" s="65"/>
      <c r="B239" s="6"/>
      <c r="C239" s="7"/>
      <c r="D239" s="65"/>
      <c r="E239" s="66"/>
      <c r="F239" s="67"/>
    </row>
    <row r="240" spans="1:6">
      <c r="A240" s="91" t="s">
        <v>142</v>
      </c>
      <c r="B240" s="92"/>
      <c r="C240" s="92"/>
      <c r="D240" s="92"/>
      <c r="E240" s="92"/>
      <c r="F240" s="93"/>
    </row>
    <row r="241" spans="1:6">
      <c r="A241" s="54" t="s">
        <v>49</v>
      </c>
      <c r="B241" s="54"/>
      <c r="C241" s="54"/>
      <c r="D241" s="54"/>
      <c r="E241" s="54"/>
      <c r="F241" s="54"/>
    </row>
    <row r="242" spans="1:6" ht="168.75">
      <c r="A242" s="55" t="s">
        <v>5</v>
      </c>
      <c r="B242" s="56" t="s">
        <v>6</v>
      </c>
      <c r="C242" s="56" t="s">
        <v>14</v>
      </c>
      <c r="D242" s="56" t="s">
        <v>15</v>
      </c>
      <c r="E242" s="56" t="s">
        <v>16</v>
      </c>
      <c r="F242" s="56" t="s">
        <v>10</v>
      </c>
    </row>
    <row r="243" spans="1:6">
      <c r="A243" s="57">
        <v>1</v>
      </c>
      <c r="B243" s="57">
        <v>2</v>
      </c>
      <c r="C243" s="57">
        <v>3</v>
      </c>
      <c r="D243" s="57">
        <v>4</v>
      </c>
      <c r="E243" s="57">
        <v>5</v>
      </c>
      <c r="F243" s="57" t="s">
        <v>11</v>
      </c>
    </row>
    <row r="244" spans="1:6" ht="89.25" customHeight="1">
      <c r="A244" s="98">
        <v>1</v>
      </c>
      <c r="B244" s="45" t="s">
        <v>56</v>
      </c>
      <c r="C244" s="5" t="s">
        <v>17</v>
      </c>
      <c r="D244" s="59">
        <v>95</v>
      </c>
      <c r="E244" s="59">
        <v>95</v>
      </c>
      <c r="F244" s="60">
        <f>E244/D244*100</f>
        <v>100</v>
      </c>
    </row>
    <row r="245" spans="1:6" ht="171.75" customHeight="1">
      <c r="A245" s="62"/>
      <c r="B245" s="46"/>
      <c r="C245" s="5" t="s">
        <v>18</v>
      </c>
      <c r="D245" s="59">
        <v>100</v>
      </c>
      <c r="E245" s="59">
        <v>100</v>
      </c>
      <c r="F245" s="60">
        <f t="shared" ref="F245:F247" si="20">E245/D245*100</f>
        <v>100</v>
      </c>
    </row>
    <row r="246" spans="1:6" ht="109.5" customHeight="1">
      <c r="A246" s="100">
        <v>2</v>
      </c>
      <c r="B246" s="43" t="s">
        <v>57</v>
      </c>
      <c r="C246" s="5" t="s">
        <v>19</v>
      </c>
      <c r="D246" s="59">
        <v>95</v>
      </c>
      <c r="E246" s="59">
        <v>95</v>
      </c>
      <c r="F246" s="60">
        <f t="shared" si="20"/>
        <v>100</v>
      </c>
    </row>
    <row r="247" spans="1:6" ht="144.75" customHeight="1">
      <c r="A247" s="64"/>
      <c r="B247" s="44"/>
      <c r="C247" s="5" t="s">
        <v>18</v>
      </c>
      <c r="D247" s="58">
        <v>100</v>
      </c>
      <c r="E247" s="58">
        <v>100</v>
      </c>
      <c r="F247" s="60">
        <f t="shared" si="20"/>
        <v>100</v>
      </c>
    </row>
    <row r="249" spans="1:6">
      <c r="A249" s="91" t="s">
        <v>84</v>
      </c>
      <c r="B249" s="92"/>
      <c r="C249" s="92"/>
      <c r="D249" s="92"/>
      <c r="E249" s="92"/>
      <c r="F249" s="93"/>
    </row>
    <row r="250" spans="1:6">
      <c r="A250" s="54" t="s">
        <v>49</v>
      </c>
      <c r="B250" s="54"/>
      <c r="C250" s="54"/>
      <c r="D250" s="54"/>
      <c r="E250" s="54"/>
      <c r="F250" s="54"/>
    </row>
    <row r="251" spans="1:6" ht="168.75">
      <c r="A251" s="55" t="s">
        <v>5</v>
      </c>
      <c r="B251" s="56" t="s">
        <v>6</v>
      </c>
      <c r="C251" s="56" t="s">
        <v>14</v>
      </c>
      <c r="D251" s="56" t="s">
        <v>15</v>
      </c>
      <c r="E251" s="56" t="s">
        <v>16</v>
      </c>
      <c r="F251" s="56" t="s">
        <v>10</v>
      </c>
    </row>
    <row r="252" spans="1:6">
      <c r="A252" s="57">
        <v>1</v>
      </c>
      <c r="B252" s="57">
        <v>2</v>
      </c>
      <c r="C252" s="57">
        <v>3</v>
      </c>
      <c r="D252" s="57">
        <v>4</v>
      </c>
      <c r="E252" s="57">
        <v>5</v>
      </c>
      <c r="F252" s="57" t="s">
        <v>11</v>
      </c>
    </row>
    <row r="253" spans="1:6" ht="89.25" customHeight="1">
      <c r="A253" s="98">
        <v>1</v>
      </c>
      <c r="B253" s="45" t="s">
        <v>56</v>
      </c>
      <c r="C253" s="5" t="s">
        <v>17</v>
      </c>
      <c r="D253" s="59">
        <v>95</v>
      </c>
      <c r="E253" s="59">
        <v>95</v>
      </c>
      <c r="F253" s="60">
        <f>E253/D253*100</f>
        <v>100</v>
      </c>
    </row>
    <row r="254" spans="1:6" ht="171.75" customHeight="1">
      <c r="A254" s="62"/>
      <c r="B254" s="46"/>
      <c r="C254" s="5" t="s">
        <v>18</v>
      </c>
      <c r="D254" s="59">
        <v>100</v>
      </c>
      <c r="E254" s="59">
        <v>100</v>
      </c>
      <c r="F254" s="60">
        <f t="shared" ref="F254:F256" si="21">E254/D254*100</f>
        <v>100</v>
      </c>
    </row>
    <row r="255" spans="1:6" ht="109.5" customHeight="1">
      <c r="A255" s="100">
        <v>2</v>
      </c>
      <c r="B255" s="43" t="s">
        <v>57</v>
      </c>
      <c r="C255" s="5" t="s">
        <v>19</v>
      </c>
      <c r="D255" s="59">
        <v>95</v>
      </c>
      <c r="E255" s="59">
        <v>95</v>
      </c>
      <c r="F255" s="60">
        <f t="shared" si="21"/>
        <v>100</v>
      </c>
    </row>
    <row r="256" spans="1:6" ht="144.75" customHeight="1">
      <c r="A256" s="64"/>
      <c r="B256" s="44"/>
      <c r="C256" s="5" t="s">
        <v>18</v>
      </c>
      <c r="D256" s="58">
        <v>100</v>
      </c>
      <c r="E256" s="58">
        <v>100</v>
      </c>
      <c r="F256" s="60">
        <f t="shared" si="21"/>
        <v>100</v>
      </c>
    </row>
    <row r="258" spans="1:6">
      <c r="A258" s="91" t="s">
        <v>144</v>
      </c>
      <c r="B258" s="92"/>
      <c r="C258" s="92"/>
      <c r="D258" s="92"/>
      <c r="E258" s="92"/>
      <c r="F258" s="93"/>
    </row>
    <row r="259" spans="1:6">
      <c r="A259" s="54" t="s">
        <v>49</v>
      </c>
      <c r="B259" s="54"/>
      <c r="C259" s="54"/>
      <c r="D259" s="54"/>
      <c r="E259" s="54"/>
      <c r="F259" s="54"/>
    </row>
    <row r="260" spans="1:6" ht="168.75">
      <c r="A260" s="55" t="s">
        <v>5</v>
      </c>
      <c r="B260" s="56" t="s">
        <v>6</v>
      </c>
      <c r="C260" s="56" t="s">
        <v>14</v>
      </c>
      <c r="D260" s="56" t="s">
        <v>15</v>
      </c>
      <c r="E260" s="56" t="s">
        <v>16</v>
      </c>
      <c r="F260" s="56" t="s">
        <v>10</v>
      </c>
    </row>
    <row r="261" spans="1:6">
      <c r="A261" s="57">
        <v>1</v>
      </c>
      <c r="B261" s="57">
        <v>2</v>
      </c>
      <c r="C261" s="57">
        <v>3</v>
      </c>
      <c r="D261" s="57">
        <v>4</v>
      </c>
      <c r="E261" s="57">
        <v>5</v>
      </c>
      <c r="F261" s="57" t="s">
        <v>11</v>
      </c>
    </row>
    <row r="262" spans="1:6" ht="89.25" customHeight="1">
      <c r="A262" s="98">
        <v>1</v>
      </c>
      <c r="B262" s="45" t="s">
        <v>56</v>
      </c>
      <c r="C262" s="5" t="s">
        <v>17</v>
      </c>
      <c r="D262" s="59">
        <v>95</v>
      </c>
      <c r="E262" s="59">
        <v>95</v>
      </c>
      <c r="F262" s="60">
        <f>E262/D262*100</f>
        <v>100</v>
      </c>
    </row>
    <row r="263" spans="1:6" ht="171.75" customHeight="1">
      <c r="A263" s="62"/>
      <c r="B263" s="46"/>
      <c r="C263" s="5" t="s">
        <v>18</v>
      </c>
      <c r="D263" s="59">
        <v>100</v>
      </c>
      <c r="E263" s="59">
        <v>100</v>
      </c>
      <c r="F263" s="60">
        <f t="shared" ref="F263:F265" si="22">E263/D263*100</f>
        <v>100</v>
      </c>
    </row>
    <row r="264" spans="1:6" ht="109.5" customHeight="1">
      <c r="A264" s="100">
        <v>2</v>
      </c>
      <c r="B264" s="43" t="s">
        <v>57</v>
      </c>
      <c r="C264" s="5" t="s">
        <v>19</v>
      </c>
      <c r="D264" s="59">
        <v>95</v>
      </c>
      <c r="E264" s="59">
        <v>95</v>
      </c>
      <c r="F264" s="60">
        <f t="shared" si="22"/>
        <v>100</v>
      </c>
    </row>
    <row r="265" spans="1:6" ht="144.75" customHeight="1">
      <c r="A265" s="64"/>
      <c r="B265" s="44"/>
      <c r="C265" s="5" t="s">
        <v>18</v>
      </c>
      <c r="D265" s="58">
        <v>100</v>
      </c>
      <c r="E265" s="58">
        <v>100</v>
      </c>
      <c r="F265" s="60">
        <f t="shared" si="22"/>
        <v>100</v>
      </c>
    </row>
    <row r="267" spans="1:6">
      <c r="A267" s="91" t="s">
        <v>86</v>
      </c>
      <c r="B267" s="92"/>
      <c r="C267" s="92"/>
      <c r="D267" s="92"/>
      <c r="E267" s="92"/>
      <c r="F267" s="93"/>
    </row>
    <row r="268" spans="1:6">
      <c r="A268" s="54" t="s">
        <v>49</v>
      </c>
      <c r="B268" s="54"/>
      <c r="C268" s="54"/>
      <c r="D268" s="54"/>
      <c r="E268" s="54"/>
      <c r="F268" s="54"/>
    </row>
    <row r="269" spans="1:6" ht="168.75">
      <c r="A269" s="55" t="s">
        <v>5</v>
      </c>
      <c r="B269" s="56" t="s">
        <v>6</v>
      </c>
      <c r="C269" s="56" t="s">
        <v>14</v>
      </c>
      <c r="D269" s="56" t="s">
        <v>15</v>
      </c>
      <c r="E269" s="56" t="s">
        <v>16</v>
      </c>
      <c r="F269" s="56" t="s">
        <v>10</v>
      </c>
    </row>
    <row r="270" spans="1:6">
      <c r="A270" s="57">
        <v>1</v>
      </c>
      <c r="B270" s="57">
        <v>2</v>
      </c>
      <c r="C270" s="57">
        <v>3</v>
      </c>
      <c r="D270" s="57">
        <v>4</v>
      </c>
      <c r="E270" s="57">
        <v>5</v>
      </c>
      <c r="F270" s="57" t="s">
        <v>11</v>
      </c>
    </row>
    <row r="271" spans="1:6" ht="89.25" customHeight="1">
      <c r="A271" s="98">
        <v>1</v>
      </c>
      <c r="B271" s="45" t="s">
        <v>56</v>
      </c>
      <c r="C271" s="5" t="s">
        <v>17</v>
      </c>
      <c r="D271" s="59">
        <v>95</v>
      </c>
      <c r="E271" s="59">
        <v>95</v>
      </c>
      <c r="F271" s="60">
        <f>E271/D271*100</f>
        <v>100</v>
      </c>
    </row>
    <row r="272" spans="1:6" ht="171.75" customHeight="1">
      <c r="A272" s="62"/>
      <c r="B272" s="46"/>
      <c r="C272" s="5" t="s">
        <v>18</v>
      </c>
      <c r="D272" s="59">
        <v>100</v>
      </c>
      <c r="E272" s="59">
        <v>100</v>
      </c>
      <c r="F272" s="60">
        <f t="shared" ref="F272:F274" si="23">E272/D272*100</f>
        <v>100</v>
      </c>
    </row>
    <row r="273" spans="1:6" ht="109.5" customHeight="1">
      <c r="A273" s="100">
        <v>2</v>
      </c>
      <c r="B273" s="43" t="s">
        <v>57</v>
      </c>
      <c r="C273" s="5" t="s">
        <v>19</v>
      </c>
      <c r="D273" s="59">
        <v>95</v>
      </c>
      <c r="E273" s="59">
        <v>95</v>
      </c>
      <c r="F273" s="60">
        <f t="shared" si="23"/>
        <v>100</v>
      </c>
    </row>
    <row r="274" spans="1:6" ht="144.75" customHeight="1">
      <c r="A274" s="64"/>
      <c r="B274" s="44"/>
      <c r="C274" s="5" t="s">
        <v>18</v>
      </c>
      <c r="D274" s="58">
        <v>100</v>
      </c>
      <c r="E274" s="58">
        <v>100</v>
      </c>
      <c r="F274" s="60">
        <f t="shared" si="23"/>
        <v>100</v>
      </c>
    </row>
    <row r="276" spans="1:6">
      <c r="A276" s="91" t="s">
        <v>145</v>
      </c>
      <c r="B276" s="92"/>
      <c r="C276" s="92"/>
      <c r="D276" s="92"/>
      <c r="E276" s="92"/>
      <c r="F276" s="93"/>
    </row>
    <row r="277" spans="1:6">
      <c r="A277" s="54" t="s">
        <v>49</v>
      </c>
      <c r="B277" s="54"/>
      <c r="C277" s="54"/>
      <c r="D277" s="54"/>
      <c r="E277" s="54"/>
      <c r="F277" s="54"/>
    </row>
    <row r="278" spans="1:6" ht="168.75">
      <c r="A278" s="55" t="s">
        <v>5</v>
      </c>
      <c r="B278" s="56" t="s">
        <v>6</v>
      </c>
      <c r="C278" s="56" t="s">
        <v>14</v>
      </c>
      <c r="D278" s="56" t="s">
        <v>15</v>
      </c>
      <c r="E278" s="56" t="s">
        <v>16</v>
      </c>
      <c r="F278" s="56" t="s">
        <v>10</v>
      </c>
    </row>
    <row r="279" spans="1:6">
      <c r="A279" s="57">
        <v>1</v>
      </c>
      <c r="B279" s="57">
        <v>2</v>
      </c>
      <c r="C279" s="57">
        <v>3</v>
      </c>
      <c r="D279" s="57">
        <v>4</v>
      </c>
      <c r="E279" s="57">
        <v>5</v>
      </c>
      <c r="F279" s="57" t="s">
        <v>11</v>
      </c>
    </row>
    <row r="280" spans="1:6" ht="89.25" customHeight="1">
      <c r="A280" s="98">
        <v>1</v>
      </c>
      <c r="B280" s="45" t="s">
        <v>56</v>
      </c>
      <c r="C280" s="5" t="s">
        <v>17</v>
      </c>
      <c r="D280" s="59">
        <v>95</v>
      </c>
      <c r="E280" s="59">
        <v>90</v>
      </c>
      <c r="F280" s="60">
        <f>E280/D280*100</f>
        <v>94.73684210526315</v>
      </c>
    </row>
    <row r="281" spans="1:6" ht="171.75" customHeight="1">
      <c r="A281" s="62"/>
      <c r="B281" s="46"/>
      <c r="C281" s="5" t="s">
        <v>18</v>
      </c>
      <c r="D281" s="59">
        <v>100</v>
      </c>
      <c r="E281" s="59">
        <v>100</v>
      </c>
      <c r="F281" s="60">
        <f t="shared" ref="F281:F283" si="24">E281/D281*100</f>
        <v>100</v>
      </c>
    </row>
    <row r="282" spans="1:6" ht="109.5" customHeight="1">
      <c r="A282" s="100">
        <v>2</v>
      </c>
      <c r="B282" s="43" t="s">
        <v>57</v>
      </c>
      <c r="C282" s="5" t="s">
        <v>19</v>
      </c>
      <c r="D282" s="59">
        <v>95</v>
      </c>
      <c r="E282" s="59">
        <v>90</v>
      </c>
      <c r="F282" s="60">
        <f t="shared" si="24"/>
        <v>94.73684210526315</v>
      </c>
    </row>
    <row r="283" spans="1:6" ht="144.75" customHeight="1">
      <c r="A283" s="64"/>
      <c r="B283" s="44"/>
      <c r="C283" s="5" t="s">
        <v>18</v>
      </c>
      <c r="D283" s="58">
        <v>100</v>
      </c>
      <c r="E283" s="58">
        <v>100</v>
      </c>
      <c r="F283" s="60">
        <f t="shared" si="24"/>
        <v>100</v>
      </c>
    </row>
    <row r="285" spans="1:6">
      <c r="A285" s="91" t="s">
        <v>147</v>
      </c>
      <c r="B285" s="92"/>
      <c r="C285" s="92"/>
      <c r="D285" s="92"/>
      <c r="E285" s="92"/>
      <c r="F285" s="93"/>
    </row>
    <row r="286" spans="1:6">
      <c r="A286" s="54" t="s">
        <v>49</v>
      </c>
      <c r="B286" s="54"/>
      <c r="C286" s="54"/>
      <c r="D286" s="54"/>
      <c r="E286" s="54"/>
      <c r="F286" s="54"/>
    </row>
    <row r="287" spans="1:6" ht="168.75">
      <c r="A287" s="55" t="s">
        <v>5</v>
      </c>
      <c r="B287" s="56" t="s">
        <v>6</v>
      </c>
      <c r="C287" s="56" t="s">
        <v>14</v>
      </c>
      <c r="D287" s="56" t="s">
        <v>15</v>
      </c>
      <c r="E287" s="56" t="s">
        <v>16</v>
      </c>
      <c r="F287" s="56" t="s">
        <v>10</v>
      </c>
    </row>
    <row r="288" spans="1:6">
      <c r="A288" s="57">
        <v>1</v>
      </c>
      <c r="B288" s="57">
        <v>2</v>
      </c>
      <c r="C288" s="57">
        <v>3</v>
      </c>
      <c r="D288" s="57">
        <v>4</v>
      </c>
      <c r="E288" s="57">
        <v>5</v>
      </c>
      <c r="F288" s="57" t="s">
        <v>11</v>
      </c>
    </row>
    <row r="289" spans="1:6" ht="89.25" customHeight="1">
      <c r="A289" s="98">
        <v>1</v>
      </c>
      <c r="B289" s="45" t="s">
        <v>56</v>
      </c>
      <c r="C289" s="5" t="s">
        <v>17</v>
      </c>
      <c r="D289" s="59">
        <v>95</v>
      </c>
      <c r="E289" s="59">
        <v>95</v>
      </c>
      <c r="F289" s="60">
        <f>E289/D289*100</f>
        <v>100</v>
      </c>
    </row>
    <row r="290" spans="1:6" ht="171.75" customHeight="1">
      <c r="A290" s="62"/>
      <c r="B290" s="46"/>
      <c r="C290" s="5" t="s">
        <v>18</v>
      </c>
      <c r="D290" s="59">
        <v>100</v>
      </c>
      <c r="E290" s="59">
        <v>100</v>
      </c>
      <c r="F290" s="60">
        <f t="shared" ref="F290:F292" si="25">E290/D290*100</f>
        <v>100</v>
      </c>
    </row>
    <row r="291" spans="1:6" ht="109.5" customHeight="1">
      <c r="A291" s="100">
        <v>2</v>
      </c>
      <c r="B291" s="43" t="s">
        <v>57</v>
      </c>
      <c r="C291" s="5" t="s">
        <v>19</v>
      </c>
      <c r="D291" s="59">
        <v>95</v>
      </c>
      <c r="E291" s="59">
        <v>95</v>
      </c>
      <c r="F291" s="60">
        <f t="shared" si="25"/>
        <v>100</v>
      </c>
    </row>
    <row r="292" spans="1:6" ht="144.75" customHeight="1">
      <c r="A292" s="64"/>
      <c r="B292" s="44"/>
      <c r="C292" s="5" t="s">
        <v>18</v>
      </c>
      <c r="D292" s="58">
        <v>100</v>
      </c>
      <c r="E292" s="58">
        <v>100</v>
      </c>
      <c r="F292" s="60">
        <f t="shared" si="25"/>
        <v>100</v>
      </c>
    </row>
    <row r="294" spans="1:6">
      <c r="A294" s="91" t="s">
        <v>148</v>
      </c>
      <c r="B294" s="92"/>
      <c r="C294" s="92"/>
      <c r="D294" s="92"/>
      <c r="E294" s="92"/>
      <c r="F294" s="93"/>
    </row>
    <row r="295" spans="1:6">
      <c r="A295" s="54" t="s">
        <v>49</v>
      </c>
      <c r="B295" s="54"/>
      <c r="C295" s="54"/>
      <c r="D295" s="54"/>
      <c r="E295" s="54"/>
      <c r="F295" s="54"/>
    </row>
    <row r="296" spans="1:6" ht="168.75">
      <c r="A296" s="55" t="s">
        <v>5</v>
      </c>
      <c r="B296" s="56" t="s">
        <v>6</v>
      </c>
      <c r="C296" s="56" t="s">
        <v>14</v>
      </c>
      <c r="D296" s="56" t="s">
        <v>15</v>
      </c>
      <c r="E296" s="56" t="s">
        <v>16</v>
      </c>
      <c r="F296" s="56" t="s">
        <v>10</v>
      </c>
    </row>
    <row r="297" spans="1:6">
      <c r="A297" s="57">
        <v>1</v>
      </c>
      <c r="B297" s="57">
        <v>2</v>
      </c>
      <c r="C297" s="57">
        <v>3</v>
      </c>
      <c r="D297" s="57">
        <v>4</v>
      </c>
      <c r="E297" s="57">
        <v>5</v>
      </c>
      <c r="F297" s="57" t="s">
        <v>11</v>
      </c>
    </row>
    <row r="298" spans="1:6" ht="89.25" customHeight="1">
      <c r="A298" s="98">
        <v>1</v>
      </c>
      <c r="B298" s="45" t="s">
        <v>56</v>
      </c>
      <c r="C298" s="5" t="s">
        <v>17</v>
      </c>
      <c r="D298" s="59">
        <v>95</v>
      </c>
      <c r="E298" s="59">
        <v>95</v>
      </c>
      <c r="F298" s="60">
        <f>E298/D298*100</f>
        <v>100</v>
      </c>
    </row>
    <row r="299" spans="1:6" ht="171.75" customHeight="1">
      <c r="A299" s="62"/>
      <c r="B299" s="46"/>
      <c r="C299" s="5" t="s">
        <v>18</v>
      </c>
      <c r="D299" s="59">
        <v>100</v>
      </c>
      <c r="E299" s="59">
        <v>100</v>
      </c>
      <c r="F299" s="60">
        <f t="shared" ref="F299:F301" si="26">E299/D299*100</f>
        <v>100</v>
      </c>
    </row>
    <row r="300" spans="1:6" ht="109.5" customHeight="1">
      <c r="A300" s="100">
        <v>2</v>
      </c>
      <c r="B300" s="43" t="s">
        <v>57</v>
      </c>
      <c r="C300" s="5" t="s">
        <v>19</v>
      </c>
      <c r="D300" s="59">
        <v>95</v>
      </c>
      <c r="E300" s="59">
        <v>95</v>
      </c>
      <c r="F300" s="60">
        <f t="shared" si="26"/>
        <v>100</v>
      </c>
    </row>
    <row r="301" spans="1:6" ht="144.75" customHeight="1">
      <c r="A301" s="64"/>
      <c r="B301" s="44"/>
      <c r="C301" s="5" t="s">
        <v>18</v>
      </c>
      <c r="D301" s="58">
        <v>100</v>
      </c>
      <c r="E301" s="58">
        <v>100</v>
      </c>
      <c r="F301" s="60">
        <f t="shared" si="26"/>
        <v>100</v>
      </c>
    </row>
    <row r="303" spans="1:6">
      <c r="A303" s="91" t="s">
        <v>150</v>
      </c>
      <c r="B303" s="92"/>
      <c r="C303" s="92"/>
      <c r="D303" s="92"/>
      <c r="E303" s="92"/>
      <c r="F303" s="93"/>
    </row>
    <row r="304" spans="1:6">
      <c r="A304" s="54" t="s">
        <v>49</v>
      </c>
      <c r="B304" s="54"/>
      <c r="C304" s="54"/>
      <c r="D304" s="54"/>
      <c r="E304" s="54"/>
      <c r="F304" s="54"/>
    </row>
    <row r="305" spans="1:6" ht="168.75">
      <c r="A305" s="55" t="s">
        <v>5</v>
      </c>
      <c r="B305" s="56" t="s">
        <v>6</v>
      </c>
      <c r="C305" s="56" t="s">
        <v>14</v>
      </c>
      <c r="D305" s="56" t="s">
        <v>15</v>
      </c>
      <c r="E305" s="56" t="s">
        <v>16</v>
      </c>
      <c r="F305" s="56" t="s">
        <v>10</v>
      </c>
    </row>
    <row r="306" spans="1:6">
      <c r="A306" s="57">
        <v>1</v>
      </c>
      <c r="B306" s="57">
        <v>2</v>
      </c>
      <c r="C306" s="57">
        <v>3</v>
      </c>
      <c r="D306" s="57">
        <v>4</v>
      </c>
      <c r="E306" s="57">
        <v>5</v>
      </c>
      <c r="F306" s="57" t="s">
        <v>11</v>
      </c>
    </row>
    <row r="307" spans="1:6" ht="89.25" customHeight="1">
      <c r="A307" s="98">
        <v>1</v>
      </c>
      <c r="B307" s="45" t="s">
        <v>56</v>
      </c>
      <c r="C307" s="5" t="s">
        <v>17</v>
      </c>
      <c r="D307" s="59">
        <v>95</v>
      </c>
      <c r="E307" s="59">
        <v>95</v>
      </c>
      <c r="F307" s="60">
        <f>E307/D307*100</f>
        <v>100</v>
      </c>
    </row>
    <row r="308" spans="1:6" ht="171.75" customHeight="1">
      <c r="A308" s="62"/>
      <c r="B308" s="46"/>
      <c r="C308" s="5" t="s">
        <v>18</v>
      </c>
      <c r="D308" s="59">
        <v>100</v>
      </c>
      <c r="E308" s="59">
        <v>100</v>
      </c>
      <c r="F308" s="60">
        <f t="shared" ref="F308:F310" si="27">E308/D308*100</f>
        <v>100</v>
      </c>
    </row>
    <row r="309" spans="1:6" ht="109.5" customHeight="1">
      <c r="A309" s="100">
        <v>2</v>
      </c>
      <c r="B309" s="43" t="s">
        <v>57</v>
      </c>
      <c r="C309" s="5" t="s">
        <v>19</v>
      </c>
      <c r="D309" s="59">
        <v>95</v>
      </c>
      <c r="E309" s="59">
        <v>95</v>
      </c>
      <c r="F309" s="60">
        <f t="shared" si="27"/>
        <v>100</v>
      </c>
    </row>
    <row r="310" spans="1:6" ht="144.75" customHeight="1">
      <c r="A310" s="64"/>
      <c r="B310" s="44"/>
      <c r="C310" s="5" t="s">
        <v>18</v>
      </c>
      <c r="D310" s="58">
        <v>100</v>
      </c>
      <c r="E310" s="58">
        <v>100</v>
      </c>
      <c r="F310" s="60">
        <f t="shared" si="27"/>
        <v>100</v>
      </c>
    </row>
    <row r="312" spans="1:6">
      <c r="A312" s="91" t="s">
        <v>151</v>
      </c>
      <c r="B312" s="92"/>
      <c r="C312" s="92"/>
      <c r="D312" s="92"/>
      <c r="E312" s="92"/>
      <c r="F312" s="93"/>
    </row>
    <row r="313" spans="1:6">
      <c r="A313" s="54" t="s">
        <v>49</v>
      </c>
      <c r="B313" s="54"/>
      <c r="C313" s="54"/>
      <c r="D313" s="54"/>
      <c r="E313" s="54"/>
      <c r="F313" s="54"/>
    </row>
    <row r="314" spans="1:6" ht="168.75">
      <c r="A314" s="55" t="s">
        <v>5</v>
      </c>
      <c r="B314" s="56" t="s">
        <v>6</v>
      </c>
      <c r="C314" s="56" t="s">
        <v>14</v>
      </c>
      <c r="D314" s="56" t="s">
        <v>15</v>
      </c>
      <c r="E314" s="56" t="s">
        <v>16</v>
      </c>
      <c r="F314" s="56" t="s">
        <v>10</v>
      </c>
    </row>
    <row r="315" spans="1:6">
      <c r="A315" s="57">
        <v>1</v>
      </c>
      <c r="B315" s="57">
        <v>2</v>
      </c>
      <c r="C315" s="57">
        <v>3</v>
      </c>
      <c r="D315" s="57">
        <v>4</v>
      </c>
      <c r="E315" s="57">
        <v>5</v>
      </c>
      <c r="F315" s="57" t="s">
        <v>11</v>
      </c>
    </row>
    <row r="316" spans="1:6" ht="89.25" customHeight="1">
      <c r="A316" s="98">
        <v>1</v>
      </c>
      <c r="B316" s="45" t="s">
        <v>56</v>
      </c>
      <c r="C316" s="5" t="s">
        <v>17</v>
      </c>
      <c r="D316" s="59">
        <v>95</v>
      </c>
      <c r="E316" s="59">
        <v>95</v>
      </c>
      <c r="F316" s="60">
        <f>E316/D316*100</f>
        <v>100</v>
      </c>
    </row>
    <row r="317" spans="1:6" ht="171.75" customHeight="1">
      <c r="A317" s="62"/>
      <c r="B317" s="46"/>
      <c r="C317" s="5" t="s">
        <v>18</v>
      </c>
      <c r="D317" s="59">
        <v>100</v>
      </c>
      <c r="E317" s="59">
        <v>100</v>
      </c>
      <c r="F317" s="60">
        <f t="shared" ref="F317:F319" si="28">E317/D317*100</f>
        <v>100</v>
      </c>
    </row>
    <row r="318" spans="1:6" ht="109.5" customHeight="1">
      <c r="A318" s="100">
        <v>2</v>
      </c>
      <c r="B318" s="43" t="s">
        <v>57</v>
      </c>
      <c r="C318" s="5" t="s">
        <v>19</v>
      </c>
      <c r="D318" s="59">
        <v>95</v>
      </c>
      <c r="E318" s="59">
        <v>95</v>
      </c>
      <c r="F318" s="60">
        <f t="shared" si="28"/>
        <v>100</v>
      </c>
    </row>
    <row r="319" spans="1:6" ht="144.75" customHeight="1">
      <c r="A319" s="64"/>
      <c r="B319" s="44"/>
      <c r="C319" s="5" t="s">
        <v>18</v>
      </c>
      <c r="D319" s="58">
        <v>100</v>
      </c>
      <c r="E319" s="58">
        <v>100</v>
      </c>
      <c r="F319" s="60">
        <f t="shared" si="28"/>
        <v>100</v>
      </c>
    </row>
    <row r="321" spans="1:6">
      <c r="A321" s="91" t="s">
        <v>152</v>
      </c>
      <c r="B321" s="92"/>
      <c r="C321" s="92"/>
      <c r="D321" s="92"/>
      <c r="E321" s="92"/>
      <c r="F321" s="93"/>
    </row>
    <row r="322" spans="1:6">
      <c r="A322" s="54" t="s">
        <v>49</v>
      </c>
      <c r="B322" s="54"/>
      <c r="C322" s="54"/>
      <c r="D322" s="54"/>
      <c r="E322" s="54"/>
      <c r="F322" s="54"/>
    </row>
    <row r="323" spans="1:6" ht="168.75">
      <c r="A323" s="55" t="s">
        <v>5</v>
      </c>
      <c r="B323" s="56" t="s">
        <v>6</v>
      </c>
      <c r="C323" s="56" t="s">
        <v>14</v>
      </c>
      <c r="D323" s="56" t="s">
        <v>15</v>
      </c>
      <c r="E323" s="56" t="s">
        <v>16</v>
      </c>
      <c r="F323" s="56" t="s">
        <v>10</v>
      </c>
    </row>
    <row r="324" spans="1:6">
      <c r="A324" s="57">
        <v>1</v>
      </c>
      <c r="B324" s="57">
        <v>2</v>
      </c>
      <c r="C324" s="57">
        <v>3</v>
      </c>
      <c r="D324" s="57">
        <v>4</v>
      </c>
      <c r="E324" s="57">
        <v>5</v>
      </c>
      <c r="F324" s="57" t="s">
        <v>11</v>
      </c>
    </row>
    <row r="325" spans="1:6" ht="89.25" customHeight="1">
      <c r="A325" s="98">
        <v>1</v>
      </c>
      <c r="B325" s="45" t="s">
        <v>56</v>
      </c>
      <c r="C325" s="5" t="s">
        <v>17</v>
      </c>
      <c r="D325" s="59">
        <v>95</v>
      </c>
      <c r="E325" s="59">
        <v>95</v>
      </c>
      <c r="F325" s="60">
        <f>E325/D325*100</f>
        <v>100</v>
      </c>
    </row>
    <row r="326" spans="1:6" ht="171.75" customHeight="1">
      <c r="A326" s="62"/>
      <c r="B326" s="46"/>
      <c r="C326" s="5" t="s">
        <v>18</v>
      </c>
      <c r="D326" s="59">
        <v>100</v>
      </c>
      <c r="E326" s="59">
        <v>100</v>
      </c>
      <c r="F326" s="60">
        <f t="shared" ref="F326:F328" si="29">E326/D326*100</f>
        <v>100</v>
      </c>
    </row>
    <row r="327" spans="1:6" ht="109.5" customHeight="1">
      <c r="A327" s="100">
        <v>2</v>
      </c>
      <c r="B327" s="43" t="s">
        <v>57</v>
      </c>
      <c r="C327" s="5" t="s">
        <v>19</v>
      </c>
      <c r="D327" s="59">
        <v>95</v>
      </c>
      <c r="E327" s="59">
        <v>95</v>
      </c>
      <c r="F327" s="60">
        <f t="shared" si="29"/>
        <v>100</v>
      </c>
    </row>
    <row r="328" spans="1:6" ht="144.75" customHeight="1">
      <c r="A328" s="64"/>
      <c r="B328" s="44"/>
      <c r="C328" s="5" t="s">
        <v>18</v>
      </c>
      <c r="D328" s="58">
        <v>100</v>
      </c>
      <c r="E328" s="58">
        <v>100</v>
      </c>
      <c r="F328" s="60">
        <f t="shared" si="29"/>
        <v>100</v>
      </c>
    </row>
    <row r="330" spans="1:6">
      <c r="A330" s="104" t="s">
        <v>91</v>
      </c>
      <c r="B330" s="105"/>
      <c r="C330" s="105"/>
      <c r="D330" s="105"/>
      <c r="E330" s="105"/>
      <c r="F330" s="106"/>
    </row>
    <row r="331" spans="1:6">
      <c r="A331" s="107" t="s">
        <v>49</v>
      </c>
      <c r="B331" s="107"/>
      <c r="C331" s="107"/>
      <c r="D331" s="107"/>
      <c r="E331" s="107"/>
      <c r="F331" s="107"/>
    </row>
    <row r="332" spans="1:6" ht="168.75">
      <c r="A332" s="108" t="s">
        <v>5</v>
      </c>
      <c r="B332" s="109" t="s">
        <v>6</v>
      </c>
      <c r="C332" s="109" t="s">
        <v>14</v>
      </c>
      <c r="D332" s="109" t="s">
        <v>15</v>
      </c>
      <c r="E332" s="109" t="s">
        <v>16</v>
      </c>
      <c r="F332" s="109" t="s">
        <v>10</v>
      </c>
    </row>
    <row r="333" spans="1:6">
      <c r="A333" s="110">
        <v>1</v>
      </c>
      <c r="B333" s="110">
        <v>2</v>
      </c>
      <c r="C333" s="110">
        <v>3</v>
      </c>
      <c r="D333" s="110">
        <v>4</v>
      </c>
      <c r="E333" s="110">
        <v>5</v>
      </c>
      <c r="F333" s="110" t="s">
        <v>11</v>
      </c>
    </row>
    <row r="334" spans="1:6" ht="89.25" customHeight="1">
      <c r="A334" s="111">
        <v>1</v>
      </c>
      <c r="B334" s="45" t="s">
        <v>56</v>
      </c>
      <c r="C334" s="5" t="s">
        <v>17</v>
      </c>
      <c r="D334" s="112">
        <v>95</v>
      </c>
      <c r="E334" s="112">
        <v>95</v>
      </c>
      <c r="F334" s="113">
        <f>E334/D334*100</f>
        <v>100</v>
      </c>
    </row>
    <row r="335" spans="1:6" ht="171.75" customHeight="1">
      <c r="A335" s="114"/>
      <c r="B335" s="46"/>
      <c r="C335" s="5" t="s">
        <v>18</v>
      </c>
      <c r="D335" s="112">
        <v>100</v>
      </c>
      <c r="E335" s="112">
        <v>100</v>
      </c>
      <c r="F335" s="113">
        <f>E335/D335*100</f>
        <v>100</v>
      </c>
    </row>
    <row r="336" spans="1:6" ht="109.5" customHeight="1">
      <c r="A336" s="115">
        <v>2</v>
      </c>
      <c r="B336" s="43" t="s">
        <v>57</v>
      </c>
      <c r="C336" s="5" t="s">
        <v>19</v>
      </c>
      <c r="D336" s="112">
        <v>95</v>
      </c>
      <c r="E336" s="112">
        <v>95</v>
      </c>
      <c r="F336" s="113">
        <f>E336/D336*100</f>
        <v>100</v>
      </c>
    </row>
    <row r="337" spans="1:6" ht="144.75" customHeight="1">
      <c r="A337" s="116"/>
      <c r="B337" s="44"/>
      <c r="C337" s="5" t="s">
        <v>18</v>
      </c>
      <c r="D337" s="117">
        <v>100</v>
      </c>
      <c r="E337" s="117">
        <v>100</v>
      </c>
      <c r="F337" s="113">
        <f>E337/D337*100</f>
        <v>100</v>
      </c>
    </row>
    <row r="339" spans="1:6">
      <c r="A339" s="91" t="s">
        <v>92</v>
      </c>
      <c r="B339" s="92"/>
      <c r="C339" s="92"/>
      <c r="D339" s="92"/>
      <c r="E339" s="92"/>
      <c r="F339" s="93"/>
    </row>
    <row r="340" spans="1:6">
      <c r="A340" s="54" t="s">
        <v>49</v>
      </c>
      <c r="B340" s="54"/>
      <c r="C340" s="54"/>
      <c r="D340" s="54"/>
      <c r="E340" s="54"/>
      <c r="F340" s="54"/>
    </row>
    <row r="341" spans="1:6" ht="168.75">
      <c r="A341" s="55" t="s">
        <v>5</v>
      </c>
      <c r="B341" s="56" t="s">
        <v>6</v>
      </c>
      <c r="C341" s="56" t="s">
        <v>14</v>
      </c>
      <c r="D341" s="56" t="s">
        <v>15</v>
      </c>
      <c r="E341" s="56" t="s">
        <v>16</v>
      </c>
      <c r="F341" s="56" t="s">
        <v>10</v>
      </c>
    </row>
    <row r="342" spans="1:6">
      <c r="A342" s="57">
        <v>1</v>
      </c>
      <c r="B342" s="57">
        <v>2</v>
      </c>
      <c r="C342" s="57">
        <v>3</v>
      </c>
      <c r="D342" s="57">
        <v>4</v>
      </c>
      <c r="E342" s="57">
        <v>5</v>
      </c>
      <c r="F342" s="57" t="s">
        <v>11</v>
      </c>
    </row>
    <row r="343" spans="1:6" ht="89.25" customHeight="1">
      <c r="A343" s="98">
        <v>1</v>
      </c>
      <c r="B343" s="45" t="s">
        <v>56</v>
      </c>
      <c r="C343" s="5" t="s">
        <v>17</v>
      </c>
      <c r="D343" s="59">
        <v>95</v>
      </c>
      <c r="E343" s="59">
        <v>95</v>
      </c>
      <c r="F343" s="60">
        <f>E343/D343*100</f>
        <v>100</v>
      </c>
    </row>
    <row r="344" spans="1:6" ht="171.75" customHeight="1">
      <c r="A344" s="62"/>
      <c r="B344" s="46"/>
      <c r="C344" s="5" t="s">
        <v>18</v>
      </c>
      <c r="D344" s="59">
        <v>100</v>
      </c>
      <c r="E344" s="59">
        <v>100</v>
      </c>
      <c r="F344" s="60">
        <f t="shared" ref="F344:F346" si="30">E344/D344*100</f>
        <v>100</v>
      </c>
    </row>
    <row r="345" spans="1:6" ht="109.5" customHeight="1">
      <c r="A345" s="100">
        <v>2</v>
      </c>
      <c r="B345" s="43" t="s">
        <v>57</v>
      </c>
      <c r="C345" s="5" t="s">
        <v>19</v>
      </c>
      <c r="D345" s="59">
        <v>95</v>
      </c>
      <c r="E345" s="59">
        <v>95</v>
      </c>
      <c r="F345" s="60">
        <f t="shared" si="30"/>
        <v>100</v>
      </c>
    </row>
    <row r="346" spans="1:6" ht="144.75" customHeight="1">
      <c r="A346" s="64"/>
      <c r="B346" s="44"/>
      <c r="C346" s="5" t="s">
        <v>18</v>
      </c>
      <c r="D346" s="58">
        <v>100</v>
      </c>
      <c r="E346" s="58">
        <v>100</v>
      </c>
      <c r="F346" s="60">
        <f t="shared" si="30"/>
        <v>100</v>
      </c>
    </row>
    <row r="348" spans="1:6">
      <c r="A348" s="91" t="s">
        <v>93</v>
      </c>
      <c r="B348" s="92"/>
      <c r="C348" s="92"/>
      <c r="D348" s="92"/>
      <c r="E348" s="92"/>
      <c r="F348" s="93"/>
    </row>
    <row r="349" spans="1:6">
      <c r="A349" s="54" t="s">
        <v>49</v>
      </c>
      <c r="B349" s="54"/>
      <c r="C349" s="54"/>
      <c r="D349" s="54"/>
      <c r="E349" s="54"/>
      <c r="F349" s="54"/>
    </row>
    <row r="350" spans="1:6" ht="168.75">
      <c r="A350" s="55" t="s">
        <v>5</v>
      </c>
      <c r="B350" s="56" t="s">
        <v>6</v>
      </c>
      <c r="C350" s="56" t="s">
        <v>14</v>
      </c>
      <c r="D350" s="56" t="s">
        <v>15</v>
      </c>
      <c r="E350" s="56" t="s">
        <v>16</v>
      </c>
      <c r="F350" s="56" t="s">
        <v>10</v>
      </c>
    </row>
    <row r="351" spans="1:6">
      <c r="A351" s="57">
        <v>1</v>
      </c>
      <c r="B351" s="57">
        <v>2</v>
      </c>
      <c r="C351" s="57">
        <v>3</v>
      </c>
      <c r="D351" s="57">
        <v>4</v>
      </c>
      <c r="E351" s="57">
        <v>5</v>
      </c>
      <c r="F351" s="57" t="s">
        <v>11</v>
      </c>
    </row>
    <row r="352" spans="1:6" ht="89.25" customHeight="1">
      <c r="A352" s="98">
        <v>1</v>
      </c>
      <c r="B352" s="45" t="s">
        <v>56</v>
      </c>
      <c r="C352" s="5" t="s">
        <v>17</v>
      </c>
      <c r="D352" s="59">
        <v>95</v>
      </c>
      <c r="E352" s="59">
        <v>95</v>
      </c>
      <c r="F352" s="60">
        <f>E352/D352*100</f>
        <v>100</v>
      </c>
    </row>
    <row r="353" spans="1:6" ht="171.75" customHeight="1">
      <c r="A353" s="62"/>
      <c r="B353" s="46"/>
      <c r="C353" s="5" t="s">
        <v>18</v>
      </c>
      <c r="D353" s="59">
        <v>100</v>
      </c>
      <c r="E353" s="59">
        <v>100</v>
      </c>
      <c r="F353" s="60">
        <f t="shared" ref="F353:F355" si="31">E353/D353*100</f>
        <v>100</v>
      </c>
    </row>
    <row r="354" spans="1:6" ht="109.5" customHeight="1">
      <c r="A354" s="100">
        <v>2</v>
      </c>
      <c r="B354" s="43" t="s">
        <v>57</v>
      </c>
      <c r="C354" s="5" t="s">
        <v>19</v>
      </c>
      <c r="D354" s="59">
        <v>95</v>
      </c>
      <c r="E354" s="59">
        <v>95</v>
      </c>
      <c r="F354" s="60">
        <f t="shared" si="31"/>
        <v>100</v>
      </c>
    </row>
    <row r="355" spans="1:6" ht="144.75" customHeight="1">
      <c r="A355" s="64"/>
      <c r="B355" s="44"/>
      <c r="C355" s="5" t="s">
        <v>18</v>
      </c>
      <c r="D355" s="58">
        <v>100</v>
      </c>
      <c r="E355" s="58">
        <v>100</v>
      </c>
      <c r="F355" s="60">
        <f t="shared" si="31"/>
        <v>100</v>
      </c>
    </row>
    <row r="357" spans="1:6">
      <c r="A357" s="91" t="s">
        <v>94</v>
      </c>
      <c r="B357" s="92"/>
      <c r="C357" s="92"/>
      <c r="D357" s="92"/>
      <c r="E357" s="92"/>
      <c r="F357" s="93"/>
    </row>
    <row r="358" spans="1:6">
      <c r="A358" s="54" t="s">
        <v>49</v>
      </c>
      <c r="B358" s="54"/>
      <c r="C358" s="54"/>
      <c r="D358" s="54"/>
      <c r="E358" s="54"/>
      <c r="F358" s="54"/>
    </row>
    <row r="359" spans="1:6" ht="168.75">
      <c r="A359" s="55" t="s">
        <v>5</v>
      </c>
      <c r="B359" s="56" t="s">
        <v>6</v>
      </c>
      <c r="C359" s="56" t="s">
        <v>14</v>
      </c>
      <c r="D359" s="56" t="s">
        <v>15</v>
      </c>
      <c r="E359" s="56" t="s">
        <v>16</v>
      </c>
      <c r="F359" s="56" t="s">
        <v>10</v>
      </c>
    </row>
    <row r="360" spans="1:6">
      <c r="A360" s="57">
        <v>1</v>
      </c>
      <c r="B360" s="57">
        <v>2</v>
      </c>
      <c r="C360" s="57">
        <v>3</v>
      </c>
      <c r="D360" s="57">
        <v>4</v>
      </c>
      <c r="E360" s="57">
        <v>5</v>
      </c>
      <c r="F360" s="57" t="s">
        <v>11</v>
      </c>
    </row>
    <row r="361" spans="1:6" ht="89.25" customHeight="1">
      <c r="A361" s="98">
        <v>1</v>
      </c>
      <c r="B361" s="45" t="s">
        <v>56</v>
      </c>
      <c r="C361" s="5" t="s">
        <v>17</v>
      </c>
      <c r="D361" s="59">
        <v>95</v>
      </c>
      <c r="E361" s="59">
        <v>95</v>
      </c>
      <c r="F361" s="60">
        <f>E361/D361*100</f>
        <v>100</v>
      </c>
    </row>
    <row r="362" spans="1:6" ht="171.75" customHeight="1">
      <c r="A362" s="62"/>
      <c r="B362" s="46"/>
      <c r="C362" s="5" t="s">
        <v>18</v>
      </c>
      <c r="D362" s="59">
        <v>100</v>
      </c>
      <c r="E362" s="59">
        <v>100</v>
      </c>
      <c r="F362" s="60">
        <f t="shared" ref="F362:F364" si="32">E362/D362*100</f>
        <v>100</v>
      </c>
    </row>
    <row r="363" spans="1:6" ht="109.5" customHeight="1">
      <c r="A363" s="100">
        <v>2</v>
      </c>
      <c r="B363" s="43" t="s">
        <v>57</v>
      </c>
      <c r="C363" s="5" t="s">
        <v>19</v>
      </c>
      <c r="D363" s="59">
        <v>95</v>
      </c>
      <c r="E363" s="59">
        <v>95</v>
      </c>
      <c r="F363" s="60">
        <f t="shared" si="32"/>
        <v>100</v>
      </c>
    </row>
    <row r="364" spans="1:6" ht="144.75" customHeight="1">
      <c r="A364" s="64"/>
      <c r="B364" s="44"/>
      <c r="C364" s="5" t="s">
        <v>18</v>
      </c>
      <c r="D364" s="58">
        <v>100</v>
      </c>
      <c r="E364" s="58">
        <v>100</v>
      </c>
      <c r="F364" s="60">
        <f t="shared" si="32"/>
        <v>100</v>
      </c>
    </row>
    <row r="366" spans="1:6">
      <c r="A366" s="91" t="s">
        <v>155</v>
      </c>
      <c r="B366" s="92"/>
      <c r="C366" s="92"/>
      <c r="D366" s="92"/>
      <c r="E366" s="92"/>
      <c r="F366" s="93"/>
    </row>
    <row r="367" spans="1:6">
      <c r="A367" s="54" t="s">
        <v>49</v>
      </c>
      <c r="B367" s="54"/>
      <c r="C367" s="54"/>
      <c r="D367" s="54"/>
      <c r="E367" s="54"/>
      <c r="F367" s="54"/>
    </row>
    <row r="368" spans="1:6" ht="168.75">
      <c r="A368" s="55" t="s">
        <v>5</v>
      </c>
      <c r="B368" s="56" t="s">
        <v>6</v>
      </c>
      <c r="C368" s="56" t="s">
        <v>14</v>
      </c>
      <c r="D368" s="56" t="s">
        <v>15</v>
      </c>
      <c r="E368" s="56" t="s">
        <v>16</v>
      </c>
      <c r="F368" s="56" t="s">
        <v>10</v>
      </c>
    </row>
    <row r="369" spans="1:6">
      <c r="A369" s="57">
        <v>1</v>
      </c>
      <c r="B369" s="57">
        <v>2</v>
      </c>
      <c r="C369" s="57">
        <v>3</v>
      </c>
      <c r="D369" s="57">
        <v>4</v>
      </c>
      <c r="E369" s="57">
        <v>5</v>
      </c>
      <c r="F369" s="57" t="s">
        <v>11</v>
      </c>
    </row>
    <row r="370" spans="1:6" ht="89.25" customHeight="1">
      <c r="A370" s="98">
        <v>1</v>
      </c>
      <c r="B370" s="45" t="s">
        <v>56</v>
      </c>
      <c r="C370" s="5" t="s">
        <v>17</v>
      </c>
      <c r="D370" s="59">
        <v>95</v>
      </c>
      <c r="E370" s="59">
        <v>95</v>
      </c>
      <c r="F370" s="60">
        <f>E370/D370*100</f>
        <v>100</v>
      </c>
    </row>
    <row r="371" spans="1:6" ht="171.75" customHeight="1">
      <c r="A371" s="62"/>
      <c r="B371" s="46"/>
      <c r="C371" s="5" t="s">
        <v>18</v>
      </c>
      <c r="D371" s="59">
        <v>100</v>
      </c>
      <c r="E371" s="59">
        <v>100</v>
      </c>
      <c r="F371" s="60">
        <f t="shared" ref="F371:F373" si="33">E371/D371*100</f>
        <v>100</v>
      </c>
    </row>
    <row r="372" spans="1:6" ht="109.5" customHeight="1">
      <c r="A372" s="100">
        <v>2</v>
      </c>
      <c r="B372" s="43" t="s">
        <v>57</v>
      </c>
      <c r="C372" s="5" t="s">
        <v>19</v>
      </c>
      <c r="D372" s="59">
        <v>95</v>
      </c>
      <c r="E372" s="59">
        <v>95</v>
      </c>
      <c r="F372" s="60">
        <f t="shared" si="33"/>
        <v>100</v>
      </c>
    </row>
    <row r="373" spans="1:6" ht="144.75" customHeight="1">
      <c r="A373" s="64"/>
      <c r="B373" s="44"/>
      <c r="C373" s="5" t="s">
        <v>18</v>
      </c>
      <c r="D373" s="58">
        <v>100</v>
      </c>
      <c r="E373" s="58">
        <v>100</v>
      </c>
      <c r="F373" s="60">
        <f t="shared" si="33"/>
        <v>100</v>
      </c>
    </row>
    <row r="375" spans="1:6">
      <c r="A375" s="104" t="s">
        <v>96</v>
      </c>
      <c r="B375" s="105"/>
      <c r="C375" s="105"/>
      <c r="D375" s="105"/>
      <c r="E375" s="105"/>
      <c r="F375" s="106"/>
    </row>
    <row r="376" spans="1:6">
      <c r="A376" s="107" t="s">
        <v>49</v>
      </c>
      <c r="B376" s="107"/>
      <c r="C376" s="107"/>
      <c r="D376" s="107"/>
      <c r="E376" s="107"/>
      <c r="F376" s="107"/>
    </row>
    <row r="377" spans="1:6" ht="168.75">
      <c r="A377" s="108" t="s">
        <v>5</v>
      </c>
      <c r="B377" s="109" t="s">
        <v>6</v>
      </c>
      <c r="C377" s="109" t="s">
        <v>14</v>
      </c>
      <c r="D377" s="109" t="s">
        <v>15</v>
      </c>
      <c r="E377" s="109" t="s">
        <v>16</v>
      </c>
      <c r="F377" s="109" t="s">
        <v>10</v>
      </c>
    </row>
    <row r="378" spans="1:6">
      <c r="A378" s="110">
        <v>1</v>
      </c>
      <c r="B378" s="110">
        <v>2</v>
      </c>
      <c r="C378" s="110">
        <v>3</v>
      </c>
      <c r="D378" s="110">
        <v>4</v>
      </c>
      <c r="E378" s="110">
        <v>5</v>
      </c>
      <c r="F378" s="110" t="s">
        <v>11</v>
      </c>
    </row>
    <row r="379" spans="1:6" ht="89.25" customHeight="1">
      <c r="A379" s="111">
        <v>1</v>
      </c>
      <c r="B379" s="45" t="s">
        <v>56</v>
      </c>
      <c r="C379" s="5" t="s">
        <v>17</v>
      </c>
      <c r="D379" s="112">
        <v>95</v>
      </c>
      <c r="E379" s="112">
        <v>95</v>
      </c>
      <c r="F379" s="113">
        <f>E379/D379*100</f>
        <v>100</v>
      </c>
    </row>
    <row r="380" spans="1:6" ht="171.75" customHeight="1">
      <c r="A380" s="114"/>
      <c r="B380" s="46"/>
      <c r="C380" s="5" t="s">
        <v>18</v>
      </c>
      <c r="D380" s="112">
        <v>100</v>
      </c>
      <c r="E380" s="112">
        <v>100</v>
      </c>
      <c r="F380" s="113">
        <f>E380/D380*100</f>
        <v>100</v>
      </c>
    </row>
    <row r="381" spans="1:6" ht="109.5" customHeight="1">
      <c r="A381" s="115">
        <v>2</v>
      </c>
      <c r="B381" s="43" t="s">
        <v>57</v>
      </c>
      <c r="C381" s="5" t="s">
        <v>19</v>
      </c>
      <c r="D381" s="112">
        <v>95</v>
      </c>
      <c r="E381" s="112">
        <v>95</v>
      </c>
      <c r="F381" s="113">
        <f>E381/D381*100</f>
        <v>100</v>
      </c>
    </row>
    <row r="382" spans="1:6" ht="144.75" customHeight="1">
      <c r="A382" s="116"/>
      <c r="B382" s="44"/>
      <c r="C382" s="5" t="s">
        <v>18</v>
      </c>
      <c r="D382" s="117">
        <v>100</v>
      </c>
      <c r="E382" s="117">
        <v>100</v>
      </c>
      <c r="F382" s="113">
        <f>E382/D382*100</f>
        <v>100</v>
      </c>
    </row>
    <row r="384" spans="1:6">
      <c r="A384" s="91" t="s">
        <v>157</v>
      </c>
      <c r="B384" s="92"/>
      <c r="C384" s="92"/>
      <c r="D384" s="92"/>
      <c r="E384" s="92"/>
      <c r="F384" s="93"/>
    </row>
    <row r="385" spans="1:6">
      <c r="A385" s="54" t="s">
        <v>49</v>
      </c>
      <c r="B385" s="54"/>
      <c r="C385" s="54"/>
      <c r="D385" s="54"/>
      <c r="E385" s="54"/>
      <c r="F385" s="54"/>
    </row>
    <row r="386" spans="1:6" ht="168.75">
      <c r="A386" s="55" t="s">
        <v>5</v>
      </c>
      <c r="B386" s="56" t="s">
        <v>6</v>
      </c>
      <c r="C386" s="56" t="s">
        <v>14</v>
      </c>
      <c r="D386" s="56" t="s">
        <v>15</v>
      </c>
      <c r="E386" s="56" t="s">
        <v>16</v>
      </c>
      <c r="F386" s="56" t="s">
        <v>10</v>
      </c>
    </row>
    <row r="387" spans="1:6">
      <c r="A387" s="57">
        <v>1</v>
      </c>
      <c r="B387" s="57">
        <v>2</v>
      </c>
      <c r="C387" s="57">
        <v>3</v>
      </c>
      <c r="D387" s="57">
        <v>4</v>
      </c>
      <c r="E387" s="57">
        <v>5</v>
      </c>
      <c r="F387" s="57" t="s">
        <v>11</v>
      </c>
    </row>
    <row r="388" spans="1:6" ht="89.25" customHeight="1">
      <c r="A388" s="98">
        <v>1</v>
      </c>
      <c r="B388" s="45" t="s">
        <v>56</v>
      </c>
      <c r="C388" s="5" t="s">
        <v>17</v>
      </c>
      <c r="D388" s="59">
        <v>95</v>
      </c>
      <c r="E388" s="59">
        <v>95</v>
      </c>
      <c r="F388" s="60">
        <f>E388/D388*100</f>
        <v>100</v>
      </c>
    </row>
    <row r="389" spans="1:6" ht="171.75" customHeight="1">
      <c r="A389" s="62"/>
      <c r="B389" s="46"/>
      <c r="C389" s="5" t="s">
        <v>18</v>
      </c>
      <c r="D389" s="59">
        <v>100</v>
      </c>
      <c r="E389" s="59">
        <v>100</v>
      </c>
      <c r="F389" s="60">
        <f t="shared" ref="F389:F391" si="34">E389/D389*100</f>
        <v>100</v>
      </c>
    </row>
    <row r="390" spans="1:6" ht="109.5" customHeight="1">
      <c r="A390" s="100">
        <v>2</v>
      </c>
      <c r="B390" s="43" t="s">
        <v>57</v>
      </c>
      <c r="C390" s="5" t="s">
        <v>19</v>
      </c>
      <c r="D390" s="59">
        <v>95</v>
      </c>
      <c r="E390" s="59">
        <v>95</v>
      </c>
      <c r="F390" s="60">
        <f t="shared" si="34"/>
        <v>100</v>
      </c>
    </row>
    <row r="391" spans="1:6" ht="144.75" customHeight="1">
      <c r="A391" s="64"/>
      <c r="B391" s="44"/>
      <c r="C391" s="5" t="s">
        <v>18</v>
      </c>
      <c r="D391" s="58">
        <v>100</v>
      </c>
      <c r="E391" s="58">
        <v>100</v>
      </c>
      <c r="F391" s="60">
        <f t="shared" si="34"/>
        <v>100</v>
      </c>
    </row>
    <row r="393" spans="1:6">
      <c r="A393" s="91" t="s">
        <v>158</v>
      </c>
      <c r="B393" s="92"/>
      <c r="C393" s="92"/>
      <c r="D393" s="92"/>
      <c r="E393" s="92"/>
      <c r="F393" s="93"/>
    </row>
    <row r="394" spans="1:6">
      <c r="A394" s="54" t="s">
        <v>49</v>
      </c>
      <c r="B394" s="54"/>
      <c r="C394" s="54"/>
      <c r="D394" s="54"/>
      <c r="E394" s="54"/>
      <c r="F394" s="54"/>
    </row>
    <row r="395" spans="1:6" ht="168.75">
      <c r="A395" s="55" t="s">
        <v>5</v>
      </c>
      <c r="B395" s="56" t="s">
        <v>6</v>
      </c>
      <c r="C395" s="56" t="s">
        <v>14</v>
      </c>
      <c r="D395" s="56" t="s">
        <v>15</v>
      </c>
      <c r="E395" s="56" t="s">
        <v>16</v>
      </c>
      <c r="F395" s="56" t="s">
        <v>10</v>
      </c>
    </row>
    <row r="396" spans="1:6">
      <c r="A396" s="57">
        <v>1</v>
      </c>
      <c r="B396" s="57">
        <v>2</v>
      </c>
      <c r="C396" s="57">
        <v>3</v>
      </c>
      <c r="D396" s="57">
        <v>4</v>
      </c>
      <c r="E396" s="57">
        <v>5</v>
      </c>
      <c r="F396" s="57" t="s">
        <v>11</v>
      </c>
    </row>
    <row r="397" spans="1:6" ht="89.25" customHeight="1">
      <c r="A397" s="98">
        <v>1</v>
      </c>
      <c r="B397" s="45" t="s">
        <v>56</v>
      </c>
      <c r="C397" s="5" t="s">
        <v>17</v>
      </c>
      <c r="D397" s="59">
        <v>95</v>
      </c>
      <c r="E397" s="59">
        <v>95</v>
      </c>
      <c r="F397" s="60">
        <f>E397/D397*100</f>
        <v>100</v>
      </c>
    </row>
    <row r="398" spans="1:6" ht="171.75" customHeight="1">
      <c r="A398" s="62"/>
      <c r="B398" s="46"/>
      <c r="C398" s="5" t="s">
        <v>18</v>
      </c>
      <c r="D398" s="59">
        <v>100</v>
      </c>
      <c r="E398" s="59">
        <v>100</v>
      </c>
      <c r="F398" s="60">
        <f t="shared" ref="F398:F400" si="35">E398/D398*100</f>
        <v>100</v>
      </c>
    </row>
    <row r="399" spans="1:6" ht="109.5" customHeight="1">
      <c r="A399" s="100">
        <v>2</v>
      </c>
      <c r="B399" s="43" t="s">
        <v>57</v>
      </c>
      <c r="C399" s="5" t="s">
        <v>19</v>
      </c>
      <c r="D399" s="59">
        <v>95</v>
      </c>
      <c r="E399" s="59">
        <v>95</v>
      </c>
      <c r="F399" s="60">
        <f t="shared" si="35"/>
        <v>100</v>
      </c>
    </row>
    <row r="400" spans="1:6" ht="144.75" customHeight="1">
      <c r="A400" s="64"/>
      <c r="B400" s="44"/>
      <c r="C400" s="5" t="s">
        <v>18</v>
      </c>
      <c r="D400" s="58">
        <v>100</v>
      </c>
      <c r="E400" s="58">
        <v>100</v>
      </c>
      <c r="F400" s="60">
        <f t="shared" si="35"/>
        <v>100</v>
      </c>
    </row>
    <row r="402" spans="1:6">
      <c r="A402" s="91" t="s">
        <v>99</v>
      </c>
      <c r="B402" s="92"/>
      <c r="C402" s="92"/>
      <c r="D402" s="92"/>
      <c r="E402" s="92"/>
      <c r="F402" s="93"/>
    </row>
    <row r="403" spans="1:6">
      <c r="A403" s="54" t="s">
        <v>49</v>
      </c>
      <c r="B403" s="54"/>
      <c r="C403" s="54"/>
      <c r="D403" s="54"/>
      <c r="E403" s="54"/>
      <c r="F403" s="54"/>
    </row>
    <row r="404" spans="1:6" ht="168.75">
      <c r="A404" s="55" t="s">
        <v>5</v>
      </c>
      <c r="B404" s="56" t="s">
        <v>6</v>
      </c>
      <c r="C404" s="56" t="s">
        <v>14</v>
      </c>
      <c r="D404" s="56" t="s">
        <v>15</v>
      </c>
      <c r="E404" s="56" t="s">
        <v>16</v>
      </c>
      <c r="F404" s="56" t="s">
        <v>10</v>
      </c>
    </row>
    <row r="405" spans="1:6">
      <c r="A405" s="57">
        <v>1</v>
      </c>
      <c r="B405" s="57">
        <v>2</v>
      </c>
      <c r="C405" s="57">
        <v>3</v>
      </c>
      <c r="D405" s="57">
        <v>4</v>
      </c>
      <c r="E405" s="57">
        <v>5</v>
      </c>
      <c r="F405" s="57" t="s">
        <v>11</v>
      </c>
    </row>
    <row r="406" spans="1:6" ht="89.25" customHeight="1">
      <c r="A406" s="98">
        <v>1</v>
      </c>
      <c r="B406" s="45" t="s">
        <v>56</v>
      </c>
      <c r="C406" s="5" t="s">
        <v>17</v>
      </c>
      <c r="D406" s="59">
        <v>95</v>
      </c>
      <c r="E406" s="59">
        <v>95</v>
      </c>
      <c r="F406" s="60">
        <f>E406/D406*100</f>
        <v>100</v>
      </c>
    </row>
    <row r="407" spans="1:6" ht="171.75" customHeight="1">
      <c r="A407" s="62"/>
      <c r="B407" s="46"/>
      <c r="C407" s="5" t="s">
        <v>18</v>
      </c>
      <c r="D407" s="59">
        <v>100</v>
      </c>
      <c r="E407" s="59">
        <v>100</v>
      </c>
      <c r="F407" s="60">
        <f t="shared" ref="F407:F409" si="36">E407/D407*100</f>
        <v>100</v>
      </c>
    </row>
    <row r="408" spans="1:6" ht="109.5" customHeight="1">
      <c r="A408" s="100">
        <v>2</v>
      </c>
      <c r="B408" s="43" t="s">
        <v>57</v>
      </c>
      <c r="C408" s="5" t="s">
        <v>19</v>
      </c>
      <c r="D408" s="59">
        <v>95</v>
      </c>
      <c r="E408" s="59">
        <v>95</v>
      </c>
      <c r="F408" s="60">
        <f t="shared" si="36"/>
        <v>100</v>
      </c>
    </row>
    <row r="409" spans="1:6" ht="144.75" customHeight="1">
      <c r="A409" s="64"/>
      <c r="B409" s="44"/>
      <c r="C409" s="5" t="s">
        <v>18</v>
      </c>
      <c r="D409" s="58">
        <v>100</v>
      </c>
      <c r="E409" s="58">
        <v>100</v>
      </c>
      <c r="F409" s="60">
        <f t="shared" si="36"/>
        <v>100</v>
      </c>
    </row>
    <row r="411" spans="1:6">
      <c r="A411" s="91" t="s">
        <v>100</v>
      </c>
      <c r="B411" s="92"/>
      <c r="C411" s="92"/>
      <c r="D411" s="92"/>
      <c r="E411" s="92"/>
      <c r="F411" s="93"/>
    </row>
    <row r="412" spans="1:6">
      <c r="A412" s="54" t="s">
        <v>49</v>
      </c>
      <c r="B412" s="54"/>
      <c r="C412" s="54"/>
      <c r="D412" s="54"/>
      <c r="E412" s="54"/>
      <c r="F412" s="54"/>
    </row>
    <row r="413" spans="1:6" ht="168.75">
      <c r="A413" s="55" t="s">
        <v>5</v>
      </c>
      <c r="B413" s="56" t="s">
        <v>6</v>
      </c>
      <c r="C413" s="56" t="s">
        <v>14</v>
      </c>
      <c r="D413" s="56" t="s">
        <v>15</v>
      </c>
      <c r="E413" s="56" t="s">
        <v>16</v>
      </c>
      <c r="F413" s="56" t="s">
        <v>10</v>
      </c>
    </row>
    <row r="414" spans="1:6">
      <c r="A414" s="57">
        <v>1</v>
      </c>
      <c r="B414" s="57">
        <v>2</v>
      </c>
      <c r="C414" s="57">
        <v>3</v>
      </c>
      <c r="D414" s="57">
        <v>4</v>
      </c>
      <c r="E414" s="57">
        <v>5</v>
      </c>
      <c r="F414" s="57" t="s">
        <v>11</v>
      </c>
    </row>
    <row r="415" spans="1:6" ht="89.25" customHeight="1">
      <c r="A415" s="98">
        <v>1</v>
      </c>
      <c r="B415" s="45" t="s">
        <v>56</v>
      </c>
      <c r="C415" s="5" t="s">
        <v>17</v>
      </c>
      <c r="D415" s="59">
        <v>95</v>
      </c>
      <c r="E415" s="59">
        <v>95</v>
      </c>
      <c r="F415" s="60">
        <f>E415/D415*100</f>
        <v>100</v>
      </c>
    </row>
    <row r="416" spans="1:6" ht="171.75" customHeight="1">
      <c r="A416" s="62"/>
      <c r="B416" s="46"/>
      <c r="C416" s="5" t="s">
        <v>18</v>
      </c>
      <c r="D416" s="59">
        <v>100</v>
      </c>
      <c r="E416" s="59">
        <v>100</v>
      </c>
      <c r="F416" s="60">
        <f t="shared" ref="F416:F418" si="37">E416/D416*100</f>
        <v>100</v>
      </c>
    </row>
    <row r="417" spans="1:6" ht="109.5" customHeight="1">
      <c r="A417" s="100">
        <v>2</v>
      </c>
      <c r="B417" s="43" t="s">
        <v>57</v>
      </c>
      <c r="C417" s="5" t="s">
        <v>19</v>
      </c>
      <c r="D417" s="59">
        <v>95</v>
      </c>
      <c r="E417" s="59">
        <v>95</v>
      </c>
      <c r="F417" s="60">
        <f t="shared" si="37"/>
        <v>100</v>
      </c>
    </row>
    <row r="418" spans="1:6" ht="144.75" customHeight="1">
      <c r="A418" s="64"/>
      <c r="B418" s="44"/>
      <c r="C418" s="5" t="s">
        <v>18</v>
      </c>
      <c r="D418" s="58">
        <v>100</v>
      </c>
      <c r="E418" s="58">
        <v>100</v>
      </c>
      <c r="F418" s="60">
        <f t="shared" si="37"/>
        <v>100</v>
      </c>
    </row>
    <row r="420" spans="1:6">
      <c r="A420" s="91" t="s">
        <v>160</v>
      </c>
      <c r="B420" s="92"/>
      <c r="C420" s="92"/>
      <c r="D420" s="92"/>
      <c r="E420" s="92"/>
      <c r="F420" s="93"/>
    </row>
    <row r="421" spans="1:6">
      <c r="A421" s="54" t="s">
        <v>49</v>
      </c>
      <c r="B421" s="54"/>
      <c r="C421" s="54"/>
      <c r="D421" s="54"/>
      <c r="E421" s="54"/>
      <c r="F421" s="54"/>
    </row>
    <row r="422" spans="1:6" ht="168.75">
      <c r="A422" s="55" t="s">
        <v>5</v>
      </c>
      <c r="B422" s="56" t="s">
        <v>6</v>
      </c>
      <c r="C422" s="56" t="s">
        <v>14</v>
      </c>
      <c r="D422" s="56" t="s">
        <v>15</v>
      </c>
      <c r="E422" s="56" t="s">
        <v>16</v>
      </c>
      <c r="F422" s="56" t="s">
        <v>10</v>
      </c>
    </row>
    <row r="423" spans="1:6">
      <c r="A423" s="57">
        <v>1</v>
      </c>
      <c r="B423" s="57">
        <v>2</v>
      </c>
      <c r="C423" s="57">
        <v>3</v>
      </c>
      <c r="D423" s="57">
        <v>4</v>
      </c>
      <c r="E423" s="57">
        <v>5</v>
      </c>
      <c r="F423" s="57" t="s">
        <v>11</v>
      </c>
    </row>
    <row r="424" spans="1:6" ht="89.25" customHeight="1">
      <c r="A424" s="98">
        <v>1</v>
      </c>
      <c r="B424" s="45" t="s">
        <v>56</v>
      </c>
      <c r="C424" s="5" t="s">
        <v>17</v>
      </c>
      <c r="D424" s="59">
        <v>95</v>
      </c>
      <c r="E424" s="59">
        <v>95</v>
      </c>
      <c r="F424" s="60">
        <f>E424/D424*100</f>
        <v>100</v>
      </c>
    </row>
    <row r="425" spans="1:6" ht="171.75" customHeight="1">
      <c r="A425" s="62"/>
      <c r="B425" s="46"/>
      <c r="C425" s="5" t="s">
        <v>18</v>
      </c>
      <c r="D425" s="59">
        <v>100</v>
      </c>
      <c r="E425" s="59">
        <v>100</v>
      </c>
      <c r="F425" s="60">
        <f t="shared" ref="F425:F427" si="38">E425/D425*100</f>
        <v>100</v>
      </c>
    </row>
    <row r="426" spans="1:6" ht="109.5" customHeight="1">
      <c r="A426" s="100">
        <v>2</v>
      </c>
      <c r="B426" s="43" t="s">
        <v>57</v>
      </c>
      <c r="C426" s="5" t="s">
        <v>19</v>
      </c>
      <c r="D426" s="59">
        <v>95</v>
      </c>
      <c r="E426" s="59">
        <v>95</v>
      </c>
      <c r="F426" s="60">
        <f t="shared" si="38"/>
        <v>100</v>
      </c>
    </row>
    <row r="427" spans="1:6" ht="144.75" customHeight="1">
      <c r="A427" s="64"/>
      <c r="B427" s="44"/>
      <c r="C427" s="5" t="s">
        <v>18</v>
      </c>
      <c r="D427" s="58">
        <v>100</v>
      </c>
      <c r="E427" s="58">
        <v>100</v>
      </c>
      <c r="F427" s="60">
        <f t="shared" si="38"/>
        <v>100</v>
      </c>
    </row>
    <row r="429" spans="1:6">
      <c r="A429" s="91" t="s">
        <v>161</v>
      </c>
      <c r="B429" s="92"/>
      <c r="C429" s="92"/>
      <c r="D429" s="92"/>
      <c r="E429" s="92"/>
      <c r="F429" s="93"/>
    </row>
    <row r="430" spans="1:6" ht="23.25" customHeight="1">
      <c r="A430" s="54" t="s">
        <v>49</v>
      </c>
      <c r="B430" s="54"/>
      <c r="C430" s="54"/>
      <c r="D430" s="54"/>
      <c r="E430" s="54"/>
      <c r="F430" s="54"/>
    </row>
    <row r="431" spans="1:6" ht="168.75">
      <c r="A431" s="55" t="s">
        <v>5</v>
      </c>
      <c r="B431" s="56" t="s">
        <v>6</v>
      </c>
      <c r="C431" s="56" t="s">
        <v>14</v>
      </c>
      <c r="D431" s="56" t="s">
        <v>15</v>
      </c>
      <c r="E431" s="56" t="s">
        <v>16</v>
      </c>
      <c r="F431" s="56" t="s">
        <v>10</v>
      </c>
    </row>
    <row r="432" spans="1:6">
      <c r="A432" s="57">
        <v>1</v>
      </c>
      <c r="B432" s="57">
        <v>2</v>
      </c>
      <c r="C432" s="57">
        <v>3</v>
      </c>
      <c r="D432" s="57">
        <v>4</v>
      </c>
      <c r="E432" s="57">
        <v>5</v>
      </c>
      <c r="F432" s="57" t="s">
        <v>11</v>
      </c>
    </row>
    <row r="433" spans="1:6" ht="89.25" customHeight="1">
      <c r="A433" s="98">
        <v>1</v>
      </c>
      <c r="B433" s="45" t="s">
        <v>56</v>
      </c>
      <c r="C433" s="5" t="s">
        <v>17</v>
      </c>
      <c r="D433" s="59">
        <v>95</v>
      </c>
      <c r="E433" s="59">
        <v>95</v>
      </c>
      <c r="F433" s="60">
        <f>E433/D433*100</f>
        <v>100</v>
      </c>
    </row>
    <row r="434" spans="1:6" ht="171.75" customHeight="1">
      <c r="A434" s="62"/>
      <c r="B434" s="46"/>
      <c r="C434" s="5" t="s">
        <v>18</v>
      </c>
      <c r="D434" s="59">
        <v>100</v>
      </c>
      <c r="E434" s="59">
        <v>100</v>
      </c>
      <c r="F434" s="60">
        <f t="shared" ref="F434:F436" si="39">E434/D434*100</f>
        <v>100</v>
      </c>
    </row>
    <row r="435" spans="1:6" ht="109.5" customHeight="1">
      <c r="A435" s="100">
        <v>2</v>
      </c>
      <c r="B435" s="43" t="s">
        <v>57</v>
      </c>
      <c r="C435" s="5" t="s">
        <v>19</v>
      </c>
      <c r="D435" s="59">
        <v>95</v>
      </c>
      <c r="E435" s="59">
        <v>95</v>
      </c>
      <c r="F435" s="60">
        <f t="shared" si="39"/>
        <v>100</v>
      </c>
    </row>
    <row r="436" spans="1:6" ht="144.75" customHeight="1">
      <c r="A436" s="64"/>
      <c r="B436" s="44"/>
      <c r="C436" s="5" t="s">
        <v>18</v>
      </c>
      <c r="D436" s="58">
        <v>100</v>
      </c>
      <c r="E436" s="58">
        <v>100</v>
      </c>
      <c r="F436" s="60">
        <f t="shared" si="39"/>
        <v>100</v>
      </c>
    </row>
    <row r="438" spans="1:6">
      <c r="A438" s="91" t="s">
        <v>103</v>
      </c>
      <c r="B438" s="92"/>
      <c r="C438" s="92"/>
      <c r="D438" s="92"/>
      <c r="E438" s="92"/>
      <c r="F438" s="93"/>
    </row>
    <row r="439" spans="1:6">
      <c r="A439" s="54" t="s">
        <v>49</v>
      </c>
      <c r="B439" s="54"/>
      <c r="C439" s="54"/>
      <c r="D439" s="54"/>
      <c r="E439" s="54"/>
      <c r="F439" s="54"/>
    </row>
    <row r="440" spans="1:6" ht="168.75">
      <c r="A440" s="55" t="s">
        <v>5</v>
      </c>
      <c r="B440" s="56" t="s">
        <v>6</v>
      </c>
      <c r="C440" s="56" t="s">
        <v>14</v>
      </c>
      <c r="D440" s="56" t="s">
        <v>15</v>
      </c>
      <c r="E440" s="56" t="s">
        <v>16</v>
      </c>
      <c r="F440" s="56" t="s">
        <v>10</v>
      </c>
    </row>
    <row r="441" spans="1:6">
      <c r="A441" s="57">
        <v>1</v>
      </c>
      <c r="B441" s="57">
        <v>2</v>
      </c>
      <c r="C441" s="57">
        <v>3</v>
      </c>
      <c r="D441" s="57">
        <v>4</v>
      </c>
      <c r="E441" s="57">
        <v>5</v>
      </c>
      <c r="F441" s="57" t="s">
        <v>11</v>
      </c>
    </row>
    <row r="442" spans="1:6" ht="89.25" customHeight="1">
      <c r="A442" s="98">
        <v>1</v>
      </c>
      <c r="B442" s="45" t="s">
        <v>56</v>
      </c>
      <c r="C442" s="5" t="s">
        <v>17</v>
      </c>
      <c r="D442" s="59">
        <v>95</v>
      </c>
      <c r="E442" s="59">
        <v>95</v>
      </c>
      <c r="F442" s="60">
        <f>E442/D442*100</f>
        <v>100</v>
      </c>
    </row>
    <row r="443" spans="1:6" ht="171.75" customHeight="1">
      <c r="A443" s="62"/>
      <c r="B443" s="46"/>
      <c r="C443" s="5" t="s">
        <v>18</v>
      </c>
      <c r="D443" s="59">
        <v>100</v>
      </c>
      <c r="E443" s="59">
        <v>100</v>
      </c>
      <c r="F443" s="60">
        <f t="shared" ref="F443:F445" si="40">E443/D443*100</f>
        <v>100</v>
      </c>
    </row>
    <row r="444" spans="1:6" ht="109.5" customHeight="1">
      <c r="A444" s="100">
        <v>2</v>
      </c>
      <c r="B444" s="43" t="s">
        <v>57</v>
      </c>
      <c r="C444" s="5" t="s">
        <v>19</v>
      </c>
      <c r="D444" s="59">
        <v>95</v>
      </c>
      <c r="E444" s="59">
        <v>95</v>
      </c>
      <c r="F444" s="60">
        <f t="shared" si="40"/>
        <v>100</v>
      </c>
    </row>
    <row r="445" spans="1:6" ht="144.75" customHeight="1">
      <c r="A445" s="64"/>
      <c r="B445" s="44"/>
      <c r="C445" s="5" t="s">
        <v>18</v>
      </c>
      <c r="D445" s="58">
        <v>100</v>
      </c>
      <c r="E445" s="58">
        <v>100</v>
      </c>
      <c r="F445" s="60">
        <f t="shared" si="40"/>
        <v>100</v>
      </c>
    </row>
    <row r="447" spans="1:6">
      <c r="A447" s="91" t="s">
        <v>163</v>
      </c>
      <c r="B447" s="92"/>
      <c r="C447" s="92"/>
      <c r="D447" s="92"/>
      <c r="E447" s="92"/>
      <c r="F447" s="93"/>
    </row>
    <row r="448" spans="1:6">
      <c r="A448" s="54" t="s">
        <v>49</v>
      </c>
      <c r="B448" s="54"/>
      <c r="C448" s="54"/>
      <c r="D448" s="54"/>
      <c r="E448" s="54"/>
      <c r="F448" s="54"/>
    </row>
    <row r="449" spans="1:6" ht="168.75">
      <c r="A449" s="55" t="s">
        <v>5</v>
      </c>
      <c r="B449" s="56" t="s">
        <v>6</v>
      </c>
      <c r="C449" s="56" t="s">
        <v>14</v>
      </c>
      <c r="D449" s="56" t="s">
        <v>15</v>
      </c>
      <c r="E449" s="56" t="s">
        <v>16</v>
      </c>
      <c r="F449" s="56" t="s">
        <v>10</v>
      </c>
    </row>
    <row r="450" spans="1:6">
      <c r="A450" s="57">
        <v>1</v>
      </c>
      <c r="B450" s="57">
        <v>2</v>
      </c>
      <c r="C450" s="57">
        <v>3</v>
      </c>
      <c r="D450" s="57">
        <v>4</v>
      </c>
      <c r="E450" s="57">
        <v>5</v>
      </c>
      <c r="F450" s="57" t="s">
        <v>11</v>
      </c>
    </row>
    <row r="451" spans="1:6" ht="89.25" customHeight="1">
      <c r="A451" s="98">
        <v>1</v>
      </c>
      <c r="B451" s="45" t="s">
        <v>56</v>
      </c>
      <c r="C451" s="5" t="s">
        <v>17</v>
      </c>
      <c r="D451" s="59">
        <v>95</v>
      </c>
      <c r="E451" s="59">
        <v>95</v>
      </c>
      <c r="F451" s="60">
        <f>E451/D451*100</f>
        <v>100</v>
      </c>
    </row>
    <row r="452" spans="1:6" ht="171.75" customHeight="1">
      <c r="A452" s="62"/>
      <c r="B452" s="46"/>
      <c r="C452" s="5" t="s">
        <v>18</v>
      </c>
      <c r="D452" s="59">
        <v>100</v>
      </c>
      <c r="E452" s="59">
        <v>100</v>
      </c>
      <c r="F452" s="60">
        <f t="shared" ref="F452:F454" si="41">E452/D452*100</f>
        <v>100</v>
      </c>
    </row>
    <row r="453" spans="1:6" ht="109.5" customHeight="1">
      <c r="A453" s="100">
        <v>2</v>
      </c>
      <c r="B453" s="43" t="s">
        <v>57</v>
      </c>
      <c r="C453" s="5" t="s">
        <v>19</v>
      </c>
      <c r="D453" s="59">
        <v>95</v>
      </c>
      <c r="E453" s="59">
        <v>95</v>
      </c>
      <c r="F453" s="60">
        <f t="shared" si="41"/>
        <v>100</v>
      </c>
    </row>
    <row r="454" spans="1:6" ht="144.75" customHeight="1">
      <c r="A454" s="64"/>
      <c r="B454" s="44"/>
      <c r="C454" s="5" t="s">
        <v>18</v>
      </c>
      <c r="D454" s="58">
        <v>100</v>
      </c>
      <c r="E454" s="58">
        <v>100</v>
      </c>
      <c r="F454" s="60">
        <f t="shared" si="41"/>
        <v>100</v>
      </c>
    </row>
    <row r="456" spans="1:6">
      <c r="A456" s="91" t="s">
        <v>164</v>
      </c>
      <c r="B456" s="92"/>
      <c r="C456" s="92"/>
      <c r="D456" s="92"/>
      <c r="E456" s="92"/>
      <c r="F456" s="93"/>
    </row>
    <row r="457" spans="1:6">
      <c r="A457" s="54" t="s">
        <v>49</v>
      </c>
      <c r="B457" s="54"/>
      <c r="C457" s="54"/>
      <c r="D457" s="54"/>
      <c r="E457" s="54"/>
      <c r="F457" s="54"/>
    </row>
    <row r="458" spans="1:6" ht="168.75">
      <c r="A458" s="55" t="s">
        <v>5</v>
      </c>
      <c r="B458" s="56" t="s">
        <v>6</v>
      </c>
      <c r="C458" s="56" t="s">
        <v>14</v>
      </c>
      <c r="D458" s="56" t="s">
        <v>15</v>
      </c>
      <c r="E458" s="56" t="s">
        <v>16</v>
      </c>
      <c r="F458" s="56" t="s">
        <v>10</v>
      </c>
    </row>
    <row r="459" spans="1:6">
      <c r="A459" s="57">
        <v>1</v>
      </c>
      <c r="B459" s="57">
        <v>2</v>
      </c>
      <c r="C459" s="57">
        <v>3</v>
      </c>
      <c r="D459" s="57">
        <v>4</v>
      </c>
      <c r="E459" s="57">
        <v>5</v>
      </c>
      <c r="F459" s="57" t="s">
        <v>11</v>
      </c>
    </row>
    <row r="460" spans="1:6" ht="89.25" customHeight="1">
      <c r="A460" s="98">
        <v>1</v>
      </c>
      <c r="B460" s="45" t="s">
        <v>56</v>
      </c>
      <c r="C460" s="5" t="s">
        <v>17</v>
      </c>
      <c r="D460" s="59">
        <v>95</v>
      </c>
      <c r="E460" s="59">
        <v>95</v>
      </c>
      <c r="F460" s="60">
        <f>E460/D460*100</f>
        <v>100</v>
      </c>
    </row>
    <row r="461" spans="1:6" ht="171.75" customHeight="1">
      <c r="A461" s="62"/>
      <c r="B461" s="46"/>
      <c r="C461" s="5" t="s">
        <v>18</v>
      </c>
      <c r="D461" s="59">
        <v>100</v>
      </c>
      <c r="E461" s="59">
        <v>100</v>
      </c>
      <c r="F461" s="60">
        <f t="shared" ref="F461:F463" si="42">E461/D461*100</f>
        <v>100</v>
      </c>
    </row>
    <row r="462" spans="1:6" ht="109.5" customHeight="1">
      <c r="A462" s="100">
        <v>2</v>
      </c>
      <c r="B462" s="43" t="s">
        <v>57</v>
      </c>
      <c r="C462" s="5" t="s">
        <v>19</v>
      </c>
      <c r="D462" s="59">
        <v>95</v>
      </c>
      <c r="E462" s="59">
        <v>95</v>
      </c>
      <c r="F462" s="60">
        <f t="shared" si="42"/>
        <v>100</v>
      </c>
    </row>
    <row r="463" spans="1:6" ht="144.75" customHeight="1">
      <c r="A463" s="64"/>
      <c r="B463" s="44"/>
      <c r="C463" s="5" t="s">
        <v>18</v>
      </c>
      <c r="D463" s="58">
        <v>100</v>
      </c>
      <c r="E463" s="58">
        <v>100</v>
      </c>
      <c r="F463" s="60">
        <f t="shared" si="42"/>
        <v>100</v>
      </c>
    </row>
    <row r="465" spans="1:6">
      <c r="A465" s="91" t="s">
        <v>165</v>
      </c>
      <c r="B465" s="92"/>
      <c r="C465" s="92"/>
      <c r="D465" s="92"/>
      <c r="E465" s="92"/>
      <c r="F465" s="93"/>
    </row>
    <row r="466" spans="1:6">
      <c r="A466" s="54" t="s">
        <v>49</v>
      </c>
      <c r="B466" s="54"/>
      <c r="C466" s="54"/>
      <c r="D466" s="54"/>
      <c r="E466" s="54"/>
      <c r="F466" s="54"/>
    </row>
    <row r="467" spans="1:6" ht="168.75">
      <c r="A467" s="55" t="s">
        <v>5</v>
      </c>
      <c r="B467" s="56" t="s">
        <v>6</v>
      </c>
      <c r="C467" s="56" t="s">
        <v>14</v>
      </c>
      <c r="D467" s="56" t="s">
        <v>15</v>
      </c>
      <c r="E467" s="56" t="s">
        <v>16</v>
      </c>
      <c r="F467" s="56" t="s">
        <v>10</v>
      </c>
    </row>
    <row r="468" spans="1:6">
      <c r="A468" s="57">
        <v>1</v>
      </c>
      <c r="B468" s="57">
        <v>2</v>
      </c>
      <c r="C468" s="57">
        <v>3</v>
      </c>
      <c r="D468" s="57">
        <v>4</v>
      </c>
      <c r="E468" s="57">
        <v>5</v>
      </c>
      <c r="F468" s="57" t="s">
        <v>11</v>
      </c>
    </row>
    <row r="469" spans="1:6" ht="89.25" customHeight="1">
      <c r="A469" s="98">
        <v>1</v>
      </c>
      <c r="B469" s="45" t="s">
        <v>56</v>
      </c>
      <c r="C469" s="5" t="s">
        <v>17</v>
      </c>
      <c r="D469" s="59">
        <v>95</v>
      </c>
      <c r="E469" s="59">
        <v>95</v>
      </c>
      <c r="F469" s="60">
        <f>E469/D469*100</f>
        <v>100</v>
      </c>
    </row>
    <row r="470" spans="1:6" ht="171.75" customHeight="1">
      <c r="A470" s="62"/>
      <c r="B470" s="46"/>
      <c r="C470" s="5" t="s">
        <v>18</v>
      </c>
      <c r="D470" s="59">
        <v>100</v>
      </c>
      <c r="E470" s="59">
        <v>100</v>
      </c>
      <c r="F470" s="60">
        <f t="shared" ref="F470:F472" si="43">E470/D470*100</f>
        <v>100</v>
      </c>
    </row>
    <row r="471" spans="1:6" ht="109.7" customHeight="1">
      <c r="A471" s="100">
        <v>2</v>
      </c>
      <c r="B471" s="43" t="s">
        <v>57</v>
      </c>
      <c r="C471" s="5" t="s">
        <v>19</v>
      </c>
      <c r="D471" s="59">
        <v>95</v>
      </c>
      <c r="E471" s="59">
        <v>95</v>
      </c>
      <c r="F471" s="60">
        <f t="shared" si="43"/>
        <v>100</v>
      </c>
    </row>
    <row r="472" spans="1:6" ht="144.75" customHeight="1">
      <c r="A472" s="64"/>
      <c r="B472" s="44"/>
      <c r="C472" s="5" t="s">
        <v>18</v>
      </c>
      <c r="D472" s="58">
        <v>100</v>
      </c>
      <c r="E472" s="58">
        <v>100</v>
      </c>
      <c r="F472" s="60">
        <f t="shared" si="43"/>
        <v>100</v>
      </c>
    </row>
    <row r="474" spans="1:6">
      <c r="A474" s="91" t="s">
        <v>166</v>
      </c>
      <c r="B474" s="92"/>
      <c r="C474" s="92"/>
      <c r="D474" s="92"/>
      <c r="E474" s="92"/>
      <c r="F474" s="93"/>
    </row>
    <row r="475" spans="1:6">
      <c r="A475" s="54" t="s">
        <v>49</v>
      </c>
      <c r="B475" s="54"/>
      <c r="C475" s="54"/>
      <c r="D475" s="54"/>
      <c r="E475" s="54"/>
      <c r="F475" s="54"/>
    </row>
    <row r="476" spans="1:6" ht="168.75">
      <c r="A476" s="55" t="s">
        <v>5</v>
      </c>
      <c r="B476" s="56" t="s">
        <v>6</v>
      </c>
      <c r="C476" s="56" t="s">
        <v>14</v>
      </c>
      <c r="D476" s="56" t="s">
        <v>15</v>
      </c>
      <c r="E476" s="56" t="s">
        <v>16</v>
      </c>
      <c r="F476" s="56" t="s">
        <v>10</v>
      </c>
    </row>
    <row r="477" spans="1:6">
      <c r="A477" s="57">
        <v>1</v>
      </c>
      <c r="B477" s="57">
        <v>2</v>
      </c>
      <c r="C477" s="57">
        <v>3</v>
      </c>
      <c r="D477" s="57">
        <v>4</v>
      </c>
      <c r="E477" s="57">
        <v>5</v>
      </c>
      <c r="F477" s="57" t="s">
        <v>11</v>
      </c>
    </row>
    <row r="478" spans="1:6" ht="89.25" customHeight="1">
      <c r="A478" s="98">
        <v>1</v>
      </c>
      <c r="B478" s="45" t="s">
        <v>56</v>
      </c>
      <c r="C478" s="5" t="s">
        <v>17</v>
      </c>
      <c r="D478" s="59">
        <v>95</v>
      </c>
      <c r="E478" s="59">
        <v>95</v>
      </c>
      <c r="F478" s="60">
        <f>E478/D478*100</f>
        <v>100</v>
      </c>
    </row>
    <row r="479" spans="1:6" ht="171.75" customHeight="1">
      <c r="A479" s="62"/>
      <c r="B479" s="46"/>
      <c r="C479" s="5" t="s">
        <v>18</v>
      </c>
      <c r="D479" s="59">
        <v>100</v>
      </c>
      <c r="E479" s="59">
        <v>100</v>
      </c>
      <c r="F479" s="60">
        <f t="shared" ref="F479:F481" si="44">E479/D479*100</f>
        <v>100</v>
      </c>
    </row>
    <row r="480" spans="1:6" ht="109.5" customHeight="1">
      <c r="A480" s="100">
        <v>2</v>
      </c>
      <c r="B480" s="43" t="s">
        <v>57</v>
      </c>
      <c r="C480" s="5" t="s">
        <v>19</v>
      </c>
      <c r="D480" s="59">
        <v>95</v>
      </c>
      <c r="E480" s="59">
        <v>95</v>
      </c>
      <c r="F480" s="60">
        <f t="shared" si="44"/>
        <v>100</v>
      </c>
    </row>
    <row r="481" spans="1:6" ht="144.75" customHeight="1">
      <c r="A481" s="64"/>
      <c r="B481" s="44"/>
      <c r="C481" s="5" t="s">
        <v>18</v>
      </c>
      <c r="D481" s="58">
        <v>100</v>
      </c>
      <c r="E481" s="58">
        <v>100</v>
      </c>
      <c r="F481" s="60">
        <f t="shared" si="44"/>
        <v>100</v>
      </c>
    </row>
    <row r="483" spans="1:6">
      <c r="A483" s="91" t="s">
        <v>167</v>
      </c>
      <c r="B483" s="92"/>
      <c r="C483" s="92"/>
      <c r="D483" s="92"/>
      <c r="E483" s="92"/>
      <c r="F483" s="93"/>
    </row>
    <row r="484" spans="1:6">
      <c r="A484" s="54" t="s">
        <v>49</v>
      </c>
      <c r="B484" s="54"/>
      <c r="C484" s="54"/>
      <c r="D484" s="54"/>
      <c r="E484" s="54"/>
      <c r="F484" s="54"/>
    </row>
    <row r="485" spans="1:6" ht="168.75">
      <c r="A485" s="55" t="s">
        <v>5</v>
      </c>
      <c r="B485" s="56" t="s">
        <v>6</v>
      </c>
      <c r="C485" s="56" t="s">
        <v>14</v>
      </c>
      <c r="D485" s="56" t="s">
        <v>15</v>
      </c>
      <c r="E485" s="56" t="s">
        <v>16</v>
      </c>
      <c r="F485" s="56" t="s">
        <v>10</v>
      </c>
    </row>
    <row r="486" spans="1:6">
      <c r="A486" s="57">
        <v>1</v>
      </c>
      <c r="B486" s="57">
        <v>2</v>
      </c>
      <c r="C486" s="57">
        <v>3</v>
      </c>
      <c r="D486" s="57">
        <v>4</v>
      </c>
      <c r="E486" s="57">
        <v>5</v>
      </c>
      <c r="F486" s="57" t="s">
        <v>11</v>
      </c>
    </row>
    <row r="487" spans="1:6" ht="89.25" customHeight="1">
      <c r="A487" s="98">
        <v>1</v>
      </c>
      <c r="B487" s="45" t="s">
        <v>56</v>
      </c>
      <c r="C487" s="5" t="s">
        <v>17</v>
      </c>
      <c r="D487" s="59">
        <v>95</v>
      </c>
      <c r="E487" s="59">
        <v>95</v>
      </c>
      <c r="F487" s="60">
        <f>E487/D487*100</f>
        <v>100</v>
      </c>
    </row>
    <row r="488" spans="1:6" ht="171.75" customHeight="1">
      <c r="A488" s="62"/>
      <c r="B488" s="46"/>
      <c r="C488" s="5" t="s">
        <v>18</v>
      </c>
      <c r="D488" s="59">
        <v>100</v>
      </c>
      <c r="E488" s="59">
        <v>100</v>
      </c>
      <c r="F488" s="60">
        <f t="shared" ref="F488:F490" si="45">E488/D488*100</f>
        <v>100</v>
      </c>
    </row>
    <row r="489" spans="1:6" ht="109.5" customHeight="1">
      <c r="A489" s="100">
        <v>2</v>
      </c>
      <c r="B489" s="43" t="s">
        <v>57</v>
      </c>
      <c r="C489" s="5" t="s">
        <v>19</v>
      </c>
      <c r="D489" s="59">
        <v>95</v>
      </c>
      <c r="E489" s="59">
        <v>95</v>
      </c>
      <c r="F489" s="60">
        <f t="shared" si="45"/>
        <v>100</v>
      </c>
    </row>
    <row r="490" spans="1:6" ht="144.75" customHeight="1">
      <c r="A490" s="64"/>
      <c r="B490" s="44"/>
      <c r="C490" s="5" t="s">
        <v>18</v>
      </c>
      <c r="D490" s="58">
        <v>100</v>
      </c>
      <c r="E490" s="58">
        <v>100</v>
      </c>
      <c r="F490" s="60">
        <f t="shared" si="45"/>
        <v>100</v>
      </c>
    </row>
    <row r="492" spans="1:6">
      <c r="A492" s="91" t="s">
        <v>109</v>
      </c>
      <c r="B492" s="92"/>
      <c r="C492" s="92"/>
      <c r="D492" s="92"/>
      <c r="E492" s="92"/>
      <c r="F492" s="93"/>
    </row>
    <row r="493" spans="1:6">
      <c r="A493" s="54" t="s">
        <v>49</v>
      </c>
      <c r="B493" s="54"/>
      <c r="C493" s="54"/>
      <c r="D493" s="54"/>
      <c r="E493" s="54"/>
      <c r="F493" s="54"/>
    </row>
    <row r="494" spans="1:6" ht="168.75">
      <c r="A494" s="55" t="s">
        <v>5</v>
      </c>
      <c r="B494" s="56" t="s">
        <v>6</v>
      </c>
      <c r="C494" s="56" t="s">
        <v>14</v>
      </c>
      <c r="D494" s="56" t="s">
        <v>15</v>
      </c>
      <c r="E494" s="56" t="s">
        <v>16</v>
      </c>
      <c r="F494" s="56" t="s">
        <v>10</v>
      </c>
    </row>
    <row r="495" spans="1:6">
      <c r="A495" s="57">
        <v>1</v>
      </c>
      <c r="B495" s="57">
        <v>2</v>
      </c>
      <c r="C495" s="57">
        <v>3</v>
      </c>
      <c r="D495" s="57">
        <v>4</v>
      </c>
      <c r="E495" s="57">
        <v>5</v>
      </c>
      <c r="F495" s="57" t="s">
        <v>11</v>
      </c>
    </row>
    <row r="496" spans="1:6" ht="89.25" customHeight="1">
      <c r="A496" s="98">
        <v>1</v>
      </c>
      <c r="B496" s="45" t="s">
        <v>56</v>
      </c>
      <c r="C496" s="5" t="s">
        <v>17</v>
      </c>
      <c r="D496" s="59">
        <v>95</v>
      </c>
      <c r="E496" s="59">
        <v>95</v>
      </c>
      <c r="F496" s="60">
        <f>E496/D496*100</f>
        <v>100</v>
      </c>
    </row>
    <row r="497" spans="1:6" ht="171.75" customHeight="1">
      <c r="A497" s="62"/>
      <c r="B497" s="46"/>
      <c r="C497" s="5" t="s">
        <v>18</v>
      </c>
      <c r="D497" s="59">
        <v>100</v>
      </c>
      <c r="E497" s="59">
        <v>100</v>
      </c>
      <c r="F497" s="60">
        <f t="shared" ref="F497:F499" si="46">E497/D497*100</f>
        <v>100</v>
      </c>
    </row>
    <row r="498" spans="1:6" ht="109.5" customHeight="1">
      <c r="A498" s="100">
        <v>2</v>
      </c>
      <c r="B498" s="43" t="s">
        <v>57</v>
      </c>
      <c r="C498" s="5" t="s">
        <v>19</v>
      </c>
      <c r="D498" s="59">
        <v>95</v>
      </c>
      <c r="E498" s="59">
        <v>95</v>
      </c>
      <c r="F498" s="60">
        <f t="shared" si="46"/>
        <v>100</v>
      </c>
    </row>
    <row r="499" spans="1:6" ht="144.75" customHeight="1">
      <c r="A499" s="64"/>
      <c r="B499" s="44"/>
      <c r="C499" s="5" t="s">
        <v>18</v>
      </c>
      <c r="D499" s="58">
        <v>100</v>
      </c>
      <c r="E499" s="58">
        <v>100</v>
      </c>
      <c r="F499" s="60">
        <f t="shared" si="46"/>
        <v>100</v>
      </c>
    </row>
  </sheetData>
  <mergeCells count="333">
    <mergeCell ref="A498:A499"/>
    <mergeCell ref="B498:B499"/>
    <mergeCell ref="A484:F484"/>
    <mergeCell ref="A487:A488"/>
    <mergeCell ref="B487:B488"/>
    <mergeCell ref="A489:A490"/>
    <mergeCell ref="B489:B490"/>
    <mergeCell ref="A492:F492"/>
    <mergeCell ref="A493:F493"/>
    <mergeCell ref="A496:A497"/>
    <mergeCell ref="B496:B497"/>
    <mergeCell ref="A471:A472"/>
    <mergeCell ref="B471:B472"/>
    <mergeCell ref="A474:F474"/>
    <mergeCell ref="A475:F475"/>
    <mergeCell ref="A478:A479"/>
    <mergeCell ref="B478:B479"/>
    <mergeCell ref="A480:A481"/>
    <mergeCell ref="B480:B481"/>
    <mergeCell ref="A483:F483"/>
    <mergeCell ref="A457:F457"/>
    <mergeCell ref="A460:A461"/>
    <mergeCell ref="B460:B461"/>
    <mergeCell ref="A462:A463"/>
    <mergeCell ref="B462:B463"/>
    <mergeCell ref="A465:F465"/>
    <mergeCell ref="A466:F466"/>
    <mergeCell ref="A469:A470"/>
    <mergeCell ref="B469:B470"/>
    <mergeCell ref="A444:A445"/>
    <mergeCell ref="B444:B445"/>
    <mergeCell ref="A447:F447"/>
    <mergeCell ref="A448:F448"/>
    <mergeCell ref="A451:A452"/>
    <mergeCell ref="B451:B452"/>
    <mergeCell ref="A453:A454"/>
    <mergeCell ref="B453:B454"/>
    <mergeCell ref="A456:F456"/>
    <mergeCell ref="A430:F430"/>
    <mergeCell ref="A433:A434"/>
    <mergeCell ref="B433:B434"/>
    <mergeCell ref="A435:A436"/>
    <mergeCell ref="B435:B436"/>
    <mergeCell ref="A438:F438"/>
    <mergeCell ref="A439:F439"/>
    <mergeCell ref="A442:A443"/>
    <mergeCell ref="B442:B443"/>
    <mergeCell ref="A417:A418"/>
    <mergeCell ref="B417:B418"/>
    <mergeCell ref="A420:F420"/>
    <mergeCell ref="A421:F421"/>
    <mergeCell ref="A424:A425"/>
    <mergeCell ref="B424:B425"/>
    <mergeCell ref="A426:A427"/>
    <mergeCell ref="B426:B427"/>
    <mergeCell ref="A429:F429"/>
    <mergeCell ref="A403:F403"/>
    <mergeCell ref="A406:A407"/>
    <mergeCell ref="B406:B407"/>
    <mergeCell ref="A408:A409"/>
    <mergeCell ref="B408:B409"/>
    <mergeCell ref="A411:F411"/>
    <mergeCell ref="A412:F412"/>
    <mergeCell ref="A415:A416"/>
    <mergeCell ref="B415:B416"/>
    <mergeCell ref="A390:A391"/>
    <mergeCell ref="B390:B391"/>
    <mergeCell ref="A393:F393"/>
    <mergeCell ref="A394:F394"/>
    <mergeCell ref="A397:A398"/>
    <mergeCell ref="B397:B398"/>
    <mergeCell ref="A399:A400"/>
    <mergeCell ref="B399:B400"/>
    <mergeCell ref="A402:F402"/>
    <mergeCell ref="A376:F376"/>
    <mergeCell ref="A379:A380"/>
    <mergeCell ref="B379:B380"/>
    <mergeCell ref="A381:A382"/>
    <mergeCell ref="B381:B382"/>
    <mergeCell ref="A384:F384"/>
    <mergeCell ref="A385:F385"/>
    <mergeCell ref="A388:A389"/>
    <mergeCell ref="B388:B389"/>
    <mergeCell ref="A363:A364"/>
    <mergeCell ref="B363:B364"/>
    <mergeCell ref="A366:F366"/>
    <mergeCell ref="A367:F367"/>
    <mergeCell ref="A370:A371"/>
    <mergeCell ref="B370:B371"/>
    <mergeCell ref="A372:A373"/>
    <mergeCell ref="B372:B373"/>
    <mergeCell ref="A375:F375"/>
    <mergeCell ref="A348:F348"/>
    <mergeCell ref="A349:F349"/>
    <mergeCell ref="A352:A353"/>
    <mergeCell ref="B352:B353"/>
    <mergeCell ref="A354:A355"/>
    <mergeCell ref="B354:B355"/>
    <mergeCell ref="A357:F357"/>
    <mergeCell ref="A358:F358"/>
    <mergeCell ref="A361:A362"/>
    <mergeCell ref="B361:B362"/>
    <mergeCell ref="A232:F232"/>
    <mergeCell ref="A235:A236"/>
    <mergeCell ref="B235:B236"/>
    <mergeCell ref="A237:A238"/>
    <mergeCell ref="B237:B238"/>
    <mergeCell ref="A219:A220"/>
    <mergeCell ref="B219:B220"/>
    <mergeCell ref="A222:F222"/>
    <mergeCell ref="A223:F223"/>
    <mergeCell ref="A226:A227"/>
    <mergeCell ref="B226:B227"/>
    <mergeCell ref="A228:A229"/>
    <mergeCell ref="B228:B229"/>
    <mergeCell ref="A231:F231"/>
    <mergeCell ref="A205:F205"/>
    <mergeCell ref="A208:A209"/>
    <mergeCell ref="B208:B209"/>
    <mergeCell ref="A210:A211"/>
    <mergeCell ref="B210:B211"/>
    <mergeCell ref="A213:F213"/>
    <mergeCell ref="A214:F214"/>
    <mergeCell ref="A217:A218"/>
    <mergeCell ref="B217:B218"/>
    <mergeCell ref="A192:A193"/>
    <mergeCell ref="B192:B193"/>
    <mergeCell ref="A195:F195"/>
    <mergeCell ref="A196:F196"/>
    <mergeCell ref="A199:A200"/>
    <mergeCell ref="B199:B200"/>
    <mergeCell ref="A201:A202"/>
    <mergeCell ref="B201:B202"/>
    <mergeCell ref="A204:F204"/>
    <mergeCell ref="A178:F178"/>
    <mergeCell ref="A181:A182"/>
    <mergeCell ref="B181:B182"/>
    <mergeCell ref="A183:A184"/>
    <mergeCell ref="B183:B184"/>
    <mergeCell ref="A186:F186"/>
    <mergeCell ref="A187:F187"/>
    <mergeCell ref="A190:A191"/>
    <mergeCell ref="B190:B191"/>
    <mergeCell ref="A165:A166"/>
    <mergeCell ref="B165:B166"/>
    <mergeCell ref="A168:F168"/>
    <mergeCell ref="A169:F169"/>
    <mergeCell ref="A172:A173"/>
    <mergeCell ref="B172:B173"/>
    <mergeCell ref="A174:A175"/>
    <mergeCell ref="B174:B175"/>
    <mergeCell ref="A177:F177"/>
    <mergeCell ref="A97:F97"/>
    <mergeCell ref="A100:A101"/>
    <mergeCell ref="B100:B101"/>
    <mergeCell ref="A102:A103"/>
    <mergeCell ref="B102:B103"/>
    <mergeCell ref="A159:F159"/>
    <mergeCell ref="A160:F160"/>
    <mergeCell ref="A163:A164"/>
    <mergeCell ref="B163:B164"/>
    <mergeCell ref="A114:F114"/>
    <mergeCell ref="A115:F115"/>
    <mergeCell ref="A118:A119"/>
    <mergeCell ref="B118:B119"/>
    <mergeCell ref="A120:A121"/>
    <mergeCell ref="B120:B121"/>
    <mergeCell ref="A105:F105"/>
    <mergeCell ref="A106:F106"/>
    <mergeCell ref="A109:A110"/>
    <mergeCell ref="B109:B110"/>
    <mergeCell ref="A111:A112"/>
    <mergeCell ref="B111:B112"/>
    <mergeCell ref="A132:F132"/>
    <mergeCell ref="A133:F133"/>
    <mergeCell ref="A136:A137"/>
    <mergeCell ref="A84:A85"/>
    <mergeCell ref="B84:B85"/>
    <mergeCell ref="A87:F87"/>
    <mergeCell ref="A88:F88"/>
    <mergeCell ref="A91:A92"/>
    <mergeCell ref="B91:B92"/>
    <mergeCell ref="A93:A94"/>
    <mergeCell ref="B93:B94"/>
    <mergeCell ref="A96:F96"/>
    <mergeCell ref="A70:F70"/>
    <mergeCell ref="A73:A74"/>
    <mergeCell ref="B73:B74"/>
    <mergeCell ref="A75:A76"/>
    <mergeCell ref="B75:B76"/>
    <mergeCell ref="A78:F78"/>
    <mergeCell ref="A79:F79"/>
    <mergeCell ref="A82:A83"/>
    <mergeCell ref="B82:B83"/>
    <mergeCell ref="A57:A58"/>
    <mergeCell ref="B57:B58"/>
    <mergeCell ref="A60:F60"/>
    <mergeCell ref="A61:F61"/>
    <mergeCell ref="A64:A65"/>
    <mergeCell ref="B64:B65"/>
    <mergeCell ref="A66:A67"/>
    <mergeCell ref="B66:B67"/>
    <mergeCell ref="A69:F69"/>
    <mergeCell ref="A43:F43"/>
    <mergeCell ref="A46:A47"/>
    <mergeCell ref="B46:B47"/>
    <mergeCell ref="A48:A49"/>
    <mergeCell ref="B48:B49"/>
    <mergeCell ref="A51:F51"/>
    <mergeCell ref="A52:F52"/>
    <mergeCell ref="A55:A56"/>
    <mergeCell ref="B55:B56"/>
    <mergeCell ref="A30:A31"/>
    <mergeCell ref="B30:B31"/>
    <mergeCell ref="A33:F33"/>
    <mergeCell ref="A34:F34"/>
    <mergeCell ref="A37:A38"/>
    <mergeCell ref="B37:B38"/>
    <mergeCell ref="A39:A40"/>
    <mergeCell ref="B39:B40"/>
    <mergeCell ref="A42:F42"/>
    <mergeCell ref="A15:F15"/>
    <mergeCell ref="A16:F16"/>
    <mergeCell ref="A19:A20"/>
    <mergeCell ref="B19:B20"/>
    <mergeCell ref="A21:A22"/>
    <mergeCell ref="B21:B22"/>
    <mergeCell ref="A24:F24"/>
    <mergeCell ref="A25:F25"/>
    <mergeCell ref="A28:A29"/>
    <mergeCell ref="B28:B29"/>
    <mergeCell ref="A12:A13"/>
    <mergeCell ref="B12:B13"/>
    <mergeCell ref="A2:F2"/>
    <mergeCell ref="A3:F3"/>
    <mergeCell ref="A4:F4"/>
    <mergeCell ref="A6:F6"/>
    <mergeCell ref="A7:F7"/>
    <mergeCell ref="A10:A11"/>
    <mergeCell ref="B10:B11"/>
    <mergeCell ref="B136:B137"/>
    <mergeCell ref="A138:A139"/>
    <mergeCell ref="B138:B139"/>
    <mergeCell ref="A123:F123"/>
    <mergeCell ref="A124:F124"/>
    <mergeCell ref="A127:A128"/>
    <mergeCell ref="B127:B128"/>
    <mergeCell ref="A129:A130"/>
    <mergeCell ref="B129:B130"/>
    <mergeCell ref="A150:F150"/>
    <mergeCell ref="A151:F151"/>
    <mergeCell ref="A154:A155"/>
    <mergeCell ref="B154:B155"/>
    <mergeCell ref="A156:A157"/>
    <mergeCell ref="B156:B157"/>
    <mergeCell ref="A141:F141"/>
    <mergeCell ref="A142:F142"/>
    <mergeCell ref="A145:A146"/>
    <mergeCell ref="B145:B146"/>
    <mergeCell ref="A147:A148"/>
    <mergeCell ref="B147:B148"/>
    <mergeCell ref="A240:F240"/>
    <mergeCell ref="A241:F241"/>
    <mergeCell ref="A244:A245"/>
    <mergeCell ref="B244:B245"/>
    <mergeCell ref="A246:A247"/>
    <mergeCell ref="B246:B247"/>
    <mergeCell ref="A249:F249"/>
    <mergeCell ref="A250:F250"/>
    <mergeCell ref="A253:A254"/>
    <mergeCell ref="B253:B254"/>
    <mergeCell ref="A255:A256"/>
    <mergeCell ref="B255:B256"/>
    <mergeCell ref="A258:F258"/>
    <mergeCell ref="A259:F259"/>
    <mergeCell ref="A262:A263"/>
    <mergeCell ref="B262:B263"/>
    <mergeCell ref="A264:A265"/>
    <mergeCell ref="B264:B265"/>
    <mergeCell ref="A267:F267"/>
    <mergeCell ref="A268:F268"/>
    <mergeCell ref="A271:A272"/>
    <mergeCell ref="B271:B272"/>
    <mergeCell ref="A273:A274"/>
    <mergeCell ref="B273:B274"/>
    <mergeCell ref="A276:F276"/>
    <mergeCell ref="A277:F277"/>
    <mergeCell ref="A280:A281"/>
    <mergeCell ref="B280:B281"/>
    <mergeCell ref="A282:A283"/>
    <mergeCell ref="B282:B283"/>
    <mergeCell ref="A285:F285"/>
    <mergeCell ref="A286:F286"/>
    <mergeCell ref="A289:A290"/>
    <mergeCell ref="B289:B290"/>
    <mergeCell ref="A291:A292"/>
    <mergeCell ref="B291:B292"/>
    <mergeCell ref="A294:F294"/>
    <mergeCell ref="A295:F295"/>
    <mergeCell ref="A298:A299"/>
    <mergeCell ref="B298:B299"/>
    <mergeCell ref="A300:A301"/>
    <mergeCell ref="B300:B301"/>
    <mergeCell ref="A303:F303"/>
    <mergeCell ref="A304:F304"/>
    <mergeCell ref="A307:A308"/>
    <mergeCell ref="B307:B308"/>
    <mergeCell ref="A309:A310"/>
    <mergeCell ref="B309:B310"/>
    <mergeCell ref="A312:F312"/>
    <mergeCell ref="A313:F313"/>
    <mergeCell ref="A316:A317"/>
    <mergeCell ref="B316:B317"/>
    <mergeCell ref="A318:A319"/>
    <mergeCell ref="B318:B319"/>
    <mergeCell ref="A321:F321"/>
    <mergeCell ref="A336:A337"/>
    <mergeCell ref="B336:B337"/>
    <mergeCell ref="A339:F339"/>
    <mergeCell ref="A340:F340"/>
    <mergeCell ref="A343:A344"/>
    <mergeCell ref="B343:B344"/>
    <mergeCell ref="A345:A346"/>
    <mergeCell ref="B345:B346"/>
    <mergeCell ref="A322:F322"/>
    <mergeCell ref="A325:A326"/>
    <mergeCell ref="B325:B326"/>
    <mergeCell ref="A327:A328"/>
    <mergeCell ref="B327:B328"/>
    <mergeCell ref="A330:F330"/>
    <mergeCell ref="A331:F331"/>
    <mergeCell ref="A334:A335"/>
    <mergeCell ref="B334:B335"/>
  </mergeCells>
  <pageMargins left="0.39370078740157483" right="0.39370078740157483" top="0.35433070866141736" bottom="0.35433070866141736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N396"/>
  <sheetViews>
    <sheetView tabSelected="1" zoomScale="60" zoomScaleNormal="60" zoomScaleSheetLayoutView="90" workbookViewId="0">
      <selection activeCell="W10" sqref="W10"/>
    </sheetView>
  </sheetViews>
  <sheetFormatPr defaultRowHeight="18.75"/>
  <cols>
    <col min="1" max="1" width="7.7109375" style="49" customWidth="1"/>
    <col min="2" max="2" width="73.5703125" style="49" customWidth="1"/>
    <col min="3" max="3" width="19" style="49" customWidth="1"/>
    <col min="4" max="4" width="19.28515625" style="49" customWidth="1"/>
    <col min="5" max="6" width="18.5703125" style="49" customWidth="1"/>
    <col min="7" max="7" width="19.42578125" style="49" customWidth="1"/>
    <col min="8" max="8" width="15.7109375" style="49" customWidth="1"/>
    <col min="9" max="9" width="16.85546875" style="49" customWidth="1"/>
    <col min="10" max="10" width="17.5703125" style="49" customWidth="1"/>
    <col min="11" max="11" width="18.85546875" style="49" customWidth="1"/>
    <col min="12" max="12" width="14.140625" style="49" customWidth="1"/>
    <col min="13" max="13" width="19.140625" style="49" customWidth="1"/>
    <col min="14" max="14" width="9.140625" style="31"/>
  </cols>
  <sheetData>
    <row r="1" spans="1:13">
      <c r="M1" s="49" t="s">
        <v>20</v>
      </c>
    </row>
    <row r="2" spans="1:13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>
      <c r="A4" s="50" t="s">
        <v>22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6" spans="1:13">
      <c r="A6" s="51" t="s">
        <v>59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</row>
    <row r="7" spans="1:13">
      <c r="A7" s="54" t="s">
        <v>50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99.5" customHeight="1">
      <c r="A8" s="55" t="s">
        <v>5</v>
      </c>
      <c r="B8" s="56" t="s">
        <v>6</v>
      </c>
      <c r="C8" s="56" t="s">
        <v>23</v>
      </c>
      <c r="D8" s="56" t="s">
        <v>51</v>
      </c>
      <c r="E8" s="56" t="s">
        <v>52</v>
      </c>
      <c r="F8" s="56" t="s">
        <v>53</v>
      </c>
      <c r="G8" s="56" t="s">
        <v>8</v>
      </c>
      <c r="H8" s="56" t="s">
        <v>24</v>
      </c>
      <c r="I8" s="56" t="s">
        <v>25</v>
      </c>
      <c r="J8" s="56" t="s">
        <v>26</v>
      </c>
      <c r="K8" s="56" t="s">
        <v>27</v>
      </c>
      <c r="L8" s="56" t="s">
        <v>9</v>
      </c>
      <c r="M8" s="56" t="s">
        <v>10</v>
      </c>
    </row>
    <row r="9" spans="1:13">
      <c r="A9" s="57">
        <v>1</v>
      </c>
      <c r="B9" s="57">
        <v>2</v>
      </c>
      <c r="C9" s="57">
        <v>3</v>
      </c>
      <c r="D9" s="57" t="s">
        <v>28</v>
      </c>
      <c r="E9" s="57" t="s">
        <v>29</v>
      </c>
      <c r="F9" s="57" t="s">
        <v>30</v>
      </c>
      <c r="G9" s="57" t="s">
        <v>31</v>
      </c>
      <c r="H9" s="57">
        <v>4</v>
      </c>
      <c r="I9" s="57" t="s">
        <v>32</v>
      </c>
      <c r="J9" s="57" t="s">
        <v>33</v>
      </c>
      <c r="K9" s="57" t="s">
        <v>34</v>
      </c>
      <c r="L9" s="57" t="s">
        <v>35</v>
      </c>
      <c r="M9" s="57" t="s">
        <v>36</v>
      </c>
    </row>
    <row r="10" spans="1:13" ht="141" customHeight="1">
      <c r="A10" s="58">
        <v>1</v>
      </c>
      <c r="B10" s="17" t="s">
        <v>56</v>
      </c>
      <c r="C10" s="118">
        <f>F10/G10</f>
        <v>78724.9140625</v>
      </c>
      <c r="D10" s="119">
        <v>6680678</v>
      </c>
      <c r="E10" s="119">
        <v>13472900</v>
      </c>
      <c r="F10" s="119">
        <f>D10+E10</f>
        <v>20153578</v>
      </c>
      <c r="G10" s="19">
        <f>'форма 1 сады'!D10</f>
        <v>256</v>
      </c>
      <c r="H10" s="119">
        <f>K10/L10</f>
        <v>39957.734524714826</v>
      </c>
      <c r="I10" s="119">
        <v>3194046.23</v>
      </c>
      <c r="J10" s="119">
        <v>7314837.9500000002</v>
      </c>
      <c r="K10" s="119">
        <f>I10+J10</f>
        <v>10508884.18</v>
      </c>
      <c r="L10" s="19">
        <f>'форма 1 сады'!E10</f>
        <v>263</v>
      </c>
      <c r="M10" s="120">
        <f>H10/C10*100</f>
        <v>50.756148800609971</v>
      </c>
    </row>
    <row r="11" spans="1:13" ht="216.75" customHeight="1">
      <c r="A11" s="58">
        <v>2</v>
      </c>
      <c r="B11" s="18" t="s">
        <v>58</v>
      </c>
      <c r="C11" s="118">
        <f>F11/G11</f>
        <v>1322.3515625</v>
      </c>
      <c r="D11" s="119">
        <v>338522</v>
      </c>
      <c r="E11" s="119"/>
      <c r="F11" s="119">
        <f>D11</f>
        <v>338522</v>
      </c>
      <c r="G11" s="19">
        <f>G10</f>
        <v>256</v>
      </c>
      <c r="H11" s="119">
        <f>K11/L11</f>
        <v>505.3668060836502</v>
      </c>
      <c r="I11" s="119">
        <v>132911.47</v>
      </c>
      <c r="J11" s="119"/>
      <c r="K11" s="119">
        <f>I11</f>
        <v>132911.47</v>
      </c>
      <c r="L11" s="19">
        <f>'форма 1 сады'!E11</f>
        <v>263</v>
      </c>
      <c r="M11" s="120">
        <f>H11/C11*100</f>
        <v>38.217280518670712</v>
      </c>
    </row>
    <row r="12" spans="1:13" ht="21.75" customHeight="1">
      <c r="A12" s="65"/>
      <c r="B12" s="8"/>
      <c r="C12" s="9"/>
      <c r="D12" s="9"/>
      <c r="E12" s="9"/>
      <c r="F12" s="9"/>
      <c r="G12" s="10"/>
      <c r="H12" s="9"/>
      <c r="I12" s="9"/>
      <c r="J12" s="9"/>
      <c r="K12" s="9"/>
      <c r="L12" s="10"/>
      <c r="M12" s="67"/>
    </row>
    <row r="13" spans="1:13">
      <c r="A13" s="91" t="s">
        <v>60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3"/>
    </row>
    <row r="14" spans="1:13">
      <c r="A14" s="54" t="s">
        <v>50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3" ht="199.5" customHeight="1">
      <c r="A15" s="55" t="s">
        <v>5</v>
      </c>
      <c r="B15" s="56" t="s">
        <v>6</v>
      </c>
      <c r="C15" s="56" t="s">
        <v>23</v>
      </c>
      <c r="D15" s="56" t="s">
        <v>51</v>
      </c>
      <c r="E15" s="56" t="s">
        <v>52</v>
      </c>
      <c r="F15" s="56" t="s">
        <v>53</v>
      </c>
      <c r="G15" s="56" t="s">
        <v>8</v>
      </c>
      <c r="H15" s="56" t="s">
        <v>24</v>
      </c>
      <c r="I15" s="56" t="s">
        <v>25</v>
      </c>
      <c r="J15" s="56" t="s">
        <v>26</v>
      </c>
      <c r="K15" s="56" t="s">
        <v>27</v>
      </c>
      <c r="L15" s="56" t="s">
        <v>9</v>
      </c>
      <c r="M15" s="56" t="s">
        <v>10</v>
      </c>
    </row>
    <row r="16" spans="1:13">
      <c r="A16" s="57">
        <v>1</v>
      </c>
      <c r="B16" s="57">
        <v>2</v>
      </c>
      <c r="C16" s="57">
        <v>3</v>
      </c>
      <c r="D16" s="57" t="s">
        <v>28</v>
      </c>
      <c r="E16" s="57" t="s">
        <v>29</v>
      </c>
      <c r="F16" s="57" t="s">
        <v>30</v>
      </c>
      <c r="G16" s="57" t="s">
        <v>31</v>
      </c>
      <c r="H16" s="57">
        <v>4</v>
      </c>
      <c r="I16" s="57" t="s">
        <v>32</v>
      </c>
      <c r="J16" s="57" t="s">
        <v>33</v>
      </c>
      <c r="K16" s="57" t="s">
        <v>34</v>
      </c>
      <c r="L16" s="57" t="s">
        <v>35</v>
      </c>
      <c r="M16" s="57" t="s">
        <v>36</v>
      </c>
    </row>
    <row r="17" spans="1:14" ht="141" customHeight="1">
      <c r="A17" s="58">
        <v>1</v>
      </c>
      <c r="B17" s="17" t="s">
        <v>56</v>
      </c>
      <c r="C17" s="118">
        <f>F17/G17</f>
        <v>88214.799154334032</v>
      </c>
      <c r="D17" s="119">
        <v>13988500</v>
      </c>
      <c r="E17" s="119">
        <v>27737100</v>
      </c>
      <c r="F17" s="119">
        <f>D17+E17</f>
        <v>41725600</v>
      </c>
      <c r="G17" s="19">
        <v>473</v>
      </c>
      <c r="H17" s="119">
        <f>K17/L17</f>
        <v>43187.60050108932</v>
      </c>
      <c r="I17" s="119">
        <v>6524108.6299999999</v>
      </c>
      <c r="J17" s="119">
        <v>13299000</v>
      </c>
      <c r="K17" s="119">
        <f>I17+J17</f>
        <v>19823108.629999999</v>
      </c>
      <c r="L17" s="19">
        <v>459</v>
      </c>
      <c r="M17" s="120">
        <f>H17/C17*100</f>
        <v>48.957318857045195</v>
      </c>
    </row>
    <row r="18" spans="1:14" ht="216.75" customHeight="1">
      <c r="A18" s="58">
        <v>2</v>
      </c>
      <c r="B18" s="18" t="s">
        <v>58</v>
      </c>
      <c r="C18" s="118">
        <f>F18/G18</f>
        <v>1753.2769556025371</v>
      </c>
      <c r="D18" s="119">
        <v>829300</v>
      </c>
      <c r="E18" s="119"/>
      <c r="F18" s="119">
        <f>D18</f>
        <v>829300</v>
      </c>
      <c r="G18" s="19">
        <f>G17</f>
        <v>473</v>
      </c>
      <c r="H18" s="119">
        <f>K18/L18</f>
        <v>1108.8845751633987</v>
      </c>
      <c r="I18" s="119">
        <v>508978.02</v>
      </c>
      <c r="J18" s="119"/>
      <c r="K18" s="119">
        <f>I18</f>
        <v>508978.02</v>
      </c>
      <c r="L18" s="19">
        <v>459</v>
      </c>
      <c r="M18" s="120">
        <f>H18/C18*100</f>
        <v>63.246401067440928</v>
      </c>
    </row>
    <row r="19" spans="1:14" s="31" customFormat="1" ht="36.75" customHeight="1">
      <c r="A19" s="27"/>
      <c r="B19" s="25"/>
      <c r="C19" s="28"/>
      <c r="D19" s="29"/>
      <c r="E19" s="29"/>
      <c r="F19" s="29"/>
      <c r="G19" s="26"/>
      <c r="H19" s="29"/>
      <c r="I19" s="29"/>
      <c r="J19" s="29"/>
      <c r="K19" s="29"/>
      <c r="L19" s="26"/>
      <c r="M19" s="30"/>
    </row>
    <row r="20" spans="1:14">
      <c r="A20" s="91" t="s">
        <v>111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/>
    </row>
    <row r="21" spans="1:14">
      <c r="A21" s="54" t="s">
        <v>50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14" ht="199.5" customHeight="1">
      <c r="A22" s="55" t="s">
        <v>5</v>
      </c>
      <c r="B22" s="56" t="s">
        <v>6</v>
      </c>
      <c r="C22" s="56" t="s">
        <v>23</v>
      </c>
      <c r="D22" s="56" t="s">
        <v>113</v>
      </c>
      <c r="E22" s="56" t="s">
        <v>114</v>
      </c>
      <c r="F22" s="56" t="s">
        <v>53</v>
      </c>
      <c r="G22" s="56" t="s">
        <v>8</v>
      </c>
      <c r="H22" s="56" t="s">
        <v>24</v>
      </c>
      <c r="I22" s="56" t="s">
        <v>115</v>
      </c>
      <c r="J22" s="56" t="s">
        <v>116</v>
      </c>
      <c r="K22" s="56" t="s">
        <v>27</v>
      </c>
      <c r="L22" s="56" t="s">
        <v>9</v>
      </c>
      <c r="M22" s="56" t="s">
        <v>10</v>
      </c>
    </row>
    <row r="23" spans="1:14">
      <c r="A23" s="57">
        <v>1</v>
      </c>
      <c r="B23" s="57">
        <v>2</v>
      </c>
      <c r="C23" s="57">
        <v>3</v>
      </c>
      <c r="D23" s="57" t="s">
        <v>28</v>
      </c>
      <c r="E23" s="57" t="s">
        <v>29</v>
      </c>
      <c r="F23" s="57" t="s">
        <v>30</v>
      </c>
      <c r="G23" s="57" t="s">
        <v>31</v>
      </c>
      <c r="H23" s="57">
        <v>4</v>
      </c>
      <c r="I23" s="57" t="s">
        <v>32</v>
      </c>
      <c r="J23" s="57" t="s">
        <v>33</v>
      </c>
      <c r="K23" s="57" t="s">
        <v>34</v>
      </c>
      <c r="L23" s="57" t="s">
        <v>35</v>
      </c>
      <c r="M23" s="57" t="s">
        <v>36</v>
      </c>
    </row>
    <row r="24" spans="1:14" ht="141" customHeight="1">
      <c r="A24" s="58">
        <v>1</v>
      </c>
      <c r="B24" s="17" t="s">
        <v>56</v>
      </c>
      <c r="C24" s="118" t="e">
        <f>F24/G24</f>
        <v>#DIV/0!</v>
      </c>
      <c r="D24" s="119">
        <v>9452040</v>
      </c>
      <c r="E24" s="119">
        <v>14729100</v>
      </c>
      <c r="F24" s="119">
        <f>D24+E24</f>
        <v>24181140</v>
      </c>
      <c r="G24" s="19">
        <f>'[1]форма 1 сады'!D17</f>
        <v>0</v>
      </c>
      <c r="H24" s="119" t="e">
        <f>K24/L24</f>
        <v>#DIV/0!</v>
      </c>
      <c r="I24" s="119">
        <v>4907145.2300000004</v>
      </c>
      <c r="J24" s="119">
        <v>6087000</v>
      </c>
      <c r="K24" s="119">
        <f>I24+J24</f>
        <v>10994145.23</v>
      </c>
      <c r="L24" s="19">
        <f>'[1]форма 1 сады'!E17</f>
        <v>0</v>
      </c>
      <c r="M24" s="120" t="e">
        <f>H24/C24*100</f>
        <v>#DIV/0!</v>
      </c>
    </row>
    <row r="25" spans="1:14" ht="216.75" customHeight="1">
      <c r="A25" s="58">
        <v>2</v>
      </c>
      <c r="B25" s="18" t="s">
        <v>58</v>
      </c>
      <c r="C25" s="118" t="e">
        <f>F25/G25</f>
        <v>#DIV/0!</v>
      </c>
      <c r="D25" s="119">
        <v>405760</v>
      </c>
      <c r="E25" s="119"/>
      <c r="F25" s="119">
        <f>D25</f>
        <v>405760</v>
      </c>
      <c r="G25" s="19">
        <f>G24</f>
        <v>0</v>
      </c>
      <c r="H25" s="119" t="e">
        <f>K25/L25</f>
        <v>#DIV/0!</v>
      </c>
      <c r="I25" s="119">
        <v>257907.75</v>
      </c>
      <c r="J25" s="119"/>
      <c r="K25" s="119">
        <f>I25</f>
        <v>257907.75</v>
      </c>
      <c r="L25" s="19">
        <f>'[1]форма 1 сады'!E18</f>
        <v>0</v>
      </c>
      <c r="M25" s="120" t="e">
        <f>H25/C25*100</f>
        <v>#DIV/0!</v>
      </c>
    </row>
    <row r="26" spans="1:14" s="13" customFormat="1" ht="69.75" customHeight="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</row>
    <row r="27" spans="1:14">
      <c r="A27" s="51" t="s">
        <v>111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</row>
    <row r="28" spans="1:14">
      <c r="A28" s="54" t="s">
        <v>50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29" spans="1:14" ht="199.5" customHeight="1">
      <c r="A29" s="55" t="s">
        <v>5</v>
      </c>
      <c r="B29" s="56" t="s">
        <v>6</v>
      </c>
      <c r="C29" s="56" t="s">
        <v>23</v>
      </c>
      <c r="D29" s="56" t="s">
        <v>113</v>
      </c>
      <c r="E29" s="56" t="s">
        <v>114</v>
      </c>
      <c r="F29" s="56" t="s">
        <v>53</v>
      </c>
      <c r="G29" s="56" t="s">
        <v>8</v>
      </c>
      <c r="H29" s="56" t="s">
        <v>24</v>
      </c>
      <c r="I29" s="56" t="s">
        <v>115</v>
      </c>
      <c r="J29" s="56" t="s">
        <v>116</v>
      </c>
      <c r="K29" s="56" t="s">
        <v>27</v>
      </c>
      <c r="L29" s="56" t="s">
        <v>9</v>
      </c>
      <c r="M29" s="56" t="s">
        <v>10</v>
      </c>
    </row>
    <row r="30" spans="1:14">
      <c r="A30" s="57">
        <v>1</v>
      </c>
      <c r="B30" s="57">
        <v>2</v>
      </c>
      <c r="C30" s="57">
        <v>3</v>
      </c>
      <c r="D30" s="57" t="s">
        <v>28</v>
      </c>
      <c r="E30" s="57" t="s">
        <v>29</v>
      </c>
      <c r="F30" s="57" t="s">
        <v>30</v>
      </c>
      <c r="G30" s="57" t="s">
        <v>31</v>
      </c>
      <c r="H30" s="57">
        <v>4</v>
      </c>
      <c r="I30" s="57" t="s">
        <v>32</v>
      </c>
      <c r="J30" s="57" t="s">
        <v>33</v>
      </c>
      <c r="K30" s="57" t="s">
        <v>34</v>
      </c>
      <c r="L30" s="57" t="s">
        <v>35</v>
      </c>
      <c r="M30" s="57" t="s">
        <v>36</v>
      </c>
    </row>
    <row r="31" spans="1:14" ht="141" customHeight="1">
      <c r="A31" s="58">
        <v>1</v>
      </c>
      <c r="B31" s="17" t="s">
        <v>56</v>
      </c>
      <c r="C31" s="118">
        <f>F31/G31</f>
        <v>84846.105263157893</v>
      </c>
      <c r="D31" s="119">
        <v>9452040</v>
      </c>
      <c r="E31" s="119">
        <v>14729100</v>
      </c>
      <c r="F31" s="119">
        <f>D31+E31</f>
        <v>24181140</v>
      </c>
      <c r="G31" s="19">
        <v>285</v>
      </c>
      <c r="H31" s="119">
        <f>K31/L31</f>
        <v>38575.9481754386</v>
      </c>
      <c r="I31" s="119">
        <v>4907145.2300000004</v>
      </c>
      <c r="J31" s="119">
        <v>6087000</v>
      </c>
      <c r="K31" s="119">
        <f>I31+J31</f>
        <v>10994145.23</v>
      </c>
      <c r="L31" s="19">
        <v>285</v>
      </c>
      <c r="M31" s="120">
        <f>H31/C31*100</f>
        <v>45.465785442704529</v>
      </c>
    </row>
    <row r="32" spans="1:14" ht="216.75" customHeight="1">
      <c r="A32" s="58">
        <v>2</v>
      </c>
      <c r="B32" s="18" t="s">
        <v>58</v>
      </c>
      <c r="C32" s="118">
        <f>F32/G32</f>
        <v>1423.719298245614</v>
      </c>
      <c r="D32" s="119">
        <v>405760</v>
      </c>
      <c r="E32" s="119"/>
      <c r="F32" s="119">
        <f>D32</f>
        <v>405760</v>
      </c>
      <c r="G32" s="19">
        <f>G31</f>
        <v>285</v>
      </c>
      <c r="H32" s="119">
        <f>K32/L32</f>
        <v>904.9394736842105</v>
      </c>
      <c r="I32" s="119">
        <v>257907.75</v>
      </c>
      <c r="J32" s="119"/>
      <c r="K32" s="119">
        <f>I32</f>
        <v>257907.75</v>
      </c>
      <c r="L32" s="19">
        <v>285</v>
      </c>
      <c r="M32" s="120">
        <f>H32/C32*100</f>
        <v>63.56164974369085</v>
      </c>
    </row>
    <row r="34" spans="1:13">
      <c r="A34" s="51" t="s">
        <v>117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</row>
    <row r="35" spans="1:13">
      <c r="A35" s="54" t="s">
        <v>50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ht="199.5" customHeight="1">
      <c r="A36" s="55" t="s">
        <v>5</v>
      </c>
      <c r="B36" s="56" t="s">
        <v>6</v>
      </c>
      <c r="C36" s="56" t="s">
        <v>23</v>
      </c>
      <c r="D36" s="56" t="s">
        <v>51</v>
      </c>
      <c r="E36" s="56" t="s">
        <v>52</v>
      </c>
      <c r="F36" s="56" t="s">
        <v>53</v>
      </c>
      <c r="G36" s="56" t="s">
        <v>8</v>
      </c>
      <c r="H36" s="56" t="s">
        <v>24</v>
      </c>
      <c r="I36" s="56" t="s">
        <v>25</v>
      </c>
      <c r="J36" s="56" t="s">
        <v>26</v>
      </c>
      <c r="K36" s="56" t="s">
        <v>27</v>
      </c>
      <c r="L36" s="56" t="s">
        <v>9</v>
      </c>
      <c r="M36" s="56" t="s">
        <v>10</v>
      </c>
    </row>
    <row r="37" spans="1:13">
      <c r="A37" s="57">
        <v>1</v>
      </c>
      <c r="B37" s="57">
        <v>2</v>
      </c>
      <c r="C37" s="57">
        <v>3</v>
      </c>
      <c r="D37" s="57" t="s">
        <v>28</v>
      </c>
      <c r="E37" s="57" t="s">
        <v>29</v>
      </c>
      <c r="F37" s="57" t="s">
        <v>30</v>
      </c>
      <c r="G37" s="57" t="s">
        <v>31</v>
      </c>
      <c r="H37" s="57">
        <v>4</v>
      </c>
      <c r="I37" s="57" t="s">
        <v>32</v>
      </c>
      <c r="J37" s="57" t="s">
        <v>33</v>
      </c>
      <c r="K37" s="57" t="s">
        <v>34</v>
      </c>
      <c r="L37" s="57" t="s">
        <v>35</v>
      </c>
      <c r="M37" s="57" t="s">
        <v>36</v>
      </c>
    </row>
    <row r="38" spans="1:13" ht="141" customHeight="1">
      <c r="A38" s="58">
        <v>1</v>
      </c>
      <c r="B38" s="17" t="s">
        <v>56</v>
      </c>
      <c r="C38" s="118">
        <f>F38/G38</f>
        <v>90346.286041666666</v>
      </c>
      <c r="D38" s="119">
        <f>8790300-D39</f>
        <v>8364708.6500000004</v>
      </c>
      <c r="E38" s="119">
        <v>13318400</v>
      </c>
      <c r="F38" s="119">
        <f>D38+E38</f>
        <v>21683108.649999999</v>
      </c>
      <c r="G38" s="19">
        <v>240</v>
      </c>
      <c r="H38" s="119">
        <f>K38/L38</f>
        <v>39556.829294605806</v>
      </c>
      <c r="I38" s="119">
        <f>3746166.08-I39</f>
        <v>3725528.86</v>
      </c>
      <c r="J38" s="119">
        <v>5807667</v>
      </c>
      <c r="K38" s="119">
        <f>I38+J38</f>
        <v>9533195.8599999994</v>
      </c>
      <c r="L38" s="19">
        <v>241</v>
      </c>
      <c r="M38" s="120">
        <f>H38/C38*100</f>
        <v>43.783569892804067</v>
      </c>
    </row>
    <row r="39" spans="1:13" ht="216.75" customHeight="1">
      <c r="A39" s="58">
        <v>2</v>
      </c>
      <c r="B39" s="18" t="s">
        <v>58</v>
      </c>
      <c r="C39" s="118">
        <f>F39/G39</f>
        <v>1773.2972916666665</v>
      </c>
      <c r="D39" s="119">
        <v>425591.35</v>
      </c>
      <c r="E39" s="119"/>
      <c r="F39" s="119">
        <f>D39</f>
        <v>425591.35</v>
      </c>
      <c r="G39" s="19">
        <f>G38</f>
        <v>240</v>
      </c>
      <c r="H39" s="119">
        <f>K39/L39</f>
        <v>85.631618257261422</v>
      </c>
      <c r="I39" s="119">
        <v>20637.22</v>
      </c>
      <c r="J39" s="119"/>
      <c r="K39" s="119">
        <f>I39</f>
        <v>20637.22</v>
      </c>
      <c r="L39" s="19">
        <v>241</v>
      </c>
      <c r="M39" s="120">
        <f>H39/C39*100</f>
        <v>4.828948798358506</v>
      </c>
    </row>
    <row r="41" spans="1:13">
      <c r="A41" s="51" t="s">
        <v>118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</row>
    <row r="42" spans="1:13">
      <c r="A42" s="54" t="s">
        <v>50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3" ht="199.5" customHeight="1">
      <c r="A43" s="55" t="s">
        <v>5</v>
      </c>
      <c r="B43" s="56" t="s">
        <v>6</v>
      </c>
      <c r="C43" s="56" t="s">
        <v>23</v>
      </c>
      <c r="D43" s="56" t="s">
        <v>113</v>
      </c>
      <c r="E43" s="56" t="s">
        <v>114</v>
      </c>
      <c r="F43" s="56" t="s">
        <v>53</v>
      </c>
      <c r="G43" s="56" t="s">
        <v>8</v>
      </c>
      <c r="H43" s="56" t="s">
        <v>24</v>
      </c>
      <c r="I43" s="56" t="s">
        <v>115</v>
      </c>
      <c r="J43" s="56" t="s">
        <v>116</v>
      </c>
      <c r="K43" s="56" t="s">
        <v>27</v>
      </c>
      <c r="L43" s="56" t="s">
        <v>9</v>
      </c>
      <c r="M43" s="56" t="s">
        <v>10</v>
      </c>
    </row>
    <row r="44" spans="1:13">
      <c r="A44" s="57">
        <v>1</v>
      </c>
      <c r="B44" s="57">
        <v>2</v>
      </c>
      <c r="C44" s="57">
        <v>3</v>
      </c>
      <c r="D44" s="57" t="s">
        <v>28</v>
      </c>
      <c r="E44" s="57" t="s">
        <v>29</v>
      </c>
      <c r="F44" s="57" t="s">
        <v>30</v>
      </c>
      <c r="G44" s="57" t="s">
        <v>31</v>
      </c>
      <c r="H44" s="57">
        <v>4</v>
      </c>
      <c r="I44" s="57" t="s">
        <v>32</v>
      </c>
      <c r="J44" s="57" t="s">
        <v>33</v>
      </c>
      <c r="K44" s="57" t="s">
        <v>34</v>
      </c>
      <c r="L44" s="57" t="s">
        <v>35</v>
      </c>
      <c r="M44" s="57" t="s">
        <v>36</v>
      </c>
    </row>
    <row r="45" spans="1:13" ht="141" customHeight="1">
      <c r="A45" s="58">
        <v>1</v>
      </c>
      <c r="B45" s="17" t="s">
        <v>56</v>
      </c>
      <c r="C45" s="118">
        <f>F45/G45</f>
        <v>87929.2</v>
      </c>
      <c r="D45" s="119">
        <v>5168488</v>
      </c>
      <c r="E45" s="119">
        <v>7141600</v>
      </c>
      <c r="F45" s="119">
        <f>D45+E45</f>
        <v>12310088</v>
      </c>
      <c r="G45" s="19">
        <v>140</v>
      </c>
      <c r="H45" s="119">
        <f>K45/L45</f>
        <v>46425.82237037037</v>
      </c>
      <c r="I45" s="119">
        <v>2502186.02</v>
      </c>
      <c r="J45" s="119">
        <v>3765300</v>
      </c>
      <c r="K45" s="119">
        <f>I45+J45</f>
        <v>6267486.0199999996</v>
      </c>
      <c r="L45" s="19">
        <v>135</v>
      </c>
      <c r="M45" s="120">
        <f>H45/C45*100</f>
        <v>52.799095602337296</v>
      </c>
    </row>
    <row r="46" spans="1:13" ht="216.75" customHeight="1">
      <c r="A46" s="58">
        <v>2</v>
      </c>
      <c r="B46" s="18" t="s">
        <v>58</v>
      </c>
      <c r="C46" s="118">
        <f>F46/G46</f>
        <v>1517.2285714285715</v>
      </c>
      <c r="D46" s="119">
        <v>212412</v>
      </c>
      <c r="E46" s="119"/>
      <c r="F46" s="119">
        <f>D46</f>
        <v>212412</v>
      </c>
      <c r="G46" s="19">
        <f>G45</f>
        <v>140</v>
      </c>
      <c r="H46" s="119">
        <f>K46/L46</f>
        <v>1108.6788888888889</v>
      </c>
      <c r="I46" s="119">
        <v>149671.65</v>
      </c>
      <c r="J46" s="119"/>
      <c r="K46" s="119">
        <f>I46</f>
        <v>149671.65</v>
      </c>
      <c r="L46" s="19">
        <v>135</v>
      </c>
      <c r="M46" s="120">
        <f>H46/C46*100</f>
        <v>73.072634523682481</v>
      </c>
    </row>
    <row r="48" spans="1:13">
      <c r="A48" s="51" t="s">
        <v>119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3"/>
    </row>
    <row r="49" spans="1:13">
      <c r="A49" s="54" t="s">
        <v>50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</row>
    <row r="50" spans="1:13" ht="199.5" customHeight="1">
      <c r="A50" s="55" t="s">
        <v>5</v>
      </c>
      <c r="B50" s="56" t="s">
        <v>6</v>
      </c>
      <c r="C50" s="56" t="s">
        <v>23</v>
      </c>
      <c r="D50" s="56" t="s">
        <v>51</v>
      </c>
      <c r="E50" s="56" t="s">
        <v>52</v>
      </c>
      <c r="F50" s="56" t="s">
        <v>53</v>
      </c>
      <c r="G50" s="56" t="s">
        <v>8</v>
      </c>
      <c r="H50" s="56" t="s">
        <v>24</v>
      </c>
      <c r="I50" s="56" t="s">
        <v>25</v>
      </c>
      <c r="J50" s="56" t="s">
        <v>26</v>
      </c>
      <c r="K50" s="56" t="s">
        <v>27</v>
      </c>
      <c r="L50" s="56" t="s">
        <v>9</v>
      </c>
      <c r="M50" s="56" t="s">
        <v>10</v>
      </c>
    </row>
    <row r="51" spans="1:13">
      <c r="A51" s="57">
        <v>1</v>
      </c>
      <c r="B51" s="57">
        <v>2</v>
      </c>
      <c r="C51" s="57">
        <v>3</v>
      </c>
      <c r="D51" s="57" t="s">
        <v>28</v>
      </c>
      <c r="E51" s="57" t="s">
        <v>29</v>
      </c>
      <c r="F51" s="57" t="s">
        <v>30</v>
      </c>
      <c r="G51" s="57" t="s">
        <v>31</v>
      </c>
      <c r="H51" s="57">
        <v>4</v>
      </c>
      <c r="I51" s="57" t="s">
        <v>32</v>
      </c>
      <c r="J51" s="57" t="s">
        <v>33</v>
      </c>
      <c r="K51" s="57" t="s">
        <v>34</v>
      </c>
      <c r="L51" s="57" t="s">
        <v>35</v>
      </c>
      <c r="M51" s="57" t="s">
        <v>36</v>
      </c>
    </row>
    <row r="52" spans="1:13" ht="141" customHeight="1">
      <c r="A52" s="58">
        <v>1</v>
      </c>
      <c r="B52" s="17" t="s">
        <v>56</v>
      </c>
      <c r="C52" s="118">
        <f>F52/G52</f>
        <v>78987.310126582277</v>
      </c>
      <c r="D52" s="119">
        <v>4392195</v>
      </c>
      <c r="E52" s="119">
        <v>8087800</v>
      </c>
      <c r="F52" s="119">
        <f>D52+E52</f>
        <v>12479995</v>
      </c>
      <c r="G52" s="19">
        <v>158</v>
      </c>
      <c r="H52" s="119">
        <f>K52/L52</f>
        <v>38918.039814814816</v>
      </c>
      <c r="I52" s="119">
        <v>2113172.4500000002</v>
      </c>
      <c r="J52" s="119">
        <v>4191550</v>
      </c>
      <c r="K52" s="119">
        <f>I52+J52</f>
        <v>6304722.4500000002</v>
      </c>
      <c r="L52" s="19">
        <v>162</v>
      </c>
      <c r="M52" s="120">
        <f>H52/C52*100</f>
        <v>49.271256044098905</v>
      </c>
    </row>
    <row r="53" spans="1:13" ht="216.75" customHeight="1">
      <c r="A53" s="58">
        <v>2</v>
      </c>
      <c r="B53" s="18" t="s">
        <v>58</v>
      </c>
      <c r="C53" s="118">
        <f>F53/G53</f>
        <v>1287.373417721519</v>
      </c>
      <c r="D53" s="119">
        <v>203405</v>
      </c>
      <c r="E53" s="119"/>
      <c r="F53" s="119">
        <f>D53</f>
        <v>203405</v>
      </c>
      <c r="G53" s="19">
        <f>G52</f>
        <v>158</v>
      </c>
      <c r="H53" s="119">
        <f>K53/L53</f>
        <v>1005.9825308641977</v>
      </c>
      <c r="I53" s="119">
        <v>162969.17000000001</v>
      </c>
      <c r="J53" s="119"/>
      <c r="K53" s="119">
        <f>I53</f>
        <v>162969.17000000001</v>
      </c>
      <c r="L53" s="19">
        <v>162</v>
      </c>
      <c r="M53" s="120">
        <f>H53/C53*100</f>
        <v>78.142248163291569</v>
      </c>
    </row>
    <row r="55" spans="1:13">
      <c r="A55" s="68" t="s">
        <v>65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</row>
    <row r="56" spans="1:13">
      <c r="A56" s="68" t="s">
        <v>50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1:13" ht="199.5" customHeight="1">
      <c r="A57" s="69" t="s">
        <v>5</v>
      </c>
      <c r="B57" s="70" t="s">
        <v>6</v>
      </c>
      <c r="C57" s="70" t="s">
        <v>23</v>
      </c>
      <c r="D57" s="70" t="s">
        <v>120</v>
      </c>
      <c r="E57" s="70" t="s">
        <v>121</v>
      </c>
      <c r="F57" s="70" t="s">
        <v>53</v>
      </c>
      <c r="G57" s="70" t="s">
        <v>8</v>
      </c>
      <c r="H57" s="70" t="s">
        <v>24</v>
      </c>
      <c r="I57" s="70" t="s">
        <v>122</v>
      </c>
      <c r="J57" s="70" t="s">
        <v>123</v>
      </c>
      <c r="K57" s="70" t="s">
        <v>27</v>
      </c>
      <c r="L57" s="70" t="s">
        <v>9</v>
      </c>
      <c r="M57" s="70" t="s">
        <v>10</v>
      </c>
    </row>
    <row r="58" spans="1:13">
      <c r="A58" s="71">
        <v>1</v>
      </c>
      <c r="B58" s="71">
        <v>2</v>
      </c>
      <c r="C58" s="71">
        <v>3</v>
      </c>
      <c r="D58" s="71" t="s">
        <v>28</v>
      </c>
      <c r="E58" s="71" t="s">
        <v>29</v>
      </c>
      <c r="F58" s="71" t="s">
        <v>30</v>
      </c>
      <c r="G58" s="71" t="s">
        <v>31</v>
      </c>
      <c r="H58" s="71">
        <v>4</v>
      </c>
      <c r="I58" s="71" t="s">
        <v>32</v>
      </c>
      <c r="J58" s="71" t="s">
        <v>33</v>
      </c>
      <c r="K58" s="71" t="s">
        <v>34</v>
      </c>
      <c r="L58" s="71" t="s">
        <v>35</v>
      </c>
      <c r="M58" s="71" t="s">
        <v>36</v>
      </c>
    </row>
    <row r="59" spans="1:13" ht="141" customHeight="1">
      <c r="A59" s="78">
        <v>1</v>
      </c>
      <c r="B59" s="17" t="s">
        <v>56</v>
      </c>
      <c r="C59" s="123">
        <f>F59/G59</f>
        <v>85020.75471698113</v>
      </c>
      <c r="D59" s="124">
        <v>4077700</v>
      </c>
      <c r="E59" s="124">
        <v>9440600</v>
      </c>
      <c r="F59" s="124">
        <f>D59+E59</f>
        <v>13518300</v>
      </c>
      <c r="G59" s="125">
        <v>159</v>
      </c>
      <c r="H59" s="124">
        <f>K59/L59</f>
        <v>44058.136050955407</v>
      </c>
      <c r="I59" s="124">
        <v>2273545.48</v>
      </c>
      <c r="J59" s="124">
        <v>4643581.88</v>
      </c>
      <c r="K59" s="124">
        <f>I59+J59</f>
        <v>6917127.3599999994</v>
      </c>
      <c r="L59" s="125">
        <v>157</v>
      </c>
      <c r="M59" s="126">
        <f>H59/C59*100</f>
        <v>51.820448074846027</v>
      </c>
    </row>
    <row r="60" spans="1:13" ht="216.75" customHeight="1">
      <c r="A60" s="78">
        <v>2</v>
      </c>
      <c r="B60" s="127" t="s">
        <v>58</v>
      </c>
      <c r="C60" s="123">
        <f>F60/G60</f>
        <v>1721.3836477987422</v>
      </c>
      <c r="D60" s="124">
        <v>273700</v>
      </c>
      <c r="E60" s="124"/>
      <c r="F60" s="124">
        <f>D60</f>
        <v>273700</v>
      </c>
      <c r="G60" s="125">
        <f>G59</f>
        <v>159</v>
      </c>
      <c r="H60" s="124">
        <f>K60/L60</f>
        <v>1204.5247133757962</v>
      </c>
      <c r="I60" s="124">
        <v>189110.38</v>
      </c>
      <c r="J60" s="124"/>
      <c r="K60" s="124">
        <f>I60</f>
        <v>189110.38</v>
      </c>
      <c r="L60" s="125">
        <v>157</v>
      </c>
      <c r="M60" s="126">
        <f>H60/C60*100</f>
        <v>69.974216085769669</v>
      </c>
    </row>
    <row r="62" spans="1:13">
      <c r="A62" s="51" t="s">
        <v>66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3"/>
    </row>
    <row r="63" spans="1:13">
      <c r="A63" s="54" t="s">
        <v>50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</row>
    <row r="64" spans="1:13" ht="199.5" customHeight="1">
      <c r="A64" s="55" t="s">
        <v>5</v>
      </c>
      <c r="B64" s="56" t="s">
        <v>6</v>
      </c>
      <c r="C64" s="56" t="s">
        <v>23</v>
      </c>
      <c r="D64" s="56" t="s">
        <v>51</v>
      </c>
      <c r="E64" s="56" t="s">
        <v>52</v>
      </c>
      <c r="F64" s="56" t="s">
        <v>53</v>
      </c>
      <c r="G64" s="56" t="s">
        <v>8</v>
      </c>
      <c r="H64" s="56" t="s">
        <v>24</v>
      </c>
      <c r="I64" s="56" t="s">
        <v>25</v>
      </c>
      <c r="J64" s="56" t="s">
        <v>26</v>
      </c>
      <c r="K64" s="56" t="s">
        <v>27</v>
      </c>
      <c r="L64" s="56" t="s">
        <v>9</v>
      </c>
      <c r="M64" s="56" t="s">
        <v>10</v>
      </c>
    </row>
    <row r="65" spans="1:13">
      <c r="A65" s="57">
        <v>1</v>
      </c>
      <c r="B65" s="57">
        <v>2</v>
      </c>
      <c r="C65" s="57">
        <v>3</v>
      </c>
      <c r="D65" s="57" t="s">
        <v>28</v>
      </c>
      <c r="E65" s="57" t="s">
        <v>29</v>
      </c>
      <c r="F65" s="57" t="s">
        <v>30</v>
      </c>
      <c r="G65" s="57" t="s">
        <v>31</v>
      </c>
      <c r="H65" s="57">
        <v>4</v>
      </c>
      <c r="I65" s="57" t="s">
        <v>32</v>
      </c>
      <c r="J65" s="57" t="s">
        <v>33</v>
      </c>
      <c r="K65" s="57" t="s">
        <v>34</v>
      </c>
      <c r="L65" s="57" t="s">
        <v>35</v>
      </c>
      <c r="M65" s="57" t="s">
        <v>36</v>
      </c>
    </row>
    <row r="66" spans="1:13" ht="150" customHeight="1">
      <c r="A66" s="58">
        <v>1</v>
      </c>
      <c r="B66" s="17" t="s">
        <v>56</v>
      </c>
      <c r="C66" s="118">
        <f>F66/G66</f>
        <v>74781.203007518794</v>
      </c>
      <c r="D66" s="119">
        <v>3165300</v>
      </c>
      <c r="E66" s="119">
        <v>6780600</v>
      </c>
      <c r="F66" s="119">
        <f>D66+E66</f>
        <v>9945900</v>
      </c>
      <c r="G66" s="19">
        <v>133</v>
      </c>
      <c r="H66" s="119">
        <f>K66/L66</f>
        <v>38312.351068702294</v>
      </c>
      <c r="I66" s="119">
        <v>1645727.99</v>
      </c>
      <c r="J66" s="119">
        <v>3373190</v>
      </c>
      <c r="K66" s="119">
        <f>I66+J66</f>
        <v>5018917.99</v>
      </c>
      <c r="L66" s="19">
        <v>131</v>
      </c>
      <c r="M66" s="120">
        <f>H66/C66*100</f>
        <v>51.232595261740066</v>
      </c>
    </row>
    <row r="67" spans="1:13" ht="216.75" customHeight="1">
      <c r="A67" s="58">
        <v>2</v>
      </c>
      <c r="B67" s="18" t="s">
        <v>58</v>
      </c>
      <c r="C67" s="118">
        <f>F67/G67</f>
        <v>2455.6390977443607</v>
      </c>
      <c r="D67" s="119">
        <v>326600</v>
      </c>
      <c r="E67" s="119"/>
      <c r="F67" s="119">
        <f>D67</f>
        <v>326600</v>
      </c>
      <c r="G67" s="19">
        <f>G66</f>
        <v>133</v>
      </c>
      <c r="H67" s="119">
        <f>K67/L67</f>
        <v>371.13206106870228</v>
      </c>
      <c r="I67" s="119">
        <v>48618.3</v>
      </c>
      <c r="J67" s="119"/>
      <c r="K67" s="119">
        <f>I67</f>
        <v>48618.3</v>
      </c>
      <c r="L67" s="19">
        <v>131</v>
      </c>
      <c r="M67" s="120">
        <f>H67/C67*100</f>
        <v>15.113461151909801</v>
      </c>
    </row>
    <row r="69" spans="1:13">
      <c r="A69" s="51" t="s">
        <v>124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3"/>
    </row>
    <row r="70" spans="1:13">
      <c r="A70" s="54" t="s">
        <v>50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</row>
    <row r="71" spans="1:13" ht="199.5" customHeight="1">
      <c r="A71" s="55" t="s">
        <v>5</v>
      </c>
      <c r="B71" s="56" t="s">
        <v>6</v>
      </c>
      <c r="C71" s="56" t="s">
        <v>23</v>
      </c>
      <c r="D71" s="56" t="s">
        <v>51</v>
      </c>
      <c r="E71" s="56" t="s">
        <v>52</v>
      </c>
      <c r="F71" s="56" t="s">
        <v>53</v>
      </c>
      <c r="G71" s="56" t="s">
        <v>8</v>
      </c>
      <c r="H71" s="56" t="s">
        <v>24</v>
      </c>
      <c r="I71" s="56" t="s">
        <v>25</v>
      </c>
      <c r="J71" s="56" t="s">
        <v>26</v>
      </c>
      <c r="K71" s="56" t="s">
        <v>27</v>
      </c>
      <c r="L71" s="56" t="s">
        <v>9</v>
      </c>
      <c r="M71" s="56" t="s">
        <v>10</v>
      </c>
    </row>
    <row r="72" spans="1:13">
      <c r="A72" s="57">
        <v>1</v>
      </c>
      <c r="B72" s="57">
        <v>2</v>
      </c>
      <c r="C72" s="57">
        <v>3</v>
      </c>
      <c r="D72" s="57" t="s">
        <v>28</v>
      </c>
      <c r="E72" s="57" t="s">
        <v>29</v>
      </c>
      <c r="F72" s="57" t="s">
        <v>30</v>
      </c>
      <c r="G72" s="57" t="s">
        <v>31</v>
      </c>
      <c r="H72" s="57">
        <v>4</v>
      </c>
      <c r="I72" s="57" t="s">
        <v>32</v>
      </c>
      <c r="J72" s="57" t="s">
        <v>33</v>
      </c>
      <c r="K72" s="57" t="s">
        <v>34</v>
      </c>
      <c r="L72" s="57" t="s">
        <v>35</v>
      </c>
      <c r="M72" s="57" t="s">
        <v>36</v>
      </c>
    </row>
    <row r="73" spans="1:13" ht="141" customHeight="1">
      <c r="A73" s="58">
        <v>1</v>
      </c>
      <c r="B73" s="17" t="s">
        <v>56</v>
      </c>
      <c r="C73" s="118">
        <f>F73/G73</f>
        <v>82480.627596153849</v>
      </c>
      <c r="D73" s="119">
        <v>6306870.54</v>
      </c>
      <c r="E73" s="119">
        <v>10849100</v>
      </c>
      <c r="F73" s="119">
        <f>D73+E73</f>
        <v>17155970.539999999</v>
      </c>
      <c r="G73" s="19">
        <v>208</v>
      </c>
      <c r="H73" s="119">
        <f>K73/L73</f>
        <v>37907.344644808742</v>
      </c>
      <c r="I73" s="119">
        <v>2932044.07</v>
      </c>
      <c r="J73" s="119">
        <v>4005000</v>
      </c>
      <c r="K73" s="119">
        <f>I73+J73</f>
        <v>6937044.0700000003</v>
      </c>
      <c r="L73" s="19">
        <v>183</v>
      </c>
      <c r="M73" s="120">
        <f>H73/C73*100</f>
        <v>45.959088515199895</v>
      </c>
    </row>
    <row r="74" spans="1:13" ht="216.75" customHeight="1">
      <c r="A74" s="58">
        <v>2</v>
      </c>
      <c r="B74" s="18" t="s">
        <v>58</v>
      </c>
      <c r="C74" s="118">
        <f>F74/G74</f>
        <v>2086.6800961538461</v>
      </c>
      <c r="D74" s="119">
        <v>434029.46</v>
      </c>
      <c r="E74" s="119"/>
      <c r="F74" s="119">
        <f>D74</f>
        <v>434029.46</v>
      </c>
      <c r="G74" s="19">
        <f>G73</f>
        <v>208</v>
      </c>
      <c r="H74" s="119">
        <f>K74/L74</f>
        <v>766.48087431693989</v>
      </c>
      <c r="I74" s="119">
        <v>140266</v>
      </c>
      <c r="J74" s="119"/>
      <c r="K74" s="119">
        <f>I74</f>
        <v>140266</v>
      </c>
      <c r="L74" s="19">
        <v>183</v>
      </c>
      <c r="M74" s="120">
        <f>H74/C74*100</f>
        <v>36.732073868424393</v>
      </c>
    </row>
    <row r="76" spans="1:13">
      <c r="A76" s="51" t="s">
        <v>126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3"/>
    </row>
    <row r="77" spans="1:13">
      <c r="A77" s="54" t="s">
        <v>50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</row>
    <row r="78" spans="1:13" ht="199.5" customHeight="1">
      <c r="A78" s="55" t="s">
        <v>5</v>
      </c>
      <c r="B78" s="56" t="s">
        <v>6</v>
      </c>
      <c r="C78" s="56" t="s">
        <v>23</v>
      </c>
      <c r="D78" s="56" t="s">
        <v>51</v>
      </c>
      <c r="E78" s="56" t="s">
        <v>52</v>
      </c>
      <c r="F78" s="56" t="s">
        <v>53</v>
      </c>
      <c r="G78" s="56" t="s">
        <v>8</v>
      </c>
      <c r="H78" s="56" t="s">
        <v>24</v>
      </c>
      <c r="I78" s="56" t="s">
        <v>25</v>
      </c>
      <c r="J78" s="56" t="s">
        <v>26</v>
      </c>
      <c r="K78" s="56" t="s">
        <v>27</v>
      </c>
      <c r="L78" s="56" t="s">
        <v>9</v>
      </c>
      <c r="M78" s="56" t="s">
        <v>10</v>
      </c>
    </row>
    <row r="79" spans="1:13">
      <c r="A79" s="57">
        <v>1</v>
      </c>
      <c r="B79" s="57">
        <v>2</v>
      </c>
      <c r="C79" s="57">
        <v>3</v>
      </c>
      <c r="D79" s="57" t="s">
        <v>28</v>
      </c>
      <c r="E79" s="57" t="s">
        <v>29</v>
      </c>
      <c r="F79" s="57" t="s">
        <v>30</v>
      </c>
      <c r="G79" s="57" t="s">
        <v>31</v>
      </c>
      <c r="H79" s="57">
        <v>4</v>
      </c>
      <c r="I79" s="57" t="s">
        <v>32</v>
      </c>
      <c r="J79" s="57" t="s">
        <v>33</v>
      </c>
      <c r="K79" s="57" t="s">
        <v>34</v>
      </c>
      <c r="L79" s="57" t="s">
        <v>35</v>
      </c>
      <c r="M79" s="57" t="s">
        <v>36</v>
      </c>
    </row>
    <row r="80" spans="1:13" ht="141" customHeight="1">
      <c r="A80" s="58">
        <v>1</v>
      </c>
      <c r="B80" s="17" t="s">
        <v>56</v>
      </c>
      <c r="C80" s="118">
        <f>F80/G80</f>
        <v>94231.477873015872</v>
      </c>
      <c r="D80" s="119">
        <v>10233915.529999999</v>
      </c>
      <c r="E80" s="119">
        <v>19449000</v>
      </c>
      <c r="F80" s="119">
        <f>D80+E80</f>
        <v>29682915.530000001</v>
      </c>
      <c r="G80" s="19">
        <v>315</v>
      </c>
      <c r="H80" s="119">
        <f>K80/L80</f>
        <v>47370.088202614381</v>
      </c>
      <c r="I80" s="119">
        <v>5788596.9900000002</v>
      </c>
      <c r="J80" s="119">
        <v>8706650</v>
      </c>
      <c r="K80" s="119">
        <f>I80+J80</f>
        <v>14495246.99</v>
      </c>
      <c r="L80" s="19">
        <v>306</v>
      </c>
      <c r="M80" s="120">
        <f>H80/C80*100</f>
        <v>50.269919640281138</v>
      </c>
    </row>
    <row r="81" spans="1:13" ht="216.75" customHeight="1">
      <c r="A81" s="58">
        <v>2</v>
      </c>
      <c r="B81" s="18" t="s">
        <v>58</v>
      </c>
      <c r="C81" s="118">
        <f>F81/G81</f>
        <v>985.664984126984</v>
      </c>
      <c r="D81" s="119">
        <v>310484.46999999997</v>
      </c>
      <c r="E81" s="119"/>
      <c r="F81" s="119">
        <f>D81</f>
        <v>310484.46999999997</v>
      </c>
      <c r="G81" s="19">
        <f>G80</f>
        <v>315</v>
      </c>
      <c r="H81" s="119">
        <f>K81/L81</f>
        <v>630.54084967320262</v>
      </c>
      <c r="I81" s="119">
        <v>192945.5</v>
      </c>
      <c r="J81" s="20"/>
      <c r="K81" s="119">
        <f>I81</f>
        <v>192945.5</v>
      </c>
      <c r="L81" s="19">
        <v>306</v>
      </c>
      <c r="M81" s="120">
        <f>H81/C81*100</f>
        <v>63.971111871411424</v>
      </c>
    </row>
    <row r="83" spans="1:13">
      <c r="A83" s="51" t="s">
        <v>127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3"/>
    </row>
    <row r="84" spans="1:13">
      <c r="A84" s="54" t="s">
        <v>50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</row>
    <row r="85" spans="1:13" ht="199.5" customHeight="1">
      <c r="A85" s="55" t="s">
        <v>5</v>
      </c>
      <c r="B85" s="56" t="s">
        <v>6</v>
      </c>
      <c r="C85" s="56" t="s">
        <v>23</v>
      </c>
      <c r="D85" s="56" t="s">
        <v>51</v>
      </c>
      <c r="E85" s="56" t="s">
        <v>52</v>
      </c>
      <c r="F85" s="56" t="s">
        <v>53</v>
      </c>
      <c r="G85" s="56" t="s">
        <v>8</v>
      </c>
      <c r="H85" s="56" t="s">
        <v>24</v>
      </c>
      <c r="I85" s="56" t="s">
        <v>25</v>
      </c>
      <c r="J85" s="56" t="s">
        <v>26</v>
      </c>
      <c r="K85" s="56" t="s">
        <v>27</v>
      </c>
      <c r="L85" s="56" t="s">
        <v>9</v>
      </c>
      <c r="M85" s="56" t="s">
        <v>10</v>
      </c>
    </row>
    <row r="86" spans="1:13">
      <c r="A86" s="57">
        <v>1</v>
      </c>
      <c r="B86" s="57">
        <v>2</v>
      </c>
      <c r="C86" s="57">
        <v>3</v>
      </c>
      <c r="D86" s="57" t="s">
        <v>28</v>
      </c>
      <c r="E86" s="57" t="s">
        <v>29</v>
      </c>
      <c r="F86" s="57" t="s">
        <v>30</v>
      </c>
      <c r="G86" s="57" t="s">
        <v>31</v>
      </c>
      <c r="H86" s="57">
        <v>4</v>
      </c>
      <c r="I86" s="57" t="s">
        <v>32</v>
      </c>
      <c r="J86" s="57" t="s">
        <v>33</v>
      </c>
      <c r="K86" s="57" t="s">
        <v>34</v>
      </c>
      <c r="L86" s="57" t="s">
        <v>35</v>
      </c>
      <c r="M86" s="57" t="s">
        <v>36</v>
      </c>
    </row>
    <row r="87" spans="1:13" ht="157.5" customHeight="1">
      <c r="A87" s="58">
        <v>1</v>
      </c>
      <c r="B87" s="17" t="s">
        <v>56</v>
      </c>
      <c r="C87" s="118">
        <f>F87/G87</f>
        <v>75401.169590643272</v>
      </c>
      <c r="D87" s="119">
        <f>4395400-237800</f>
        <v>4157600</v>
      </c>
      <c r="E87" s="119">
        <v>8736000</v>
      </c>
      <c r="F87" s="119">
        <f>D87+E87</f>
        <v>12893600</v>
      </c>
      <c r="G87" s="19">
        <v>171</v>
      </c>
      <c r="H87" s="119">
        <f>K87/L87</f>
        <v>38214.763974358975</v>
      </c>
      <c r="I87" s="119">
        <f>2391760.08-224940.42</f>
        <v>2166819.66</v>
      </c>
      <c r="J87" s="119">
        <v>3794683.52</v>
      </c>
      <c r="K87" s="119">
        <f>I87+J87</f>
        <v>5961503.1799999997</v>
      </c>
      <c r="L87" s="19">
        <v>156</v>
      </c>
      <c r="M87" s="120">
        <f>H87/C87*100</f>
        <v>50.681924672825161</v>
      </c>
    </row>
    <row r="88" spans="1:13" ht="216.75" customHeight="1">
      <c r="A88" s="58">
        <v>2</v>
      </c>
      <c r="B88" s="18" t="s">
        <v>58</v>
      </c>
      <c r="C88" s="118">
        <f>F88/G88</f>
        <v>1390.6432748538011</v>
      </c>
      <c r="D88" s="119">
        <v>237800</v>
      </c>
      <c r="E88" s="119"/>
      <c r="F88" s="119">
        <f>D88</f>
        <v>237800</v>
      </c>
      <c r="G88" s="19">
        <f>G87</f>
        <v>171</v>
      </c>
      <c r="H88" s="119">
        <f>K88/L88</f>
        <v>1441.9257692307692</v>
      </c>
      <c r="I88" s="119">
        <v>224940.42</v>
      </c>
      <c r="J88" s="119"/>
      <c r="K88" s="119">
        <f>I88</f>
        <v>224940.42</v>
      </c>
      <c r="L88" s="19">
        <v>156</v>
      </c>
      <c r="M88" s="120">
        <f>H88/C88*100</f>
        <v>103.68768147117811</v>
      </c>
    </row>
    <row r="90" spans="1:13">
      <c r="A90" s="79" t="s">
        <v>128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</row>
    <row r="91" spans="1:13">
      <c r="A91" s="79" t="s">
        <v>50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</row>
    <row r="92" spans="1:13" ht="219.75" customHeight="1">
      <c r="A92" s="80" t="s">
        <v>5</v>
      </c>
      <c r="B92" s="81" t="s">
        <v>6</v>
      </c>
      <c r="C92" s="81" t="s">
        <v>23</v>
      </c>
      <c r="D92" s="81" t="s">
        <v>120</v>
      </c>
      <c r="E92" s="81" t="s">
        <v>121</v>
      </c>
      <c r="F92" s="81" t="s">
        <v>53</v>
      </c>
      <c r="G92" s="81" t="s">
        <v>8</v>
      </c>
      <c r="H92" s="81" t="s">
        <v>24</v>
      </c>
      <c r="I92" s="81" t="s">
        <v>122</v>
      </c>
      <c r="J92" s="81" t="s">
        <v>123</v>
      </c>
      <c r="K92" s="81" t="s">
        <v>27</v>
      </c>
      <c r="L92" s="81" t="s">
        <v>9</v>
      </c>
      <c r="M92" s="81" t="s">
        <v>10</v>
      </c>
    </row>
    <row r="93" spans="1:13">
      <c r="A93" s="82">
        <v>1</v>
      </c>
      <c r="B93" s="82">
        <v>2</v>
      </c>
      <c r="C93" s="82">
        <v>3</v>
      </c>
      <c r="D93" s="82" t="s">
        <v>28</v>
      </c>
      <c r="E93" s="82" t="s">
        <v>29</v>
      </c>
      <c r="F93" s="82" t="s">
        <v>30</v>
      </c>
      <c r="G93" s="82" t="s">
        <v>31</v>
      </c>
      <c r="H93" s="82">
        <v>4</v>
      </c>
      <c r="I93" s="82" t="s">
        <v>32</v>
      </c>
      <c r="J93" s="82" t="s">
        <v>33</v>
      </c>
      <c r="K93" s="82" t="s">
        <v>34</v>
      </c>
      <c r="L93" s="82" t="s">
        <v>35</v>
      </c>
      <c r="M93" s="82" t="s">
        <v>36</v>
      </c>
    </row>
    <row r="94" spans="1:13" ht="141" customHeight="1">
      <c r="A94" s="90">
        <v>1</v>
      </c>
      <c r="B94" s="128" t="s">
        <v>56</v>
      </c>
      <c r="C94" s="129">
        <f>F94/G94</f>
        <v>189602.03200000001</v>
      </c>
      <c r="D94" s="130">
        <v>3022901.6</v>
      </c>
      <c r="E94" s="130">
        <v>6457200</v>
      </c>
      <c r="F94" s="130">
        <f>D94+E94</f>
        <v>9480101.5999999996</v>
      </c>
      <c r="G94" s="131">
        <v>50</v>
      </c>
      <c r="H94" s="130">
        <f>K94/L94</f>
        <v>97589.313599999994</v>
      </c>
      <c r="I94" s="130">
        <v>1434665.68</v>
      </c>
      <c r="J94" s="130">
        <v>3444800</v>
      </c>
      <c r="K94" s="130">
        <f>I94+J94</f>
        <v>4879465.68</v>
      </c>
      <c r="L94" s="131">
        <v>50</v>
      </c>
      <c r="M94" s="132">
        <f>H94/C94*100</f>
        <v>51.470605336128457</v>
      </c>
    </row>
    <row r="95" spans="1:13" ht="216.75" customHeight="1">
      <c r="A95" s="90">
        <v>2</v>
      </c>
      <c r="B95" s="133" t="s">
        <v>58</v>
      </c>
      <c r="C95" s="129">
        <f>F95/G95</f>
        <v>5705.9680000000008</v>
      </c>
      <c r="D95" s="130">
        <v>285298.40000000002</v>
      </c>
      <c r="E95" s="130"/>
      <c r="F95" s="130">
        <f>D95</f>
        <v>285298.40000000002</v>
      </c>
      <c r="G95" s="131">
        <f>G94</f>
        <v>50</v>
      </c>
      <c r="H95" s="130">
        <f>K95/L95</f>
        <v>2207.9528</v>
      </c>
      <c r="I95" s="130">
        <v>110397.64</v>
      </c>
      <c r="J95" s="130"/>
      <c r="K95" s="130">
        <f>I95</f>
        <v>110397.64</v>
      </c>
      <c r="L95" s="131">
        <v>50</v>
      </c>
      <c r="M95" s="132">
        <f>H95/C95*100</f>
        <v>38.695499168589791</v>
      </c>
    </row>
    <row r="97" spans="1:13">
      <c r="A97" s="91" t="s">
        <v>70</v>
      </c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3"/>
    </row>
    <row r="98" spans="1:13">
      <c r="A98" s="94" t="s">
        <v>50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</row>
    <row r="99" spans="1:13" ht="199.5" customHeight="1">
      <c r="A99" s="95" t="s">
        <v>5</v>
      </c>
      <c r="B99" s="96" t="s">
        <v>6</v>
      </c>
      <c r="C99" s="96" t="s">
        <v>23</v>
      </c>
      <c r="D99" s="96" t="s">
        <v>51</v>
      </c>
      <c r="E99" s="96" t="s">
        <v>52</v>
      </c>
      <c r="F99" s="96" t="s">
        <v>53</v>
      </c>
      <c r="G99" s="96" t="s">
        <v>8</v>
      </c>
      <c r="H99" s="96" t="s">
        <v>24</v>
      </c>
      <c r="I99" s="96" t="s">
        <v>25</v>
      </c>
      <c r="J99" s="96" t="s">
        <v>26</v>
      </c>
      <c r="K99" s="96" t="s">
        <v>27</v>
      </c>
      <c r="L99" s="96" t="s">
        <v>9</v>
      </c>
      <c r="M99" s="96" t="s">
        <v>10</v>
      </c>
    </row>
    <row r="100" spans="1:13">
      <c r="A100" s="97">
        <v>1</v>
      </c>
      <c r="B100" s="97">
        <v>2</v>
      </c>
      <c r="C100" s="97">
        <v>3</v>
      </c>
      <c r="D100" s="97" t="s">
        <v>28</v>
      </c>
      <c r="E100" s="97" t="s">
        <v>29</v>
      </c>
      <c r="F100" s="97" t="s">
        <v>30</v>
      </c>
      <c r="G100" s="97" t="s">
        <v>31</v>
      </c>
      <c r="H100" s="97">
        <v>4</v>
      </c>
      <c r="I100" s="97" t="s">
        <v>32</v>
      </c>
      <c r="J100" s="97" t="s">
        <v>33</v>
      </c>
      <c r="K100" s="97" t="s">
        <v>34</v>
      </c>
      <c r="L100" s="97" t="s">
        <v>35</v>
      </c>
      <c r="M100" s="97" t="s">
        <v>36</v>
      </c>
    </row>
    <row r="101" spans="1:13" ht="141" customHeight="1">
      <c r="A101" s="35">
        <v>1</v>
      </c>
      <c r="B101" s="22" t="s">
        <v>56</v>
      </c>
      <c r="C101" s="134">
        <f>F101/G101</f>
        <v>78062.185022026431</v>
      </c>
      <c r="D101" s="135">
        <v>5891116</v>
      </c>
      <c r="E101" s="135">
        <v>11829000</v>
      </c>
      <c r="F101" s="135">
        <f>D101+E101</f>
        <v>17720116</v>
      </c>
      <c r="G101" s="23">
        <v>227</v>
      </c>
      <c r="H101" s="135">
        <f>K101/L101</f>
        <v>42265.561128205125</v>
      </c>
      <c r="I101" s="135">
        <v>2896618.42</v>
      </c>
      <c r="J101" s="135">
        <v>5345166</v>
      </c>
      <c r="K101" s="135">
        <f>I101+J101</f>
        <v>8241784.4199999999</v>
      </c>
      <c r="L101" s="23">
        <v>195</v>
      </c>
      <c r="M101" s="136">
        <f>H101/C101*100</f>
        <v>54.143451296270086</v>
      </c>
    </row>
    <row r="102" spans="1:13" ht="216.75" customHeight="1">
      <c r="A102" s="35">
        <v>2</v>
      </c>
      <c r="B102" s="24" t="s">
        <v>58</v>
      </c>
      <c r="C102" s="134">
        <f>F102/G102</f>
        <v>1821.0748898678414</v>
      </c>
      <c r="D102" s="135">
        <v>413384</v>
      </c>
      <c r="E102" s="135"/>
      <c r="F102" s="135">
        <f>D102</f>
        <v>413384</v>
      </c>
      <c r="G102" s="23">
        <f>G101</f>
        <v>227</v>
      </c>
      <c r="H102" s="135">
        <f>K102/L102</f>
        <v>778.75625641025647</v>
      </c>
      <c r="I102" s="135">
        <v>151857.47</v>
      </c>
      <c r="J102" s="135"/>
      <c r="K102" s="135">
        <f>I102</f>
        <v>151857.47</v>
      </c>
      <c r="L102" s="23">
        <v>195</v>
      </c>
      <c r="M102" s="136">
        <f>H102/C102*100</f>
        <v>42.763549195210317</v>
      </c>
    </row>
    <row r="104" spans="1:13">
      <c r="A104" s="91" t="s">
        <v>129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3"/>
    </row>
    <row r="105" spans="1:13">
      <c r="A105" s="94" t="s">
        <v>50</v>
      </c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</row>
    <row r="106" spans="1:13" ht="199.5" customHeight="1">
      <c r="A106" s="95" t="s">
        <v>5</v>
      </c>
      <c r="B106" s="96" t="s">
        <v>6</v>
      </c>
      <c r="C106" s="96" t="s">
        <v>23</v>
      </c>
      <c r="D106" s="96" t="s">
        <v>51</v>
      </c>
      <c r="E106" s="96" t="s">
        <v>52</v>
      </c>
      <c r="F106" s="96" t="s">
        <v>53</v>
      </c>
      <c r="G106" s="96" t="s">
        <v>8</v>
      </c>
      <c r="H106" s="96" t="s">
        <v>24</v>
      </c>
      <c r="I106" s="96" t="s">
        <v>25</v>
      </c>
      <c r="J106" s="96" t="s">
        <v>26</v>
      </c>
      <c r="K106" s="96" t="s">
        <v>27</v>
      </c>
      <c r="L106" s="96" t="s">
        <v>9</v>
      </c>
      <c r="M106" s="96" t="s">
        <v>10</v>
      </c>
    </row>
    <row r="107" spans="1:13">
      <c r="A107" s="97">
        <v>1</v>
      </c>
      <c r="B107" s="97">
        <v>2</v>
      </c>
      <c r="C107" s="97">
        <v>3</v>
      </c>
      <c r="D107" s="97" t="s">
        <v>28</v>
      </c>
      <c r="E107" s="97" t="s">
        <v>29</v>
      </c>
      <c r="F107" s="97" t="s">
        <v>30</v>
      </c>
      <c r="G107" s="97" t="s">
        <v>31</v>
      </c>
      <c r="H107" s="97">
        <v>4</v>
      </c>
      <c r="I107" s="97" t="s">
        <v>32</v>
      </c>
      <c r="J107" s="97" t="s">
        <v>33</v>
      </c>
      <c r="K107" s="97" t="s">
        <v>34</v>
      </c>
      <c r="L107" s="97" t="s">
        <v>35</v>
      </c>
      <c r="M107" s="97" t="s">
        <v>36</v>
      </c>
    </row>
    <row r="108" spans="1:13" ht="157.5" customHeight="1">
      <c r="A108" s="35">
        <v>1</v>
      </c>
      <c r="B108" s="22" t="s">
        <v>56</v>
      </c>
      <c r="C108" s="134">
        <f>F108/G108</f>
        <v>74307.260726072607</v>
      </c>
      <c r="D108" s="135">
        <f>6918500-216300</f>
        <v>6702200</v>
      </c>
      <c r="E108" s="135">
        <v>15812900</v>
      </c>
      <c r="F108" s="135">
        <f>D108+E108</f>
        <v>22515100</v>
      </c>
      <c r="G108" s="23">
        <v>303</v>
      </c>
      <c r="H108" s="135">
        <f>K108/L108</f>
        <v>46186.297276995305</v>
      </c>
      <c r="I108" s="135">
        <f>3470100.44-140019.12</f>
        <v>3330081.32</v>
      </c>
      <c r="J108" s="135">
        <v>6507600</v>
      </c>
      <c r="K108" s="135">
        <f>I108+J108</f>
        <v>9837681.3200000003</v>
      </c>
      <c r="L108" s="23">
        <v>213</v>
      </c>
      <c r="M108" s="136">
        <f>H108/C108*100</f>
        <v>62.155833529185202</v>
      </c>
    </row>
    <row r="109" spans="1:13" ht="216.75" customHeight="1">
      <c r="A109" s="35">
        <v>2</v>
      </c>
      <c r="B109" s="24" t="s">
        <v>58</v>
      </c>
      <c r="C109" s="134">
        <f>F109/G109</f>
        <v>713.86138613861385</v>
      </c>
      <c r="D109" s="135">
        <v>216300</v>
      </c>
      <c r="E109" s="135"/>
      <c r="F109" s="135">
        <f>D109</f>
        <v>216300</v>
      </c>
      <c r="G109" s="23">
        <f>G108</f>
        <v>303</v>
      </c>
      <c r="H109" s="135">
        <f>K109/L109</f>
        <v>657.36676056338024</v>
      </c>
      <c r="I109" s="135">
        <v>140019.12</v>
      </c>
      <c r="J109" s="135"/>
      <c r="K109" s="135">
        <f>I109</f>
        <v>140019.12</v>
      </c>
      <c r="L109" s="23">
        <v>213</v>
      </c>
      <c r="M109" s="136">
        <f>H109/C109*100</f>
        <v>92.086051063663533</v>
      </c>
    </row>
    <row r="111" spans="1:13" ht="35.25" customHeight="1">
      <c r="A111" s="91" t="s">
        <v>130</v>
      </c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3"/>
    </row>
    <row r="112" spans="1:13" ht="36.75" customHeight="1">
      <c r="A112" s="94" t="s">
        <v>50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</row>
    <row r="113" spans="1:13" ht="199.5" customHeight="1">
      <c r="A113" s="95" t="s">
        <v>5</v>
      </c>
      <c r="B113" s="96" t="s">
        <v>6</v>
      </c>
      <c r="C113" s="96" t="s">
        <v>23</v>
      </c>
      <c r="D113" s="96" t="s">
        <v>51</v>
      </c>
      <c r="E113" s="96" t="s">
        <v>52</v>
      </c>
      <c r="F113" s="96" t="s">
        <v>53</v>
      </c>
      <c r="G113" s="96" t="s">
        <v>8</v>
      </c>
      <c r="H113" s="96" t="s">
        <v>24</v>
      </c>
      <c r="I113" s="96" t="s">
        <v>25</v>
      </c>
      <c r="J113" s="96" t="s">
        <v>26</v>
      </c>
      <c r="K113" s="96" t="s">
        <v>27</v>
      </c>
      <c r="L113" s="96" t="s">
        <v>9</v>
      </c>
      <c r="M113" s="96" t="s">
        <v>10</v>
      </c>
    </row>
    <row r="114" spans="1:13">
      <c r="A114" s="97">
        <v>1</v>
      </c>
      <c r="B114" s="97">
        <v>2</v>
      </c>
      <c r="C114" s="97">
        <v>3</v>
      </c>
      <c r="D114" s="97" t="s">
        <v>28</v>
      </c>
      <c r="E114" s="97" t="s">
        <v>29</v>
      </c>
      <c r="F114" s="97" t="s">
        <v>30</v>
      </c>
      <c r="G114" s="97" t="s">
        <v>31</v>
      </c>
      <c r="H114" s="97">
        <v>4</v>
      </c>
      <c r="I114" s="97" t="s">
        <v>32</v>
      </c>
      <c r="J114" s="97" t="s">
        <v>33</v>
      </c>
      <c r="K114" s="97" t="s">
        <v>34</v>
      </c>
      <c r="L114" s="97" t="s">
        <v>35</v>
      </c>
      <c r="M114" s="97" t="s">
        <v>36</v>
      </c>
    </row>
    <row r="115" spans="1:13" ht="141" customHeight="1">
      <c r="A115" s="35">
        <v>1</v>
      </c>
      <c r="B115" s="22" t="s">
        <v>56</v>
      </c>
      <c r="C115" s="134">
        <f>F115/G115</f>
        <v>83162.504672897194</v>
      </c>
      <c r="D115" s="135">
        <v>3254188</v>
      </c>
      <c r="E115" s="135">
        <v>5644200</v>
      </c>
      <c r="F115" s="135">
        <f>D115+E115</f>
        <v>8898388</v>
      </c>
      <c r="G115" s="23">
        <v>107</v>
      </c>
      <c r="H115" s="135">
        <f>K115/L115</f>
        <v>40060.896923076929</v>
      </c>
      <c r="I115" s="135">
        <v>1595383.28</v>
      </c>
      <c r="J115" s="135">
        <v>2570950</v>
      </c>
      <c r="K115" s="135">
        <f>I115+J115</f>
        <v>4166333.2800000003</v>
      </c>
      <c r="L115" s="23">
        <v>104</v>
      </c>
      <c r="M115" s="136">
        <f>H115/C115*100</f>
        <v>48.171825849459829</v>
      </c>
    </row>
    <row r="116" spans="1:13" ht="216.75" customHeight="1">
      <c r="A116" s="35">
        <v>2</v>
      </c>
      <c r="B116" s="24" t="s">
        <v>58</v>
      </c>
      <c r="C116" s="134">
        <f>F116/G116</f>
        <v>2303.8504672897197</v>
      </c>
      <c r="D116" s="135">
        <v>246512</v>
      </c>
      <c r="E116" s="135"/>
      <c r="F116" s="135">
        <f>D116</f>
        <v>246512</v>
      </c>
      <c r="G116" s="23">
        <f>G115</f>
        <v>107</v>
      </c>
      <c r="H116" s="135">
        <f>K116/L116</f>
        <v>1588.7926923076923</v>
      </c>
      <c r="I116" s="135">
        <v>165234.44</v>
      </c>
      <c r="J116" s="135"/>
      <c r="K116" s="135">
        <f>I116</f>
        <v>165234.44</v>
      </c>
      <c r="L116" s="23">
        <v>104</v>
      </c>
      <c r="M116" s="136">
        <f>H116/C116*100</f>
        <v>68.962491918009292</v>
      </c>
    </row>
    <row r="118" spans="1:13">
      <c r="A118" s="91" t="s">
        <v>73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3"/>
    </row>
    <row r="119" spans="1:13">
      <c r="A119" s="94" t="s">
        <v>50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</row>
    <row r="120" spans="1:13" ht="199.5" customHeight="1">
      <c r="A120" s="95" t="s">
        <v>5</v>
      </c>
      <c r="B120" s="96" t="s">
        <v>6</v>
      </c>
      <c r="C120" s="96" t="s">
        <v>23</v>
      </c>
      <c r="D120" s="96" t="s">
        <v>51</v>
      </c>
      <c r="E120" s="96" t="s">
        <v>52</v>
      </c>
      <c r="F120" s="96" t="s">
        <v>53</v>
      </c>
      <c r="G120" s="96" t="s">
        <v>8</v>
      </c>
      <c r="H120" s="96" t="s">
        <v>24</v>
      </c>
      <c r="I120" s="96" t="s">
        <v>25</v>
      </c>
      <c r="J120" s="96" t="s">
        <v>26</v>
      </c>
      <c r="K120" s="96" t="s">
        <v>27</v>
      </c>
      <c r="L120" s="96" t="s">
        <v>9</v>
      </c>
      <c r="M120" s="96" t="s">
        <v>10</v>
      </c>
    </row>
    <row r="121" spans="1:13">
      <c r="A121" s="97">
        <v>1</v>
      </c>
      <c r="B121" s="97">
        <v>2</v>
      </c>
      <c r="C121" s="97">
        <v>3</v>
      </c>
      <c r="D121" s="97" t="s">
        <v>28</v>
      </c>
      <c r="E121" s="97" t="s">
        <v>29</v>
      </c>
      <c r="F121" s="97" t="s">
        <v>30</v>
      </c>
      <c r="G121" s="97" t="s">
        <v>31</v>
      </c>
      <c r="H121" s="97">
        <v>4</v>
      </c>
      <c r="I121" s="97" t="s">
        <v>32</v>
      </c>
      <c r="J121" s="97" t="s">
        <v>33</v>
      </c>
      <c r="K121" s="97" t="s">
        <v>34</v>
      </c>
      <c r="L121" s="97" t="s">
        <v>35</v>
      </c>
      <c r="M121" s="97" t="s">
        <v>36</v>
      </c>
    </row>
    <row r="122" spans="1:13" ht="141" customHeight="1">
      <c r="A122" s="35">
        <v>1</v>
      </c>
      <c r="B122" s="22" t="s">
        <v>56</v>
      </c>
      <c r="C122" s="134">
        <f>F122/G122</f>
        <v>86319.979120879114</v>
      </c>
      <c r="D122" s="135">
        <v>6107136.2000000002</v>
      </c>
      <c r="E122" s="135">
        <v>9603100</v>
      </c>
      <c r="F122" s="135">
        <f>D122+E122</f>
        <v>15710236.199999999</v>
      </c>
      <c r="G122" s="23">
        <v>182</v>
      </c>
      <c r="H122" s="135">
        <f>K122/L122</f>
        <v>43862.985337078659</v>
      </c>
      <c r="I122" s="135">
        <f>3255776.39-I123</f>
        <v>3103602.95</v>
      </c>
      <c r="J122" s="135">
        <v>4704008.4400000004</v>
      </c>
      <c r="K122" s="135">
        <f>I122+J122</f>
        <v>7807611.3900000006</v>
      </c>
      <c r="L122" s="23">
        <v>178</v>
      </c>
      <c r="M122" s="136">
        <f>H122/C122*100</f>
        <v>50.814406796431975</v>
      </c>
    </row>
    <row r="123" spans="1:13" ht="216.75" customHeight="1">
      <c r="A123" s="35">
        <v>2</v>
      </c>
      <c r="B123" s="24" t="s">
        <v>58</v>
      </c>
      <c r="C123" s="134">
        <f>F123/G123</f>
        <v>1104.1967032967032</v>
      </c>
      <c r="D123" s="135">
        <v>200963.8</v>
      </c>
      <c r="E123" s="135"/>
      <c r="F123" s="135">
        <f>D123</f>
        <v>200963.8</v>
      </c>
      <c r="G123" s="23">
        <f>G122</f>
        <v>182</v>
      </c>
      <c r="H123" s="135">
        <f>K123/L123</f>
        <v>854.90696629213483</v>
      </c>
      <c r="I123" s="135">
        <v>152173.44</v>
      </c>
      <c r="J123" s="135"/>
      <c r="K123" s="135">
        <f>I123</f>
        <v>152173.44</v>
      </c>
      <c r="L123" s="23">
        <v>178</v>
      </c>
      <c r="M123" s="136">
        <f>H123/C123*100</f>
        <v>77.423430421383628</v>
      </c>
    </row>
    <row r="125" spans="1:13">
      <c r="A125" s="91" t="s">
        <v>74</v>
      </c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3"/>
    </row>
    <row r="126" spans="1:13">
      <c r="A126" s="94" t="s">
        <v>50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</row>
    <row r="127" spans="1:13" ht="199.5" customHeight="1">
      <c r="A127" s="95" t="s">
        <v>5</v>
      </c>
      <c r="B127" s="96" t="s">
        <v>6</v>
      </c>
      <c r="C127" s="96" t="s">
        <v>23</v>
      </c>
      <c r="D127" s="96" t="s">
        <v>51</v>
      </c>
      <c r="E127" s="96" t="s">
        <v>52</v>
      </c>
      <c r="F127" s="96" t="s">
        <v>53</v>
      </c>
      <c r="G127" s="96" t="s">
        <v>8</v>
      </c>
      <c r="H127" s="96" t="s">
        <v>24</v>
      </c>
      <c r="I127" s="96" t="s">
        <v>25</v>
      </c>
      <c r="J127" s="96" t="s">
        <v>26</v>
      </c>
      <c r="K127" s="96" t="s">
        <v>27</v>
      </c>
      <c r="L127" s="96" t="s">
        <v>9</v>
      </c>
      <c r="M127" s="96" t="s">
        <v>10</v>
      </c>
    </row>
    <row r="128" spans="1:13">
      <c r="A128" s="97">
        <v>1</v>
      </c>
      <c r="B128" s="97">
        <v>2</v>
      </c>
      <c r="C128" s="97">
        <v>3</v>
      </c>
      <c r="D128" s="97" t="s">
        <v>28</v>
      </c>
      <c r="E128" s="97" t="s">
        <v>29</v>
      </c>
      <c r="F128" s="97" t="s">
        <v>30</v>
      </c>
      <c r="G128" s="97" t="s">
        <v>31</v>
      </c>
      <c r="H128" s="97">
        <v>4</v>
      </c>
      <c r="I128" s="97" t="s">
        <v>32</v>
      </c>
      <c r="J128" s="97" t="s">
        <v>33</v>
      </c>
      <c r="K128" s="97" t="s">
        <v>34</v>
      </c>
      <c r="L128" s="97" t="s">
        <v>35</v>
      </c>
      <c r="M128" s="97" t="s">
        <v>36</v>
      </c>
    </row>
    <row r="129" spans="1:13" ht="141" customHeight="1">
      <c r="A129" s="35">
        <v>1</v>
      </c>
      <c r="B129" s="22" t="s">
        <v>56</v>
      </c>
      <c r="C129" s="134">
        <f>F129/G129</f>
        <v>74087.54966887417</v>
      </c>
      <c r="D129" s="135">
        <v>6714040</v>
      </c>
      <c r="E129" s="135">
        <v>15660400</v>
      </c>
      <c r="F129" s="135">
        <f>D129+E129</f>
        <v>22374440</v>
      </c>
      <c r="G129" s="23">
        <v>302</v>
      </c>
      <c r="H129" s="135">
        <f>K129/L129</f>
        <v>39431.163096774195</v>
      </c>
      <c r="I129" s="135">
        <v>3900581.44</v>
      </c>
      <c r="J129" s="135">
        <v>8323079.1200000001</v>
      </c>
      <c r="K129" s="135">
        <f>I129+J129</f>
        <v>12223660.560000001</v>
      </c>
      <c r="L129" s="23">
        <v>310</v>
      </c>
      <c r="M129" s="136">
        <f>H129/C129*100</f>
        <v>53.222387935634622</v>
      </c>
    </row>
    <row r="130" spans="1:13" ht="216.75" customHeight="1">
      <c r="A130" s="35">
        <v>2</v>
      </c>
      <c r="B130" s="24" t="s">
        <v>58</v>
      </c>
      <c r="C130" s="134">
        <f>F130/G130</f>
        <v>805.82781456953637</v>
      </c>
      <c r="D130" s="135">
        <v>243360</v>
      </c>
      <c r="E130" s="135"/>
      <c r="F130" s="135">
        <f>D130</f>
        <v>243360</v>
      </c>
      <c r="G130" s="23">
        <f>G129</f>
        <v>302</v>
      </c>
      <c r="H130" s="135">
        <f>K130/L130</f>
        <v>612.71803225806445</v>
      </c>
      <c r="I130" s="135">
        <v>189942.59</v>
      </c>
      <c r="J130" s="135"/>
      <c r="K130" s="135">
        <f>I130</f>
        <v>189942.59</v>
      </c>
      <c r="L130" s="23">
        <v>310</v>
      </c>
      <c r="M130" s="136">
        <f>H130/C130*100</f>
        <v>76.035850485673677</v>
      </c>
    </row>
    <row r="132" spans="1:13">
      <c r="A132" s="68" t="s">
        <v>133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</row>
    <row r="133" spans="1:13">
      <c r="A133" s="68" t="s">
        <v>50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</row>
    <row r="134" spans="1:13" ht="199.5" customHeight="1">
      <c r="A134" s="69" t="s">
        <v>5</v>
      </c>
      <c r="B134" s="70" t="s">
        <v>6</v>
      </c>
      <c r="C134" s="70" t="s">
        <v>23</v>
      </c>
      <c r="D134" s="70" t="s">
        <v>120</v>
      </c>
      <c r="E134" s="70" t="s">
        <v>121</v>
      </c>
      <c r="F134" s="70" t="s">
        <v>53</v>
      </c>
      <c r="G134" s="70" t="s">
        <v>8</v>
      </c>
      <c r="H134" s="70" t="s">
        <v>24</v>
      </c>
      <c r="I134" s="70" t="s">
        <v>122</v>
      </c>
      <c r="J134" s="70" t="s">
        <v>123</v>
      </c>
      <c r="K134" s="70" t="s">
        <v>27</v>
      </c>
      <c r="L134" s="70" t="s">
        <v>9</v>
      </c>
      <c r="M134" s="70" t="s">
        <v>10</v>
      </c>
    </row>
    <row r="135" spans="1:13">
      <c r="A135" s="71">
        <v>1</v>
      </c>
      <c r="B135" s="71">
        <v>2</v>
      </c>
      <c r="C135" s="71">
        <v>3</v>
      </c>
      <c r="D135" s="71" t="s">
        <v>28</v>
      </c>
      <c r="E135" s="71" t="s">
        <v>29</v>
      </c>
      <c r="F135" s="71" t="s">
        <v>30</v>
      </c>
      <c r="G135" s="71" t="s">
        <v>31</v>
      </c>
      <c r="H135" s="71">
        <v>4</v>
      </c>
      <c r="I135" s="71" t="s">
        <v>32</v>
      </c>
      <c r="J135" s="71" t="s">
        <v>33</v>
      </c>
      <c r="K135" s="71" t="s">
        <v>34</v>
      </c>
      <c r="L135" s="71" t="s">
        <v>35</v>
      </c>
      <c r="M135" s="71" t="s">
        <v>36</v>
      </c>
    </row>
    <row r="136" spans="1:13" ht="141" customHeight="1">
      <c r="A136" s="78">
        <v>1</v>
      </c>
      <c r="B136" s="137" t="s">
        <v>56</v>
      </c>
      <c r="C136" s="123">
        <f>F136/G136</f>
        <v>83353.00125786163</v>
      </c>
      <c r="D136" s="124">
        <f>5523200-452272.8</f>
        <v>5070927.2</v>
      </c>
      <c r="E136" s="124">
        <v>8182200</v>
      </c>
      <c r="F136" s="124">
        <f>D136+E136</f>
        <v>13253127.199999999</v>
      </c>
      <c r="G136" s="125">
        <v>159</v>
      </c>
      <c r="H136" s="124">
        <f>K136/L136</f>
        <v>39933.130654761902</v>
      </c>
      <c r="I136" s="124">
        <f>2967055.97-216990.02</f>
        <v>2750065.95</v>
      </c>
      <c r="J136" s="124">
        <v>3958700</v>
      </c>
      <c r="K136" s="124">
        <f>I136+J136</f>
        <v>6708765.9500000002</v>
      </c>
      <c r="L136" s="125">
        <v>168</v>
      </c>
      <c r="M136" s="126">
        <f>H136/C136*100</f>
        <v>47.908449668446124</v>
      </c>
    </row>
    <row r="137" spans="1:13" ht="216.75" customHeight="1">
      <c r="A137" s="78">
        <v>2</v>
      </c>
      <c r="B137" s="138" t="s">
        <v>58</v>
      </c>
      <c r="C137" s="123">
        <f>F137/G137</f>
        <v>2844.4830188679243</v>
      </c>
      <c r="D137" s="124">
        <v>452272.8</v>
      </c>
      <c r="E137" s="124"/>
      <c r="F137" s="124">
        <f>D137</f>
        <v>452272.8</v>
      </c>
      <c r="G137" s="125">
        <f>G136</f>
        <v>159</v>
      </c>
      <c r="H137" s="124">
        <f>K137/L137</f>
        <v>1291.6072619047618</v>
      </c>
      <c r="I137" s="124">
        <v>216990.02</v>
      </c>
      <c r="J137" s="124"/>
      <c r="K137" s="124">
        <f>I137</f>
        <v>216990.02</v>
      </c>
      <c r="L137" s="125">
        <v>168</v>
      </c>
      <c r="M137" s="126">
        <f>H137/C137*100</f>
        <v>45.407452016317841</v>
      </c>
    </row>
    <row r="139" spans="1:13">
      <c r="A139" s="91" t="s">
        <v>134</v>
      </c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3"/>
    </row>
    <row r="140" spans="1:13">
      <c r="A140" s="54" t="s">
        <v>50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</row>
    <row r="141" spans="1:13" ht="199.5" customHeight="1">
      <c r="A141" s="55" t="s">
        <v>5</v>
      </c>
      <c r="B141" s="56" t="s">
        <v>6</v>
      </c>
      <c r="C141" s="56" t="s">
        <v>23</v>
      </c>
      <c r="D141" s="56" t="s">
        <v>51</v>
      </c>
      <c r="E141" s="56" t="s">
        <v>52</v>
      </c>
      <c r="F141" s="56" t="s">
        <v>53</v>
      </c>
      <c r="G141" s="56" t="s">
        <v>8</v>
      </c>
      <c r="H141" s="56" t="s">
        <v>24</v>
      </c>
      <c r="I141" s="56" t="s">
        <v>25</v>
      </c>
      <c r="J141" s="56" t="s">
        <v>26</v>
      </c>
      <c r="K141" s="56" t="s">
        <v>27</v>
      </c>
      <c r="L141" s="56" t="s">
        <v>9</v>
      </c>
      <c r="M141" s="56" t="s">
        <v>10</v>
      </c>
    </row>
    <row r="142" spans="1:13">
      <c r="A142" s="57">
        <v>1</v>
      </c>
      <c r="B142" s="57">
        <v>2</v>
      </c>
      <c r="C142" s="57">
        <v>3</v>
      </c>
      <c r="D142" s="57" t="s">
        <v>28</v>
      </c>
      <c r="E142" s="57" t="s">
        <v>29</v>
      </c>
      <c r="F142" s="57" t="s">
        <v>30</v>
      </c>
      <c r="G142" s="57" t="s">
        <v>31</v>
      </c>
      <c r="H142" s="57">
        <v>4</v>
      </c>
      <c r="I142" s="57" t="s">
        <v>32</v>
      </c>
      <c r="J142" s="57" t="s">
        <v>33</v>
      </c>
      <c r="K142" s="57" t="s">
        <v>34</v>
      </c>
      <c r="L142" s="57" t="s">
        <v>35</v>
      </c>
      <c r="M142" s="57" t="s">
        <v>36</v>
      </c>
    </row>
    <row r="143" spans="1:13" ht="157.5" customHeight="1">
      <c r="A143" s="58">
        <v>1</v>
      </c>
      <c r="B143" s="17" t="s">
        <v>56</v>
      </c>
      <c r="C143" s="118">
        <f>F143/G143</f>
        <v>173240.42553191489</v>
      </c>
      <c r="D143" s="119">
        <f>4370100-229900</f>
        <v>4140200</v>
      </c>
      <c r="E143" s="119">
        <v>12144400</v>
      </c>
      <c r="F143" s="119">
        <f>D143+E143</f>
        <v>16284600</v>
      </c>
      <c r="G143" s="19">
        <v>94</v>
      </c>
      <c r="H143" s="119">
        <f>K143/L143</f>
        <v>71805.252604166672</v>
      </c>
      <c r="I143" s="119">
        <f>2101210.56-98884.51</f>
        <v>2002326.05</v>
      </c>
      <c r="J143" s="119">
        <v>4890978.2</v>
      </c>
      <c r="K143" s="119">
        <f>I143+J143</f>
        <v>6893304.25</v>
      </c>
      <c r="L143" s="19">
        <v>96</v>
      </c>
      <c r="M143" s="120">
        <f>H143/C143*100</f>
        <v>41.448323844562758</v>
      </c>
    </row>
    <row r="144" spans="1:13" ht="216.75" customHeight="1">
      <c r="A144" s="58">
        <v>2</v>
      </c>
      <c r="B144" s="18" t="s">
        <v>58</v>
      </c>
      <c r="C144" s="118">
        <f>F144/G144</f>
        <v>2445.744680851064</v>
      </c>
      <c r="D144" s="119">
        <v>229900</v>
      </c>
      <c r="E144" s="119"/>
      <c r="F144" s="119">
        <f>D144</f>
        <v>229900</v>
      </c>
      <c r="G144" s="19">
        <f>G143</f>
        <v>94</v>
      </c>
      <c r="H144" s="119">
        <f>K144/L144</f>
        <v>1030.0469791666667</v>
      </c>
      <c r="I144" s="119">
        <v>98884.51</v>
      </c>
      <c r="J144" s="119"/>
      <c r="K144" s="119">
        <f>I144</f>
        <v>98884.51</v>
      </c>
      <c r="L144" s="19">
        <v>96</v>
      </c>
      <c r="M144" s="120">
        <f>H144/C144*100</f>
        <v>42.11588344570103</v>
      </c>
    </row>
    <row r="146" spans="1:13">
      <c r="A146" s="91" t="s">
        <v>77</v>
      </c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3"/>
    </row>
    <row r="147" spans="1:13">
      <c r="A147" s="54" t="s">
        <v>50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</row>
    <row r="148" spans="1:13" ht="199.5" customHeight="1">
      <c r="A148" s="55" t="s">
        <v>5</v>
      </c>
      <c r="B148" s="56" t="s">
        <v>6</v>
      </c>
      <c r="C148" s="56" t="s">
        <v>23</v>
      </c>
      <c r="D148" s="56" t="s">
        <v>51</v>
      </c>
      <c r="E148" s="56" t="s">
        <v>52</v>
      </c>
      <c r="F148" s="56" t="s">
        <v>53</v>
      </c>
      <c r="G148" s="56" t="s">
        <v>8</v>
      </c>
      <c r="H148" s="56" t="s">
        <v>24</v>
      </c>
      <c r="I148" s="56" t="s">
        <v>25</v>
      </c>
      <c r="J148" s="56" t="s">
        <v>26</v>
      </c>
      <c r="K148" s="56" t="s">
        <v>27</v>
      </c>
      <c r="L148" s="56" t="s">
        <v>9</v>
      </c>
      <c r="M148" s="56" t="s">
        <v>10</v>
      </c>
    </row>
    <row r="149" spans="1:13">
      <c r="A149" s="57">
        <v>1</v>
      </c>
      <c r="B149" s="57">
        <v>2</v>
      </c>
      <c r="C149" s="57">
        <v>3</v>
      </c>
      <c r="D149" s="57" t="s">
        <v>28</v>
      </c>
      <c r="E149" s="57" t="s">
        <v>29</v>
      </c>
      <c r="F149" s="57" t="s">
        <v>30</v>
      </c>
      <c r="G149" s="57" t="s">
        <v>31</v>
      </c>
      <c r="H149" s="57">
        <v>4</v>
      </c>
      <c r="I149" s="57" t="s">
        <v>32</v>
      </c>
      <c r="J149" s="57" t="s">
        <v>33</v>
      </c>
      <c r="K149" s="57" t="s">
        <v>34</v>
      </c>
      <c r="L149" s="57" t="s">
        <v>35</v>
      </c>
      <c r="M149" s="57" t="s">
        <v>36</v>
      </c>
    </row>
    <row r="150" spans="1:13" ht="141" customHeight="1">
      <c r="A150" s="58">
        <v>1</v>
      </c>
      <c r="B150" s="17" t="s">
        <v>56</v>
      </c>
      <c r="C150" s="118">
        <f>F150/G150</f>
        <v>78775.800711743766</v>
      </c>
      <c r="D150" s="119">
        <v>7615800</v>
      </c>
      <c r="E150" s="119">
        <v>14520200</v>
      </c>
      <c r="F150" s="119">
        <f>D150+E150</f>
        <v>22136000</v>
      </c>
      <c r="G150" s="19">
        <v>281</v>
      </c>
      <c r="H150" s="119">
        <f>K150/L150</f>
        <v>38433.523237410074</v>
      </c>
      <c r="I150" s="119">
        <v>3858469.46</v>
      </c>
      <c r="J150" s="119">
        <v>6826050</v>
      </c>
      <c r="K150" s="119">
        <f>I150+J150</f>
        <v>10684519.460000001</v>
      </c>
      <c r="L150" s="19">
        <v>278</v>
      </c>
      <c r="M150" s="120">
        <f>H150/C150*100</f>
        <v>48.788489472859737</v>
      </c>
    </row>
    <row r="151" spans="1:13" ht="216.75" customHeight="1">
      <c r="A151" s="58">
        <v>2</v>
      </c>
      <c r="B151" s="18" t="s">
        <v>58</v>
      </c>
      <c r="C151" s="118">
        <f>F151/G151</f>
        <v>1401.0676156583629</v>
      </c>
      <c r="D151" s="119">
        <v>393700</v>
      </c>
      <c r="E151" s="119"/>
      <c r="F151" s="119">
        <f>D151</f>
        <v>393700</v>
      </c>
      <c r="G151" s="19">
        <f>G150</f>
        <v>281</v>
      </c>
      <c r="H151" s="119">
        <f>K151/L151</f>
        <v>1233.3532374100721</v>
      </c>
      <c r="I151" s="119">
        <v>342872.2</v>
      </c>
      <c r="J151" s="119"/>
      <c r="K151" s="119">
        <f>I151</f>
        <v>342872.2</v>
      </c>
      <c r="L151" s="19">
        <v>278</v>
      </c>
      <c r="M151" s="120">
        <f>H151/C151*100</f>
        <v>88.029530025966537</v>
      </c>
    </row>
    <row r="153" spans="1:13">
      <c r="A153" s="91" t="s">
        <v>135</v>
      </c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3"/>
    </row>
    <row r="154" spans="1:13">
      <c r="A154" s="54" t="s">
        <v>50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</row>
    <row r="155" spans="1:13" ht="199.5" customHeight="1">
      <c r="A155" s="55" t="s">
        <v>5</v>
      </c>
      <c r="B155" s="56" t="s">
        <v>6</v>
      </c>
      <c r="C155" s="56" t="s">
        <v>23</v>
      </c>
      <c r="D155" s="56" t="s">
        <v>51</v>
      </c>
      <c r="E155" s="56" t="s">
        <v>52</v>
      </c>
      <c r="F155" s="56" t="s">
        <v>53</v>
      </c>
      <c r="G155" s="56" t="s">
        <v>8</v>
      </c>
      <c r="H155" s="56" t="s">
        <v>24</v>
      </c>
      <c r="I155" s="56" t="s">
        <v>25</v>
      </c>
      <c r="J155" s="56" t="s">
        <v>26</v>
      </c>
      <c r="K155" s="56" t="s">
        <v>27</v>
      </c>
      <c r="L155" s="56" t="s">
        <v>9</v>
      </c>
      <c r="M155" s="56" t="s">
        <v>10</v>
      </c>
    </row>
    <row r="156" spans="1:13">
      <c r="A156" s="57">
        <v>1</v>
      </c>
      <c r="B156" s="57">
        <v>2</v>
      </c>
      <c r="C156" s="57">
        <v>3</v>
      </c>
      <c r="D156" s="57" t="s">
        <v>28</v>
      </c>
      <c r="E156" s="57" t="s">
        <v>29</v>
      </c>
      <c r="F156" s="57" t="s">
        <v>30</v>
      </c>
      <c r="G156" s="57" t="s">
        <v>31</v>
      </c>
      <c r="H156" s="57">
        <v>4</v>
      </c>
      <c r="I156" s="57" t="s">
        <v>32</v>
      </c>
      <c r="J156" s="57" t="s">
        <v>33</v>
      </c>
      <c r="K156" s="57" t="s">
        <v>34</v>
      </c>
      <c r="L156" s="57" t="s">
        <v>35</v>
      </c>
      <c r="M156" s="57" t="s">
        <v>36</v>
      </c>
    </row>
    <row r="157" spans="1:13" ht="141" customHeight="1">
      <c r="A157" s="58">
        <v>1</v>
      </c>
      <c r="B157" s="17" t="s">
        <v>56</v>
      </c>
      <c r="C157" s="118">
        <f>F157/G157</f>
        <v>71226.141304347824</v>
      </c>
      <c r="D157" s="119">
        <v>8644325</v>
      </c>
      <c r="E157" s="119">
        <v>24119700</v>
      </c>
      <c r="F157" s="119">
        <f>D157+E157</f>
        <v>32764025</v>
      </c>
      <c r="G157" s="19">
        <v>460</v>
      </c>
      <c r="H157" s="119">
        <f>K157/L157</f>
        <v>34720.920062761506</v>
      </c>
      <c r="I157" s="119">
        <v>5024849.79</v>
      </c>
      <c r="J157" s="119">
        <v>11571750</v>
      </c>
      <c r="K157" s="119">
        <f>I157+J157</f>
        <v>16596599.789999999</v>
      </c>
      <c r="L157" s="19">
        <v>478</v>
      </c>
      <c r="M157" s="120">
        <f>H157/C157*100</f>
        <v>48.747439390826656</v>
      </c>
    </row>
    <row r="158" spans="1:13" ht="216.75" customHeight="1">
      <c r="A158" s="58">
        <v>2</v>
      </c>
      <c r="B158" s="18" t="s">
        <v>58</v>
      </c>
      <c r="C158" s="118">
        <f>F158/G158</f>
        <v>1575.5978260869565</v>
      </c>
      <c r="D158" s="119">
        <v>724775</v>
      </c>
      <c r="E158" s="119"/>
      <c r="F158" s="119">
        <f>D158</f>
        <v>724775</v>
      </c>
      <c r="G158" s="19">
        <f>G157</f>
        <v>460</v>
      </c>
      <c r="H158" s="119">
        <f>K158/L158</f>
        <v>860.95566945606697</v>
      </c>
      <c r="I158" s="119">
        <v>411536.81</v>
      </c>
      <c r="J158" s="119"/>
      <c r="K158" s="119">
        <f>I158</f>
        <v>411536.81</v>
      </c>
      <c r="L158" s="19">
        <v>478</v>
      </c>
      <c r="M158" s="120">
        <f>H158/C158*100</f>
        <v>54.643111027531411</v>
      </c>
    </row>
    <row r="160" spans="1:13">
      <c r="A160" s="91" t="s">
        <v>137</v>
      </c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3"/>
    </row>
    <row r="161" spans="1:13">
      <c r="A161" s="54" t="s">
        <v>50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</row>
    <row r="162" spans="1:13" ht="199.5" customHeight="1">
      <c r="A162" s="55" t="s">
        <v>5</v>
      </c>
      <c r="B162" s="56" t="s">
        <v>6</v>
      </c>
      <c r="C162" s="56" t="s">
        <v>23</v>
      </c>
      <c r="D162" s="56" t="s">
        <v>51</v>
      </c>
      <c r="E162" s="56" t="s">
        <v>52</v>
      </c>
      <c r="F162" s="56" t="s">
        <v>53</v>
      </c>
      <c r="G162" s="56" t="s">
        <v>8</v>
      </c>
      <c r="H162" s="56" t="s">
        <v>24</v>
      </c>
      <c r="I162" s="56" t="s">
        <v>25</v>
      </c>
      <c r="J162" s="56" t="s">
        <v>26</v>
      </c>
      <c r="K162" s="56" t="s">
        <v>27</v>
      </c>
      <c r="L162" s="56" t="s">
        <v>9</v>
      </c>
      <c r="M162" s="56" t="s">
        <v>10</v>
      </c>
    </row>
    <row r="163" spans="1:13">
      <c r="A163" s="57">
        <v>1</v>
      </c>
      <c r="B163" s="57">
        <v>2</v>
      </c>
      <c r="C163" s="57">
        <v>3</v>
      </c>
      <c r="D163" s="57" t="s">
        <v>28</v>
      </c>
      <c r="E163" s="57" t="s">
        <v>29</v>
      </c>
      <c r="F163" s="57" t="s">
        <v>30</v>
      </c>
      <c r="G163" s="57" t="s">
        <v>31</v>
      </c>
      <c r="H163" s="57">
        <v>4</v>
      </c>
      <c r="I163" s="57" t="s">
        <v>32</v>
      </c>
      <c r="J163" s="57" t="s">
        <v>33</v>
      </c>
      <c r="K163" s="57" t="s">
        <v>34</v>
      </c>
      <c r="L163" s="57" t="s">
        <v>35</v>
      </c>
      <c r="M163" s="57" t="s">
        <v>36</v>
      </c>
    </row>
    <row r="164" spans="1:13" ht="141" customHeight="1">
      <c r="A164" s="58">
        <v>1</v>
      </c>
      <c r="B164" s="17" t="s">
        <v>56</v>
      </c>
      <c r="C164" s="118">
        <f>F164/G164</f>
        <v>120469.41538461539</v>
      </c>
      <c r="D164" s="119">
        <v>5876333.5999999996</v>
      </c>
      <c r="E164" s="119">
        <v>16049100</v>
      </c>
      <c r="F164" s="119">
        <f>D164+E164</f>
        <v>21925433.600000001</v>
      </c>
      <c r="G164" s="19">
        <v>182</v>
      </c>
      <c r="H164" s="119">
        <f>K164/L164</f>
        <v>62200.16722580645</v>
      </c>
      <c r="I164" s="119">
        <v>3087825.92</v>
      </c>
      <c r="J164" s="119">
        <v>6553200</v>
      </c>
      <c r="K164" s="119">
        <f>I164+J164</f>
        <v>9641025.9199999999</v>
      </c>
      <c r="L164" s="19">
        <v>155</v>
      </c>
      <c r="M164" s="120">
        <f>H164/C164*100</f>
        <v>51.631500847932024</v>
      </c>
    </row>
    <row r="165" spans="1:13" ht="216.75" customHeight="1">
      <c r="A165" s="58">
        <v>2</v>
      </c>
      <c r="B165" s="18" t="s">
        <v>58</v>
      </c>
      <c r="C165" s="118">
        <f>F165/G165</f>
        <v>2654.2109890109891</v>
      </c>
      <c r="D165" s="119">
        <v>483066.4</v>
      </c>
      <c r="E165" s="119"/>
      <c r="F165" s="119">
        <f>D165</f>
        <v>483066.4</v>
      </c>
      <c r="G165" s="19">
        <f>G164</f>
        <v>182</v>
      </c>
      <c r="H165" s="119">
        <f>K165/L165</f>
        <v>672.95729032258066</v>
      </c>
      <c r="I165" s="119">
        <v>104308.38</v>
      </c>
      <c r="J165" s="119"/>
      <c r="K165" s="119">
        <f>I165</f>
        <v>104308.38</v>
      </c>
      <c r="L165" s="19">
        <v>155</v>
      </c>
      <c r="M165" s="120">
        <f>H165/C165*100</f>
        <v>25.35432537612007</v>
      </c>
    </row>
    <row r="167" spans="1:13">
      <c r="A167" s="91" t="s">
        <v>139</v>
      </c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3"/>
    </row>
    <row r="168" spans="1:13">
      <c r="A168" s="54" t="s">
        <v>50</v>
      </c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</row>
    <row r="169" spans="1:13" ht="199.5" customHeight="1">
      <c r="A169" s="55" t="s">
        <v>5</v>
      </c>
      <c r="B169" s="56" t="s">
        <v>6</v>
      </c>
      <c r="C169" s="56" t="s">
        <v>23</v>
      </c>
      <c r="D169" s="56" t="s">
        <v>51</v>
      </c>
      <c r="E169" s="56" t="s">
        <v>52</v>
      </c>
      <c r="F169" s="56" t="s">
        <v>53</v>
      </c>
      <c r="G169" s="56" t="s">
        <v>8</v>
      </c>
      <c r="H169" s="56" t="s">
        <v>24</v>
      </c>
      <c r="I169" s="56" t="s">
        <v>25</v>
      </c>
      <c r="J169" s="56" t="s">
        <v>26</v>
      </c>
      <c r="K169" s="56" t="s">
        <v>27</v>
      </c>
      <c r="L169" s="56" t="s">
        <v>9</v>
      </c>
      <c r="M169" s="56" t="s">
        <v>10</v>
      </c>
    </row>
    <row r="170" spans="1:13">
      <c r="A170" s="57">
        <v>1</v>
      </c>
      <c r="B170" s="57">
        <v>2</v>
      </c>
      <c r="C170" s="57">
        <v>3</v>
      </c>
      <c r="D170" s="57" t="s">
        <v>28</v>
      </c>
      <c r="E170" s="57" t="s">
        <v>29</v>
      </c>
      <c r="F170" s="57" t="s">
        <v>30</v>
      </c>
      <c r="G170" s="57" t="s">
        <v>31</v>
      </c>
      <c r="H170" s="57">
        <v>4</v>
      </c>
      <c r="I170" s="57" t="s">
        <v>32</v>
      </c>
      <c r="J170" s="57" t="s">
        <v>33</v>
      </c>
      <c r="K170" s="57" t="s">
        <v>34</v>
      </c>
      <c r="L170" s="57" t="s">
        <v>35</v>
      </c>
      <c r="M170" s="57" t="s">
        <v>36</v>
      </c>
    </row>
    <row r="171" spans="1:13" ht="141" customHeight="1">
      <c r="A171" s="58">
        <v>1</v>
      </c>
      <c r="B171" s="17" t="s">
        <v>56</v>
      </c>
      <c r="C171" s="118">
        <f>F171/G171</f>
        <v>79357.719298245618</v>
      </c>
      <c r="D171" s="119">
        <v>3024280</v>
      </c>
      <c r="E171" s="119">
        <v>6022500</v>
      </c>
      <c r="F171" s="119">
        <f>D171+E171</f>
        <v>9046780</v>
      </c>
      <c r="G171" s="19">
        <v>114</v>
      </c>
      <c r="H171" s="119">
        <f>K171/L171</f>
        <v>46174.568230088495</v>
      </c>
      <c r="I171" s="119">
        <v>1634606.89</v>
      </c>
      <c r="J171" s="119">
        <v>3583119.32</v>
      </c>
      <c r="K171" s="119">
        <f>I171+J171</f>
        <v>5217726.21</v>
      </c>
      <c r="L171" s="19">
        <v>113</v>
      </c>
      <c r="M171" s="120">
        <f>H171/C171*100</f>
        <v>58.185351895703086</v>
      </c>
    </row>
    <row r="172" spans="1:13" ht="216.75" customHeight="1">
      <c r="A172" s="58">
        <v>2</v>
      </c>
      <c r="B172" s="18" t="s">
        <v>58</v>
      </c>
      <c r="C172" s="118">
        <f>F172/G172</f>
        <v>1915.0877192982457</v>
      </c>
      <c r="D172" s="119">
        <v>218320</v>
      </c>
      <c r="E172" s="119"/>
      <c r="F172" s="119">
        <f>D172</f>
        <v>218320</v>
      </c>
      <c r="G172" s="19">
        <f>G171</f>
        <v>114</v>
      </c>
      <c r="H172" s="119">
        <f>K172/L172</f>
        <v>874.11707964601771</v>
      </c>
      <c r="I172" s="119">
        <v>98775.23</v>
      </c>
      <c r="J172" s="119"/>
      <c r="K172" s="119">
        <f>I172</f>
        <v>98775.23</v>
      </c>
      <c r="L172" s="19">
        <v>113</v>
      </c>
      <c r="M172" s="120">
        <f>H172/C172*100</f>
        <v>45.643709728676264</v>
      </c>
    </row>
    <row r="174" spans="1:13">
      <c r="A174" s="91" t="s">
        <v>140</v>
      </c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3"/>
    </row>
    <row r="175" spans="1:13">
      <c r="A175" s="54" t="s">
        <v>50</v>
      </c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</row>
    <row r="176" spans="1:13" ht="199.5" customHeight="1">
      <c r="A176" s="55" t="s">
        <v>5</v>
      </c>
      <c r="B176" s="56" t="s">
        <v>6</v>
      </c>
      <c r="C176" s="56" t="s">
        <v>23</v>
      </c>
      <c r="D176" s="56" t="s">
        <v>51</v>
      </c>
      <c r="E176" s="56" t="s">
        <v>52</v>
      </c>
      <c r="F176" s="56" t="s">
        <v>53</v>
      </c>
      <c r="G176" s="56" t="s">
        <v>8</v>
      </c>
      <c r="H176" s="56" t="s">
        <v>24</v>
      </c>
      <c r="I176" s="56" t="s">
        <v>25</v>
      </c>
      <c r="J176" s="56" t="s">
        <v>26</v>
      </c>
      <c r="K176" s="56" t="s">
        <v>27</v>
      </c>
      <c r="L176" s="56" t="s">
        <v>9</v>
      </c>
      <c r="M176" s="56" t="s">
        <v>10</v>
      </c>
    </row>
    <row r="177" spans="1:13">
      <c r="A177" s="57">
        <v>1</v>
      </c>
      <c r="B177" s="57">
        <v>2</v>
      </c>
      <c r="C177" s="57">
        <v>3</v>
      </c>
      <c r="D177" s="57" t="s">
        <v>28</v>
      </c>
      <c r="E177" s="57" t="s">
        <v>29</v>
      </c>
      <c r="F177" s="57" t="s">
        <v>30</v>
      </c>
      <c r="G177" s="57" t="s">
        <v>31</v>
      </c>
      <c r="H177" s="57">
        <v>4</v>
      </c>
      <c r="I177" s="57" t="s">
        <v>32</v>
      </c>
      <c r="J177" s="57" t="s">
        <v>33</v>
      </c>
      <c r="K177" s="57" t="s">
        <v>34</v>
      </c>
      <c r="L177" s="57" t="s">
        <v>35</v>
      </c>
      <c r="M177" s="57" t="s">
        <v>36</v>
      </c>
    </row>
    <row r="178" spans="1:13" ht="141" customHeight="1">
      <c r="A178" s="58">
        <v>1</v>
      </c>
      <c r="B178" s="17" t="s">
        <v>56</v>
      </c>
      <c r="C178" s="118">
        <f>F178/G178</f>
        <v>82933.836734693876</v>
      </c>
      <c r="D178" s="119">
        <v>8987048</v>
      </c>
      <c r="E178" s="119">
        <v>15395500</v>
      </c>
      <c r="F178" s="119">
        <f>D178+E178</f>
        <v>24382548</v>
      </c>
      <c r="G178" s="19">
        <v>294</v>
      </c>
      <c r="H178" s="119">
        <f>K178/L178</f>
        <v>41972.326267605633</v>
      </c>
      <c r="I178" s="119">
        <v>4668540.66</v>
      </c>
      <c r="J178" s="119">
        <v>7251600</v>
      </c>
      <c r="K178" s="119">
        <f>I178+J178</f>
        <v>11920140.66</v>
      </c>
      <c r="L178" s="19">
        <v>284</v>
      </c>
      <c r="M178" s="120">
        <f>H178/C178*100</f>
        <v>50.609410971634524</v>
      </c>
    </row>
    <row r="179" spans="1:13" ht="216.75" customHeight="1">
      <c r="A179" s="58">
        <v>2</v>
      </c>
      <c r="B179" s="18" t="s">
        <v>58</v>
      </c>
      <c r="C179" s="118">
        <f>F179/G179</f>
        <v>1528.0680272108843</v>
      </c>
      <c r="D179" s="119">
        <v>449252</v>
      </c>
      <c r="E179" s="119"/>
      <c r="F179" s="119">
        <f>D179</f>
        <v>449252</v>
      </c>
      <c r="G179" s="19">
        <f>G178</f>
        <v>294</v>
      </c>
      <c r="H179" s="119">
        <f>K179/L179</f>
        <v>660.76292253521126</v>
      </c>
      <c r="I179" s="119">
        <v>187656.67</v>
      </c>
      <c r="J179" s="119"/>
      <c r="K179" s="119">
        <f>I179</f>
        <v>187656.67</v>
      </c>
      <c r="L179" s="19">
        <v>284</v>
      </c>
      <c r="M179" s="120">
        <f>H179/C179*100</f>
        <v>43.241721622909218</v>
      </c>
    </row>
    <row r="181" spans="1:13">
      <c r="A181" s="91" t="s">
        <v>81</v>
      </c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3"/>
    </row>
    <row r="182" spans="1:13">
      <c r="A182" s="54" t="s">
        <v>50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</row>
    <row r="183" spans="1:13" ht="199.5" customHeight="1">
      <c r="A183" s="55" t="s">
        <v>5</v>
      </c>
      <c r="B183" s="56" t="s">
        <v>6</v>
      </c>
      <c r="C183" s="56" t="s">
        <v>23</v>
      </c>
      <c r="D183" s="56" t="s">
        <v>51</v>
      </c>
      <c r="E183" s="56" t="s">
        <v>52</v>
      </c>
      <c r="F183" s="56" t="s">
        <v>53</v>
      </c>
      <c r="G183" s="56" t="s">
        <v>8</v>
      </c>
      <c r="H183" s="56" t="s">
        <v>24</v>
      </c>
      <c r="I183" s="56" t="s">
        <v>25</v>
      </c>
      <c r="J183" s="56" t="s">
        <v>26</v>
      </c>
      <c r="K183" s="56" t="s">
        <v>27</v>
      </c>
      <c r="L183" s="56" t="s">
        <v>9</v>
      </c>
      <c r="M183" s="56" t="s">
        <v>10</v>
      </c>
    </row>
    <row r="184" spans="1:13">
      <c r="A184" s="57">
        <v>1</v>
      </c>
      <c r="B184" s="57">
        <v>2</v>
      </c>
      <c r="C184" s="57">
        <v>3</v>
      </c>
      <c r="D184" s="57" t="s">
        <v>28</v>
      </c>
      <c r="E184" s="57" t="s">
        <v>29</v>
      </c>
      <c r="F184" s="57" t="s">
        <v>30</v>
      </c>
      <c r="G184" s="57" t="s">
        <v>31</v>
      </c>
      <c r="H184" s="57">
        <v>4</v>
      </c>
      <c r="I184" s="57" t="s">
        <v>32</v>
      </c>
      <c r="J184" s="57" t="s">
        <v>33</v>
      </c>
      <c r="K184" s="57" t="s">
        <v>34</v>
      </c>
      <c r="L184" s="57" t="s">
        <v>35</v>
      </c>
      <c r="M184" s="57" t="s">
        <v>36</v>
      </c>
    </row>
    <row r="185" spans="1:13" ht="141" customHeight="1">
      <c r="A185" s="58">
        <v>1</v>
      </c>
      <c r="B185" s="17" t="s">
        <v>56</v>
      </c>
      <c r="C185" s="118">
        <f>F185/G185</f>
        <v>91208.038585208997</v>
      </c>
      <c r="D185" s="119">
        <v>9170900</v>
      </c>
      <c r="E185" s="119">
        <v>19194800</v>
      </c>
      <c r="F185" s="119">
        <f>D185+E185</f>
        <v>28365700</v>
      </c>
      <c r="G185" s="19">
        <v>311</v>
      </c>
      <c r="H185" s="119">
        <f>K185/L185</f>
        <v>51809.333194444451</v>
      </c>
      <c r="I185" s="119">
        <v>5128887.96</v>
      </c>
      <c r="J185" s="119">
        <v>9792200</v>
      </c>
      <c r="K185" s="119">
        <f>I185+J185</f>
        <v>14921087.960000001</v>
      </c>
      <c r="L185" s="19">
        <v>288</v>
      </c>
      <c r="M185" s="120">
        <f>H185/C185*100</f>
        <v>56.803472586511973</v>
      </c>
    </row>
    <row r="186" spans="1:13" ht="216.75" customHeight="1">
      <c r="A186" s="58">
        <v>2</v>
      </c>
      <c r="B186" s="18" t="s">
        <v>58</v>
      </c>
      <c r="C186" s="118">
        <f>F186/G186</f>
        <v>3125.7234726688102</v>
      </c>
      <c r="D186" s="119">
        <v>972100</v>
      </c>
      <c r="E186" s="119"/>
      <c r="F186" s="119">
        <f>D186</f>
        <v>972100</v>
      </c>
      <c r="G186" s="19">
        <f>G185</f>
        <v>311</v>
      </c>
      <c r="H186" s="119">
        <f>K186/L186</f>
        <v>2839.580972222222</v>
      </c>
      <c r="I186" s="119">
        <v>817799.32</v>
      </c>
      <c r="J186" s="119"/>
      <c r="K186" s="119">
        <f>I186</f>
        <v>817799.32</v>
      </c>
      <c r="L186" s="19">
        <v>288</v>
      </c>
      <c r="M186" s="120">
        <f>H186/C186*100</f>
        <v>90.845559341745812</v>
      </c>
    </row>
    <row r="188" spans="1:13">
      <c r="A188" s="91" t="s">
        <v>141</v>
      </c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3"/>
    </row>
    <row r="189" spans="1:13">
      <c r="A189" s="54" t="s">
        <v>50</v>
      </c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</row>
    <row r="190" spans="1:13" ht="199.5" customHeight="1">
      <c r="A190" s="55" t="s">
        <v>5</v>
      </c>
      <c r="B190" s="56" t="s">
        <v>6</v>
      </c>
      <c r="C190" s="56" t="s">
        <v>23</v>
      </c>
      <c r="D190" s="56" t="s">
        <v>51</v>
      </c>
      <c r="E190" s="56" t="s">
        <v>52</v>
      </c>
      <c r="F190" s="56" t="s">
        <v>53</v>
      </c>
      <c r="G190" s="56" t="s">
        <v>8</v>
      </c>
      <c r="H190" s="56" t="s">
        <v>24</v>
      </c>
      <c r="I190" s="56" t="s">
        <v>25</v>
      </c>
      <c r="J190" s="56" t="s">
        <v>26</v>
      </c>
      <c r="K190" s="56" t="s">
        <v>27</v>
      </c>
      <c r="L190" s="56" t="s">
        <v>9</v>
      </c>
      <c r="M190" s="56" t="s">
        <v>10</v>
      </c>
    </row>
    <row r="191" spans="1:13">
      <c r="A191" s="57">
        <v>1</v>
      </c>
      <c r="B191" s="57">
        <v>2</v>
      </c>
      <c r="C191" s="57">
        <v>3</v>
      </c>
      <c r="D191" s="57" t="s">
        <v>28</v>
      </c>
      <c r="E191" s="57" t="s">
        <v>29</v>
      </c>
      <c r="F191" s="57" t="s">
        <v>30</v>
      </c>
      <c r="G191" s="57" t="s">
        <v>31</v>
      </c>
      <c r="H191" s="57">
        <v>4</v>
      </c>
      <c r="I191" s="57" t="s">
        <v>32</v>
      </c>
      <c r="J191" s="57" t="s">
        <v>33</v>
      </c>
      <c r="K191" s="57" t="s">
        <v>34</v>
      </c>
      <c r="L191" s="57" t="s">
        <v>35</v>
      </c>
      <c r="M191" s="57" t="s">
        <v>36</v>
      </c>
    </row>
    <row r="192" spans="1:13" ht="157.5" customHeight="1">
      <c r="A192" s="58">
        <v>1</v>
      </c>
      <c r="B192" s="17" t="s">
        <v>56</v>
      </c>
      <c r="C192" s="118">
        <f>F192/G192</f>
        <v>74456.424581005587</v>
      </c>
      <c r="D192" s="119">
        <f>4191800-241100</f>
        <v>3950700</v>
      </c>
      <c r="E192" s="119">
        <v>9377000</v>
      </c>
      <c r="F192" s="119">
        <f>D192+E192</f>
        <v>13327700</v>
      </c>
      <c r="G192" s="19">
        <v>179</v>
      </c>
      <c r="H192" s="119">
        <f>K192/L192</f>
        <v>32484.810888888889</v>
      </c>
      <c r="I192" s="119">
        <f>2285822.32-184206.36</f>
        <v>2101615.96</v>
      </c>
      <c r="J192" s="119">
        <v>3745650</v>
      </c>
      <c r="K192" s="119">
        <f>I192+J192</f>
        <v>5847265.96</v>
      </c>
      <c r="L192" s="19">
        <v>180</v>
      </c>
      <c r="M192" s="120">
        <f>H192/C192*100</f>
        <v>43.629291994200884</v>
      </c>
    </row>
    <row r="193" spans="1:13" ht="216.75" customHeight="1">
      <c r="A193" s="58">
        <v>2</v>
      </c>
      <c r="B193" s="18" t="s">
        <v>58</v>
      </c>
      <c r="C193" s="118">
        <f>F193/G193</f>
        <v>1346.9273743016761</v>
      </c>
      <c r="D193" s="119">
        <v>241100</v>
      </c>
      <c r="E193" s="119"/>
      <c r="F193" s="119">
        <f>D193</f>
        <v>241100</v>
      </c>
      <c r="G193" s="19">
        <f>G192</f>
        <v>179</v>
      </c>
      <c r="H193" s="119">
        <f>K193/L193</f>
        <v>1023.3686666666666</v>
      </c>
      <c r="I193" s="119">
        <v>184206.36</v>
      </c>
      <c r="J193" s="119"/>
      <c r="K193" s="119">
        <f>I193</f>
        <v>184206.36</v>
      </c>
      <c r="L193" s="19">
        <v>180</v>
      </c>
      <c r="M193" s="120">
        <f>H193/C193*100</f>
        <v>75.978013825521913</v>
      </c>
    </row>
    <row r="195" spans="1:13">
      <c r="A195" s="91" t="s">
        <v>83</v>
      </c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3"/>
    </row>
    <row r="196" spans="1:13">
      <c r="A196" s="54" t="s">
        <v>50</v>
      </c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</row>
    <row r="197" spans="1:13" ht="199.5" customHeight="1">
      <c r="A197" s="55" t="s">
        <v>5</v>
      </c>
      <c r="B197" s="56" t="s">
        <v>6</v>
      </c>
      <c r="C197" s="56" t="s">
        <v>23</v>
      </c>
      <c r="D197" s="56" t="s">
        <v>51</v>
      </c>
      <c r="E197" s="56" t="s">
        <v>52</v>
      </c>
      <c r="F197" s="56" t="s">
        <v>53</v>
      </c>
      <c r="G197" s="56" t="s">
        <v>8</v>
      </c>
      <c r="H197" s="56" t="s">
        <v>24</v>
      </c>
      <c r="I197" s="56" t="s">
        <v>25</v>
      </c>
      <c r="J197" s="56" t="s">
        <v>26</v>
      </c>
      <c r="K197" s="56" t="s">
        <v>27</v>
      </c>
      <c r="L197" s="56" t="s">
        <v>9</v>
      </c>
      <c r="M197" s="56" t="s">
        <v>10</v>
      </c>
    </row>
    <row r="198" spans="1:13">
      <c r="A198" s="57">
        <v>1</v>
      </c>
      <c r="B198" s="57">
        <v>2</v>
      </c>
      <c r="C198" s="57">
        <v>3</v>
      </c>
      <c r="D198" s="57" t="s">
        <v>28</v>
      </c>
      <c r="E198" s="57" t="s">
        <v>29</v>
      </c>
      <c r="F198" s="57" t="s">
        <v>30</v>
      </c>
      <c r="G198" s="57" t="s">
        <v>31</v>
      </c>
      <c r="H198" s="57">
        <v>4</v>
      </c>
      <c r="I198" s="57" t="s">
        <v>32</v>
      </c>
      <c r="J198" s="57" t="s">
        <v>33</v>
      </c>
      <c r="K198" s="57" t="s">
        <v>34</v>
      </c>
      <c r="L198" s="57" t="s">
        <v>35</v>
      </c>
      <c r="M198" s="57" t="s">
        <v>36</v>
      </c>
    </row>
    <row r="199" spans="1:13" ht="141" customHeight="1">
      <c r="A199" s="58">
        <v>1</v>
      </c>
      <c r="B199" s="17" t="s">
        <v>56</v>
      </c>
      <c r="C199" s="118">
        <f>F199/G199</f>
        <v>80991.342225274726</v>
      </c>
      <c r="D199" s="119">
        <v>8333548.5700000003</v>
      </c>
      <c r="E199" s="119">
        <v>21147300</v>
      </c>
      <c r="F199" s="119">
        <f>D199+E199</f>
        <v>29480848.57</v>
      </c>
      <c r="G199" s="19">
        <v>364</v>
      </c>
      <c r="H199" s="119">
        <f>K199/L199</f>
        <v>41640.628309859159</v>
      </c>
      <c r="I199" s="119">
        <v>4339073.05</v>
      </c>
      <c r="J199" s="119">
        <v>10443350</v>
      </c>
      <c r="K199" s="119">
        <f>I199+J199</f>
        <v>14782423.050000001</v>
      </c>
      <c r="L199" s="19">
        <v>355</v>
      </c>
      <c r="M199" s="120">
        <f>H199/C199*100</f>
        <v>51.413678506570662</v>
      </c>
    </row>
    <row r="200" spans="1:13" ht="216.75" customHeight="1">
      <c r="A200" s="58">
        <v>2</v>
      </c>
      <c r="B200" s="18" t="s">
        <v>58</v>
      </c>
      <c r="C200" s="118">
        <f>F200/G200</f>
        <v>1696.8445879120879</v>
      </c>
      <c r="D200" s="119">
        <v>617651.43000000005</v>
      </c>
      <c r="E200" s="119"/>
      <c r="F200" s="119">
        <f>D200</f>
        <v>617651.43000000005</v>
      </c>
      <c r="G200" s="19">
        <f>G199</f>
        <v>364</v>
      </c>
      <c r="H200" s="119">
        <f>K200/L200</f>
        <v>990.22816901408453</v>
      </c>
      <c r="I200" s="119">
        <v>351531</v>
      </c>
      <c r="J200" s="119"/>
      <c r="K200" s="119">
        <f>I200</f>
        <v>351531</v>
      </c>
      <c r="L200" s="19">
        <v>355</v>
      </c>
      <c r="M200" s="120">
        <f>H200/C200*100</f>
        <v>58.357033759498748</v>
      </c>
    </row>
    <row r="202" spans="1:13">
      <c r="A202" s="91" t="s">
        <v>143</v>
      </c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3"/>
    </row>
    <row r="203" spans="1:13">
      <c r="A203" s="54" t="s">
        <v>50</v>
      </c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</row>
    <row r="204" spans="1:13" ht="199.5" customHeight="1">
      <c r="A204" s="55" t="s">
        <v>5</v>
      </c>
      <c r="B204" s="56" t="s">
        <v>6</v>
      </c>
      <c r="C204" s="56" t="s">
        <v>23</v>
      </c>
      <c r="D204" s="56" t="s">
        <v>51</v>
      </c>
      <c r="E204" s="56" t="s">
        <v>52</v>
      </c>
      <c r="F204" s="56" t="s">
        <v>53</v>
      </c>
      <c r="G204" s="56" t="s">
        <v>8</v>
      </c>
      <c r="H204" s="56" t="s">
        <v>24</v>
      </c>
      <c r="I204" s="56" t="s">
        <v>25</v>
      </c>
      <c r="J204" s="56" t="s">
        <v>26</v>
      </c>
      <c r="K204" s="56" t="s">
        <v>27</v>
      </c>
      <c r="L204" s="56" t="s">
        <v>9</v>
      </c>
      <c r="M204" s="56" t="s">
        <v>10</v>
      </c>
    </row>
    <row r="205" spans="1:13">
      <c r="A205" s="57">
        <v>1</v>
      </c>
      <c r="B205" s="57">
        <v>2</v>
      </c>
      <c r="C205" s="57">
        <v>3</v>
      </c>
      <c r="D205" s="57" t="s">
        <v>28</v>
      </c>
      <c r="E205" s="57" t="s">
        <v>29</v>
      </c>
      <c r="F205" s="57" t="s">
        <v>30</v>
      </c>
      <c r="G205" s="57" t="s">
        <v>31</v>
      </c>
      <c r="H205" s="57">
        <v>4</v>
      </c>
      <c r="I205" s="57" t="s">
        <v>32</v>
      </c>
      <c r="J205" s="57" t="s">
        <v>33</v>
      </c>
      <c r="K205" s="57" t="s">
        <v>34</v>
      </c>
      <c r="L205" s="57" t="s">
        <v>35</v>
      </c>
      <c r="M205" s="57" t="s">
        <v>36</v>
      </c>
    </row>
    <row r="206" spans="1:13" ht="141" customHeight="1">
      <c r="A206" s="58">
        <v>1</v>
      </c>
      <c r="B206" s="17" t="s">
        <v>56</v>
      </c>
      <c r="C206" s="118">
        <f>F206/G206</f>
        <v>78613.177419354834</v>
      </c>
      <c r="D206" s="119">
        <v>6627085</v>
      </c>
      <c r="E206" s="119">
        <v>17743000</v>
      </c>
      <c r="F206" s="119">
        <f>D206+E206</f>
        <v>24370085</v>
      </c>
      <c r="G206" s="19">
        <v>310</v>
      </c>
      <c r="H206" s="119">
        <f>K206/L206</f>
        <v>50917.934813559317</v>
      </c>
      <c r="I206" s="119">
        <v>3417790.77</v>
      </c>
      <c r="J206" s="119">
        <v>11603000</v>
      </c>
      <c r="K206" s="119">
        <f>I206+J206</f>
        <v>15020790.77</v>
      </c>
      <c r="L206" s="19">
        <v>295</v>
      </c>
      <c r="M206" s="120">
        <f>H206/C206*100</f>
        <v>64.770228713619133</v>
      </c>
    </row>
    <row r="207" spans="1:13" ht="216.75" customHeight="1">
      <c r="A207" s="58">
        <v>2</v>
      </c>
      <c r="B207" s="18" t="s">
        <v>58</v>
      </c>
      <c r="C207" s="118">
        <f>F207/G207</f>
        <v>1919.4032258064517</v>
      </c>
      <c r="D207" s="119">
        <v>595015</v>
      </c>
      <c r="E207" s="119"/>
      <c r="F207" s="119">
        <f>D207</f>
        <v>595015</v>
      </c>
      <c r="G207" s="19">
        <f>G206</f>
        <v>310</v>
      </c>
      <c r="H207" s="119">
        <f>K207/L207</f>
        <v>948.10877966101702</v>
      </c>
      <c r="I207" s="119">
        <v>279692.09000000003</v>
      </c>
      <c r="J207" s="119"/>
      <c r="K207" s="119">
        <f>I207</f>
        <v>279692.09000000003</v>
      </c>
      <c r="L207" s="19">
        <v>295</v>
      </c>
      <c r="M207" s="120">
        <f>H207/C207*100</f>
        <v>49.396018872619223</v>
      </c>
    </row>
    <row r="209" spans="1:13">
      <c r="A209" s="91" t="s">
        <v>144</v>
      </c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3"/>
    </row>
    <row r="210" spans="1:13">
      <c r="A210" s="54" t="s">
        <v>50</v>
      </c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</row>
    <row r="211" spans="1:13" ht="199.5" customHeight="1">
      <c r="A211" s="55" t="s">
        <v>5</v>
      </c>
      <c r="B211" s="56" t="s">
        <v>6</v>
      </c>
      <c r="C211" s="56" t="s">
        <v>23</v>
      </c>
      <c r="D211" s="56" t="s">
        <v>51</v>
      </c>
      <c r="E211" s="56" t="s">
        <v>52</v>
      </c>
      <c r="F211" s="56" t="s">
        <v>53</v>
      </c>
      <c r="G211" s="56" t="s">
        <v>8</v>
      </c>
      <c r="H211" s="56" t="s">
        <v>24</v>
      </c>
      <c r="I211" s="56" t="s">
        <v>25</v>
      </c>
      <c r="J211" s="56" t="s">
        <v>26</v>
      </c>
      <c r="K211" s="56" t="s">
        <v>27</v>
      </c>
      <c r="L211" s="56" t="s">
        <v>9</v>
      </c>
      <c r="M211" s="56" t="s">
        <v>10</v>
      </c>
    </row>
    <row r="212" spans="1:13">
      <c r="A212" s="57">
        <v>1</v>
      </c>
      <c r="B212" s="57">
        <v>2</v>
      </c>
      <c r="C212" s="57">
        <v>3</v>
      </c>
      <c r="D212" s="57" t="s">
        <v>28</v>
      </c>
      <c r="E212" s="57" t="s">
        <v>29</v>
      </c>
      <c r="F212" s="57" t="s">
        <v>30</v>
      </c>
      <c r="G212" s="57" t="s">
        <v>31</v>
      </c>
      <c r="H212" s="57">
        <v>4</v>
      </c>
      <c r="I212" s="57" t="s">
        <v>32</v>
      </c>
      <c r="J212" s="57" t="s">
        <v>33</v>
      </c>
      <c r="K212" s="57" t="s">
        <v>34</v>
      </c>
      <c r="L212" s="57" t="s">
        <v>35</v>
      </c>
      <c r="M212" s="57" t="s">
        <v>36</v>
      </c>
    </row>
    <row r="213" spans="1:13" ht="141" customHeight="1">
      <c r="A213" s="58">
        <v>1</v>
      </c>
      <c r="B213" s="17" t="s">
        <v>56</v>
      </c>
      <c r="C213" s="118">
        <f>F213/G213</f>
        <v>75753.095652173914</v>
      </c>
      <c r="D213" s="119">
        <v>5514512</v>
      </c>
      <c r="E213" s="119">
        <v>11908700</v>
      </c>
      <c r="F213" s="119">
        <f>D213+E213</f>
        <v>17423212</v>
      </c>
      <c r="G213" s="19">
        <v>230</v>
      </c>
      <c r="H213" s="119">
        <f>K213/L213</f>
        <v>34409.218025210088</v>
      </c>
      <c r="I213" s="119">
        <v>2910433.44</v>
      </c>
      <c r="J213" s="119">
        <v>5278960.45</v>
      </c>
      <c r="K213" s="119">
        <f>I213+J213</f>
        <v>8189393.8900000006</v>
      </c>
      <c r="L213" s="19">
        <v>238</v>
      </c>
      <c r="M213" s="120">
        <f>H213/C213*100</f>
        <v>45.422853982367435</v>
      </c>
    </row>
    <row r="214" spans="1:13" ht="216.75" customHeight="1">
      <c r="A214" s="58">
        <v>2</v>
      </c>
      <c r="B214" s="18" t="s">
        <v>58</v>
      </c>
      <c r="C214" s="118">
        <f>F214/G214</f>
        <v>2142.1217391304349</v>
      </c>
      <c r="D214" s="119">
        <v>492688</v>
      </c>
      <c r="E214" s="119"/>
      <c r="F214" s="119">
        <f>D214</f>
        <v>492688</v>
      </c>
      <c r="G214" s="19">
        <f>G213</f>
        <v>230</v>
      </c>
      <c r="H214" s="119">
        <f>K214/L214</f>
        <v>1444.4443277310925</v>
      </c>
      <c r="I214" s="119">
        <v>343777.75</v>
      </c>
      <c r="J214" s="119"/>
      <c r="K214" s="119">
        <f>I214</f>
        <v>343777.75</v>
      </c>
      <c r="L214" s="19">
        <v>238</v>
      </c>
      <c r="M214" s="120">
        <f>H214/C214*100</f>
        <v>67.430543341455689</v>
      </c>
    </row>
    <row r="216" spans="1:13">
      <c r="A216" s="91" t="s">
        <v>86</v>
      </c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3"/>
    </row>
    <row r="217" spans="1:13">
      <c r="A217" s="54" t="s">
        <v>50</v>
      </c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</row>
    <row r="218" spans="1:13" ht="199.5" customHeight="1">
      <c r="A218" s="55" t="s">
        <v>5</v>
      </c>
      <c r="B218" s="56" t="s">
        <v>6</v>
      </c>
      <c r="C218" s="56" t="s">
        <v>23</v>
      </c>
      <c r="D218" s="56" t="s">
        <v>51</v>
      </c>
      <c r="E218" s="56" t="s">
        <v>52</v>
      </c>
      <c r="F218" s="56" t="s">
        <v>53</v>
      </c>
      <c r="G218" s="56" t="s">
        <v>8</v>
      </c>
      <c r="H218" s="56" t="s">
        <v>24</v>
      </c>
      <c r="I218" s="56" t="s">
        <v>25</v>
      </c>
      <c r="J218" s="56" t="s">
        <v>26</v>
      </c>
      <c r="K218" s="56" t="s">
        <v>27</v>
      </c>
      <c r="L218" s="56" t="s">
        <v>9</v>
      </c>
      <c r="M218" s="56" t="s">
        <v>10</v>
      </c>
    </row>
    <row r="219" spans="1:13">
      <c r="A219" s="57">
        <v>1</v>
      </c>
      <c r="B219" s="57">
        <v>2</v>
      </c>
      <c r="C219" s="57">
        <v>3</v>
      </c>
      <c r="D219" s="57" t="s">
        <v>28</v>
      </c>
      <c r="E219" s="57" t="s">
        <v>29</v>
      </c>
      <c r="F219" s="57" t="s">
        <v>30</v>
      </c>
      <c r="G219" s="57" t="s">
        <v>31</v>
      </c>
      <c r="H219" s="57">
        <v>4</v>
      </c>
      <c r="I219" s="57" t="s">
        <v>32</v>
      </c>
      <c r="J219" s="57" t="s">
        <v>33</v>
      </c>
      <c r="K219" s="57" t="s">
        <v>34</v>
      </c>
      <c r="L219" s="57" t="s">
        <v>35</v>
      </c>
      <c r="M219" s="57" t="s">
        <v>36</v>
      </c>
    </row>
    <row r="220" spans="1:13" ht="141" customHeight="1">
      <c r="A220" s="58">
        <v>1</v>
      </c>
      <c r="B220" s="17" t="s">
        <v>56</v>
      </c>
      <c r="C220" s="118">
        <f>F220/G220</f>
        <v>85980.304347826081</v>
      </c>
      <c r="D220" s="119">
        <v>4624082</v>
      </c>
      <c r="E220" s="119">
        <v>7241200</v>
      </c>
      <c r="F220" s="119">
        <f>D220+E220</f>
        <v>11865282</v>
      </c>
      <c r="G220" s="19">
        <v>138</v>
      </c>
      <c r="H220" s="119">
        <f>K220/L220</f>
        <v>45640.843941605839</v>
      </c>
      <c r="I220" s="119">
        <v>2518195.62</v>
      </c>
      <c r="J220" s="119">
        <v>3734600</v>
      </c>
      <c r="K220" s="119">
        <f>I220+J220</f>
        <v>6252795.6200000001</v>
      </c>
      <c r="L220" s="19">
        <v>137</v>
      </c>
      <c r="M220" s="120">
        <f>H220/C220*100</f>
        <v>53.082905774524413</v>
      </c>
    </row>
    <row r="221" spans="1:13" ht="216.75" customHeight="1">
      <c r="A221" s="58">
        <v>2</v>
      </c>
      <c r="B221" s="18" t="s">
        <v>58</v>
      </c>
      <c r="C221" s="118">
        <f>F221/G221</f>
        <v>1953.0289855072465</v>
      </c>
      <c r="D221" s="119">
        <v>269518</v>
      </c>
      <c r="E221" s="119"/>
      <c r="F221" s="119">
        <f>D221</f>
        <v>269518</v>
      </c>
      <c r="G221" s="19">
        <f>G220</f>
        <v>138</v>
      </c>
      <c r="H221" s="119">
        <f>K221/L221</f>
        <v>734.90211678832111</v>
      </c>
      <c r="I221" s="119">
        <v>100681.59</v>
      </c>
      <c r="J221" s="119"/>
      <c r="K221" s="119">
        <f>I221</f>
        <v>100681.59</v>
      </c>
      <c r="L221" s="19">
        <v>137</v>
      </c>
      <c r="M221" s="120">
        <f>H221/C221*100</f>
        <v>37.628838191433708</v>
      </c>
    </row>
    <row r="223" spans="1:13">
      <c r="A223" s="91" t="s">
        <v>145</v>
      </c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3"/>
    </row>
    <row r="224" spans="1:13">
      <c r="A224" s="54" t="s">
        <v>50</v>
      </c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</row>
    <row r="225" spans="1:13" ht="199.5" customHeight="1">
      <c r="A225" s="55" t="s">
        <v>5</v>
      </c>
      <c r="B225" s="56" t="s">
        <v>6</v>
      </c>
      <c r="C225" s="56" t="s">
        <v>23</v>
      </c>
      <c r="D225" s="56" t="s">
        <v>51</v>
      </c>
      <c r="E225" s="56" t="s">
        <v>52</v>
      </c>
      <c r="F225" s="56" t="s">
        <v>53</v>
      </c>
      <c r="G225" s="56" t="s">
        <v>8</v>
      </c>
      <c r="H225" s="56" t="s">
        <v>24</v>
      </c>
      <c r="I225" s="56" t="s">
        <v>25</v>
      </c>
      <c r="J225" s="56" t="s">
        <v>26</v>
      </c>
      <c r="K225" s="56" t="s">
        <v>27</v>
      </c>
      <c r="L225" s="56" t="s">
        <v>9</v>
      </c>
      <c r="M225" s="56" t="s">
        <v>10</v>
      </c>
    </row>
    <row r="226" spans="1:13">
      <c r="A226" s="57">
        <v>1</v>
      </c>
      <c r="B226" s="57">
        <v>2</v>
      </c>
      <c r="C226" s="57">
        <v>3</v>
      </c>
      <c r="D226" s="57" t="s">
        <v>28</v>
      </c>
      <c r="E226" s="57" t="s">
        <v>29</v>
      </c>
      <c r="F226" s="57" t="s">
        <v>30</v>
      </c>
      <c r="G226" s="57" t="s">
        <v>31</v>
      </c>
      <c r="H226" s="57">
        <v>4</v>
      </c>
      <c r="I226" s="57" t="s">
        <v>32</v>
      </c>
      <c r="J226" s="57" t="s">
        <v>33</v>
      </c>
      <c r="K226" s="57" t="s">
        <v>34</v>
      </c>
      <c r="L226" s="57" t="s">
        <v>35</v>
      </c>
      <c r="M226" s="57" t="s">
        <v>36</v>
      </c>
    </row>
    <row r="227" spans="1:13" ht="141" customHeight="1">
      <c r="A227" s="58">
        <v>1</v>
      </c>
      <c r="B227" s="17" t="s">
        <v>56</v>
      </c>
      <c r="C227" s="118">
        <f>F227/G227</f>
        <v>79184.981081081074</v>
      </c>
      <c r="D227" s="119">
        <v>3978277.2</v>
      </c>
      <c r="E227" s="119">
        <v>7741100</v>
      </c>
      <c r="F227" s="119">
        <f>D227+E227</f>
        <v>11719377.199999999</v>
      </c>
      <c r="G227" s="19">
        <v>148</v>
      </c>
      <c r="H227" s="119">
        <f>K227/L227</f>
        <v>44488.7405</v>
      </c>
      <c r="I227" s="119">
        <v>1979380.67</v>
      </c>
      <c r="J227" s="119">
        <v>4249043</v>
      </c>
      <c r="K227" s="119">
        <f>I227+J227</f>
        <v>6228423.6699999999</v>
      </c>
      <c r="L227" s="19">
        <v>140</v>
      </c>
      <c r="M227" s="120">
        <f>H227/C227*100</f>
        <v>56.183306344982228</v>
      </c>
    </row>
    <row r="228" spans="1:13" ht="216.75" customHeight="1">
      <c r="A228" s="58">
        <v>2</v>
      </c>
      <c r="B228" s="18" t="s">
        <v>58</v>
      </c>
      <c r="C228" s="118">
        <f>F228/G228</f>
        <v>968.3972972972972</v>
      </c>
      <c r="D228" s="119">
        <v>143322.79999999999</v>
      </c>
      <c r="E228" s="119"/>
      <c r="F228" s="119">
        <f>D228</f>
        <v>143322.79999999999</v>
      </c>
      <c r="G228" s="19">
        <f>G227</f>
        <v>148</v>
      </c>
      <c r="H228" s="119">
        <f>K228/L228</f>
        <v>860.67585714285713</v>
      </c>
      <c r="I228" s="119">
        <v>120494.62</v>
      </c>
      <c r="J228" s="119"/>
      <c r="K228" s="119">
        <f>I228</f>
        <v>120494.62</v>
      </c>
      <c r="L228" s="19">
        <v>140</v>
      </c>
      <c r="M228" s="120">
        <f>H228/C228*100</f>
        <v>88.876317555296751</v>
      </c>
    </row>
    <row r="230" spans="1:13">
      <c r="A230" s="91" t="s">
        <v>147</v>
      </c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3"/>
    </row>
    <row r="231" spans="1:13">
      <c r="A231" s="54" t="s">
        <v>50</v>
      </c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</row>
    <row r="232" spans="1:13" ht="199.5" customHeight="1">
      <c r="A232" s="55" t="s">
        <v>5</v>
      </c>
      <c r="B232" s="56" t="s">
        <v>6</v>
      </c>
      <c r="C232" s="56" t="s">
        <v>23</v>
      </c>
      <c r="D232" s="56" t="s">
        <v>51</v>
      </c>
      <c r="E232" s="56" t="s">
        <v>52</v>
      </c>
      <c r="F232" s="56" t="s">
        <v>53</v>
      </c>
      <c r="G232" s="56" t="s">
        <v>8</v>
      </c>
      <c r="H232" s="56" t="s">
        <v>24</v>
      </c>
      <c r="I232" s="56" t="s">
        <v>25</v>
      </c>
      <c r="J232" s="56" t="s">
        <v>26</v>
      </c>
      <c r="K232" s="56" t="s">
        <v>27</v>
      </c>
      <c r="L232" s="56" t="s">
        <v>9</v>
      </c>
      <c r="M232" s="56" t="s">
        <v>10</v>
      </c>
    </row>
    <row r="233" spans="1:13">
      <c r="A233" s="57">
        <v>1</v>
      </c>
      <c r="B233" s="57">
        <v>2</v>
      </c>
      <c r="C233" s="57">
        <v>3</v>
      </c>
      <c r="D233" s="57" t="s">
        <v>28</v>
      </c>
      <c r="E233" s="57" t="s">
        <v>29</v>
      </c>
      <c r="F233" s="57" t="s">
        <v>30</v>
      </c>
      <c r="G233" s="57" t="s">
        <v>31</v>
      </c>
      <c r="H233" s="57">
        <v>4</v>
      </c>
      <c r="I233" s="57" t="s">
        <v>32</v>
      </c>
      <c r="J233" s="57" t="s">
        <v>33</v>
      </c>
      <c r="K233" s="57" t="s">
        <v>34</v>
      </c>
      <c r="L233" s="57" t="s">
        <v>35</v>
      </c>
      <c r="M233" s="57" t="s">
        <v>36</v>
      </c>
    </row>
    <row r="234" spans="1:13" ht="141" customHeight="1">
      <c r="A234" s="58">
        <v>1</v>
      </c>
      <c r="B234" s="17" t="s">
        <v>56</v>
      </c>
      <c r="C234" s="118">
        <f>F234/G234</f>
        <v>89708.365448717945</v>
      </c>
      <c r="D234" s="119">
        <f>6788700-325689.98</f>
        <v>6463010.0199999996</v>
      </c>
      <c r="E234" s="119">
        <v>21526000</v>
      </c>
      <c r="F234" s="119">
        <f>D234+E234</f>
        <v>27989010.02</v>
      </c>
      <c r="G234" s="19">
        <v>312</v>
      </c>
      <c r="H234" s="119">
        <f>K234/L234</f>
        <v>39054.531563517914</v>
      </c>
      <c r="I234" s="119">
        <f>4198771.35-220092.66</f>
        <v>3978678.6899999995</v>
      </c>
      <c r="J234" s="119">
        <v>8011062.5</v>
      </c>
      <c r="K234" s="119">
        <f>I234+J234</f>
        <v>11989741.189999999</v>
      </c>
      <c r="L234" s="19">
        <v>307</v>
      </c>
      <c r="M234" s="120">
        <f>H234/C234*100</f>
        <v>43.534994053418075</v>
      </c>
    </row>
    <row r="235" spans="1:13" ht="216.75" customHeight="1">
      <c r="A235" s="58">
        <v>2</v>
      </c>
      <c r="B235" s="18" t="s">
        <v>58</v>
      </c>
      <c r="C235" s="118">
        <f>F235/G235</f>
        <v>1043.8781410256411</v>
      </c>
      <c r="D235" s="119">
        <v>325689.98</v>
      </c>
      <c r="E235" s="119"/>
      <c r="F235" s="119">
        <f>D235</f>
        <v>325689.98</v>
      </c>
      <c r="G235" s="19">
        <f>G234</f>
        <v>312</v>
      </c>
      <c r="H235" s="119">
        <f>K235/L235</f>
        <v>716.91420195439741</v>
      </c>
      <c r="I235" s="119">
        <v>220092.66</v>
      </c>
      <c r="J235" s="119"/>
      <c r="K235" s="119">
        <f>I235</f>
        <v>220092.66</v>
      </c>
      <c r="L235" s="19">
        <v>307</v>
      </c>
      <c r="M235" s="120">
        <f>H235/C235*100</f>
        <v>68.677959024030145</v>
      </c>
    </row>
    <row r="237" spans="1:13">
      <c r="A237" s="91" t="s">
        <v>148</v>
      </c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3"/>
    </row>
    <row r="238" spans="1:13">
      <c r="A238" s="54" t="s">
        <v>50</v>
      </c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</row>
    <row r="239" spans="1:13" ht="199.5" customHeight="1">
      <c r="A239" s="55" t="s">
        <v>5</v>
      </c>
      <c r="B239" s="56" t="s">
        <v>6</v>
      </c>
      <c r="C239" s="56" t="s">
        <v>23</v>
      </c>
      <c r="D239" s="56" t="s">
        <v>51</v>
      </c>
      <c r="E239" s="56" t="s">
        <v>52</v>
      </c>
      <c r="F239" s="56" t="s">
        <v>53</v>
      </c>
      <c r="G239" s="56" t="s">
        <v>8</v>
      </c>
      <c r="H239" s="56" t="s">
        <v>24</v>
      </c>
      <c r="I239" s="56" t="s">
        <v>25</v>
      </c>
      <c r="J239" s="56" t="s">
        <v>26</v>
      </c>
      <c r="K239" s="56" t="s">
        <v>27</v>
      </c>
      <c r="L239" s="56" t="s">
        <v>9</v>
      </c>
      <c r="M239" s="56" t="s">
        <v>10</v>
      </c>
    </row>
    <row r="240" spans="1:13">
      <c r="A240" s="57">
        <v>1</v>
      </c>
      <c r="B240" s="57">
        <v>2</v>
      </c>
      <c r="C240" s="57">
        <v>3</v>
      </c>
      <c r="D240" s="57" t="s">
        <v>28</v>
      </c>
      <c r="E240" s="57" t="s">
        <v>29</v>
      </c>
      <c r="F240" s="57" t="s">
        <v>30</v>
      </c>
      <c r="G240" s="57" t="s">
        <v>31</v>
      </c>
      <c r="H240" s="57">
        <v>4</v>
      </c>
      <c r="I240" s="57" t="s">
        <v>32</v>
      </c>
      <c r="J240" s="57" t="s">
        <v>33</v>
      </c>
      <c r="K240" s="57" t="s">
        <v>34</v>
      </c>
      <c r="L240" s="57" t="s">
        <v>35</v>
      </c>
      <c r="M240" s="57" t="s">
        <v>36</v>
      </c>
    </row>
    <row r="241" spans="1:13" ht="141" customHeight="1">
      <c r="A241" s="58">
        <v>1</v>
      </c>
      <c r="B241" s="17" t="s">
        <v>56</v>
      </c>
      <c r="C241" s="118">
        <f>F241/G241</f>
        <v>183994.39252336448</v>
      </c>
      <c r="D241" s="119">
        <v>3572500</v>
      </c>
      <c r="E241" s="119">
        <v>16114900</v>
      </c>
      <c r="F241" s="119">
        <f>D241+E241</f>
        <v>19687400</v>
      </c>
      <c r="G241" s="19">
        <v>107</v>
      </c>
      <c r="H241" s="119">
        <f>K241/L241</f>
        <v>97638.179259259268</v>
      </c>
      <c r="I241" s="119">
        <v>1949372.23</v>
      </c>
      <c r="J241" s="119">
        <v>8595551.1300000008</v>
      </c>
      <c r="K241" s="119">
        <f>I241+J241</f>
        <v>10544923.360000001</v>
      </c>
      <c r="L241" s="19">
        <v>108</v>
      </c>
      <c r="M241" s="120">
        <f>H241/C241*100</f>
        <v>53.065845062023129</v>
      </c>
    </row>
    <row r="242" spans="1:13" ht="216.75" customHeight="1">
      <c r="A242" s="58">
        <v>2</v>
      </c>
      <c r="B242" s="18" t="s">
        <v>58</v>
      </c>
      <c r="C242" s="118">
        <f>F242/G242</f>
        <v>3851.4018691588785</v>
      </c>
      <c r="D242" s="119">
        <v>412100</v>
      </c>
      <c r="E242" s="119"/>
      <c r="F242" s="119">
        <f>D242</f>
        <v>412100</v>
      </c>
      <c r="G242" s="19">
        <f>G241</f>
        <v>107</v>
      </c>
      <c r="H242" s="119">
        <f>K242/L242</f>
        <v>1114.3329629629629</v>
      </c>
      <c r="I242" s="119">
        <v>120347.96</v>
      </c>
      <c r="J242" s="119"/>
      <c r="K242" s="119">
        <f>I242</f>
        <v>120347.96</v>
      </c>
      <c r="L242" s="19">
        <v>108</v>
      </c>
      <c r="M242" s="120">
        <f>H242/C242*100</f>
        <v>28.933178121096105</v>
      </c>
    </row>
    <row r="244" spans="1:13">
      <c r="A244" s="91" t="s">
        <v>149</v>
      </c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3"/>
    </row>
    <row r="245" spans="1:13">
      <c r="A245" s="54" t="s">
        <v>50</v>
      </c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</row>
    <row r="246" spans="1:13" ht="199.5" customHeight="1">
      <c r="A246" s="55" t="s">
        <v>5</v>
      </c>
      <c r="B246" s="56" t="s">
        <v>6</v>
      </c>
      <c r="C246" s="56" t="s">
        <v>23</v>
      </c>
      <c r="D246" s="56" t="s">
        <v>51</v>
      </c>
      <c r="E246" s="56" t="s">
        <v>52</v>
      </c>
      <c r="F246" s="56" t="s">
        <v>53</v>
      </c>
      <c r="G246" s="56" t="s">
        <v>8</v>
      </c>
      <c r="H246" s="56" t="s">
        <v>24</v>
      </c>
      <c r="I246" s="56" t="s">
        <v>25</v>
      </c>
      <c r="J246" s="56" t="s">
        <v>26</v>
      </c>
      <c r="K246" s="56" t="s">
        <v>27</v>
      </c>
      <c r="L246" s="56" t="s">
        <v>9</v>
      </c>
      <c r="M246" s="56" t="s">
        <v>10</v>
      </c>
    </row>
    <row r="247" spans="1:13">
      <c r="A247" s="57">
        <v>1</v>
      </c>
      <c r="B247" s="57">
        <v>2</v>
      </c>
      <c r="C247" s="57">
        <v>3</v>
      </c>
      <c r="D247" s="57" t="s">
        <v>28</v>
      </c>
      <c r="E247" s="57" t="s">
        <v>29</v>
      </c>
      <c r="F247" s="57" t="s">
        <v>30</v>
      </c>
      <c r="G247" s="57" t="s">
        <v>31</v>
      </c>
      <c r="H247" s="57">
        <v>4</v>
      </c>
      <c r="I247" s="57" t="s">
        <v>32</v>
      </c>
      <c r="J247" s="57" t="s">
        <v>33</v>
      </c>
      <c r="K247" s="57" t="s">
        <v>34</v>
      </c>
      <c r="L247" s="57" t="s">
        <v>35</v>
      </c>
      <c r="M247" s="57" t="s">
        <v>36</v>
      </c>
    </row>
    <row r="248" spans="1:13" ht="141" customHeight="1">
      <c r="A248" s="58">
        <v>1</v>
      </c>
      <c r="B248" s="17" t="s">
        <v>56</v>
      </c>
      <c r="C248" s="118">
        <f>F248/G248</f>
        <v>84182.456140350871</v>
      </c>
      <c r="D248" s="119">
        <v>4075400</v>
      </c>
      <c r="E248" s="119">
        <v>10319800</v>
      </c>
      <c r="F248" s="119">
        <f>D248+E248</f>
        <v>14395200</v>
      </c>
      <c r="G248" s="19">
        <v>171</v>
      </c>
      <c r="H248" s="119">
        <f>K248/L248</f>
        <v>56572.740059523807</v>
      </c>
      <c r="I248" s="119">
        <v>2494496.73</v>
      </c>
      <c r="J248" s="119">
        <v>7009723.5999999996</v>
      </c>
      <c r="K248" s="119">
        <f>I248+J248</f>
        <v>9504220.3300000001</v>
      </c>
      <c r="L248" s="19">
        <v>168</v>
      </c>
      <c r="M248" s="120">
        <f>H248/C248*100</f>
        <v>67.202529663905835</v>
      </c>
    </row>
    <row r="249" spans="1:13" ht="216.75" customHeight="1">
      <c r="A249" s="58">
        <v>2</v>
      </c>
      <c r="B249" s="18" t="s">
        <v>58</v>
      </c>
      <c r="C249" s="118">
        <f>F249/G249</f>
        <v>1478.3625730994152</v>
      </c>
      <c r="D249" s="119">
        <v>252800</v>
      </c>
      <c r="E249" s="119"/>
      <c r="F249" s="119">
        <f>D249</f>
        <v>252800</v>
      </c>
      <c r="G249" s="19">
        <f>G248</f>
        <v>171</v>
      </c>
      <c r="H249" s="119">
        <f>K249/L249</f>
        <v>836.34440476190468</v>
      </c>
      <c r="I249" s="119">
        <v>140505.85999999999</v>
      </c>
      <c r="J249" s="119"/>
      <c r="K249" s="119">
        <f>I249</f>
        <v>140505.85999999999</v>
      </c>
      <c r="L249" s="19">
        <v>168</v>
      </c>
      <c r="M249" s="120">
        <f>H249/C249*100</f>
        <v>56.57234699932188</v>
      </c>
    </row>
    <row r="251" spans="1:13">
      <c r="A251" s="91" t="s">
        <v>151</v>
      </c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3"/>
    </row>
    <row r="252" spans="1:13">
      <c r="A252" s="54" t="s">
        <v>50</v>
      </c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</row>
    <row r="253" spans="1:13" ht="199.5" customHeight="1">
      <c r="A253" s="55" t="s">
        <v>5</v>
      </c>
      <c r="B253" s="56" t="s">
        <v>6</v>
      </c>
      <c r="C253" s="56" t="s">
        <v>23</v>
      </c>
      <c r="D253" s="56" t="s">
        <v>51</v>
      </c>
      <c r="E253" s="56" t="s">
        <v>52</v>
      </c>
      <c r="F253" s="56" t="s">
        <v>53</v>
      </c>
      <c r="G253" s="56" t="s">
        <v>8</v>
      </c>
      <c r="H253" s="56" t="s">
        <v>24</v>
      </c>
      <c r="I253" s="56" t="s">
        <v>25</v>
      </c>
      <c r="J253" s="56" t="s">
        <v>26</v>
      </c>
      <c r="K253" s="56" t="s">
        <v>27</v>
      </c>
      <c r="L253" s="56" t="s">
        <v>9</v>
      </c>
      <c r="M253" s="56" t="s">
        <v>10</v>
      </c>
    </row>
    <row r="254" spans="1:13">
      <c r="A254" s="57">
        <v>1</v>
      </c>
      <c r="B254" s="57">
        <v>2</v>
      </c>
      <c r="C254" s="57">
        <v>3</v>
      </c>
      <c r="D254" s="57" t="s">
        <v>28</v>
      </c>
      <c r="E254" s="57" t="s">
        <v>29</v>
      </c>
      <c r="F254" s="57" t="s">
        <v>30</v>
      </c>
      <c r="G254" s="57" t="s">
        <v>31</v>
      </c>
      <c r="H254" s="57">
        <v>4</v>
      </c>
      <c r="I254" s="57" t="s">
        <v>32</v>
      </c>
      <c r="J254" s="57" t="s">
        <v>33</v>
      </c>
      <c r="K254" s="57" t="s">
        <v>34</v>
      </c>
      <c r="L254" s="57" t="s">
        <v>35</v>
      </c>
      <c r="M254" s="57" t="s">
        <v>36</v>
      </c>
    </row>
    <row r="255" spans="1:13" ht="141" customHeight="1">
      <c r="A255" s="58">
        <v>1</v>
      </c>
      <c r="B255" s="17" t="s">
        <v>56</v>
      </c>
      <c r="C255" s="118">
        <f>F255/G255</f>
        <v>86440.782442748095</v>
      </c>
      <c r="D255" s="119">
        <v>12296070</v>
      </c>
      <c r="E255" s="119">
        <v>32998900</v>
      </c>
      <c r="F255" s="119">
        <f>D255+E255</f>
        <v>45294970</v>
      </c>
      <c r="G255" s="19">
        <v>524</v>
      </c>
      <c r="H255" s="119">
        <f>K255/L255</f>
        <v>39497.844043824705</v>
      </c>
      <c r="I255" s="119">
        <v>6455601.71</v>
      </c>
      <c r="J255" s="119">
        <v>13372316</v>
      </c>
      <c r="K255" s="119">
        <f>I255+J255</f>
        <v>19827917.710000001</v>
      </c>
      <c r="L255" s="19">
        <v>502</v>
      </c>
      <c r="M255" s="120">
        <f>H255/C255*100</f>
        <v>45.693529058445442</v>
      </c>
    </row>
    <row r="256" spans="1:13" ht="216.75" customHeight="1">
      <c r="A256" s="58">
        <v>2</v>
      </c>
      <c r="B256" s="18" t="s">
        <v>58</v>
      </c>
      <c r="C256" s="118">
        <f>F256/G256</f>
        <v>1911.3167938931297</v>
      </c>
      <c r="D256" s="119">
        <v>1001530</v>
      </c>
      <c r="E256" s="119"/>
      <c r="F256" s="119">
        <f>D256</f>
        <v>1001530</v>
      </c>
      <c r="G256" s="19">
        <f>G255</f>
        <v>524</v>
      </c>
      <c r="H256" s="119">
        <f>K256/L256</f>
        <v>522.35856573705178</v>
      </c>
      <c r="I256" s="119">
        <v>262224</v>
      </c>
      <c r="J256" s="119"/>
      <c r="K256" s="119">
        <f>I256</f>
        <v>262224</v>
      </c>
      <c r="L256" s="19">
        <v>502</v>
      </c>
      <c r="M256" s="120">
        <f>H256/C256*100</f>
        <v>27.329774289957882</v>
      </c>
    </row>
    <row r="258" spans="1:13">
      <c r="A258" s="91" t="s">
        <v>152</v>
      </c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3"/>
    </row>
    <row r="259" spans="1:13">
      <c r="A259" s="54" t="s">
        <v>50</v>
      </c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</row>
    <row r="260" spans="1:13" ht="199.5" customHeight="1">
      <c r="A260" s="55" t="s">
        <v>5</v>
      </c>
      <c r="B260" s="56" t="s">
        <v>6</v>
      </c>
      <c r="C260" s="56" t="s">
        <v>23</v>
      </c>
      <c r="D260" s="56" t="s">
        <v>51</v>
      </c>
      <c r="E260" s="56" t="s">
        <v>52</v>
      </c>
      <c r="F260" s="56" t="s">
        <v>53</v>
      </c>
      <c r="G260" s="56" t="s">
        <v>8</v>
      </c>
      <c r="H260" s="56" t="s">
        <v>24</v>
      </c>
      <c r="I260" s="56" t="s">
        <v>25</v>
      </c>
      <c r="J260" s="56" t="s">
        <v>26</v>
      </c>
      <c r="K260" s="56" t="s">
        <v>27</v>
      </c>
      <c r="L260" s="56" t="s">
        <v>9</v>
      </c>
      <c r="M260" s="56" t="s">
        <v>10</v>
      </c>
    </row>
    <row r="261" spans="1:13">
      <c r="A261" s="57">
        <v>1</v>
      </c>
      <c r="B261" s="57">
        <v>2</v>
      </c>
      <c r="C261" s="57">
        <v>3</v>
      </c>
      <c r="D261" s="57" t="s">
        <v>28</v>
      </c>
      <c r="E261" s="57" t="s">
        <v>29</v>
      </c>
      <c r="F261" s="57" t="s">
        <v>30</v>
      </c>
      <c r="G261" s="57" t="s">
        <v>31</v>
      </c>
      <c r="H261" s="57">
        <v>4</v>
      </c>
      <c r="I261" s="57" t="s">
        <v>32</v>
      </c>
      <c r="J261" s="57" t="s">
        <v>33</v>
      </c>
      <c r="K261" s="57" t="s">
        <v>34</v>
      </c>
      <c r="L261" s="57" t="s">
        <v>35</v>
      </c>
      <c r="M261" s="57" t="s">
        <v>36</v>
      </c>
    </row>
    <row r="262" spans="1:13" ht="141" customHeight="1">
      <c r="A262" s="58">
        <v>1</v>
      </c>
      <c r="B262" s="17" t="s">
        <v>56</v>
      </c>
      <c r="C262" s="118">
        <f>F262/G262</f>
        <v>119770.30303030302</v>
      </c>
      <c r="D262" s="119">
        <v>4206400</v>
      </c>
      <c r="E262" s="119">
        <v>15555700</v>
      </c>
      <c r="F262" s="119">
        <f>D262+E262</f>
        <v>19762100</v>
      </c>
      <c r="G262" s="19">
        <v>165</v>
      </c>
      <c r="H262" s="119">
        <f>K262/L262</f>
        <v>57767.916609195403</v>
      </c>
      <c r="I262" s="119">
        <v>2216117.4900000002</v>
      </c>
      <c r="J262" s="119">
        <v>7835500</v>
      </c>
      <c r="K262" s="119">
        <f>I262+J262</f>
        <v>10051617.49</v>
      </c>
      <c r="L262" s="19">
        <v>174</v>
      </c>
      <c r="M262" s="120">
        <f>H262/C262*100</f>
        <v>48.232253862278007</v>
      </c>
    </row>
    <row r="263" spans="1:13" ht="216.75" customHeight="1">
      <c r="A263" s="58">
        <v>2</v>
      </c>
      <c r="B263" s="18" t="s">
        <v>58</v>
      </c>
      <c r="C263" s="118">
        <f>F263/G263</f>
        <v>3587.2727272727275</v>
      </c>
      <c r="D263" s="119">
        <v>591900</v>
      </c>
      <c r="E263" s="119"/>
      <c r="F263" s="119">
        <f>D263</f>
        <v>591900</v>
      </c>
      <c r="G263" s="19">
        <f>G262</f>
        <v>165</v>
      </c>
      <c r="H263" s="119">
        <f>K263/L263</f>
        <v>626.22356321839072</v>
      </c>
      <c r="I263" s="119">
        <v>108962.9</v>
      </c>
      <c r="J263" s="119"/>
      <c r="K263" s="119">
        <f>I263</f>
        <v>108962.9</v>
      </c>
      <c r="L263" s="19">
        <v>174</v>
      </c>
      <c r="M263" s="120">
        <f>H263/C263*100</f>
        <v>17.456814990882659</v>
      </c>
    </row>
    <row r="265" spans="1:13">
      <c r="A265" s="104" t="s">
        <v>91</v>
      </c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6"/>
    </row>
    <row r="266" spans="1:13">
      <c r="A266" s="107" t="s">
        <v>50</v>
      </c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</row>
    <row r="267" spans="1:13" ht="199.5" customHeight="1">
      <c r="A267" s="108" t="s">
        <v>5</v>
      </c>
      <c r="B267" s="109" t="s">
        <v>6</v>
      </c>
      <c r="C267" s="109" t="s">
        <v>23</v>
      </c>
      <c r="D267" s="109" t="s">
        <v>113</v>
      </c>
      <c r="E267" s="109" t="s">
        <v>114</v>
      </c>
      <c r="F267" s="109" t="s">
        <v>53</v>
      </c>
      <c r="G267" s="109" t="s">
        <v>8</v>
      </c>
      <c r="H267" s="109" t="s">
        <v>24</v>
      </c>
      <c r="I267" s="109" t="s">
        <v>115</v>
      </c>
      <c r="J267" s="109" t="s">
        <v>116</v>
      </c>
      <c r="K267" s="109" t="s">
        <v>27</v>
      </c>
      <c r="L267" s="109" t="s">
        <v>9</v>
      </c>
      <c r="M267" s="109" t="s">
        <v>10</v>
      </c>
    </row>
    <row r="268" spans="1:13">
      <c r="A268" s="110">
        <v>1</v>
      </c>
      <c r="B268" s="110">
        <v>2</v>
      </c>
      <c r="C268" s="110">
        <v>3</v>
      </c>
      <c r="D268" s="110" t="s">
        <v>28</v>
      </c>
      <c r="E268" s="110" t="s">
        <v>29</v>
      </c>
      <c r="F268" s="110" t="s">
        <v>30</v>
      </c>
      <c r="G268" s="110" t="s">
        <v>31</v>
      </c>
      <c r="H268" s="110">
        <v>4</v>
      </c>
      <c r="I268" s="110" t="s">
        <v>32</v>
      </c>
      <c r="J268" s="110" t="s">
        <v>33</v>
      </c>
      <c r="K268" s="110" t="s">
        <v>34</v>
      </c>
      <c r="L268" s="110" t="s">
        <v>35</v>
      </c>
      <c r="M268" s="110" t="s">
        <v>36</v>
      </c>
    </row>
    <row r="269" spans="1:13" ht="141" customHeight="1">
      <c r="A269" s="117">
        <v>1</v>
      </c>
      <c r="B269" s="17" t="s">
        <v>56</v>
      </c>
      <c r="C269" s="139">
        <f>F269/G269</f>
        <v>75053.900709219859</v>
      </c>
      <c r="D269" s="140">
        <v>3371800</v>
      </c>
      <c r="E269" s="140">
        <v>7210800</v>
      </c>
      <c r="F269" s="140">
        <f>D269+E269</f>
        <v>10582600</v>
      </c>
      <c r="G269" s="32">
        <v>141</v>
      </c>
      <c r="H269" s="140">
        <f>K269/L269</f>
        <v>38563.8785106383</v>
      </c>
      <c r="I269" s="140">
        <v>1766256.87</v>
      </c>
      <c r="J269" s="140">
        <v>3671250</v>
      </c>
      <c r="K269" s="140">
        <f>I269+J269</f>
        <v>5437506.8700000001</v>
      </c>
      <c r="L269" s="32">
        <v>141</v>
      </c>
      <c r="M269" s="141">
        <f>H269/C269*100</f>
        <v>51.381577967607207</v>
      </c>
    </row>
    <row r="270" spans="1:13" ht="216.75" customHeight="1">
      <c r="A270" s="117">
        <v>2</v>
      </c>
      <c r="B270" s="18" t="s">
        <v>58</v>
      </c>
      <c r="C270" s="139">
        <f>F270/G270</f>
        <v>1480.8510638297873</v>
      </c>
      <c r="D270" s="140">
        <v>208800</v>
      </c>
      <c r="E270" s="140"/>
      <c r="F270" s="140">
        <f>D270</f>
        <v>208800</v>
      </c>
      <c r="G270" s="32">
        <f>G269</f>
        <v>141</v>
      </c>
      <c r="H270" s="140">
        <f>K270/L270</f>
        <v>661.78659574468088</v>
      </c>
      <c r="I270" s="140">
        <v>93311.91</v>
      </c>
      <c r="J270" s="140"/>
      <c r="K270" s="140">
        <f>I270</f>
        <v>93311.91</v>
      </c>
      <c r="L270" s="32">
        <v>141</v>
      </c>
      <c r="M270" s="141">
        <f>H270/C270*100</f>
        <v>44.689612068965516</v>
      </c>
    </row>
    <row r="272" spans="1:13">
      <c r="A272" s="91" t="s">
        <v>153</v>
      </c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3"/>
    </row>
    <row r="273" spans="1:13">
      <c r="A273" s="54" t="s">
        <v>50</v>
      </c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</row>
    <row r="274" spans="1:13" ht="199.5" customHeight="1">
      <c r="A274" s="55" t="s">
        <v>5</v>
      </c>
      <c r="B274" s="56" t="s">
        <v>6</v>
      </c>
      <c r="C274" s="56" t="s">
        <v>23</v>
      </c>
      <c r="D274" s="56" t="s">
        <v>51</v>
      </c>
      <c r="E274" s="56" t="s">
        <v>52</v>
      </c>
      <c r="F274" s="56" t="s">
        <v>53</v>
      </c>
      <c r="G274" s="56" t="s">
        <v>8</v>
      </c>
      <c r="H274" s="56" t="s">
        <v>24</v>
      </c>
      <c r="I274" s="56" t="s">
        <v>25</v>
      </c>
      <c r="J274" s="56" t="s">
        <v>26</v>
      </c>
      <c r="K274" s="56" t="s">
        <v>27</v>
      </c>
      <c r="L274" s="56" t="s">
        <v>9</v>
      </c>
      <c r="M274" s="56" t="s">
        <v>10</v>
      </c>
    </row>
    <row r="275" spans="1:13">
      <c r="A275" s="57">
        <v>1</v>
      </c>
      <c r="B275" s="57">
        <v>2</v>
      </c>
      <c r="C275" s="57">
        <v>3</v>
      </c>
      <c r="D275" s="57" t="s">
        <v>28</v>
      </c>
      <c r="E275" s="57" t="s">
        <v>29</v>
      </c>
      <c r="F275" s="57" t="s">
        <v>30</v>
      </c>
      <c r="G275" s="57" t="s">
        <v>31</v>
      </c>
      <c r="H275" s="57">
        <v>4</v>
      </c>
      <c r="I275" s="57" t="s">
        <v>32</v>
      </c>
      <c r="J275" s="57" t="s">
        <v>33</v>
      </c>
      <c r="K275" s="57" t="s">
        <v>34</v>
      </c>
      <c r="L275" s="57" t="s">
        <v>35</v>
      </c>
      <c r="M275" s="57" t="s">
        <v>36</v>
      </c>
    </row>
    <row r="276" spans="1:13" ht="141" customHeight="1">
      <c r="A276" s="58">
        <v>1</v>
      </c>
      <c r="B276" s="17" t="s">
        <v>56</v>
      </c>
      <c r="C276" s="118">
        <f>F276/G276</f>
        <v>77037.325892857145</v>
      </c>
      <c r="D276" s="119">
        <v>5662961</v>
      </c>
      <c r="E276" s="119">
        <v>11593400</v>
      </c>
      <c r="F276" s="119">
        <f>D276+E276</f>
        <v>17256361</v>
      </c>
      <c r="G276" s="19">
        <v>224</v>
      </c>
      <c r="H276" s="119">
        <f>K276/L276</f>
        <v>32639.04434782609</v>
      </c>
      <c r="I276" s="119">
        <f>2964374.7-279460.5</f>
        <v>2684914.2</v>
      </c>
      <c r="J276" s="119">
        <v>4822066</v>
      </c>
      <c r="K276" s="119">
        <f>I276+J276</f>
        <v>7506980.2000000002</v>
      </c>
      <c r="L276" s="19">
        <v>230</v>
      </c>
      <c r="M276" s="120">
        <f>H276/C276*100</f>
        <v>42.367831398016328</v>
      </c>
    </row>
    <row r="277" spans="1:13" ht="216.75" customHeight="1">
      <c r="A277" s="58">
        <v>2</v>
      </c>
      <c r="B277" s="18" t="s">
        <v>58</v>
      </c>
      <c r="C277" s="118">
        <f>F277/G277</f>
        <v>1702.8526785714287</v>
      </c>
      <c r="D277" s="119">
        <v>381439</v>
      </c>
      <c r="E277" s="119"/>
      <c r="F277" s="119">
        <f>D277</f>
        <v>381439</v>
      </c>
      <c r="G277" s="19">
        <f>G276</f>
        <v>224</v>
      </c>
      <c r="H277" s="119">
        <f>K277/L277</f>
        <v>1215.0456521739131</v>
      </c>
      <c r="I277" s="119">
        <v>279460.5</v>
      </c>
      <c r="J277" s="119"/>
      <c r="K277" s="119">
        <f>I277</f>
        <v>279460.5</v>
      </c>
      <c r="L277" s="19">
        <v>230</v>
      </c>
      <c r="M277" s="120">
        <f>H277/C277*100</f>
        <v>71.353539120791666</v>
      </c>
    </row>
    <row r="279" spans="1:13">
      <c r="A279" s="91" t="s">
        <v>93</v>
      </c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3"/>
    </row>
    <row r="280" spans="1:13">
      <c r="A280" s="54" t="s">
        <v>50</v>
      </c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</row>
    <row r="281" spans="1:13" ht="199.5" customHeight="1">
      <c r="A281" s="55" t="s">
        <v>5</v>
      </c>
      <c r="B281" s="56" t="s">
        <v>6</v>
      </c>
      <c r="C281" s="56" t="s">
        <v>23</v>
      </c>
      <c r="D281" s="56" t="s">
        <v>51</v>
      </c>
      <c r="E281" s="56" t="s">
        <v>52</v>
      </c>
      <c r="F281" s="56" t="s">
        <v>53</v>
      </c>
      <c r="G281" s="56" t="s">
        <v>8</v>
      </c>
      <c r="H281" s="56" t="s">
        <v>24</v>
      </c>
      <c r="I281" s="56" t="s">
        <v>25</v>
      </c>
      <c r="J281" s="56" t="s">
        <v>26</v>
      </c>
      <c r="K281" s="56" t="s">
        <v>27</v>
      </c>
      <c r="L281" s="56" t="s">
        <v>9</v>
      </c>
      <c r="M281" s="56" t="s">
        <v>10</v>
      </c>
    </row>
    <row r="282" spans="1:13">
      <c r="A282" s="57">
        <v>1</v>
      </c>
      <c r="B282" s="57">
        <v>2</v>
      </c>
      <c r="C282" s="57">
        <v>3</v>
      </c>
      <c r="D282" s="57" t="s">
        <v>28</v>
      </c>
      <c r="E282" s="57" t="s">
        <v>29</v>
      </c>
      <c r="F282" s="57" t="s">
        <v>30</v>
      </c>
      <c r="G282" s="57" t="s">
        <v>31</v>
      </c>
      <c r="H282" s="57">
        <v>4</v>
      </c>
      <c r="I282" s="57" t="s">
        <v>32</v>
      </c>
      <c r="J282" s="57" t="s">
        <v>33</v>
      </c>
      <c r="K282" s="57" t="s">
        <v>34</v>
      </c>
      <c r="L282" s="57" t="s">
        <v>35</v>
      </c>
      <c r="M282" s="57" t="s">
        <v>36</v>
      </c>
    </row>
    <row r="283" spans="1:13" ht="141" customHeight="1">
      <c r="A283" s="58">
        <v>1</v>
      </c>
      <c r="B283" s="17" t="s">
        <v>56</v>
      </c>
      <c r="C283" s="118">
        <f>F283/G283</f>
        <v>98855.932203389835</v>
      </c>
      <c r="D283" s="119">
        <v>2813500</v>
      </c>
      <c r="E283" s="119">
        <v>3019000</v>
      </c>
      <c r="F283" s="119">
        <f>D283+E283</f>
        <v>5832500</v>
      </c>
      <c r="G283" s="19">
        <v>59</v>
      </c>
      <c r="H283" s="119">
        <f>K283/L283</f>
        <v>47707.200769230767</v>
      </c>
      <c r="I283" s="119">
        <v>1314848.8899999999</v>
      </c>
      <c r="J283" s="119">
        <v>1786119.16</v>
      </c>
      <c r="K283" s="119">
        <f>I283+J283</f>
        <v>3100968.05</v>
      </c>
      <c r="L283" s="19">
        <v>65</v>
      </c>
      <c r="M283" s="120">
        <f>H283/C283*100</f>
        <v>48.259320109466181</v>
      </c>
    </row>
    <row r="284" spans="1:13" ht="216.75" customHeight="1">
      <c r="A284" s="58">
        <v>2</v>
      </c>
      <c r="B284" s="18" t="s">
        <v>58</v>
      </c>
      <c r="C284" s="118">
        <f>F284/G284</f>
        <v>1976.2711864406779</v>
      </c>
      <c r="D284" s="119">
        <v>116600</v>
      </c>
      <c r="E284" s="119"/>
      <c r="F284" s="119">
        <f>D284</f>
        <v>116600</v>
      </c>
      <c r="G284" s="19">
        <f>G283</f>
        <v>59</v>
      </c>
      <c r="H284" s="119">
        <f>K284/L284</f>
        <v>483.05061538461541</v>
      </c>
      <c r="I284" s="119">
        <v>31398.29</v>
      </c>
      <c r="J284" s="119"/>
      <c r="K284" s="119">
        <f>I284</f>
        <v>31398.29</v>
      </c>
      <c r="L284" s="19">
        <v>65</v>
      </c>
      <c r="M284" s="120">
        <f>H284/C284*100</f>
        <v>24.442526850507985</v>
      </c>
    </row>
    <row r="286" spans="1:13">
      <c r="A286" s="91" t="s">
        <v>154</v>
      </c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3"/>
    </row>
    <row r="287" spans="1:13">
      <c r="A287" s="54" t="s">
        <v>50</v>
      </c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</row>
    <row r="288" spans="1:13" ht="213" customHeight="1">
      <c r="A288" s="55" t="s">
        <v>5</v>
      </c>
      <c r="B288" s="56" t="s">
        <v>6</v>
      </c>
      <c r="C288" s="56" t="s">
        <v>23</v>
      </c>
      <c r="D288" s="56" t="s">
        <v>51</v>
      </c>
      <c r="E288" s="56" t="s">
        <v>52</v>
      </c>
      <c r="F288" s="56" t="s">
        <v>53</v>
      </c>
      <c r="G288" s="56" t="s">
        <v>8</v>
      </c>
      <c r="H288" s="56" t="s">
        <v>24</v>
      </c>
      <c r="I288" s="56" t="s">
        <v>25</v>
      </c>
      <c r="J288" s="56" t="s">
        <v>26</v>
      </c>
      <c r="K288" s="56" t="s">
        <v>27</v>
      </c>
      <c r="L288" s="56" t="s">
        <v>9</v>
      </c>
      <c r="M288" s="56" t="s">
        <v>10</v>
      </c>
    </row>
    <row r="289" spans="1:13">
      <c r="A289" s="57">
        <v>1</v>
      </c>
      <c r="B289" s="57">
        <v>2</v>
      </c>
      <c r="C289" s="57">
        <v>3</v>
      </c>
      <c r="D289" s="57" t="s">
        <v>28</v>
      </c>
      <c r="E289" s="57" t="s">
        <v>29</v>
      </c>
      <c r="F289" s="57" t="s">
        <v>30</v>
      </c>
      <c r="G289" s="57" t="s">
        <v>31</v>
      </c>
      <c r="H289" s="57">
        <v>4</v>
      </c>
      <c r="I289" s="57" t="s">
        <v>32</v>
      </c>
      <c r="J289" s="57" t="s">
        <v>33</v>
      </c>
      <c r="K289" s="57" t="s">
        <v>34</v>
      </c>
      <c r="L289" s="57" t="s">
        <v>35</v>
      </c>
      <c r="M289" s="57" t="s">
        <v>36</v>
      </c>
    </row>
    <row r="290" spans="1:13" ht="141" customHeight="1">
      <c r="A290" s="58">
        <v>1</v>
      </c>
      <c r="B290" s="17" t="s">
        <v>56</v>
      </c>
      <c r="C290" s="118">
        <f>F290/G290</f>
        <v>77905.659509202451</v>
      </c>
      <c r="D290" s="119">
        <v>4022722.5</v>
      </c>
      <c r="E290" s="119">
        <v>8675900</v>
      </c>
      <c r="F290" s="119">
        <f>D290+E290</f>
        <v>12698622.5</v>
      </c>
      <c r="G290" s="19">
        <v>163</v>
      </c>
      <c r="H290" s="119">
        <f>K290/L290</f>
        <v>42247.466907894741</v>
      </c>
      <c r="I290" s="119">
        <v>2363534.1</v>
      </c>
      <c r="J290" s="119">
        <v>4058080.87</v>
      </c>
      <c r="K290" s="119">
        <f>I290+J290</f>
        <v>6421614.9700000007</v>
      </c>
      <c r="L290" s="19">
        <v>152</v>
      </c>
      <c r="M290" s="120">
        <f>H290/C290*100</f>
        <v>54.229008744742536</v>
      </c>
    </row>
    <row r="291" spans="1:13" ht="216.75" customHeight="1">
      <c r="A291" s="58">
        <v>2</v>
      </c>
      <c r="B291" s="18" t="s">
        <v>58</v>
      </c>
      <c r="C291" s="118">
        <f>F291/G291</f>
        <v>1637.2852760736196</v>
      </c>
      <c r="D291" s="119">
        <v>266877.5</v>
      </c>
      <c r="E291" s="119"/>
      <c r="F291" s="119">
        <f>D291</f>
        <v>266877.5</v>
      </c>
      <c r="G291" s="19">
        <v>163</v>
      </c>
      <c r="H291" s="119">
        <f>K291/L291</f>
        <v>1475.1626315789474</v>
      </c>
      <c r="I291" s="119">
        <v>224224.72</v>
      </c>
      <c r="J291" s="119"/>
      <c r="K291" s="119">
        <f>I291</f>
        <v>224224.72</v>
      </c>
      <c r="L291" s="19">
        <v>152</v>
      </c>
      <c r="M291" s="120">
        <f>H291/C291*100</f>
        <v>90.098082059135166</v>
      </c>
    </row>
    <row r="293" spans="1:13">
      <c r="A293" s="91" t="s">
        <v>155</v>
      </c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3"/>
    </row>
    <row r="294" spans="1:13">
      <c r="A294" s="54" t="s">
        <v>50</v>
      </c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</row>
    <row r="295" spans="1:13" ht="199.5" customHeight="1">
      <c r="A295" s="55" t="s">
        <v>5</v>
      </c>
      <c r="B295" s="56" t="s">
        <v>6</v>
      </c>
      <c r="C295" s="56" t="s">
        <v>23</v>
      </c>
      <c r="D295" s="56" t="s">
        <v>51</v>
      </c>
      <c r="E295" s="56" t="s">
        <v>52</v>
      </c>
      <c r="F295" s="56" t="s">
        <v>53</v>
      </c>
      <c r="G295" s="56" t="s">
        <v>8</v>
      </c>
      <c r="H295" s="56" t="s">
        <v>24</v>
      </c>
      <c r="I295" s="56" t="s">
        <v>25</v>
      </c>
      <c r="J295" s="56" t="s">
        <v>26</v>
      </c>
      <c r="K295" s="56" t="s">
        <v>27</v>
      </c>
      <c r="L295" s="56" t="s">
        <v>9</v>
      </c>
      <c r="M295" s="56" t="s">
        <v>10</v>
      </c>
    </row>
    <row r="296" spans="1:13">
      <c r="A296" s="57">
        <v>1</v>
      </c>
      <c r="B296" s="57">
        <v>2</v>
      </c>
      <c r="C296" s="57">
        <v>3</v>
      </c>
      <c r="D296" s="57" t="s">
        <v>28</v>
      </c>
      <c r="E296" s="57" t="s">
        <v>29</v>
      </c>
      <c r="F296" s="57" t="s">
        <v>30</v>
      </c>
      <c r="G296" s="57" t="s">
        <v>31</v>
      </c>
      <c r="H296" s="57">
        <v>4</v>
      </c>
      <c r="I296" s="57" t="s">
        <v>32</v>
      </c>
      <c r="J296" s="57" t="s">
        <v>33</v>
      </c>
      <c r="K296" s="57" t="s">
        <v>34</v>
      </c>
      <c r="L296" s="57" t="s">
        <v>35</v>
      </c>
      <c r="M296" s="57" t="s">
        <v>36</v>
      </c>
    </row>
    <row r="297" spans="1:13" ht="141" customHeight="1">
      <c r="A297" s="58">
        <v>1</v>
      </c>
      <c r="B297" s="17" t="s">
        <v>56</v>
      </c>
      <c r="C297" s="118">
        <f>F297/G297</f>
        <v>75042.065333333332</v>
      </c>
      <c r="D297" s="119">
        <v>5546895.6799999997</v>
      </c>
      <c r="E297" s="119">
        <v>12463200</v>
      </c>
      <c r="F297" s="119">
        <f>D297+E297</f>
        <v>18010095.68</v>
      </c>
      <c r="G297" s="19">
        <v>240</v>
      </c>
      <c r="H297" s="119">
        <f>K297/L297</f>
        <v>39909.42128630705</v>
      </c>
      <c r="I297" s="119">
        <v>2942770.53</v>
      </c>
      <c r="J297" s="119">
        <v>6675400</v>
      </c>
      <c r="K297" s="119">
        <f>I297+J297</f>
        <v>9618170.5299999993</v>
      </c>
      <c r="L297" s="19">
        <v>241</v>
      </c>
      <c r="M297" s="120">
        <f>H297/C297*100</f>
        <v>53.182733056494747</v>
      </c>
    </row>
    <row r="298" spans="1:13" ht="216.75" customHeight="1">
      <c r="A298" s="58">
        <v>2</v>
      </c>
      <c r="B298" s="18" t="s">
        <v>58</v>
      </c>
      <c r="C298" s="118">
        <f>F298/G298</f>
        <v>1389.1846666666668</v>
      </c>
      <c r="D298" s="119">
        <v>333404.32</v>
      </c>
      <c r="E298" s="119"/>
      <c r="F298" s="119">
        <f>D298</f>
        <v>333404.32</v>
      </c>
      <c r="G298" s="19">
        <f>G297</f>
        <v>240</v>
      </c>
      <c r="H298" s="119">
        <f>K298/L298</f>
        <v>585.35103734439838</v>
      </c>
      <c r="I298" s="119">
        <v>141069.6</v>
      </c>
      <c r="J298" s="119"/>
      <c r="K298" s="119">
        <f>I298</f>
        <v>141069.6</v>
      </c>
      <c r="L298" s="19">
        <v>241</v>
      </c>
      <c r="M298" s="120">
        <f>H298/C298*100</f>
        <v>42.136301342062879</v>
      </c>
    </row>
    <row r="300" spans="1:13">
      <c r="A300" s="104" t="s">
        <v>156</v>
      </c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6"/>
    </row>
    <row r="301" spans="1:13">
      <c r="A301" s="107" t="s">
        <v>50</v>
      </c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</row>
    <row r="302" spans="1:13" ht="199.5" customHeight="1">
      <c r="A302" s="108" t="s">
        <v>5</v>
      </c>
      <c r="B302" s="109" t="s">
        <v>6</v>
      </c>
      <c r="C302" s="109" t="s">
        <v>23</v>
      </c>
      <c r="D302" s="109" t="s">
        <v>113</v>
      </c>
      <c r="E302" s="109" t="s">
        <v>114</v>
      </c>
      <c r="F302" s="109" t="s">
        <v>53</v>
      </c>
      <c r="G302" s="109" t="s">
        <v>8</v>
      </c>
      <c r="H302" s="109" t="s">
        <v>24</v>
      </c>
      <c r="I302" s="109" t="s">
        <v>115</v>
      </c>
      <c r="J302" s="109" t="s">
        <v>116</v>
      </c>
      <c r="K302" s="109" t="s">
        <v>27</v>
      </c>
      <c r="L302" s="109" t="s">
        <v>9</v>
      </c>
      <c r="M302" s="109" t="s">
        <v>10</v>
      </c>
    </row>
    <row r="303" spans="1:13">
      <c r="A303" s="110">
        <v>1</v>
      </c>
      <c r="B303" s="110">
        <v>2</v>
      </c>
      <c r="C303" s="110">
        <v>3</v>
      </c>
      <c r="D303" s="110" t="s">
        <v>28</v>
      </c>
      <c r="E303" s="110" t="s">
        <v>29</v>
      </c>
      <c r="F303" s="110" t="s">
        <v>30</v>
      </c>
      <c r="G303" s="110" t="s">
        <v>31</v>
      </c>
      <c r="H303" s="110">
        <v>4</v>
      </c>
      <c r="I303" s="110" t="s">
        <v>32</v>
      </c>
      <c r="J303" s="110" t="s">
        <v>33</v>
      </c>
      <c r="K303" s="110" t="s">
        <v>34</v>
      </c>
      <c r="L303" s="110" t="s">
        <v>35</v>
      </c>
      <c r="M303" s="110" t="s">
        <v>36</v>
      </c>
    </row>
    <row r="304" spans="1:13" ht="141" customHeight="1">
      <c r="A304" s="117">
        <v>1</v>
      </c>
      <c r="B304" s="17" t="s">
        <v>56</v>
      </c>
      <c r="C304" s="142">
        <f>F304/G304</f>
        <v>76122.65151515152</v>
      </c>
      <c r="D304" s="143">
        <v>3955737.5</v>
      </c>
      <c r="E304" s="143">
        <v>8604500</v>
      </c>
      <c r="F304" s="143">
        <f>D304+E304</f>
        <v>12560237.5</v>
      </c>
      <c r="G304" s="33">
        <v>165</v>
      </c>
      <c r="H304" s="143">
        <f>K304/L304</f>
        <v>38746.727454545457</v>
      </c>
      <c r="I304" s="143">
        <v>2034360.03</v>
      </c>
      <c r="J304" s="143">
        <v>4358850</v>
      </c>
      <c r="K304" s="143">
        <f>I304+J304</f>
        <v>6393210.0300000003</v>
      </c>
      <c r="L304" s="33">
        <v>165</v>
      </c>
      <c r="M304" s="144">
        <f>H304/C304*100</f>
        <v>50.900391254544353</v>
      </c>
    </row>
    <row r="305" spans="1:13" ht="216.75" customHeight="1">
      <c r="A305" s="117">
        <v>2</v>
      </c>
      <c r="B305" s="18" t="s">
        <v>58</v>
      </c>
      <c r="C305" s="142">
        <f>F305/G305</f>
        <v>1004.6212121212121</v>
      </c>
      <c r="D305" s="143">
        <v>165762.5</v>
      </c>
      <c r="E305" s="143"/>
      <c r="F305" s="143">
        <f>D305</f>
        <v>165762.5</v>
      </c>
      <c r="G305" s="33">
        <f>G304</f>
        <v>165</v>
      </c>
      <c r="H305" s="143">
        <f>K305/L305</f>
        <v>616.32193939393937</v>
      </c>
      <c r="I305" s="143">
        <v>101693.12</v>
      </c>
      <c r="J305" s="143"/>
      <c r="K305" s="143">
        <f>I305</f>
        <v>101693.12</v>
      </c>
      <c r="L305" s="33">
        <v>165</v>
      </c>
      <c r="M305" s="144">
        <f>H305/C305*100</f>
        <v>61.348688635849477</v>
      </c>
    </row>
    <row r="307" spans="1:13">
      <c r="A307" s="91" t="s">
        <v>157</v>
      </c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3"/>
    </row>
    <row r="308" spans="1:13">
      <c r="A308" s="54" t="s">
        <v>50</v>
      </c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</row>
    <row r="309" spans="1:13" ht="199.5" customHeight="1">
      <c r="A309" s="55" t="s">
        <v>5</v>
      </c>
      <c r="B309" s="56" t="s">
        <v>6</v>
      </c>
      <c r="C309" s="56" t="s">
        <v>23</v>
      </c>
      <c r="D309" s="56" t="s">
        <v>51</v>
      </c>
      <c r="E309" s="56" t="s">
        <v>52</v>
      </c>
      <c r="F309" s="56" t="s">
        <v>53</v>
      </c>
      <c r="G309" s="56" t="s">
        <v>8</v>
      </c>
      <c r="H309" s="56" t="s">
        <v>24</v>
      </c>
      <c r="I309" s="56" t="s">
        <v>25</v>
      </c>
      <c r="J309" s="56" t="s">
        <v>26</v>
      </c>
      <c r="K309" s="56" t="s">
        <v>27</v>
      </c>
      <c r="L309" s="56" t="s">
        <v>9</v>
      </c>
      <c r="M309" s="56" t="s">
        <v>10</v>
      </c>
    </row>
    <row r="310" spans="1:13">
      <c r="A310" s="57">
        <v>1</v>
      </c>
      <c r="B310" s="57">
        <v>2</v>
      </c>
      <c r="C310" s="57">
        <v>3</v>
      </c>
      <c r="D310" s="57" t="s">
        <v>28</v>
      </c>
      <c r="E310" s="57" t="s">
        <v>29</v>
      </c>
      <c r="F310" s="57" t="s">
        <v>30</v>
      </c>
      <c r="G310" s="57" t="s">
        <v>31</v>
      </c>
      <c r="H310" s="57">
        <v>4</v>
      </c>
      <c r="I310" s="57" t="s">
        <v>32</v>
      </c>
      <c r="J310" s="57" t="s">
        <v>33</v>
      </c>
      <c r="K310" s="57" t="s">
        <v>34</v>
      </c>
      <c r="L310" s="57" t="s">
        <v>35</v>
      </c>
      <c r="M310" s="57" t="s">
        <v>36</v>
      </c>
    </row>
    <row r="311" spans="1:13" ht="141" customHeight="1">
      <c r="A311" s="58">
        <v>1</v>
      </c>
      <c r="B311" s="17" t="s">
        <v>56</v>
      </c>
      <c r="C311" s="118">
        <f>F311/G311</f>
        <v>76174.011299435035</v>
      </c>
      <c r="D311" s="119">
        <v>4214900</v>
      </c>
      <c r="E311" s="119">
        <v>9267900</v>
      </c>
      <c r="F311" s="119">
        <f>D311+E311</f>
        <v>13482800</v>
      </c>
      <c r="G311" s="19">
        <v>177</v>
      </c>
      <c r="H311" s="119">
        <f>K311/L311</f>
        <v>40388.120595238091</v>
      </c>
      <c r="I311" s="119">
        <v>2195584.2599999998</v>
      </c>
      <c r="J311" s="119">
        <v>4589620</v>
      </c>
      <c r="K311" s="119">
        <f>I311+J311</f>
        <v>6785204.2599999998</v>
      </c>
      <c r="L311" s="19">
        <v>168</v>
      </c>
      <c r="M311" s="120">
        <f>H311/C311*100</f>
        <v>53.020866180297432</v>
      </c>
    </row>
    <row r="312" spans="1:13" ht="216.75" customHeight="1">
      <c r="A312" s="58">
        <v>2</v>
      </c>
      <c r="B312" s="18" t="s">
        <v>58</v>
      </c>
      <c r="C312" s="118">
        <f>F312/G312</f>
        <v>1228.8135593220338</v>
      </c>
      <c r="D312" s="119">
        <v>217500</v>
      </c>
      <c r="E312" s="119"/>
      <c r="F312" s="119">
        <f>D312</f>
        <v>217500</v>
      </c>
      <c r="G312" s="19">
        <f>G311</f>
        <v>177</v>
      </c>
      <c r="H312" s="119">
        <f>K312/L312</f>
        <v>789.64660714285719</v>
      </c>
      <c r="I312" s="119">
        <v>132660.63</v>
      </c>
      <c r="J312" s="119"/>
      <c r="K312" s="119">
        <f>I312</f>
        <v>132660.63</v>
      </c>
      <c r="L312" s="19">
        <v>168</v>
      </c>
      <c r="M312" s="120">
        <f>H312/C312*100</f>
        <v>64.260896305418726</v>
      </c>
    </row>
    <row r="314" spans="1:13">
      <c r="A314" s="91" t="s">
        <v>158</v>
      </c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3"/>
    </row>
    <row r="315" spans="1:13">
      <c r="A315" s="54" t="s">
        <v>50</v>
      </c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</row>
    <row r="316" spans="1:13" ht="199.5" customHeight="1">
      <c r="A316" s="55" t="s">
        <v>5</v>
      </c>
      <c r="B316" s="56" t="s">
        <v>6</v>
      </c>
      <c r="C316" s="56" t="s">
        <v>23</v>
      </c>
      <c r="D316" s="56" t="s">
        <v>51</v>
      </c>
      <c r="E316" s="56" t="s">
        <v>52</v>
      </c>
      <c r="F316" s="56" t="s">
        <v>53</v>
      </c>
      <c r="G316" s="56" t="s">
        <v>8</v>
      </c>
      <c r="H316" s="56" t="s">
        <v>24</v>
      </c>
      <c r="I316" s="56" t="s">
        <v>25</v>
      </c>
      <c r="J316" s="56" t="s">
        <v>26</v>
      </c>
      <c r="K316" s="56" t="s">
        <v>27</v>
      </c>
      <c r="L316" s="56" t="s">
        <v>9</v>
      </c>
      <c r="M316" s="56" t="s">
        <v>10</v>
      </c>
    </row>
    <row r="317" spans="1:13">
      <c r="A317" s="57">
        <v>1</v>
      </c>
      <c r="B317" s="57">
        <v>2</v>
      </c>
      <c r="C317" s="57">
        <v>3</v>
      </c>
      <c r="D317" s="57" t="s">
        <v>28</v>
      </c>
      <c r="E317" s="57" t="s">
        <v>29</v>
      </c>
      <c r="F317" s="57" t="s">
        <v>30</v>
      </c>
      <c r="G317" s="57" t="s">
        <v>31</v>
      </c>
      <c r="H317" s="57">
        <v>4</v>
      </c>
      <c r="I317" s="57" t="s">
        <v>32</v>
      </c>
      <c r="J317" s="57" t="s">
        <v>33</v>
      </c>
      <c r="K317" s="57" t="s">
        <v>34</v>
      </c>
      <c r="L317" s="57" t="s">
        <v>35</v>
      </c>
      <c r="M317" s="57" t="s">
        <v>36</v>
      </c>
    </row>
    <row r="318" spans="1:13" ht="141" customHeight="1">
      <c r="A318" s="58">
        <v>1</v>
      </c>
      <c r="B318" s="17" t="s">
        <v>56</v>
      </c>
      <c r="C318" s="118">
        <f>F318/G318</f>
        <v>81844.217687074837</v>
      </c>
      <c r="D318" s="119">
        <v>4324000</v>
      </c>
      <c r="E318" s="119">
        <v>7707100</v>
      </c>
      <c r="F318" s="119">
        <f>D318+E318</f>
        <v>12031100</v>
      </c>
      <c r="G318" s="19">
        <v>147</v>
      </c>
      <c r="H318" s="119">
        <f>K318/L318</f>
        <v>58405.035333333333</v>
      </c>
      <c r="I318" s="119">
        <v>2428163.77</v>
      </c>
      <c r="J318" s="119">
        <v>5456516</v>
      </c>
      <c r="K318" s="119">
        <f>I318+J318</f>
        <v>7884679.7699999996</v>
      </c>
      <c r="L318" s="19">
        <v>135</v>
      </c>
      <c r="M318" s="120">
        <f>H318/C318*100</f>
        <v>71.361223778374367</v>
      </c>
    </row>
    <row r="319" spans="1:13" ht="216.75" customHeight="1">
      <c r="A319" s="58">
        <v>2</v>
      </c>
      <c r="B319" s="18" t="s">
        <v>58</v>
      </c>
      <c r="C319" s="118">
        <f>F319/G319</f>
        <v>1148.9795918367347</v>
      </c>
      <c r="D319" s="119">
        <v>168900</v>
      </c>
      <c r="E319" s="119"/>
      <c r="F319" s="119">
        <f>D319</f>
        <v>168900</v>
      </c>
      <c r="G319" s="19">
        <f>G318</f>
        <v>147</v>
      </c>
      <c r="H319" s="119">
        <f>K319/L319</f>
        <v>669.17777777777781</v>
      </c>
      <c r="I319" s="119">
        <v>90339</v>
      </c>
      <c r="J319" s="119"/>
      <c r="K319" s="119">
        <f>I319</f>
        <v>90339</v>
      </c>
      <c r="L319" s="19">
        <v>135</v>
      </c>
      <c r="M319" s="120">
        <f>H319/C319*100</f>
        <v>58.241049930925605</v>
      </c>
    </row>
    <row r="321" spans="1:13">
      <c r="A321" s="91" t="s">
        <v>159</v>
      </c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3"/>
    </row>
    <row r="322" spans="1:13">
      <c r="A322" s="54" t="s">
        <v>50</v>
      </c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</row>
    <row r="323" spans="1:13" ht="199.5" customHeight="1">
      <c r="A323" s="55" t="s">
        <v>5</v>
      </c>
      <c r="B323" s="56" t="s">
        <v>6</v>
      </c>
      <c r="C323" s="56" t="s">
        <v>23</v>
      </c>
      <c r="D323" s="56" t="s">
        <v>51</v>
      </c>
      <c r="E323" s="56" t="s">
        <v>52</v>
      </c>
      <c r="F323" s="56" t="s">
        <v>53</v>
      </c>
      <c r="G323" s="56" t="s">
        <v>8</v>
      </c>
      <c r="H323" s="56" t="s">
        <v>24</v>
      </c>
      <c r="I323" s="56" t="s">
        <v>25</v>
      </c>
      <c r="J323" s="56" t="s">
        <v>26</v>
      </c>
      <c r="K323" s="56" t="s">
        <v>27</v>
      </c>
      <c r="L323" s="56" t="s">
        <v>9</v>
      </c>
      <c r="M323" s="56" t="s">
        <v>10</v>
      </c>
    </row>
    <row r="324" spans="1:13">
      <c r="A324" s="57">
        <v>1</v>
      </c>
      <c r="B324" s="57">
        <v>2</v>
      </c>
      <c r="C324" s="57">
        <v>3</v>
      </c>
      <c r="D324" s="57" t="s">
        <v>28</v>
      </c>
      <c r="E324" s="57" t="s">
        <v>29</v>
      </c>
      <c r="F324" s="57" t="s">
        <v>30</v>
      </c>
      <c r="G324" s="57" t="s">
        <v>31</v>
      </c>
      <c r="H324" s="57">
        <v>4</v>
      </c>
      <c r="I324" s="57" t="s">
        <v>32</v>
      </c>
      <c r="J324" s="57" t="s">
        <v>33</v>
      </c>
      <c r="K324" s="57" t="s">
        <v>34</v>
      </c>
      <c r="L324" s="57" t="s">
        <v>35</v>
      </c>
      <c r="M324" s="57" t="s">
        <v>36</v>
      </c>
    </row>
    <row r="325" spans="1:13" ht="141" customHeight="1">
      <c r="A325" s="58">
        <v>1</v>
      </c>
      <c r="B325" s="17" t="s">
        <v>56</v>
      </c>
      <c r="C325" s="118">
        <f>F325/G325</f>
        <v>88821.630094043881</v>
      </c>
      <c r="D325" s="119">
        <v>8439700</v>
      </c>
      <c r="E325" s="119">
        <v>19894400</v>
      </c>
      <c r="F325" s="119">
        <f>D325+E325</f>
        <v>28334100</v>
      </c>
      <c r="G325" s="19">
        <v>319</v>
      </c>
      <c r="H325" s="119">
        <f>K325/L325</f>
        <v>45070.412714285718</v>
      </c>
      <c r="I325" s="119">
        <v>5080841.6500000004</v>
      </c>
      <c r="J325" s="119">
        <v>10693802.800000001</v>
      </c>
      <c r="K325" s="119">
        <f>I325+J325</f>
        <v>15774644.450000001</v>
      </c>
      <c r="L325" s="19">
        <v>350</v>
      </c>
      <c r="M325" s="120">
        <f>H325/C325*100</f>
        <v>50.742609279480014</v>
      </c>
    </row>
    <row r="326" spans="1:13" ht="216.75" customHeight="1">
      <c r="A326" s="58">
        <v>2</v>
      </c>
      <c r="B326" s="18" t="s">
        <v>58</v>
      </c>
      <c r="C326" s="118">
        <f>F326/G326</f>
        <v>1679.6238244514107</v>
      </c>
      <c r="D326" s="119">
        <v>535800</v>
      </c>
      <c r="E326" s="119"/>
      <c r="F326" s="119">
        <f>D326</f>
        <v>535800</v>
      </c>
      <c r="G326" s="19">
        <f>G325</f>
        <v>319</v>
      </c>
      <c r="H326" s="119">
        <f>K326/L326</f>
        <v>1402.0516285714286</v>
      </c>
      <c r="I326" s="119">
        <v>490718.07</v>
      </c>
      <c r="J326" s="119"/>
      <c r="K326" s="119">
        <f>I326</f>
        <v>490718.07</v>
      </c>
      <c r="L326" s="19">
        <v>350</v>
      </c>
      <c r="M326" s="120">
        <f>H326/C326*100</f>
        <v>83.474145112781954</v>
      </c>
    </row>
    <row r="328" spans="1:13">
      <c r="A328" s="91" t="s">
        <v>100</v>
      </c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3"/>
    </row>
    <row r="329" spans="1:13">
      <c r="A329" s="54" t="s">
        <v>50</v>
      </c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</row>
    <row r="330" spans="1:13" ht="199.5" customHeight="1">
      <c r="A330" s="55" t="s">
        <v>5</v>
      </c>
      <c r="B330" s="56" t="s">
        <v>6</v>
      </c>
      <c r="C330" s="56" t="s">
        <v>23</v>
      </c>
      <c r="D330" s="56" t="s">
        <v>51</v>
      </c>
      <c r="E330" s="56" t="s">
        <v>52</v>
      </c>
      <c r="F330" s="56" t="s">
        <v>53</v>
      </c>
      <c r="G330" s="56" t="s">
        <v>8</v>
      </c>
      <c r="H330" s="56" t="s">
        <v>24</v>
      </c>
      <c r="I330" s="56" t="s">
        <v>25</v>
      </c>
      <c r="J330" s="56" t="s">
        <v>26</v>
      </c>
      <c r="K330" s="56" t="s">
        <v>27</v>
      </c>
      <c r="L330" s="56" t="s">
        <v>9</v>
      </c>
      <c r="M330" s="56" t="s">
        <v>10</v>
      </c>
    </row>
    <row r="331" spans="1:13">
      <c r="A331" s="57">
        <v>1</v>
      </c>
      <c r="B331" s="57">
        <v>2</v>
      </c>
      <c r="C331" s="57">
        <v>3</v>
      </c>
      <c r="D331" s="57" t="s">
        <v>28</v>
      </c>
      <c r="E331" s="57" t="s">
        <v>29</v>
      </c>
      <c r="F331" s="57" t="s">
        <v>30</v>
      </c>
      <c r="G331" s="57" t="s">
        <v>31</v>
      </c>
      <c r="H331" s="57">
        <v>4</v>
      </c>
      <c r="I331" s="57" t="s">
        <v>32</v>
      </c>
      <c r="J331" s="57" t="s">
        <v>33</v>
      </c>
      <c r="K331" s="57" t="s">
        <v>34</v>
      </c>
      <c r="L331" s="57" t="s">
        <v>35</v>
      </c>
      <c r="M331" s="57" t="s">
        <v>36</v>
      </c>
    </row>
    <row r="332" spans="1:13" ht="141" customHeight="1">
      <c r="A332" s="58">
        <v>1</v>
      </c>
      <c r="B332" s="17" t="s">
        <v>56</v>
      </c>
      <c r="C332" s="118">
        <f>F332/G332</f>
        <v>89326.582278481015</v>
      </c>
      <c r="D332" s="119">
        <v>2873100</v>
      </c>
      <c r="E332" s="119">
        <v>4183700</v>
      </c>
      <c r="F332" s="119">
        <f>D332+E332</f>
        <v>7056800</v>
      </c>
      <c r="G332" s="19">
        <v>79</v>
      </c>
      <c r="H332" s="119">
        <f>K332/L332</f>
        <v>47588.010487804881</v>
      </c>
      <c r="I332" s="145">
        <v>1405287.86</v>
      </c>
      <c r="J332" s="145">
        <v>2496929</v>
      </c>
      <c r="K332" s="145">
        <f>I332+J332</f>
        <v>3902216.8600000003</v>
      </c>
      <c r="L332" s="19">
        <v>82</v>
      </c>
      <c r="M332" s="120">
        <f>H332/C332*100</f>
        <v>53.274187004542931</v>
      </c>
    </row>
    <row r="333" spans="1:13" ht="216.75" customHeight="1">
      <c r="A333" s="58">
        <v>2</v>
      </c>
      <c r="B333" s="18" t="s">
        <v>58</v>
      </c>
      <c r="C333" s="118">
        <f>F333/G333</f>
        <v>1602.5316455696202</v>
      </c>
      <c r="D333" s="119">
        <v>126600</v>
      </c>
      <c r="E333" s="119"/>
      <c r="F333" s="119">
        <f>D333</f>
        <v>126600</v>
      </c>
      <c r="G333" s="19">
        <f>G332</f>
        <v>79</v>
      </c>
      <c r="H333" s="119">
        <f>K333/L333</f>
        <v>637.8780487804878</v>
      </c>
      <c r="I333" s="119">
        <v>52306</v>
      </c>
      <c r="J333" s="119"/>
      <c r="K333" s="119">
        <f>I333</f>
        <v>52306</v>
      </c>
      <c r="L333" s="19">
        <v>82</v>
      </c>
      <c r="M333" s="120">
        <f>H333/C333*100</f>
        <v>39.804396408892998</v>
      </c>
    </row>
    <row r="335" spans="1:13">
      <c r="A335" s="91" t="s">
        <v>160</v>
      </c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3"/>
    </row>
    <row r="336" spans="1:13">
      <c r="A336" s="54" t="s">
        <v>50</v>
      </c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</row>
    <row r="337" spans="1:13" ht="199.5" customHeight="1">
      <c r="A337" s="55" t="s">
        <v>5</v>
      </c>
      <c r="B337" s="56" t="s">
        <v>6</v>
      </c>
      <c r="C337" s="56" t="s">
        <v>23</v>
      </c>
      <c r="D337" s="56" t="s">
        <v>51</v>
      </c>
      <c r="E337" s="56" t="s">
        <v>52</v>
      </c>
      <c r="F337" s="56" t="s">
        <v>53</v>
      </c>
      <c r="G337" s="56" t="s">
        <v>8</v>
      </c>
      <c r="H337" s="56" t="s">
        <v>24</v>
      </c>
      <c r="I337" s="56" t="s">
        <v>25</v>
      </c>
      <c r="J337" s="56" t="s">
        <v>26</v>
      </c>
      <c r="K337" s="56" t="s">
        <v>27</v>
      </c>
      <c r="L337" s="56" t="s">
        <v>9</v>
      </c>
      <c r="M337" s="56" t="s">
        <v>10</v>
      </c>
    </row>
    <row r="338" spans="1:13">
      <c r="A338" s="57">
        <v>1</v>
      </c>
      <c r="B338" s="57">
        <v>2</v>
      </c>
      <c r="C338" s="57">
        <v>3</v>
      </c>
      <c r="D338" s="57" t="s">
        <v>28</v>
      </c>
      <c r="E338" s="57" t="s">
        <v>29</v>
      </c>
      <c r="F338" s="57" t="s">
        <v>30</v>
      </c>
      <c r="G338" s="57" t="s">
        <v>31</v>
      </c>
      <c r="H338" s="57">
        <v>4</v>
      </c>
      <c r="I338" s="57" t="s">
        <v>32</v>
      </c>
      <c r="J338" s="57" t="s">
        <v>33</v>
      </c>
      <c r="K338" s="57" t="s">
        <v>34</v>
      </c>
      <c r="L338" s="57" t="s">
        <v>35</v>
      </c>
      <c r="M338" s="57" t="s">
        <v>36</v>
      </c>
    </row>
    <row r="339" spans="1:13" ht="141" customHeight="1">
      <c r="A339" s="58">
        <v>1</v>
      </c>
      <c r="B339" s="17" t="s">
        <v>56</v>
      </c>
      <c r="C339" s="118">
        <f>F339/G339</f>
        <v>85100.958466453667</v>
      </c>
      <c r="D339" s="119">
        <v>7470500</v>
      </c>
      <c r="E339" s="119">
        <v>19166100</v>
      </c>
      <c r="F339" s="119">
        <f>D339+E339</f>
        <v>26636600</v>
      </c>
      <c r="G339" s="19">
        <v>313</v>
      </c>
      <c r="H339" s="119">
        <f>K339/L339</f>
        <v>39224.313290322585</v>
      </c>
      <c r="I339" s="119">
        <v>3939787.12</v>
      </c>
      <c r="J339" s="119">
        <v>8219750</v>
      </c>
      <c r="K339" s="119">
        <f>I339+J339</f>
        <v>12159537.120000001</v>
      </c>
      <c r="L339" s="19">
        <v>310</v>
      </c>
      <c r="M339" s="120">
        <f>H339/C339*100</f>
        <v>46.091505897415473</v>
      </c>
    </row>
    <row r="340" spans="1:13" ht="216.75" customHeight="1">
      <c r="A340" s="58">
        <v>2</v>
      </c>
      <c r="B340" s="18" t="s">
        <v>58</v>
      </c>
      <c r="C340" s="118">
        <f>F340/G340</f>
        <v>2028.4345047923323</v>
      </c>
      <c r="D340" s="119">
        <v>634900</v>
      </c>
      <c r="E340" s="119"/>
      <c r="F340" s="119">
        <f>D340</f>
        <v>634900</v>
      </c>
      <c r="G340" s="19">
        <f>G339</f>
        <v>313</v>
      </c>
      <c r="H340" s="119">
        <f>K340/L340</f>
        <v>1181.3509677419354</v>
      </c>
      <c r="I340" s="119">
        <v>366218.8</v>
      </c>
      <c r="J340" s="119"/>
      <c r="K340" s="119">
        <f>I340</f>
        <v>366218.8</v>
      </c>
      <c r="L340" s="19">
        <v>310</v>
      </c>
      <c r="M340" s="120">
        <f>H340/C340*100</f>
        <v>58.239542117376871</v>
      </c>
    </row>
    <row r="342" spans="1:13">
      <c r="A342" s="91" t="s">
        <v>161</v>
      </c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3"/>
    </row>
    <row r="343" spans="1:13">
      <c r="A343" s="54" t="s">
        <v>50</v>
      </c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</row>
    <row r="344" spans="1:13" ht="199.5" customHeight="1">
      <c r="A344" s="55" t="s">
        <v>5</v>
      </c>
      <c r="B344" s="56" t="s">
        <v>6</v>
      </c>
      <c r="C344" s="56" t="s">
        <v>23</v>
      </c>
      <c r="D344" s="56" t="s">
        <v>51</v>
      </c>
      <c r="E344" s="56" t="s">
        <v>52</v>
      </c>
      <c r="F344" s="56" t="s">
        <v>53</v>
      </c>
      <c r="G344" s="56" t="s">
        <v>8</v>
      </c>
      <c r="H344" s="56" t="s">
        <v>24</v>
      </c>
      <c r="I344" s="56" t="s">
        <v>25</v>
      </c>
      <c r="J344" s="56" t="s">
        <v>26</v>
      </c>
      <c r="K344" s="56" t="s">
        <v>27</v>
      </c>
      <c r="L344" s="56" t="s">
        <v>9</v>
      </c>
      <c r="M344" s="56" t="s">
        <v>10</v>
      </c>
    </row>
    <row r="345" spans="1:13">
      <c r="A345" s="57">
        <v>1</v>
      </c>
      <c r="B345" s="57">
        <v>2</v>
      </c>
      <c r="C345" s="57">
        <v>3</v>
      </c>
      <c r="D345" s="57" t="s">
        <v>28</v>
      </c>
      <c r="E345" s="57" t="s">
        <v>29</v>
      </c>
      <c r="F345" s="57" t="s">
        <v>30</v>
      </c>
      <c r="G345" s="57" t="s">
        <v>31</v>
      </c>
      <c r="H345" s="57">
        <v>4</v>
      </c>
      <c r="I345" s="57" t="s">
        <v>32</v>
      </c>
      <c r="J345" s="57" t="s">
        <v>33</v>
      </c>
      <c r="K345" s="57" t="s">
        <v>34</v>
      </c>
      <c r="L345" s="57" t="s">
        <v>35</v>
      </c>
      <c r="M345" s="57" t="s">
        <v>36</v>
      </c>
    </row>
    <row r="346" spans="1:13" ht="141" customHeight="1">
      <c r="A346" s="58">
        <v>1</v>
      </c>
      <c r="B346" s="17" t="s">
        <v>56</v>
      </c>
      <c r="C346" s="118">
        <f>F346/G346</f>
        <v>82500.645161290318</v>
      </c>
      <c r="D346" s="119">
        <v>9381600</v>
      </c>
      <c r="E346" s="119">
        <v>16193600</v>
      </c>
      <c r="F346" s="119">
        <f>D346+E346</f>
        <v>25575200</v>
      </c>
      <c r="G346" s="19">
        <v>310</v>
      </c>
      <c r="H346" s="119">
        <f>K346/L346</f>
        <v>45578.184733096088</v>
      </c>
      <c r="I346" s="119">
        <v>5157121.91</v>
      </c>
      <c r="J346" s="119">
        <v>7650348</v>
      </c>
      <c r="K346" s="119">
        <f>I346+J346</f>
        <v>12807469.91</v>
      </c>
      <c r="L346" s="19">
        <v>281</v>
      </c>
      <c r="M346" s="120">
        <f>H346/C346*100</f>
        <v>55.245852494837919</v>
      </c>
    </row>
    <row r="347" spans="1:13" ht="216.75" customHeight="1">
      <c r="A347" s="58">
        <v>2</v>
      </c>
      <c r="B347" s="18" t="s">
        <v>58</v>
      </c>
      <c r="C347" s="118">
        <f>F347/G347</f>
        <v>1168.3870967741937</v>
      </c>
      <c r="D347" s="119">
        <v>362200</v>
      </c>
      <c r="E347" s="119"/>
      <c r="F347" s="119">
        <f>D347</f>
        <v>362200</v>
      </c>
      <c r="G347" s="19">
        <f>G346</f>
        <v>310</v>
      </c>
      <c r="H347" s="119">
        <f>K347/L347</f>
        <v>988.8380782918149</v>
      </c>
      <c r="I347" s="119">
        <v>277863.5</v>
      </c>
      <c r="J347" s="119"/>
      <c r="K347" s="119">
        <f>I347</f>
        <v>277863.5</v>
      </c>
      <c r="L347" s="19">
        <v>281</v>
      </c>
      <c r="M347" s="120">
        <f>H347/C347*100</f>
        <v>84.632745519177959</v>
      </c>
    </row>
    <row r="349" spans="1:13">
      <c r="A349" s="91" t="s">
        <v>162</v>
      </c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3"/>
    </row>
    <row r="350" spans="1:13">
      <c r="A350" s="54" t="s">
        <v>50</v>
      </c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</row>
    <row r="351" spans="1:13" ht="199.5" customHeight="1">
      <c r="A351" s="55" t="s">
        <v>5</v>
      </c>
      <c r="B351" s="56" t="s">
        <v>6</v>
      </c>
      <c r="C351" s="56" t="s">
        <v>23</v>
      </c>
      <c r="D351" s="56" t="s">
        <v>51</v>
      </c>
      <c r="E351" s="56" t="s">
        <v>52</v>
      </c>
      <c r="F351" s="56" t="s">
        <v>53</v>
      </c>
      <c r="G351" s="56" t="s">
        <v>8</v>
      </c>
      <c r="H351" s="56" t="s">
        <v>24</v>
      </c>
      <c r="I351" s="56" t="s">
        <v>25</v>
      </c>
      <c r="J351" s="56" t="s">
        <v>26</v>
      </c>
      <c r="K351" s="56" t="s">
        <v>27</v>
      </c>
      <c r="L351" s="56" t="s">
        <v>9</v>
      </c>
      <c r="M351" s="56" t="s">
        <v>10</v>
      </c>
    </row>
    <row r="352" spans="1:13">
      <c r="A352" s="57">
        <v>1</v>
      </c>
      <c r="B352" s="57">
        <v>2</v>
      </c>
      <c r="C352" s="57">
        <v>3</v>
      </c>
      <c r="D352" s="57" t="s">
        <v>28</v>
      </c>
      <c r="E352" s="57" t="s">
        <v>29</v>
      </c>
      <c r="F352" s="57" t="s">
        <v>30</v>
      </c>
      <c r="G352" s="57" t="s">
        <v>31</v>
      </c>
      <c r="H352" s="57">
        <v>4</v>
      </c>
      <c r="I352" s="57" t="s">
        <v>32</v>
      </c>
      <c r="J352" s="57" t="s">
        <v>33</v>
      </c>
      <c r="K352" s="57" t="s">
        <v>34</v>
      </c>
      <c r="L352" s="57" t="s">
        <v>35</v>
      </c>
      <c r="M352" s="57" t="s">
        <v>36</v>
      </c>
    </row>
    <row r="353" spans="1:13" ht="141" customHeight="1">
      <c r="A353" s="58">
        <v>1</v>
      </c>
      <c r="B353" s="17" t="s">
        <v>56</v>
      </c>
      <c r="C353" s="118">
        <f>F353/G353</f>
        <v>76764.497041420123</v>
      </c>
      <c r="D353" s="119">
        <v>4238600</v>
      </c>
      <c r="E353" s="119">
        <v>8734600</v>
      </c>
      <c r="F353" s="119">
        <f>D353+E353</f>
        <v>12973200</v>
      </c>
      <c r="G353" s="19">
        <v>169</v>
      </c>
      <c r="H353" s="119">
        <f>K353/L353</f>
        <v>37786.566962025317</v>
      </c>
      <c r="I353" s="119">
        <v>2268477.58</v>
      </c>
      <c r="J353" s="119">
        <v>3701800</v>
      </c>
      <c r="K353" s="119">
        <f>I353+J353</f>
        <v>5970277.5800000001</v>
      </c>
      <c r="L353" s="19">
        <v>158</v>
      </c>
      <c r="M353" s="120">
        <f>H353/C353*100</f>
        <v>49.224014249239033</v>
      </c>
    </row>
    <row r="354" spans="1:13" ht="216.75" customHeight="1">
      <c r="A354" s="58">
        <v>2</v>
      </c>
      <c r="B354" s="18" t="s">
        <v>58</v>
      </c>
      <c r="C354" s="118">
        <f>F354/G354</f>
        <v>1888.1656804733727</v>
      </c>
      <c r="D354" s="119">
        <v>319100</v>
      </c>
      <c r="E354" s="119"/>
      <c r="F354" s="119">
        <f>D354</f>
        <v>319100</v>
      </c>
      <c r="G354" s="19">
        <f>G353</f>
        <v>169</v>
      </c>
      <c r="H354" s="119">
        <f>K354/L354</f>
        <v>1053.1627848101266</v>
      </c>
      <c r="I354" s="119">
        <v>166399.72</v>
      </c>
      <c r="J354" s="119"/>
      <c r="K354" s="119">
        <f>I354</f>
        <v>166399.72</v>
      </c>
      <c r="L354" s="19">
        <v>158</v>
      </c>
      <c r="M354" s="120">
        <f>H354/C354*100</f>
        <v>55.777032476625322</v>
      </c>
    </row>
    <row r="356" spans="1:13">
      <c r="A356" s="91" t="s">
        <v>163</v>
      </c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3"/>
    </row>
    <row r="357" spans="1:13">
      <c r="A357" s="54" t="s">
        <v>50</v>
      </c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</row>
    <row r="358" spans="1:13" ht="199.5" customHeight="1">
      <c r="A358" s="55" t="s">
        <v>5</v>
      </c>
      <c r="B358" s="56" t="s">
        <v>6</v>
      </c>
      <c r="C358" s="56" t="s">
        <v>23</v>
      </c>
      <c r="D358" s="56" t="s">
        <v>51</v>
      </c>
      <c r="E358" s="56" t="s">
        <v>52</v>
      </c>
      <c r="F358" s="56" t="s">
        <v>53</v>
      </c>
      <c r="G358" s="56" t="s">
        <v>8</v>
      </c>
      <c r="H358" s="56" t="s">
        <v>24</v>
      </c>
      <c r="I358" s="56" t="s">
        <v>25</v>
      </c>
      <c r="J358" s="56" t="s">
        <v>26</v>
      </c>
      <c r="K358" s="56" t="s">
        <v>27</v>
      </c>
      <c r="L358" s="56" t="s">
        <v>9</v>
      </c>
      <c r="M358" s="56" t="s">
        <v>10</v>
      </c>
    </row>
    <row r="359" spans="1:13">
      <c r="A359" s="57">
        <v>1</v>
      </c>
      <c r="B359" s="57">
        <v>2</v>
      </c>
      <c r="C359" s="57">
        <v>3</v>
      </c>
      <c r="D359" s="57" t="s">
        <v>28</v>
      </c>
      <c r="E359" s="57" t="s">
        <v>29</v>
      </c>
      <c r="F359" s="57" t="s">
        <v>30</v>
      </c>
      <c r="G359" s="57" t="s">
        <v>31</v>
      </c>
      <c r="H359" s="57">
        <v>4</v>
      </c>
      <c r="I359" s="57" t="s">
        <v>32</v>
      </c>
      <c r="J359" s="57" t="s">
        <v>33</v>
      </c>
      <c r="K359" s="57" t="s">
        <v>34</v>
      </c>
      <c r="L359" s="57" t="s">
        <v>35</v>
      </c>
      <c r="M359" s="57" t="s">
        <v>36</v>
      </c>
    </row>
    <row r="360" spans="1:13" ht="141" customHeight="1">
      <c r="A360" s="58">
        <v>1</v>
      </c>
      <c r="B360" s="17" t="s">
        <v>56</v>
      </c>
      <c r="C360" s="118">
        <f>F360/G360</f>
        <v>88691.103202846978</v>
      </c>
      <c r="D360" s="119">
        <v>6763000</v>
      </c>
      <c r="E360" s="119">
        <v>18159200</v>
      </c>
      <c r="F360" s="119">
        <f>D360+E360</f>
        <v>24922200</v>
      </c>
      <c r="G360" s="19">
        <v>281</v>
      </c>
      <c r="H360" s="119">
        <f>K360/L360</f>
        <v>38397.390350877191</v>
      </c>
      <c r="I360" s="119">
        <v>3328856.25</v>
      </c>
      <c r="J360" s="119">
        <v>7614400</v>
      </c>
      <c r="K360" s="119">
        <f>I360+J360</f>
        <v>10943256.25</v>
      </c>
      <c r="L360" s="19">
        <v>285</v>
      </c>
      <c r="M360" s="120">
        <f>H360/C360*100</f>
        <v>43.293395802122163</v>
      </c>
    </row>
    <row r="361" spans="1:13" ht="216.75" customHeight="1">
      <c r="A361" s="58">
        <v>2</v>
      </c>
      <c r="B361" s="18" t="s">
        <v>58</v>
      </c>
      <c r="C361" s="118">
        <f>F361/G361</f>
        <v>2075.4448398576515</v>
      </c>
      <c r="D361" s="119">
        <v>583200</v>
      </c>
      <c r="E361" s="119"/>
      <c r="F361" s="119">
        <f>D361</f>
        <v>583200</v>
      </c>
      <c r="G361" s="19">
        <f>G360</f>
        <v>281</v>
      </c>
      <c r="H361" s="119">
        <f>K361/L361</f>
        <v>671.26736842105265</v>
      </c>
      <c r="I361" s="119">
        <v>191311.2</v>
      </c>
      <c r="J361" s="119"/>
      <c r="K361" s="119">
        <f>I361</f>
        <v>191311.2</v>
      </c>
      <c r="L361" s="19">
        <v>285</v>
      </c>
      <c r="M361" s="120">
        <f>H361/C361*100</f>
        <v>32.343300844704352</v>
      </c>
    </row>
    <row r="363" spans="1:13">
      <c r="A363" s="91" t="s">
        <v>164</v>
      </c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3"/>
    </row>
    <row r="364" spans="1:13">
      <c r="A364" s="54" t="s">
        <v>50</v>
      </c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</row>
    <row r="365" spans="1:13" ht="212.25" customHeight="1">
      <c r="A365" s="55" t="s">
        <v>5</v>
      </c>
      <c r="B365" s="56" t="s">
        <v>6</v>
      </c>
      <c r="C365" s="56" t="s">
        <v>23</v>
      </c>
      <c r="D365" s="56" t="s">
        <v>51</v>
      </c>
      <c r="E365" s="56" t="s">
        <v>52</v>
      </c>
      <c r="F365" s="56" t="s">
        <v>53</v>
      </c>
      <c r="G365" s="56" t="s">
        <v>8</v>
      </c>
      <c r="H365" s="56" t="s">
        <v>24</v>
      </c>
      <c r="I365" s="56" t="s">
        <v>25</v>
      </c>
      <c r="J365" s="56" t="s">
        <v>26</v>
      </c>
      <c r="K365" s="56" t="s">
        <v>27</v>
      </c>
      <c r="L365" s="56" t="s">
        <v>9</v>
      </c>
      <c r="M365" s="56" t="s">
        <v>10</v>
      </c>
    </row>
    <row r="366" spans="1:13">
      <c r="A366" s="57">
        <v>1</v>
      </c>
      <c r="B366" s="57">
        <v>2</v>
      </c>
      <c r="C366" s="57">
        <v>3</v>
      </c>
      <c r="D366" s="57" t="s">
        <v>28</v>
      </c>
      <c r="E366" s="57" t="s">
        <v>29</v>
      </c>
      <c r="F366" s="57" t="s">
        <v>30</v>
      </c>
      <c r="G366" s="57" t="s">
        <v>31</v>
      </c>
      <c r="H366" s="57">
        <v>4</v>
      </c>
      <c r="I366" s="57" t="s">
        <v>32</v>
      </c>
      <c r="J366" s="57" t="s">
        <v>33</v>
      </c>
      <c r="K366" s="57" t="s">
        <v>34</v>
      </c>
      <c r="L366" s="57" t="s">
        <v>35</v>
      </c>
      <c r="M366" s="57" t="s">
        <v>36</v>
      </c>
    </row>
    <row r="367" spans="1:13" ht="141" customHeight="1">
      <c r="A367" s="58">
        <v>1</v>
      </c>
      <c r="B367" s="17" t="s">
        <v>56</v>
      </c>
      <c r="C367" s="118">
        <f>F367/G367</f>
        <v>77034.545454545456</v>
      </c>
      <c r="D367" s="119">
        <v>4122100</v>
      </c>
      <c r="E367" s="119">
        <v>8588600</v>
      </c>
      <c r="F367" s="119">
        <f>D367+E367</f>
        <v>12710700</v>
      </c>
      <c r="G367" s="19">
        <v>165</v>
      </c>
      <c r="H367" s="119">
        <f>K367/L367</f>
        <v>36125.725692307693</v>
      </c>
      <c r="I367" s="119">
        <v>2109016.5099999998</v>
      </c>
      <c r="J367" s="119">
        <v>4935500</v>
      </c>
      <c r="K367" s="119">
        <f>I367+J367</f>
        <v>7044516.5099999998</v>
      </c>
      <c r="L367" s="19">
        <v>195</v>
      </c>
      <c r="M367" s="120">
        <f>H367/C367*100</f>
        <v>46.895487575277279</v>
      </c>
    </row>
    <row r="368" spans="1:13" ht="216.75" customHeight="1">
      <c r="A368" s="58">
        <v>2</v>
      </c>
      <c r="B368" s="18" t="s">
        <v>58</v>
      </c>
      <c r="C368" s="118">
        <f>F368/G368</f>
        <v>1438.1818181818182</v>
      </c>
      <c r="D368" s="119">
        <v>237300</v>
      </c>
      <c r="E368" s="119"/>
      <c r="F368" s="119">
        <f>D368</f>
        <v>237300</v>
      </c>
      <c r="G368" s="19">
        <f>G367</f>
        <v>165</v>
      </c>
      <c r="H368" s="119">
        <f>K368/L368</f>
        <v>938.67912820512822</v>
      </c>
      <c r="I368" s="119">
        <v>183042.43</v>
      </c>
      <c r="J368" s="119"/>
      <c r="K368" s="119">
        <f>I368</f>
        <v>183042.43</v>
      </c>
      <c r="L368" s="19">
        <v>195</v>
      </c>
      <c r="M368" s="120">
        <f>H368/C368*100</f>
        <v>65.268460241823064</v>
      </c>
    </row>
    <row r="370" spans="1:13">
      <c r="A370" s="91" t="s">
        <v>165</v>
      </c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3"/>
    </row>
    <row r="371" spans="1:13">
      <c r="A371" s="54" t="s">
        <v>50</v>
      </c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</row>
    <row r="372" spans="1:13" ht="199.7" customHeight="1">
      <c r="A372" s="55" t="s">
        <v>5</v>
      </c>
      <c r="B372" s="56" t="s">
        <v>6</v>
      </c>
      <c r="C372" s="56" t="s">
        <v>23</v>
      </c>
      <c r="D372" s="56" t="s">
        <v>51</v>
      </c>
      <c r="E372" s="56" t="s">
        <v>52</v>
      </c>
      <c r="F372" s="56" t="s">
        <v>53</v>
      </c>
      <c r="G372" s="56" t="s">
        <v>8</v>
      </c>
      <c r="H372" s="56" t="s">
        <v>24</v>
      </c>
      <c r="I372" s="56" t="s">
        <v>25</v>
      </c>
      <c r="J372" s="56" t="s">
        <v>26</v>
      </c>
      <c r="K372" s="56" t="s">
        <v>27</v>
      </c>
      <c r="L372" s="56" t="s">
        <v>9</v>
      </c>
      <c r="M372" s="56" t="s">
        <v>10</v>
      </c>
    </row>
    <row r="373" spans="1:13">
      <c r="A373" s="57">
        <v>1</v>
      </c>
      <c r="B373" s="57">
        <v>2</v>
      </c>
      <c r="C373" s="57">
        <v>3</v>
      </c>
      <c r="D373" s="57" t="s">
        <v>28</v>
      </c>
      <c r="E373" s="57" t="s">
        <v>29</v>
      </c>
      <c r="F373" s="57" t="s">
        <v>30</v>
      </c>
      <c r="G373" s="57" t="s">
        <v>31</v>
      </c>
      <c r="H373" s="57">
        <v>4</v>
      </c>
      <c r="I373" s="57" t="s">
        <v>32</v>
      </c>
      <c r="J373" s="57" t="s">
        <v>33</v>
      </c>
      <c r="K373" s="57" t="s">
        <v>34</v>
      </c>
      <c r="L373" s="57" t="s">
        <v>35</v>
      </c>
      <c r="M373" s="57" t="s">
        <v>36</v>
      </c>
    </row>
    <row r="374" spans="1:13" ht="141" customHeight="1">
      <c r="A374" s="58">
        <v>1</v>
      </c>
      <c r="B374" s="17" t="s">
        <v>56</v>
      </c>
      <c r="C374" s="118">
        <f>F374/G374</f>
        <v>76634.19540229885</v>
      </c>
      <c r="D374" s="119">
        <v>8502400</v>
      </c>
      <c r="E374" s="119">
        <v>18166300</v>
      </c>
      <c r="F374" s="119">
        <f>D374+E374</f>
        <v>26668700</v>
      </c>
      <c r="G374" s="19">
        <v>348</v>
      </c>
      <c r="H374" s="119">
        <f>K374/L374</f>
        <v>39499.802256097566</v>
      </c>
      <c r="I374" s="119">
        <v>4419035.1399999997</v>
      </c>
      <c r="J374" s="119">
        <v>8536900</v>
      </c>
      <c r="K374" s="119">
        <f>I374+J374</f>
        <v>12955935.140000001</v>
      </c>
      <c r="L374" s="19">
        <v>328</v>
      </c>
      <c r="M374" s="120">
        <f>H374/C374*100</f>
        <v>51.543311766685122</v>
      </c>
    </row>
    <row r="375" spans="1:13" ht="216.75" customHeight="1">
      <c r="A375" s="58">
        <v>2</v>
      </c>
      <c r="B375" s="18" t="s">
        <v>58</v>
      </c>
      <c r="C375" s="118">
        <f>F375/G375</f>
        <v>1179.5977011494253</v>
      </c>
      <c r="D375" s="119">
        <v>410500</v>
      </c>
      <c r="E375" s="119"/>
      <c r="F375" s="119">
        <f>D375</f>
        <v>410500</v>
      </c>
      <c r="G375" s="19">
        <f>G374</f>
        <v>348</v>
      </c>
      <c r="H375" s="119">
        <f>K375/L375</f>
        <v>1095.2598475609755</v>
      </c>
      <c r="I375" s="119">
        <v>359245.23</v>
      </c>
      <c r="J375" s="119"/>
      <c r="K375" s="119">
        <f>I375</f>
        <v>359245.23</v>
      </c>
      <c r="L375" s="19">
        <v>328</v>
      </c>
      <c r="M375" s="120">
        <f>H375/C375*100</f>
        <v>92.850286711624705</v>
      </c>
    </row>
    <row r="377" spans="1:13">
      <c r="A377" s="91" t="s">
        <v>166</v>
      </c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3"/>
    </row>
    <row r="378" spans="1:13">
      <c r="A378" s="54" t="s">
        <v>50</v>
      </c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</row>
    <row r="379" spans="1:13" ht="199.5" customHeight="1">
      <c r="A379" s="55" t="s">
        <v>5</v>
      </c>
      <c r="B379" s="56" t="s">
        <v>6</v>
      </c>
      <c r="C379" s="56" t="s">
        <v>23</v>
      </c>
      <c r="D379" s="56" t="s">
        <v>51</v>
      </c>
      <c r="E379" s="56" t="s">
        <v>52</v>
      </c>
      <c r="F379" s="56" t="s">
        <v>53</v>
      </c>
      <c r="G379" s="56" t="s">
        <v>8</v>
      </c>
      <c r="H379" s="56" t="s">
        <v>24</v>
      </c>
      <c r="I379" s="56" t="s">
        <v>25</v>
      </c>
      <c r="J379" s="56" t="s">
        <v>26</v>
      </c>
      <c r="K379" s="56" t="s">
        <v>27</v>
      </c>
      <c r="L379" s="56" t="s">
        <v>9</v>
      </c>
      <c r="M379" s="56" t="s">
        <v>10</v>
      </c>
    </row>
    <row r="380" spans="1:13">
      <c r="A380" s="57">
        <v>1</v>
      </c>
      <c r="B380" s="57">
        <v>2</v>
      </c>
      <c r="C380" s="57">
        <v>3</v>
      </c>
      <c r="D380" s="57" t="s">
        <v>28</v>
      </c>
      <c r="E380" s="57" t="s">
        <v>29</v>
      </c>
      <c r="F380" s="57" t="s">
        <v>30</v>
      </c>
      <c r="G380" s="57" t="s">
        <v>31</v>
      </c>
      <c r="H380" s="57">
        <v>4</v>
      </c>
      <c r="I380" s="57" t="s">
        <v>32</v>
      </c>
      <c r="J380" s="57" t="s">
        <v>33</v>
      </c>
      <c r="K380" s="57" t="s">
        <v>34</v>
      </c>
      <c r="L380" s="57" t="s">
        <v>35</v>
      </c>
      <c r="M380" s="57" t="s">
        <v>36</v>
      </c>
    </row>
    <row r="381" spans="1:13" ht="141" customHeight="1">
      <c r="A381" s="58">
        <v>1</v>
      </c>
      <c r="B381" s="17" t="s">
        <v>56</v>
      </c>
      <c r="C381" s="118">
        <f>F381/G381</f>
        <v>79536.324648318041</v>
      </c>
      <c r="D381" s="119">
        <v>6928878.1600000001</v>
      </c>
      <c r="E381" s="119">
        <v>19079500</v>
      </c>
      <c r="F381" s="119">
        <f>D381+E381</f>
        <v>26008378.16</v>
      </c>
      <c r="G381" s="19">
        <v>327</v>
      </c>
      <c r="H381" s="119">
        <f>K381/L381</f>
        <v>41311.122429906536</v>
      </c>
      <c r="I381" s="119">
        <v>3686192.11</v>
      </c>
      <c r="J381" s="119">
        <v>9574678.1899999995</v>
      </c>
      <c r="K381" s="119">
        <f>I381+J381</f>
        <v>13260870.299999999</v>
      </c>
      <c r="L381" s="19">
        <v>321</v>
      </c>
      <c r="M381" s="120">
        <f>H381/C381*100</f>
        <v>51.93994393451036</v>
      </c>
    </row>
    <row r="382" spans="1:13" ht="216.75" customHeight="1">
      <c r="A382" s="58">
        <v>2</v>
      </c>
      <c r="B382" s="18" t="s">
        <v>58</v>
      </c>
      <c r="C382" s="118">
        <f>F382/G382</f>
        <v>2354.8068501529051</v>
      </c>
      <c r="D382" s="119">
        <v>770021.84</v>
      </c>
      <c r="E382" s="119"/>
      <c r="F382" s="119">
        <f>D382</f>
        <v>770021.84</v>
      </c>
      <c r="G382" s="19">
        <f>G381</f>
        <v>327</v>
      </c>
      <c r="H382" s="119">
        <f>K382/L382</f>
        <v>1864.6793769470403</v>
      </c>
      <c r="I382" s="119">
        <v>598562.07999999996</v>
      </c>
      <c r="J382" s="119"/>
      <c r="K382" s="119">
        <f>I382</f>
        <v>598562.07999999996</v>
      </c>
      <c r="L382" s="19">
        <v>321</v>
      </c>
      <c r="M382" s="120">
        <f>H382/C382*100</f>
        <v>79.186085976688943</v>
      </c>
    </row>
    <row r="384" spans="1:13">
      <c r="A384" s="91" t="s">
        <v>167</v>
      </c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3"/>
    </row>
    <row r="385" spans="1:13">
      <c r="A385" s="54" t="s">
        <v>50</v>
      </c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</row>
    <row r="386" spans="1:13" ht="199.5" customHeight="1">
      <c r="A386" s="55" t="s">
        <v>5</v>
      </c>
      <c r="B386" s="56" t="s">
        <v>6</v>
      </c>
      <c r="C386" s="56" t="s">
        <v>23</v>
      </c>
      <c r="D386" s="56" t="s">
        <v>51</v>
      </c>
      <c r="E386" s="56" t="s">
        <v>52</v>
      </c>
      <c r="F386" s="56" t="s">
        <v>53</v>
      </c>
      <c r="G386" s="56" t="s">
        <v>8</v>
      </c>
      <c r="H386" s="56" t="s">
        <v>24</v>
      </c>
      <c r="I386" s="56" t="s">
        <v>25</v>
      </c>
      <c r="J386" s="56" t="s">
        <v>26</v>
      </c>
      <c r="K386" s="56" t="s">
        <v>27</v>
      </c>
      <c r="L386" s="56" t="s">
        <v>9</v>
      </c>
      <c r="M386" s="56" t="s">
        <v>10</v>
      </c>
    </row>
    <row r="387" spans="1:13">
      <c r="A387" s="57">
        <v>1</v>
      </c>
      <c r="B387" s="57">
        <v>2</v>
      </c>
      <c r="C387" s="57">
        <v>3</v>
      </c>
      <c r="D387" s="57" t="s">
        <v>28</v>
      </c>
      <c r="E387" s="57" t="s">
        <v>29</v>
      </c>
      <c r="F387" s="57" t="s">
        <v>30</v>
      </c>
      <c r="G387" s="57" t="s">
        <v>31</v>
      </c>
      <c r="H387" s="57">
        <v>4</v>
      </c>
      <c r="I387" s="57" t="s">
        <v>32</v>
      </c>
      <c r="J387" s="57" t="s">
        <v>33</v>
      </c>
      <c r="K387" s="57" t="s">
        <v>34</v>
      </c>
      <c r="L387" s="57" t="s">
        <v>35</v>
      </c>
      <c r="M387" s="57" t="s">
        <v>36</v>
      </c>
    </row>
    <row r="388" spans="1:13" ht="141" customHeight="1">
      <c r="A388" s="58">
        <v>1</v>
      </c>
      <c r="B388" s="17" t="s">
        <v>56</v>
      </c>
      <c r="C388" s="118">
        <f>F388/G388</f>
        <v>78227.933810375675</v>
      </c>
      <c r="D388" s="119">
        <v>13228815</v>
      </c>
      <c r="E388" s="119">
        <v>30500600</v>
      </c>
      <c r="F388" s="119">
        <f>D388+E388</f>
        <v>43729415</v>
      </c>
      <c r="G388" s="19">
        <v>559</v>
      </c>
      <c r="H388" s="119">
        <f>K388/L388</f>
        <v>39734.302682481757</v>
      </c>
      <c r="I388" s="119">
        <v>7018946.2000000002</v>
      </c>
      <c r="J388" s="119">
        <v>14755451.67</v>
      </c>
      <c r="K388" s="119">
        <f>I388+J388</f>
        <v>21774397.870000001</v>
      </c>
      <c r="L388" s="19">
        <v>548</v>
      </c>
      <c r="M388" s="120">
        <f>H388/C388*100</f>
        <v>50.792984995356797</v>
      </c>
    </row>
    <row r="389" spans="1:13" ht="216.75" customHeight="1">
      <c r="A389" s="58">
        <v>2</v>
      </c>
      <c r="B389" s="18" t="s">
        <v>58</v>
      </c>
      <c r="C389" s="118">
        <f>F389/G389</f>
        <v>1314.6422182468693</v>
      </c>
      <c r="D389" s="119">
        <v>734885</v>
      </c>
      <c r="E389" s="119"/>
      <c r="F389" s="119">
        <f>D389</f>
        <v>734885</v>
      </c>
      <c r="G389" s="19">
        <f>G388</f>
        <v>559</v>
      </c>
      <c r="H389" s="119">
        <f>K389/L389</f>
        <v>860.85675182481748</v>
      </c>
      <c r="I389" s="119">
        <v>471749.5</v>
      </c>
      <c r="J389" s="119"/>
      <c r="K389" s="119">
        <f>I389</f>
        <v>471749.5</v>
      </c>
      <c r="L389" s="19">
        <v>548</v>
      </c>
      <c r="M389" s="120">
        <f>H389/C389*100</f>
        <v>65.482208001261839</v>
      </c>
    </row>
    <row r="391" spans="1:13">
      <c r="A391" s="91" t="s">
        <v>168</v>
      </c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3"/>
    </row>
    <row r="392" spans="1:13">
      <c r="A392" s="54" t="s">
        <v>50</v>
      </c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</row>
    <row r="393" spans="1:13" ht="199.5" customHeight="1">
      <c r="A393" s="55" t="s">
        <v>5</v>
      </c>
      <c r="B393" s="56" t="s">
        <v>6</v>
      </c>
      <c r="C393" s="56" t="s">
        <v>23</v>
      </c>
      <c r="D393" s="56" t="s">
        <v>51</v>
      </c>
      <c r="E393" s="56" t="s">
        <v>52</v>
      </c>
      <c r="F393" s="56" t="s">
        <v>53</v>
      </c>
      <c r="G393" s="56" t="s">
        <v>8</v>
      </c>
      <c r="H393" s="56" t="s">
        <v>24</v>
      </c>
      <c r="I393" s="56" t="s">
        <v>25</v>
      </c>
      <c r="J393" s="56" t="s">
        <v>26</v>
      </c>
      <c r="K393" s="56" t="s">
        <v>27</v>
      </c>
      <c r="L393" s="56" t="s">
        <v>9</v>
      </c>
      <c r="M393" s="56" t="s">
        <v>10</v>
      </c>
    </row>
    <row r="394" spans="1:13">
      <c r="A394" s="57">
        <v>1</v>
      </c>
      <c r="B394" s="57">
        <v>2</v>
      </c>
      <c r="C394" s="57">
        <v>3</v>
      </c>
      <c r="D394" s="57" t="s">
        <v>28</v>
      </c>
      <c r="E394" s="57" t="s">
        <v>29</v>
      </c>
      <c r="F394" s="57" t="s">
        <v>30</v>
      </c>
      <c r="G394" s="57" t="s">
        <v>31</v>
      </c>
      <c r="H394" s="57">
        <v>4</v>
      </c>
      <c r="I394" s="57" t="s">
        <v>32</v>
      </c>
      <c r="J394" s="57" t="s">
        <v>33</v>
      </c>
      <c r="K394" s="57" t="s">
        <v>34</v>
      </c>
      <c r="L394" s="57" t="s">
        <v>35</v>
      </c>
      <c r="M394" s="57" t="s">
        <v>36</v>
      </c>
    </row>
    <row r="395" spans="1:13" ht="141" customHeight="1">
      <c r="A395" s="58">
        <v>1</v>
      </c>
      <c r="B395" s="17" t="s">
        <v>56</v>
      </c>
      <c r="C395" s="118">
        <f>F395/G395</f>
        <v>84140.39481894151</v>
      </c>
      <c r="D395" s="119">
        <v>9346401.7400000002</v>
      </c>
      <c r="E395" s="119">
        <v>20860000</v>
      </c>
      <c r="F395" s="119">
        <f>D395+E395</f>
        <v>30206401.740000002</v>
      </c>
      <c r="G395" s="19">
        <v>359</v>
      </c>
      <c r="H395" s="119">
        <f>K395/L395</f>
        <v>40133.376524216525</v>
      </c>
      <c r="I395" s="119">
        <v>4668734.96</v>
      </c>
      <c r="J395" s="119">
        <v>9418080.1999999993</v>
      </c>
      <c r="K395" s="119">
        <f>I395+J395</f>
        <v>14086815.16</v>
      </c>
      <c r="L395" s="19">
        <v>351</v>
      </c>
      <c r="M395" s="120">
        <f>H395/C395*100</f>
        <v>47.698108156704038</v>
      </c>
    </row>
    <row r="396" spans="1:13" ht="216.75" customHeight="1">
      <c r="A396" s="58">
        <v>2</v>
      </c>
      <c r="B396" s="18" t="s">
        <v>58</v>
      </c>
      <c r="C396" s="118">
        <f>F396/G396</f>
        <v>1444.8419498607243</v>
      </c>
      <c r="D396" s="119">
        <v>518698.26</v>
      </c>
      <c r="E396" s="119"/>
      <c r="F396" s="119">
        <f>D396</f>
        <v>518698.26</v>
      </c>
      <c r="G396" s="19">
        <f>G395</f>
        <v>359</v>
      </c>
      <c r="H396" s="119">
        <f>K396/L396</f>
        <v>1222.5286039886039</v>
      </c>
      <c r="I396" s="119">
        <v>429107.54</v>
      </c>
      <c r="J396" s="119"/>
      <c r="K396" s="119">
        <f>I396</f>
        <v>429107.54</v>
      </c>
      <c r="L396" s="19">
        <v>351</v>
      </c>
      <c r="M396" s="120">
        <f>H396/C396*100</f>
        <v>84.613310411318665</v>
      </c>
    </row>
  </sheetData>
  <mergeCells count="116">
    <mergeCell ref="A384:M384"/>
    <mergeCell ref="A385:M385"/>
    <mergeCell ref="A391:M391"/>
    <mergeCell ref="A392:M392"/>
    <mergeCell ref="A364:M364"/>
    <mergeCell ref="A370:M370"/>
    <mergeCell ref="A371:M371"/>
    <mergeCell ref="A377:M377"/>
    <mergeCell ref="A378:M378"/>
    <mergeCell ref="A349:M349"/>
    <mergeCell ref="A350:M350"/>
    <mergeCell ref="A356:M356"/>
    <mergeCell ref="A357:M357"/>
    <mergeCell ref="A363:M363"/>
    <mergeCell ref="A329:M329"/>
    <mergeCell ref="A335:M335"/>
    <mergeCell ref="A336:M336"/>
    <mergeCell ref="A342:M342"/>
    <mergeCell ref="A343:M343"/>
    <mergeCell ref="A314:M314"/>
    <mergeCell ref="A315:M315"/>
    <mergeCell ref="A321:M321"/>
    <mergeCell ref="A322:M322"/>
    <mergeCell ref="A328:M328"/>
    <mergeCell ref="A294:M294"/>
    <mergeCell ref="A300:M300"/>
    <mergeCell ref="A301:M301"/>
    <mergeCell ref="A307:M307"/>
    <mergeCell ref="A308:M308"/>
    <mergeCell ref="A279:M279"/>
    <mergeCell ref="A280:M280"/>
    <mergeCell ref="A286:M286"/>
    <mergeCell ref="A287:M287"/>
    <mergeCell ref="A293:M293"/>
    <mergeCell ref="A182:M182"/>
    <mergeCell ref="A188:M188"/>
    <mergeCell ref="A189:M189"/>
    <mergeCell ref="A167:M167"/>
    <mergeCell ref="A168:M168"/>
    <mergeCell ref="A174:M174"/>
    <mergeCell ref="A175:M175"/>
    <mergeCell ref="A181:M181"/>
    <mergeCell ref="A230:M230"/>
    <mergeCell ref="A231:M231"/>
    <mergeCell ref="A237:M237"/>
    <mergeCell ref="A238:M238"/>
    <mergeCell ref="A210:M210"/>
    <mergeCell ref="A216:M216"/>
    <mergeCell ref="A217:M217"/>
    <mergeCell ref="A223:M223"/>
    <mergeCell ref="A224:M224"/>
    <mergeCell ref="A195:M195"/>
    <mergeCell ref="A196:M196"/>
    <mergeCell ref="A147:M147"/>
    <mergeCell ref="A153:M153"/>
    <mergeCell ref="A154:M154"/>
    <mergeCell ref="A160:M160"/>
    <mergeCell ref="A161:M161"/>
    <mergeCell ref="A132:M132"/>
    <mergeCell ref="A133:M133"/>
    <mergeCell ref="A139:M139"/>
    <mergeCell ref="A140:M140"/>
    <mergeCell ref="A146:M146"/>
    <mergeCell ref="A77:M77"/>
    <mergeCell ref="A83:M83"/>
    <mergeCell ref="A84:M84"/>
    <mergeCell ref="A62:M62"/>
    <mergeCell ref="A63:M63"/>
    <mergeCell ref="A69:M69"/>
    <mergeCell ref="A70:M70"/>
    <mergeCell ref="A76:M76"/>
    <mergeCell ref="A42:M42"/>
    <mergeCell ref="A48:M48"/>
    <mergeCell ref="A49:M49"/>
    <mergeCell ref="A55:M55"/>
    <mergeCell ref="A56:M56"/>
    <mergeCell ref="A27:M27"/>
    <mergeCell ref="A28:M28"/>
    <mergeCell ref="A34:M34"/>
    <mergeCell ref="A35:M35"/>
    <mergeCell ref="A41:M41"/>
    <mergeCell ref="A26:M26"/>
    <mergeCell ref="A2:M2"/>
    <mergeCell ref="A3:M3"/>
    <mergeCell ref="A4:M4"/>
    <mergeCell ref="A6:M6"/>
    <mergeCell ref="A7:M7"/>
    <mergeCell ref="A20:M20"/>
    <mergeCell ref="A21:M21"/>
    <mergeCell ref="A13:M13"/>
    <mergeCell ref="A14:M14"/>
    <mergeCell ref="A90:M90"/>
    <mergeCell ref="A91:M91"/>
    <mergeCell ref="A97:M97"/>
    <mergeCell ref="A98:M98"/>
    <mergeCell ref="A104:M104"/>
    <mergeCell ref="A125:M125"/>
    <mergeCell ref="A126:M126"/>
    <mergeCell ref="A105:M105"/>
    <mergeCell ref="A111:M111"/>
    <mergeCell ref="A112:M112"/>
    <mergeCell ref="A118:M118"/>
    <mergeCell ref="A119:M119"/>
    <mergeCell ref="A265:M265"/>
    <mergeCell ref="A266:M266"/>
    <mergeCell ref="A272:M272"/>
    <mergeCell ref="A273:M273"/>
    <mergeCell ref="A202:M202"/>
    <mergeCell ref="A203:M203"/>
    <mergeCell ref="A209:M209"/>
    <mergeCell ref="A244:M244"/>
    <mergeCell ref="A245:M245"/>
    <mergeCell ref="A251:M251"/>
    <mergeCell ref="A252:M252"/>
    <mergeCell ref="A258:M258"/>
    <mergeCell ref="A259:M259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2021-06-07T11:24:10Z</cp:lastPrinted>
  <dcterms:created xsi:type="dcterms:W3CDTF">2016-05-24T14:19:32Z</dcterms:created>
  <dcterms:modified xsi:type="dcterms:W3CDTF">2021-07-09T06:43:27Z</dcterms:modified>
</cp:coreProperties>
</file>